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3.xml" ContentType="application/vnd.openxmlformats-officedocument.themeOverrid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4.xml" ContentType="application/vnd.openxmlformats-officedocument.themeOverrid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5.xml" ContentType="application/vnd.openxmlformats-officedocument.themeOverrid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yanLin/Google Drive/MSc - UCL/Final Project - Science/GMP Non-Compliance/Data/"/>
    </mc:Choice>
  </mc:AlternateContent>
  <xr:revisionPtr revIDLastSave="0" documentId="13_ncr:1_{00C3D267-8508-D948-A117-702F6CAB2DD4}" xr6:coauthVersionLast="44" xr6:coauthVersionMax="44" xr10:uidLastSave="{00000000-0000-0000-0000-000000000000}"/>
  <bookViews>
    <workbookView xWindow="0" yWindow="460" windowWidth="38400" windowHeight="23540" xr2:uid="{CB0A9824-3538-F24F-A9B4-A2F7B05E0EFA}"/>
  </bookViews>
  <sheets>
    <sheet name="World" sheetId="1" r:id="rId1"/>
    <sheet name="India" sheetId="2" r:id="rId2"/>
    <sheet name="China" sheetId="3" r:id="rId3"/>
    <sheet name="EEA" sheetId="4" r:id="rId4"/>
    <sheet name="US" sheetId="6" r:id="rId5"/>
    <sheet name="RoW" sheetId="8" r:id="rId6"/>
    <sheet name="Repeating Firms" sheetId="7" r:id="rId7"/>
    <sheet name="Sterile,N sterile,API" sheetId="5" r:id="rId8"/>
    <sheet name="Non-compliance country by year" sheetId="9" r:id="rId9"/>
  </sheets>
  <definedNames>
    <definedName name="_xlnm._FilterDatabase" localSheetId="2" hidden="1">China!$Q$71:$S$101</definedName>
    <definedName name="_xlnm._FilterDatabase" localSheetId="3" hidden="1">EEA!$P$71:$R$101</definedName>
    <definedName name="_xlnm._FilterDatabase" localSheetId="1" hidden="1">India!$P$71:$R$101</definedName>
    <definedName name="_xlnm._FilterDatabase" localSheetId="5" hidden="1">RoW!$O$37:$R$67</definedName>
    <definedName name="_xlnm._FilterDatabase" localSheetId="7" hidden="1">'Sterile,N sterile,API'!$M$461:$O$491</definedName>
    <definedName name="_xlnm._FilterDatabase" localSheetId="4" hidden="1">US!$P$3:$R$33</definedName>
    <definedName name="_xlnm._FilterDatabase" localSheetId="0" hidden="1">World!$Y$3:$AA$26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B62" i="1" l="1"/>
  <c r="BC62" i="1"/>
  <c r="AS62" i="1"/>
  <c r="AT62" i="1"/>
  <c r="AU62" i="1"/>
  <c r="AV62" i="1"/>
  <c r="AW62" i="1"/>
  <c r="AX62" i="1"/>
  <c r="AY62" i="1"/>
  <c r="AZ62" i="1"/>
  <c r="BA62" i="1"/>
  <c r="AR62" i="1"/>
  <c r="AH12" i="8" l="1"/>
  <c r="AH13" i="8"/>
  <c r="AH14" i="8"/>
  <c r="AH15" i="8"/>
  <c r="AI12" i="8"/>
  <c r="AI13" i="8"/>
  <c r="AI14" i="8"/>
  <c r="AI15" i="8"/>
  <c r="AI11" i="8"/>
  <c r="AH11" i="8"/>
  <c r="AG15" i="8"/>
  <c r="AG12" i="8"/>
  <c r="AG13" i="8"/>
  <c r="AG14" i="8"/>
  <c r="AG11" i="8"/>
  <c r="AF12" i="8"/>
  <c r="AF13" i="8"/>
  <c r="AF14" i="8"/>
  <c r="AF15" i="8"/>
  <c r="AF11" i="8"/>
  <c r="AE12" i="8"/>
  <c r="AE13" i="8"/>
  <c r="AE14" i="8"/>
  <c r="AE15" i="8"/>
  <c r="AE11" i="8"/>
  <c r="AD12" i="8"/>
  <c r="AD13" i="8"/>
  <c r="AD14" i="8"/>
  <c r="AD15" i="8"/>
  <c r="AD11" i="8"/>
  <c r="AC12" i="8"/>
  <c r="AC13" i="8"/>
  <c r="AC14" i="8"/>
  <c r="AC15" i="8"/>
  <c r="AC11" i="8"/>
  <c r="AB12" i="8"/>
  <c r="AB13" i="8"/>
  <c r="AB14" i="8"/>
  <c r="AB15" i="8"/>
  <c r="AB11" i="8"/>
  <c r="D34" i="8"/>
  <c r="E34" i="8"/>
  <c r="F34" i="8"/>
  <c r="G34" i="8"/>
  <c r="H34" i="8"/>
  <c r="I34" i="8"/>
  <c r="J34" i="8"/>
  <c r="C34" i="8"/>
  <c r="AW4" i="6"/>
  <c r="AW5" i="6"/>
  <c r="AW6" i="6"/>
  <c r="AW7" i="6"/>
  <c r="AW3" i="6"/>
  <c r="AV4" i="6"/>
  <c r="AV5" i="6"/>
  <c r="AV6" i="6"/>
  <c r="AV7" i="6"/>
  <c r="AV3" i="6"/>
  <c r="AU4" i="6"/>
  <c r="AU5" i="6"/>
  <c r="AU6" i="6"/>
  <c r="AU7" i="6"/>
  <c r="AU3" i="6"/>
  <c r="AH34" i="6"/>
  <c r="AI34" i="6"/>
  <c r="AG34" i="6"/>
  <c r="O102" i="1"/>
  <c r="O68" i="1"/>
  <c r="AC12" i="4"/>
  <c r="AD12" i="4"/>
  <c r="AE12" i="4"/>
  <c r="AF12" i="4"/>
  <c r="AG12" i="4"/>
  <c r="AH12" i="4"/>
  <c r="AI12" i="4"/>
  <c r="AJ12" i="4"/>
  <c r="AK12" i="4"/>
  <c r="AC13" i="4"/>
  <c r="AD13" i="4"/>
  <c r="AE13" i="4"/>
  <c r="AF13" i="4"/>
  <c r="AG13" i="4"/>
  <c r="AH13" i="4"/>
  <c r="AI13" i="4"/>
  <c r="AJ13" i="4"/>
  <c r="AK13" i="4"/>
  <c r="AC14" i="4"/>
  <c r="AD14" i="4"/>
  <c r="AE14" i="4"/>
  <c r="AF14" i="4"/>
  <c r="AG14" i="4"/>
  <c r="AH14" i="4"/>
  <c r="AI14" i="4"/>
  <c r="AJ14" i="4"/>
  <c r="AK14" i="4"/>
  <c r="AC15" i="4"/>
  <c r="AD15" i="4"/>
  <c r="AE15" i="4"/>
  <c r="AF15" i="4"/>
  <c r="AG15" i="4"/>
  <c r="AH15" i="4"/>
  <c r="AI15" i="4"/>
  <c r="AJ15" i="4"/>
  <c r="AK15" i="4"/>
  <c r="AE11" i="4"/>
  <c r="AK11" i="4"/>
  <c r="AJ11" i="4"/>
  <c r="AH11" i="4"/>
  <c r="AI11" i="4"/>
  <c r="AG11" i="4"/>
  <c r="AF11" i="4"/>
  <c r="AD11" i="4"/>
  <c r="AC11" i="4"/>
  <c r="D34" i="4"/>
  <c r="E34" i="4"/>
  <c r="F34" i="4"/>
  <c r="G34" i="4"/>
  <c r="H34" i="4"/>
  <c r="I34" i="4"/>
  <c r="J34" i="4"/>
  <c r="K34" i="4"/>
  <c r="C34" i="4"/>
  <c r="AA48" i="3"/>
  <c r="AB48" i="3"/>
  <c r="AC48" i="3"/>
  <c r="AD48" i="3"/>
  <c r="AE48" i="3"/>
  <c r="AF48" i="3"/>
  <c r="AG48" i="3"/>
  <c r="AH48" i="3"/>
  <c r="AI48" i="3"/>
  <c r="AJ48" i="3"/>
  <c r="AA49" i="3"/>
  <c r="AB49" i="3"/>
  <c r="AC49" i="3"/>
  <c r="AD49" i="3"/>
  <c r="AE49" i="3"/>
  <c r="AF49" i="3"/>
  <c r="AG49" i="3"/>
  <c r="AH49" i="3"/>
  <c r="AI49" i="3"/>
  <c r="AJ49" i="3"/>
  <c r="AA50" i="3"/>
  <c r="AB50" i="3"/>
  <c r="AC50" i="3"/>
  <c r="AD50" i="3"/>
  <c r="AE50" i="3"/>
  <c r="AF50" i="3"/>
  <c r="AG50" i="3"/>
  <c r="AH50" i="3"/>
  <c r="AI50" i="3"/>
  <c r="AJ50" i="3"/>
  <c r="AA51" i="3"/>
  <c r="AB51" i="3"/>
  <c r="AC51" i="3"/>
  <c r="AD51" i="3"/>
  <c r="AE51" i="3"/>
  <c r="AF51" i="3"/>
  <c r="AG51" i="3"/>
  <c r="AH51" i="3"/>
  <c r="AI51" i="3"/>
  <c r="AJ51" i="3"/>
  <c r="AJ47" i="3"/>
  <c r="AI47" i="3"/>
  <c r="AH47" i="3"/>
  <c r="AG47" i="3"/>
  <c r="AF47" i="3"/>
  <c r="AE47" i="3"/>
  <c r="AD47" i="3"/>
  <c r="AC47" i="3"/>
  <c r="AB47" i="3"/>
  <c r="AA47" i="3"/>
  <c r="Z48" i="3"/>
  <c r="Z49" i="3"/>
  <c r="Z50" i="3"/>
  <c r="Z51" i="3"/>
  <c r="Z47" i="3"/>
  <c r="AJ35" i="3"/>
  <c r="AI35" i="3"/>
  <c r="AH35" i="3"/>
  <c r="AG35" i="3"/>
  <c r="AF35" i="3"/>
  <c r="AE35" i="3"/>
  <c r="AD35" i="3"/>
  <c r="AC35" i="3"/>
  <c r="AB35" i="3"/>
  <c r="AA35" i="3"/>
  <c r="Z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35" i="3" s="1"/>
  <c r="AJ51" i="2"/>
  <c r="AK51" i="2"/>
  <c r="AL51" i="2"/>
  <c r="AM51" i="2"/>
  <c r="AN51" i="2"/>
  <c r="AO51" i="2"/>
  <c r="AP51" i="2"/>
  <c r="AQ51" i="2"/>
  <c r="AR51" i="2"/>
  <c r="AJ50" i="2"/>
  <c r="AK50" i="2"/>
  <c r="AL50" i="2"/>
  <c r="AM50" i="2"/>
  <c r="AN50" i="2"/>
  <c r="AO50" i="2"/>
  <c r="AP50" i="2"/>
  <c r="AQ50" i="2"/>
  <c r="AR50" i="2"/>
  <c r="AJ49" i="2"/>
  <c r="AK49" i="2"/>
  <c r="AL49" i="2"/>
  <c r="AM49" i="2"/>
  <c r="AN49" i="2"/>
  <c r="AO49" i="2"/>
  <c r="AP49" i="2"/>
  <c r="AQ49" i="2"/>
  <c r="AR49" i="2"/>
  <c r="AJ48" i="2"/>
  <c r="AK48" i="2"/>
  <c r="AL48" i="2"/>
  <c r="AM48" i="2"/>
  <c r="AN48" i="2"/>
  <c r="AO48" i="2"/>
  <c r="AP48" i="2"/>
  <c r="AQ48" i="2"/>
  <c r="AR48" i="2"/>
  <c r="AI51" i="2"/>
  <c r="AI50" i="2"/>
  <c r="AI49" i="2"/>
  <c r="AI48" i="2"/>
  <c r="AJ47" i="2"/>
  <c r="AK47" i="2"/>
  <c r="AL47" i="2"/>
  <c r="AM47" i="2"/>
  <c r="AN47" i="2"/>
  <c r="AO47" i="2"/>
  <c r="AP47" i="2"/>
  <c r="AQ47" i="2"/>
  <c r="AR47" i="2"/>
  <c r="AI47" i="2"/>
  <c r="F632" i="5"/>
  <c r="F633" i="5"/>
  <c r="F634" i="5"/>
  <c r="F635" i="5"/>
  <c r="F631" i="5"/>
  <c r="E632" i="5"/>
  <c r="E633" i="5"/>
  <c r="E634" i="5"/>
  <c r="E635" i="5"/>
  <c r="E631" i="5"/>
  <c r="D632" i="5"/>
  <c r="D633" i="5"/>
  <c r="D634" i="5"/>
  <c r="D635" i="5"/>
  <c r="D631" i="5"/>
  <c r="C632" i="5"/>
  <c r="C633" i="5"/>
  <c r="C634" i="5"/>
  <c r="C635" i="5"/>
  <c r="C631" i="5"/>
  <c r="D605" i="5"/>
  <c r="E605" i="5"/>
  <c r="F605" i="5"/>
  <c r="C605" i="5"/>
  <c r="F6" i="5"/>
  <c r="CG5" i="1"/>
  <c r="CG6" i="1"/>
  <c r="CH6" i="1"/>
  <c r="CI6" i="1"/>
  <c r="CJ6" i="1"/>
  <c r="CK6" i="1"/>
  <c r="CL6" i="1"/>
  <c r="CM6" i="1"/>
  <c r="CN6" i="1"/>
  <c r="CO6" i="1"/>
  <c r="CP6" i="1"/>
  <c r="CQ6" i="1"/>
  <c r="CR6" i="1"/>
  <c r="CG7" i="1"/>
  <c r="CH7" i="1"/>
  <c r="CI7" i="1"/>
  <c r="CJ7" i="1"/>
  <c r="CK7" i="1"/>
  <c r="CL7" i="1"/>
  <c r="CM7" i="1"/>
  <c r="CN7" i="1"/>
  <c r="CO7" i="1"/>
  <c r="CP7" i="1"/>
  <c r="CQ7" i="1"/>
  <c r="CR7" i="1"/>
  <c r="CG8" i="1"/>
  <c r="CH8" i="1"/>
  <c r="CI8" i="1"/>
  <c r="CJ8" i="1"/>
  <c r="CK8" i="1"/>
  <c r="CL8" i="1"/>
  <c r="CM8" i="1"/>
  <c r="CN8" i="1"/>
  <c r="CO8" i="1"/>
  <c r="CP8" i="1"/>
  <c r="CQ8" i="1"/>
  <c r="CR8" i="1"/>
  <c r="CG9" i="1"/>
  <c r="CH9" i="1"/>
  <c r="CI9" i="1"/>
  <c r="CJ9" i="1"/>
  <c r="CK9" i="1"/>
  <c r="CL9" i="1"/>
  <c r="CM9" i="1"/>
  <c r="CN9" i="1"/>
  <c r="CO9" i="1"/>
  <c r="CP9" i="1"/>
  <c r="CQ9" i="1"/>
  <c r="CR9" i="1"/>
  <c r="CR5" i="1"/>
  <c r="CQ5" i="1"/>
  <c r="CP5" i="1"/>
  <c r="CO5" i="1"/>
  <c r="CN5" i="1"/>
  <c r="CM5" i="1"/>
  <c r="CL5" i="1"/>
  <c r="CK5" i="1"/>
  <c r="CJ5" i="1"/>
  <c r="CI5" i="1"/>
  <c r="CH5" i="1"/>
  <c r="AV52" i="5"/>
  <c r="AS15" i="1"/>
  <c r="AT15" i="1"/>
  <c r="AU15" i="1"/>
  <c r="AV15" i="1"/>
  <c r="AW15" i="1"/>
  <c r="AX15" i="1"/>
  <c r="AY15" i="1"/>
  <c r="AZ15" i="1"/>
  <c r="BA15" i="1"/>
  <c r="BB15" i="1"/>
  <c r="BC15" i="1"/>
  <c r="AR15" i="1"/>
  <c r="AI6" i="5" l="1"/>
  <c r="AB7" i="5"/>
  <c r="AC7" i="5"/>
  <c r="AD7" i="5"/>
  <c r="AE7" i="5"/>
  <c r="AF7" i="5"/>
  <c r="AG7" i="5"/>
  <c r="AH7" i="5"/>
  <c r="AA7" i="5"/>
  <c r="D22" i="5"/>
  <c r="E22" i="5"/>
  <c r="F22" i="5"/>
  <c r="G22" i="5"/>
  <c r="H22" i="5"/>
  <c r="I22" i="5"/>
  <c r="J22" i="5"/>
  <c r="K22" i="5"/>
  <c r="L22" i="5"/>
  <c r="C22" i="5"/>
  <c r="M21" i="5"/>
  <c r="O477" i="5"/>
  <c r="O472" i="5"/>
  <c r="O469" i="5"/>
  <c r="O488" i="5"/>
  <c r="O475" i="5"/>
  <c r="O470" i="5"/>
  <c r="O466" i="5"/>
  <c r="O489" i="5"/>
  <c r="O481" i="5"/>
  <c r="O467" i="5"/>
  <c r="O478" i="5"/>
  <c r="O473" i="5"/>
  <c r="O464" i="5"/>
  <c r="O471" i="5"/>
  <c r="O465" i="5"/>
  <c r="O482" i="5"/>
  <c r="O483" i="5"/>
  <c r="O474" i="5"/>
  <c r="O490" i="5"/>
  <c r="O462" i="5"/>
  <c r="O491" i="5"/>
  <c r="O484" i="5"/>
  <c r="O468" i="5"/>
  <c r="O479" i="5"/>
  <c r="O485" i="5"/>
  <c r="O486" i="5"/>
  <c r="O476" i="5"/>
  <c r="O487" i="5"/>
  <c r="O480" i="5"/>
  <c r="O463" i="5"/>
  <c r="O506" i="5"/>
  <c r="O509" i="5"/>
  <c r="O514" i="5"/>
  <c r="O523" i="5"/>
  <c r="O502" i="5"/>
  <c r="O500" i="5"/>
  <c r="O501" i="5"/>
  <c r="O512" i="5"/>
  <c r="O515" i="5"/>
  <c r="O507" i="5"/>
  <c r="O518" i="5"/>
  <c r="O503" i="5"/>
  <c r="O504" i="5"/>
  <c r="O499" i="5"/>
  <c r="O497" i="5"/>
  <c r="O524" i="5"/>
  <c r="O520" i="5"/>
  <c r="O510" i="5"/>
  <c r="O521" i="5"/>
  <c r="O505" i="5"/>
  <c r="O525" i="5"/>
  <c r="O508" i="5"/>
  <c r="O513" i="5"/>
  <c r="O516" i="5"/>
  <c r="O526" i="5"/>
  <c r="O511" i="5"/>
  <c r="O522" i="5"/>
  <c r="O517" i="5"/>
  <c r="O519" i="5"/>
  <c r="O498" i="5"/>
  <c r="I526" i="5"/>
  <c r="I491"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496"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61" i="5"/>
  <c r="G526" i="5" l="1"/>
  <c r="G491" i="5"/>
  <c r="O32" i="9" l="1"/>
  <c r="O33" i="9"/>
  <c r="O34" i="9"/>
  <c r="O35" i="9"/>
  <c r="O31" i="9"/>
  <c r="O435" i="5" l="1"/>
  <c r="O440" i="5"/>
  <c r="O443" i="5"/>
  <c r="O450" i="5"/>
  <c r="O432" i="5"/>
  <c r="O431" i="5"/>
  <c r="O429" i="5"/>
  <c r="O451" i="5"/>
  <c r="O444" i="5"/>
  <c r="O433" i="5"/>
  <c r="O452" i="5"/>
  <c r="O428" i="5"/>
  <c r="O437" i="5"/>
  <c r="O434" i="5"/>
  <c r="O430" i="5"/>
  <c r="O453" i="5"/>
  <c r="O445" i="5"/>
  <c r="O441" i="5"/>
  <c r="O454" i="5"/>
  <c r="O446" i="5"/>
  <c r="O455" i="5"/>
  <c r="O447" i="5"/>
  <c r="O438" i="5"/>
  <c r="O436" i="5"/>
  <c r="O456" i="5"/>
  <c r="O439" i="5"/>
  <c r="O442" i="5"/>
  <c r="O448" i="5"/>
  <c r="O449" i="5"/>
  <c r="O427" i="5"/>
  <c r="G45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27" i="5"/>
  <c r="N26" i="9"/>
  <c r="M26" i="9"/>
  <c r="L26" i="9"/>
  <c r="K26" i="9"/>
  <c r="J26" i="9"/>
  <c r="I26" i="9"/>
  <c r="H26" i="9"/>
  <c r="G26" i="9"/>
  <c r="F26" i="9"/>
  <c r="E26" i="9"/>
  <c r="D26" i="9"/>
  <c r="C26" i="9"/>
  <c r="O25" i="9"/>
  <c r="O24" i="9"/>
  <c r="O23" i="9"/>
  <c r="O22" i="9"/>
  <c r="O21" i="9"/>
  <c r="O20" i="9"/>
  <c r="O19" i="9"/>
  <c r="O18" i="9"/>
  <c r="O17" i="9"/>
  <c r="O16" i="9"/>
  <c r="O15" i="9"/>
  <c r="O14" i="9"/>
  <c r="O13" i="9"/>
  <c r="O12" i="9"/>
  <c r="O11" i="9"/>
  <c r="O10" i="9"/>
  <c r="O9" i="9"/>
  <c r="O8" i="9"/>
  <c r="O7" i="9"/>
  <c r="O6" i="9"/>
  <c r="O26" i="9" s="1"/>
  <c r="C34" i="3"/>
  <c r="D34" i="3"/>
  <c r="E34" i="3"/>
  <c r="F34" i="3"/>
  <c r="G34" i="3"/>
  <c r="H34" i="3"/>
  <c r="I34" i="3"/>
  <c r="J34" i="3"/>
  <c r="K34" i="3"/>
  <c r="L34" i="3"/>
  <c r="M34" i="3"/>
  <c r="C423" i="5" l="1"/>
  <c r="E423" i="5"/>
  <c r="O405" i="5"/>
  <c r="O402" i="5"/>
  <c r="O406" i="5"/>
  <c r="O420" i="5"/>
  <c r="O403" i="5"/>
  <c r="O399" i="5"/>
  <c r="O396" i="5"/>
  <c r="O417" i="5"/>
  <c r="O412" i="5"/>
  <c r="O400" i="5"/>
  <c r="O414" i="5"/>
  <c r="O401" i="5"/>
  <c r="O398" i="5"/>
  <c r="O397" i="5"/>
  <c r="O395" i="5"/>
  <c r="O418" i="5"/>
  <c r="O415" i="5"/>
  <c r="O407" i="5"/>
  <c r="O421" i="5"/>
  <c r="O393" i="5"/>
  <c r="O422" i="5"/>
  <c r="O410" i="5"/>
  <c r="O404" i="5"/>
  <c r="O408" i="5"/>
  <c r="O419" i="5"/>
  <c r="O411" i="5"/>
  <c r="O409" i="5"/>
  <c r="O416" i="5"/>
  <c r="O413" i="5"/>
  <c r="O394" i="5"/>
  <c r="G423" i="5"/>
  <c r="G400" i="5"/>
  <c r="G401" i="5"/>
  <c r="G408" i="5"/>
  <c r="G409" i="5"/>
  <c r="G416" i="5"/>
  <c r="G417"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393" i="5"/>
  <c r="C394" i="5"/>
  <c r="G394" i="5" s="1"/>
  <c r="C395" i="5"/>
  <c r="G395" i="5" s="1"/>
  <c r="C396" i="5"/>
  <c r="G396" i="5" s="1"/>
  <c r="C397" i="5"/>
  <c r="G397" i="5" s="1"/>
  <c r="C398" i="5"/>
  <c r="G398" i="5" s="1"/>
  <c r="C399" i="5"/>
  <c r="G399" i="5" s="1"/>
  <c r="C400" i="5"/>
  <c r="C401" i="5"/>
  <c r="C402" i="5"/>
  <c r="G402" i="5" s="1"/>
  <c r="C403" i="5"/>
  <c r="G403" i="5" s="1"/>
  <c r="C404" i="5"/>
  <c r="G404" i="5" s="1"/>
  <c r="C405" i="5"/>
  <c r="G405" i="5" s="1"/>
  <c r="C406" i="5"/>
  <c r="G406" i="5" s="1"/>
  <c r="C407" i="5"/>
  <c r="G407" i="5" s="1"/>
  <c r="C408" i="5"/>
  <c r="C409" i="5"/>
  <c r="C410" i="5"/>
  <c r="G410" i="5" s="1"/>
  <c r="C411" i="5"/>
  <c r="G411" i="5" s="1"/>
  <c r="C412" i="5"/>
  <c r="G412" i="5" s="1"/>
  <c r="C413" i="5"/>
  <c r="G413" i="5" s="1"/>
  <c r="C414" i="5"/>
  <c r="G414" i="5" s="1"/>
  <c r="C415" i="5"/>
  <c r="G415" i="5" s="1"/>
  <c r="C416" i="5"/>
  <c r="C417" i="5"/>
  <c r="C418" i="5"/>
  <c r="G418" i="5" s="1"/>
  <c r="C419" i="5"/>
  <c r="G419" i="5" s="1"/>
  <c r="C420" i="5"/>
  <c r="G420" i="5" s="1"/>
  <c r="C421" i="5"/>
  <c r="G421" i="5" s="1"/>
  <c r="C422" i="5"/>
  <c r="G422" i="5" s="1"/>
  <c r="C393" i="5"/>
  <c r="G393" i="5" s="1"/>
  <c r="G321" i="5"/>
  <c r="C321" i="5"/>
  <c r="C355" i="5"/>
  <c r="G355" i="5"/>
  <c r="I388" i="5"/>
  <c r="I387" i="5"/>
  <c r="I386" i="5"/>
  <c r="I385" i="5"/>
  <c r="I384" i="5"/>
  <c r="I383" i="5"/>
  <c r="I382" i="5"/>
  <c r="I381" i="5"/>
  <c r="I380" i="5"/>
  <c r="I379" i="5"/>
  <c r="I378" i="5"/>
  <c r="I377" i="5"/>
  <c r="I376" i="5"/>
  <c r="I375" i="5"/>
  <c r="I374" i="5"/>
  <c r="I373" i="5"/>
  <c r="I372" i="5"/>
  <c r="I371" i="5"/>
  <c r="I370" i="5"/>
  <c r="I369" i="5"/>
  <c r="I368" i="5"/>
  <c r="I367" i="5"/>
  <c r="I366" i="5"/>
  <c r="I365" i="5"/>
  <c r="I364" i="5"/>
  <c r="I363" i="5"/>
  <c r="I362" i="5"/>
  <c r="I361" i="5"/>
  <c r="I360" i="5"/>
  <c r="I359" i="5"/>
  <c r="I354" i="5"/>
  <c r="I353" i="5"/>
  <c r="I352" i="5"/>
  <c r="I351" i="5"/>
  <c r="I350" i="5"/>
  <c r="I349" i="5"/>
  <c r="I348" i="5"/>
  <c r="I347" i="5"/>
  <c r="I346" i="5"/>
  <c r="I345" i="5"/>
  <c r="I344" i="5"/>
  <c r="I343" i="5"/>
  <c r="I342" i="5"/>
  <c r="I341" i="5"/>
  <c r="I340" i="5"/>
  <c r="I339" i="5"/>
  <c r="I338" i="5"/>
  <c r="I337" i="5"/>
  <c r="I336" i="5"/>
  <c r="I335" i="5"/>
  <c r="I334" i="5"/>
  <c r="I333" i="5"/>
  <c r="I332" i="5"/>
  <c r="I331" i="5"/>
  <c r="I330" i="5"/>
  <c r="I329" i="5"/>
  <c r="I328" i="5"/>
  <c r="I327" i="5"/>
  <c r="I326" i="5"/>
  <c r="I325" i="5"/>
  <c r="I320" i="5"/>
  <c r="I319" i="5"/>
  <c r="I318" i="5"/>
  <c r="I317" i="5"/>
  <c r="I316" i="5"/>
  <c r="I315" i="5"/>
  <c r="I314" i="5"/>
  <c r="I313" i="5"/>
  <c r="I312" i="5"/>
  <c r="I311" i="5"/>
  <c r="I310" i="5"/>
  <c r="I309" i="5"/>
  <c r="I308" i="5"/>
  <c r="I307" i="5"/>
  <c r="I306" i="5"/>
  <c r="I305" i="5"/>
  <c r="I304" i="5"/>
  <c r="I303" i="5"/>
  <c r="I302" i="5"/>
  <c r="I301" i="5"/>
  <c r="I300" i="5"/>
  <c r="I299" i="5"/>
  <c r="I298" i="5"/>
  <c r="I297" i="5"/>
  <c r="I296" i="5"/>
  <c r="I295" i="5"/>
  <c r="I294" i="5"/>
  <c r="I293" i="5"/>
  <c r="I292" i="5"/>
  <c r="I291" i="5"/>
  <c r="I286" i="5"/>
  <c r="I285" i="5"/>
  <c r="I284" i="5"/>
  <c r="I283" i="5"/>
  <c r="I282" i="5"/>
  <c r="I281" i="5"/>
  <c r="I280" i="5"/>
  <c r="I279" i="5"/>
  <c r="I278" i="5"/>
  <c r="I277" i="5"/>
  <c r="I276" i="5"/>
  <c r="I275" i="5"/>
  <c r="I274" i="5"/>
  <c r="I273" i="5"/>
  <c r="I272" i="5"/>
  <c r="I271" i="5"/>
  <c r="I270" i="5"/>
  <c r="I269" i="5"/>
  <c r="I268" i="5"/>
  <c r="I267" i="5"/>
  <c r="I266" i="5"/>
  <c r="I265" i="5"/>
  <c r="I264" i="5"/>
  <c r="I263" i="5"/>
  <c r="I262" i="5"/>
  <c r="I261" i="5"/>
  <c r="I260" i="5"/>
  <c r="I259" i="5"/>
  <c r="I258" i="5"/>
  <c r="I257" i="5"/>
  <c r="I252" i="5"/>
  <c r="I251" i="5"/>
  <c r="I250" i="5"/>
  <c r="I249" i="5"/>
  <c r="I248" i="5"/>
  <c r="I247" i="5"/>
  <c r="I246" i="5"/>
  <c r="I245" i="5"/>
  <c r="I244" i="5"/>
  <c r="I243" i="5"/>
  <c r="I242" i="5"/>
  <c r="I241" i="5"/>
  <c r="I240" i="5"/>
  <c r="I239" i="5"/>
  <c r="I238" i="5"/>
  <c r="I237" i="5"/>
  <c r="I236" i="5"/>
  <c r="I235" i="5"/>
  <c r="I234" i="5"/>
  <c r="I233" i="5"/>
  <c r="I232" i="5"/>
  <c r="I231" i="5"/>
  <c r="I230" i="5"/>
  <c r="I229" i="5"/>
  <c r="I228" i="5"/>
  <c r="I227" i="5"/>
  <c r="I226" i="5"/>
  <c r="I225" i="5"/>
  <c r="I224" i="5"/>
  <c r="I223"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87" i="5"/>
  <c r="I88" i="5"/>
  <c r="I116" i="5" s="1"/>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86" i="5"/>
  <c r="AN53" i="5"/>
  <c r="AN54" i="5"/>
  <c r="AN55" i="5"/>
  <c r="AN56" i="5"/>
  <c r="AN57" i="5"/>
  <c r="AN58" i="5"/>
  <c r="AN59" i="5"/>
  <c r="AN60" i="5"/>
  <c r="AN61" i="5"/>
  <c r="AN62" i="5"/>
  <c r="AN63" i="5"/>
  <c r="AN64" i="5"/>
  <c r="AN65" i="5"/>
  <c r="AN66" i="5"/>
  <c r="AN67" i="5"/>
  <c r="AN68" i="5"/>
  <c r="AN69" i="5"/>
  <c r="AN70" i="5"/>
  <c r="AN71" i="5"/>
  <c r="AN72" i="5"/>
  <c r="AN73" i="5"/>
  <c r="AN74" i="5"/>
  <c r="AN75" i="5"/>
  <c r="AN76" i="5"/>
  <c r="AN77" i="5"/>
  <c r="AN78" i="5"/>
  <c r="AN79" i="5"/>
  <c r="AN80" i="5"/>
  <c r="AN81" i="5"/>
  <c r="AN52" i="5"/>
  <c r="D14" i="5"/>
  <c r="D11" i="5" s="1"/>
  <c r="E14" i="5"/>
  <c r="E15" i="5" s="1"/>
  <c r="F14" i="5"/>
  <c r="F15" i="5" s="1"/>
  <c r="G14" i="5"/>
  <c r="G11" i="5" s="1"/>
  <c r="H14" i="5"/>
  <c r="H15" i="5" s="1"/>
  <c r="C14" i="5"/>
  <c r="C13" i="5" s="1"/>
  <c r="O112" i="5" l="1"/>
  <c r="O110" i="5"/>
  <c r="O89" i="5"/>
  <c r="O115" i="5"/>
  <c r="O108" i="5"/>
  <c r="O114" i="5"/>
  <c r="O105" i="5"/>
  <c r="O95" i="5"/>
  <c r="O107" i="5"/>
  <c r="O90" i="5"/>
  <c r="O93" i="5"/>
  <c r="O116" i="5"/>
  <c r="O94" i="5"/>
  <c r="O88" i="5"/>
  <c r="O98" i="5"/>
  <c r="O102" i="5"/>
  <c r="O87" i="5"/>
  <c r="O103" i="5"/>
  <c r="O101" i="5"/>
  <c r="O96" i="5"/>
  <c r="O104" i="5"/>
  <c r="O106" i="5"/>
  <c r="O92" i="5"/>
  <c r="O97" i="5"/>
  <c r="O99" i="5"/>
  <c r="O111" i="5"/>
  <c r="O113" i="5"/>
  <c r="O100" i="5"/>
  <c r="O91" i="5"/>
  <c r="O109" i="5"/>
  <c r="C11" i="5"/>
  <c r="I150" i="5"/>
  <c r="I287" i="5"/>
  <c r="I321" i="5"/>
  <c r="I253" i="5"/>
  <c r="I389" i="5"/>
  <c r="I185" i="5"/>
  <c r="I219" i="5"/>
  <c r="I355" i="5"/>
  <c r="AN82" i="5"/>
  <c r="G13" i="5"/>
  <c r="F11" i="5"/>
  <c r="D13" i="5"/>
  <c r="E11" i="5"/>
  <c r="H13" i="5"/>
  <c r="G15" i="5"/>
  <c r="H11" i="5"/>
  <c r="F13" i="5"/>
  <c r="E13" i="5"/>
  <c r="V6" i="2"/>
  <c r="V7" i="2"/>
  <c r="V5" i="2"/>
  <c r="U7" i="2"/>
  <c r="U6" i="2"/>
  <c r="U5" i="2"/>
  <c r="V6" i="3"/>
  <c r="V5" i="3"/>
  <c r="V4" i="3"/>
  <c r="U6" i="4"/>
  <c r="U5" i="4"/>
  <c r="U4" i="4"/>
  <c r="U6" i="6"/>
  <c r="U5" i="6"/>
  <c r="U4" i="6"/>
  <c r="U6" i="8"/>
  <c r="U5" i="8"/>
  <c r="U4" i="8"/>
  <c r="AC3" i="1"/>
  <c r="AD3" i="1" s="1"/>
  <c r="AC5" i="1"/>
  <c r="AD5" i="1" s="1"/>
  <c r="AA10" i="1"/>
  <c r="T34" i="1"/>
  <c r="AA11" i="1"/>
  <c r="AA27" i="1"/>
  <c r="AA26" i="1"/>
  <c r="AA25" i="1"/>
  <c r="AA24" i="1"/>
  <c r="AA23" i="1"/>
  <c r="AA22" i="1"/>
  <c r="AA21" i="1"/>
  <c r="AA20" i="1"/>
  <c r="AA19" i="1"/>
  <c r="AA18" i="1"/>
  <c r="AA17" i="1"/>
  <c r="AA16" i="1"/>
  <c r="AA15" i="1"/>
  <c r="AA14" i="1"/>
  <c r="AA13" i="1"/>
  <c r="AA12" i="1"/>
  <c r="AA8" i="1"/>
  <c r="AA7" i="1"/>
  <c r="AA6" i="1"/>
  <c r="AA5" i="1"/>
  <c r="O338" i="5" l="1"/>
  <c r="O342" i="5"/>
  <c r="O345" i="5"/>
  <c r="O351" i="5"/>
  <c r="O330" i="5"/>
  <c r="O333" i="5"/>
  <c r="O346" i="5"/>
  <c r="O352" i="5"/>
  <c r="O332" i="5"/>
  <c r="O327" i="5"/>
  <c r="O349" i="5"/>
  <c r="O350" i="5"/>
  <c r="O331" i="5"/>
  <c r="O343" i="5"/>
  <c r="O347" i="5"/>
  <c r="O353" i="5"/>
  <c r="O339" i="5"/>
  <c r="O325" i="5"/>
  <c r="O335" i="5"/>
  <c r="O354" i="5"/>
  <c r="O341" i="5"/>
  <c r="O328" i="5"/>
  <c r="O334" i="5"/>
  <c r="O348" i="5"/>
  <c r="O337" i="5"/>
  <c r="O340" i="5"/>
  <c r="O326" i="5"/>
  <c r="O336" i="5"/>
  <c r="O329" i="5"/>
  <c r="O344" i="5"/>
  <c r="O211" i="5"/>
  <c r="O216" i="5"/>
  <c r="O203" i="5"/>
  <c r="O192" i="5"/>
  <c r="O200" i="5"/>
  <c r="O217" i="5"/>
  <c r="O194" i="5"/>
  <c r="O206" i="5"/>
  <c r="O212" i="5"/>
  <c r="O190" i="5"/>
  <c r="O209" i="5"/>
  <c r="O198" i="5"/>
  <c r="O204" i="5"/>
  <c r="O199" i="5"/>
  <c r="O189" i="5"/>
  <c r="O218" i="5"/>
  <c r="O197" i="5"/>
  <c r="O205" i="5"/>
  <c r="O195" i="5"/>
  <c r="O207" i="5"/>
  <c r="O213" i="5"/>
  <c r="O202" i="5"/>
  <c r="O215" i="5"/>
  <c r="O210" i="5"/>
  <c r="O196" i="5"/>
  <c r="O208" i="5"/>
  <c r="O214" i="5"/>
  <c r="O191" i="5"/>
  <c r="O201" i="5"/>
  <c r="O193" i="5"/>
  <c r="O167" i="5"/>
  <c r="O174" i="5"/>
  <c r="O178" i="5"/>
  <c r="O182" i="5"/>
  <c r="O169" i="5"/>
  <c r="O158" i="5"/>
  <c r="O155" i="5"/>
  <c r="O183" i="5"/>
  <c r="O164" i="5"/>
  <c r="O173" i="5"/>
  <c r="O166" i="5"/>
  <c r="O170" i="5"/>
  <c r="O165" i="5"/>
  <c r="O179" i="5"/>
  <c r="O184" i="5"/>
  <c r="O181" i="5"/>
  <c r="O156" i="5"/>
  <c r="O171" i="5"/>
  <c r="O159" i="5"/>
  <c r="O160" i="5"/>
  <c r="O161" i="5"/>
  <c r="O168" i="5"/>
  <c r="O157" i="5"/>
  <c r="O162" i="5"/>
  <c r="O180" i="5"/>
  <c r="O176" i="5"/>
  <c r="O172" i="5"/>
  <c r="O175" i="5"/>
  <c r="O163" i="5"/>
  <c r="O177" i="5"/>
  <c r="O364" i="5"/>
  <c r="O360" i="5"/>
  <c r="O383" i="5"/>
  <c r="O372" i="5"/>
  <c r="O379" i="5"/>
  <c r="O384" i="5"/>
  <c r="O363" i="5"/>
  <c r="O370" i="5"/>
  <c r="O361" i="5"/>
  <c r="O373" i="5"/>
  <c r="O380" i="5"/>
  <c r="O385" i="5"/>
  <c r="O378" i="5"/>
  <c r="O366" i="5"/>
  <c r="O374" i="5"/>
  <c r="O369" i="5"/>
  <c r="O386" i="5"/>
  <c r="O367" i="5"/>
  <c r="O375" i="5"/>
  <c r="O381" i="5"/>
  <c r="O387" i="5"/>
  <c r="O388" i="5"/>
  <c r="O359" i="5"/>
  <c r="O368" i="5"/>
  <c r="O376" i="5"/>
  <c r="O365" i="5"/>
  <c r="O371" i="5"/>
  <c r="O362" i="5"/>
  <c r="O377" i="5"/>
  <c r="O382" i="5"/>
  <c r="O128" i="5"/>
  <c r="O126" i="5"/>
  <c r="O149" i="5"/>
  <c r="O142" i="5"/>
  <c r="O131" i="5"/>
  <c r="O122" i="5"/>
  <c r="O139" i="5"/>
  <c r="O125" i="5"/>
  <c r="O127" i="5"/>
  <c r="O121" i="5"/>
  <c r="O123" i="5"/>
  <c r="O124" i="5"/>
  <c r="O135" i="5"/>
  <c r="O136" i="5"/>
  <c r="O143" i="5"/>
  <c r="O137" i="5"/>
  <c r="O133" i="5"/>
  <c r="O145" i="5"/>
  <c r="O147" i="5"/>
  <c r="O134" i="5"/>
  <c r="O144" i="5"/>
  <c r="O138" i="5"/>
  <c r="O140" i="5"/>
  <c r="O148" i="5"/>
  <c r="O120" i="5"/>
  <c r="O130" i="5"/>
  <c r="O132" i="5"/>
  <c r="O129" i="5"/>
  <c r="O141" i="5"/>
  <c r="O146" i="5"/>
  <c r="O225" i="5"/>
  <c r="O231" i="5"/>
  <c r="O241" i="5"/>
  <c r="O247" i="5"/>
  <c r="O235" i="5"/>
  <c r="O252" i="5"/>
  <c r="O224" i="5"/>
  <c r="O233" i="5"/>
  <c r="O236" i="5"/>
  <c r="O242" i="5"/>
  <c r="O248" i="5"/>
  <c r="O240" i="5"/>
  <c r="O226" i="5"/>
  <c r="O228" i="5"/>
  <c r="O237" i="5"/>
  <c r="O232" i="5"/>
  <c r="O249" i="5"/>
  <c r="O227" i="5"/>
  <c r="O229" i="5"/>
  <c r="O238" i="5"/>
  <c r="O243" i="5"/>
  <c r="O250" i="5"/>
  <c r="O245" i="5"/>
  <c r="O230" i="5"/>
  <c r="O223" i="5"/>
  <c r="O234" i="5"/>
  <c r="O239" i="5"/>
  <c r="O244" i="5"/>
  <c r="O251" i="5"/>
  <c r="O246" i="5"/>
  <c r="O305" i="5"/>
  <c r="O309" i="5"/>
  <c r="O313" i="5"/>
  <c r="O303" i="5"/>
  <c r="O306" i="5"/>
  <c r="O297" i="5"/>
  <c r="O314" i="5"/>
  <c r="O319" i="5"/>
  <c r="O308" i="5"/>
  <c r="O296" i="5"/>
  <c r="O294" i="5"/>
  <c r="O310" i="5"/>
  <c r="O315" i="5"/>
  <c r="O320" i="5"/>
  <c r="O317" i="5"/>
  <c r="O304" i="5"/>
  <c r="O291" i="5"/>
  <c r="O311" i="5"/>
  <c r="O316" i="5"/>
  <c r="O292" i="5"/>
  <c r="O302" i="5"/>
  <c r="O293" i="5"/>
  <c r="O295" i="5"/>
  <c r="O299" i="5"/>
  <c r="O301" i="5"/>
  <c r="O298" i="5"/>
  <c r="O307" i="5"/>
  <c r="O312" i="5"/>
  <c r="O300" i="5"/>
  <c r="O318" i="5"/>
  <c r="O269" i="5"/>
  <c r="O258" i="5"/>
  <c r="O286" i="5"/>
  <c r="O261" i="5"/>
  <c r="O273" i="5"/>
  <c r="O280" i="5"/>
  <c r="O260" i="5"/>
  <c r="O263" i="5"/>
  <c r="O257" i="5"/>
  <c r="O279" i="5"/>
  <c r="O270" i="5"/>
  <c r="O274" i="5"/>
  <c r="O266" i="5"/>
  <c r="O268" i="5"/>
  <c r="O271" i="5"/>
  <c r="O275" i="5"/>
  <c r="O281" i="5"/>
  <c r="O284" i="5"/>
  <c r="O265" i="5"/>
  <c r="O264" i="5"/>
  <c r="O272" i="5"/>
  <c r="O276" i="5"/>
  <c r="O282" i="5"/>
  <c r="O267" i="5"/>
  <c r="O278" i="5"/>
  <c r="O262" i="5"/>
  <c r="O259" i="5"/>
  <c r="O277" i="5"/>
  <c r="O283" i="5"/>
  <c r="O285" i="5"/>
  <c r="AS53" i="5"/>
  <c r="AS64" i="5"/>
  <c r="AS68" i="5"/>
  <c r="AS72" i="5"/>
  <c r="AS80" i="5"/>
  <c r="AS61" i="5"/>
  <c r="AS57" i="5"/>
  <c r="AS70" i="5"/>
  <c r="AS71" i="5"/>
  <c r="AS67" i="5"/>
  <c r="AS69" i="5"/>
  <c r="AS78" i="5"/>
  <c r="AS63" i="5"/>
  <c r="AS79" i="5"/>
  <c r="AS58" i="5"/>
  <c r="AS65" i="5"/>
  <c r="AS60" i="5"/>
  <c r="AS52" i="5"/>
  <c r="AS74" i="5"/>
  <c r="AS56" i="5"/>
  <c r="AS59" i="5"/>
  <c r="AS75" i="5"/>
  <c r="AS77" i="5"/>
  <c r="AS62" i="5"/>
  <c r="AS73" i="5"/>
  <c r="AS54" i="5"/>
  <c r="AS51" i="5"/>
  <c r="AS66" i="5"/>
  <c r="AS55" i="5"/>
  <c r="AS76" i="5"/>
  <c r="AA9" i="1"/>
  <c r="C110" i="1"/>
  <c r="F108" i="1"/>
  <c r="C108" i="1"/>
  <c r="H111" i="1"/>
  <c r="H112" i="1" s="1"/>
  <c r="E111" i="1"/>
  <c r="E112" i="1" s="1"/>
  <c r="F111" i="1"/>
  <c r="F112" i="1" s="1"/>
  <c r="G111" i="1"/>
  <c r="G112" i="1" s="1"/>
  <c r="D111" i="1"/>
  <c r="D112" i="1" s="1"/>
  <c r="C112" i="1"/>
  <c r="O117" i="1"/>
  <c r="O118" i="1"/>
  <c r="O119" i="1"/>
  <c r="O120" i="1"/>
  <c r="O116" i="1"/>
  <c r="O121" i="1" s="1"/>
  <c r="E108" i="1" l="1"/>
  <c r="H110" i="1"/>
  <c r="G110" i="1"/>
  <c r="D110" i="1"/>
  <c r="D108" i="1"/>
  <c r="J112" i="1"/>
  <c r="H108" i="1"/>
  <c r="F110" i="1"/>
  <c r="G108" i="1"/>
  <c r="E110" i="1"/>
  <c r="R85" i="2"/>
  <c r="R82" i="2"/>
  <c r="R90" i="2"/>
  <c r="R96" i="2"/>
  <c r="R74" i="2"/>
  <c r="R76" i="2"/>
  <c r="R75" i="2"/>
  <c r="R97" i="2"/>
  <c r="R87" i="2"/>
  <c r="R79" i="2"/>
  <c r="R84" i="2"/>
  <c r="R80" i="2"/>
  <c r="R72" i="2"/>
  <c r="R73" i="2"/>
  <c r="R77" i="2"/>
  <c r="R91" i="2"/>
  <c r="R98" i="2"/>
  <c r="R92" i="2"/>
  <c r="R99" i="2"/>
  <c r="R81" i="2"/>
  <c r="R100" i="2"/>
  <c r="R93" i="2"/>
  <c r="R86" i="2"/>
  <c r="R94" i="2"/>
  <c r="R101" i="2"/>
  <c r="R89" i="2"/>
  <c r="R83" i="2"/>
  <c r="R95" i="2"/>
  <c r="R88" i="2"/>
  <c r="R78" i="2"/>
  <c r="R15" i="2"/>
  <c r="R14" i="2"/>
  <c r="R21" i="2"/>
  <c r="R28" i="2"/>
  <c r="R9" i="2"/>
  <c r="R10" i="2"/>
  <c r="R7" i="2"/>
  <c r="R29" i="2"/>
  <c r="R19" i="2"/>
  <c r="R5" i="2"/>
  <c r="R17" i="2"/>
  <c r="R12" i="2"/>
  <c r="R8" i="2"/>
  <c r="R6" i="2"/>
  <c r="R11" i="2"/>
  <c r="R26" i="2"/>
  <c r="R30" i="2"/>
  <c r="R23" i="2"/>
  <c r="R31" i="2"/>
  <c r="R13" i="2"/>
  <c r="R32" i="2"/>
  <c r="R24" i="2"/>
  <c r="R18" i="2"/>
  <c r="R25" i="2"/>
  <c r="R33" i="2"/>
  <c r="R22" i="2"/>
  <c r="R16" i="2"/>
  <c r="R27" i="2"/>
  <c r="R20" i="2"/>
  <c r="R4" i="2"/>
  <c r="M102" i="2"/>
  <c r="M34" i="2"/>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72" i="3"/>
  <c r="N73" i="3"/>
  <c r="N74" i="3"/>
  <c r="N102" i="3" s="1"/>
  <c r="N75" i="3"/>
  <c r="N76" i="3"/>
  <c r="N77" i="3"/>
  <c r="N78" i="3"/>
  <c r="N79" i="3"/>
  <c r="N80" i="3"/>
  <c r="N81" i="3"/>
  <c r="N82" i="3"/>
  <c r="N83" i="3"/>
  <c r="N84" i="3"/>
  <c r="N85" i="3"/>
  <c r="N86" i="3"/>
  <c r="N87" i="3"/>
  <c r="N88" i="3"/>
  <c r="N89" i="3"/>
  <c r="N90" i="3"/>
  <c r="N91" i="3"/>
  <c r="N92" i="3"/>
  <c r="N93" i="3"/>
  <c r="N94" i="3"/>
  <c r="N95" i="3"/>
  <c r="N96" i="3"/>
  <c r="N97" i="3"/>
  <c r="N98" i="3"/>
  <c r="N99" i="3"/>
  <c r="N100" i="3"/>
  <c r="N101" i="3"/>
  <c r="N4" i="3"/>
  <c r="R82" i="6"/>
  <c r="R83" i="6"/>
  <c r="R77" i="6"/>
  <c r="R78" i="6"/>
  <c r="R73" i="6"/>
  <c r="R74" i="6"/>
  <c r="R75" i="6"/>
  <c r="R84" i="6"/>
  <c r="R85" i="6"/>
  <c r="R86" i="6"/>
  <c r="R87" i="6"/>
  <c r="R88" i="6"/>
  <c r="R89" i="6"/>
  <c r="R90" i="6"/>
  <c r="R76" i="6"/>
  <c r="R91" i="6"/>
  <c r="R92" i="6"/>
  <c r="R79" i="6"/>
  <c r="R93" i="6"/>
  <c r="R94" i="6"/>
  <c r="R95" i="6"/>
  <c r="R80" i="6"/>
  <c r="R96" i="6"/>
  <c r="R97" i="6"/>
  <c r="R98" i="6"/>
  <c r="R99" i="6"/>
  <c r="R100" i="6"/>
  <c r="R81" i="6"/>
  <c r="R101" i="6"/>
  <c r="R72" i="6"/>
  <c r="R39" i="6"/>
  <c r="R41" i="6"/>
  <c r="R42" i="6"/>
  <c r="R43" i="6"/>
  <c r="R44" i="6"/>
  <c r="R45" i="6"/>
  <c r="R46" i="6"/>
  <c r="R47" i="6"/>
  <c r="R48" i="6"/>
  <c r="R49" i="6"/>
  <c r="R50" i="6"/>
  <c r="R51" i="6"/>
  <c r="R52" i="6"/>
  <c r="R53" i="6"/>
  <c r="R54" i="6"/>
  <c r="R55" i="6"/>
  <c r="R56" i="6"/>
  <c r="R57" i="6"/>
  <c r="R58" i="6"/>
  <c r="R38" i="6"/>
  <c r="R59" i="6"/>
  <c r="R60" i="6"/>
  <c r="R61" i="6"/>
  <c r="R62" i="6"/>
  <c r="R63" i="6"/>
  <c r="R64" i="6"/>
  <c r="R65" i="6"/>
  <c r="R66" i="6"/>
  <c r="R67" i="6"/>
  <c r="R40" i="6"/>
  <c r="R10" i="6"/>
  <c r="R16" i="6"/>
  <c r="R11" i="6"/>
  <c r="R12" i="6"/>
  <c r="R6" i="6"/>
  <c r="R7" i="6"/>
  <c r="R8" i="6"/>
  <c r="R17" i="6"/>
  <c r="R18" i="6"/>
  <c r="R19" i="6"/>
  <c r="R20" i="6"/>
  <c r="R21" i="6"/>
  <c r="R22" i="6"/>
  <c r="R23" i="6"/>
  <c r="R9" i="6"/>
  <c r="R24" i="6"/>
  <c r="R25" i="6"/>
  <c r="R13" i="6"/>
  <c r="R26" i="6"/>
  <c r="R4" i="6"/>
  <c r="R27" i="6"/>
  <c r="R14" i="6"/>
  <c r="R28" i="6"/>
  <c r="R29" i="6"/>
  <c r="R30" i="6"/>
  <c r="R31" i="6"/>
  <c r="R32" i="6"/>
  <c r="R15" i="6"/>
  <c r="R33" i="6"/>
  <c r="R5" i="6"/>
  <c r="M102" i="6"/>
  <c r="M68" i="6"/>
  <c r="M34" i="6"/>
  <c r="R80" i="8"/>
  <c r="R87" i="8"/>
  <c r="R81" i="8"/>
  <c r="R93" i="8"/>
  <c r="R82" i="8"/>
  <c r="R88" i="8"/>
  <c r="R89" i="8"/>
  <c r="R94" i="8"/>
  <c r="R83" i="8"/>
  <c r="R78" i="8"/>
  <c r="R95" i="8"/>
  <c r="R84" i="8"/>
  <c r="R74" i="8"/>
  <c r="R85" i="8"/>
  <c r="R75" i="8"/>
  <c r="R90" i="8"/>
  <c r="R91" i="8"/>
  <c r="R79" i="8"/>
  <c r="R96" i="8"/>
  <c r="R72" i="8"/>
  <c r="R97" i="8"/>
  <c r="R98" i="8"/>
  <c r="R76" i="8"/>
  <c r="R77" i="8"/>
  <c r="R92" i="8"/>
  <c r="R99" i="8"/>
  <c r="R100" i="8"/>
  <c r="R86" i="8"/>
  <c r="R101" i="8"/>
  <c r="R73" i="8"/>
  <c r="R41" i="8"/>
  <c r="R46" i="8"/>
  <c r="R47" i="8"/>
  <c r="R48" i="8"/>
  <c r="R49" i="8"/>
  <c r="R50" i="8"/>
  <c r="R51" i="8"/>
  <c r="R52" i="8"/>
  <c r="R53" i="8"/>
  <c r="R40" i="8"/>
  <c r="R54" i="8"/>
  <c r="R55" i="8"/>
  <c r="R42" i="8"/>
  <c r="R56" i="8"/>
  <c r="R43" i="8"/>
  <c r="R57" i="8"/>
  <c r="R44" i="8"/>
  <c r="R58" i="8"/>
  <c r="R59" i="8"/>
  <c r="R38" i="8"/>
  <c r="R60" i="8"/>
  <c r="R61" i="8"/>
  <c r="R45" i="8"/>
  <c r="R62" i="8"/>
  <c r="R63" i="8"/>
  <c r="R64" i="8"/>
  <c r="R65" i="8"/>
  <c r="R66" i="8"/>
  <c r="R67" i="8"/>
  <c r="R39" i="8"/>
  <c r="R11" i="8"/>
  <c r="R20" i="8"/>
  <c r="R13" i="8"/>
  <c r="R25" i="8"/>
  <c r="R14" i="8"/>
  <c r="R21" i="8"/>
  <c r="R22" i="8"/>
  <c r="R26" i="8"/>
  <c r="R15" i="8"/>
  <c r="R7" i="8"/>
  <c r="R27" i="8"/>
  <c r="R16" i="8"/>
  <c r="R6" i="8"/>
  <c r="R17" i="8"/>
  <c r="R8" i="8"/>
  <c r="R23" i="8"/>
  <c r="R18" i="8"/>
  <c r="R12" i="8"/>
  <c r="R28" i="8"/>
  <c r="R4" i="8"/>
  <c r="R29" i="8"/>
  <c r="R30" i="8"/>
  <c r="R9" i="8"/>
  <c r="R10" i="8"/>
  <c r="R24" i="8"/>
  <c r="R31" i="8"/>
  <c r="R32" i="8"/>
  <c r="R19" i="8"/>
  <c r="R33" i="8"/>
  <c r="R5" i="8"/>
  <c r="M102" i="8"/>
  <c r="M68" i="8"/>
  <c r="M34" i="8"/>
  <c r="M101" i="8"/>
  <c r="M100" i="8"/>
  <c r="M99" i="8"/>
  <c r="M98" i="8"/>
  <c r="M97" i="8"/>
  <c r="M96" i="8"/>
  <c r="M95" i="8"/>
  <c r="M94" i="8"/>
  <c r="M93" i="8"/>
  <c r="M92" i="8"/>
  <c r="M91" i="8"/>
  <c r="M90" i="8"/>
  <c r="M89" i="8"/>
  <c r="M88" i="8"/>
  <c r="M87" i="8"/>
  <c r="M86" i="8"/>
  <c r="M85" i="8"/>
  <c r="M84" i="8"/>
  <c r="M83" i="8"/>
  <c r="M82" i="8"/>
  <c r="M81" i="8"/>
  <c r="M80" i="8"/>
  <c r="M79" i="8"/>
  <c r="M78" i="8"/>
  <c r="M77" i="8"/>
  <c r="M76" i="8"/>
  <c r="M75" i="8"/>
  <c r="M74" i="8"/>
  <c r="M73" i="8"/>
  <c r="M72" i="8"/>
  <c r="M67" i="8"/>
  <c r="M66" i="8"/>
  <c r="M65" i="8"/>
  <c r="M64" i="8"/>
  <c r="M63" i="8"/>
  <c r="M62" i="8"/>
  <c r="M61" i="8"/>
  <c r="M60" i="8"/>
  <c r="M59" i="8"/>
  <c r="M58" i="8"/>
  <c r="M57" i="8"/>
  <c r="M56" i="8"/>
  <c r="M55" i="8"/>
  <c r="M54" i="8"/>
  <c r="M53" i="8"/>
  <c r="M52" i="8"/>
  <c r="M51" i="8"/>
  <c r="M50" i="8"/>
  <c r="M49" i="8"/>
  <c r="M48" i="8"/>
  <c r="M47" i="8"/>
  <c r="M46" i="8"/>
  <c r="M45" i="8"/>
  <c r="M44" i="8"/>
  <c r="M43" i="8"/>
  <c r="M42" i="8"/>
  <c r="M41" i="8"/>
  <c r="M40" i="8"/>
  <c r="M39" i="8"/>
  <c r="M38" i="8"/>
  <c r="M33" i="8"/>
  <c r="M32" i="8"/>
  <c r="M31" i="8"/>
  <c r="M30" i="8"/>
  <c r="M29" i="8"/>
  <c r="M28" i="8"/>
  <c r="M27" i="8"/>
  <c r="M26" i="8"/>
  <c r="M25" i="8"/>
  <c r="M24" i="8"/>
  <c r="M23" i="8"/>
  <c r="M22" i="8"/>
  <c r="M21" i="8"/>
  <c r="M20" i="8"/>
  <c r="M19" i="8"/>
  <c r="M18" i="8"/>
  <c r="M17" i="8"/>
  <c r="M16" i="8"/>
  <c r="M15" i="8"/>
  <c r="M14" i="8"/>
  <c r="M13" i="8"/>
  <c r="M12" i="8"/>
  <c r="M11" i="8"/>
  <c r="M10" i="8"/>
  <c r="M9" i="8"/>
  <c r="M8" i="8"/>
  <c r="M7" i="8"/>
  <c r="M6" i="8"/>
  <c r="M5" i="8"/>
  <c r="M4" i="8"/>
  <c r="M101" i="6"/>
  <c r="M100" i="6"/>
  <c r="M99" i="6"/>
  <c r="M98" i="6"/>
  <c r="M97" i="6"/>
  <c r="M96" i="6"/>
  <c r="M95" i="6"/>
  <c r="M94" i="6"/>
  <c r="M93" i="6"/>
  <c r="M92" i="6"/>
  <c r="M91" i="6"/>
  <c r="M90" i="6"/>
  <c r="M89" i="6"/>
  <c r="M88" i="6"/>
  <c r="M87" i="6"/>
  <c r="M86" i="6"/>
  <c r="M85" i="6"/>
  <c r="M84" i="6"/>
  <c r="M83" i="6"/>
  <c r="M82" i="6"/>
  <c r="M81" i="6"/>
  <c r="M80" i="6"/>
  <c r="M79" i="6"/>
  <c r="M78" i="6"/>
  <c r="M77" i="6"/>
  <c r="M76" i="6"/>
  <c r="M75" i="6"/>
  <c r="M74" i="6"/>
  <c r="M73" i="6"/>
  <c r="M72" i="6"/>
  <c r="M67" i="6"/>
  <c r="M66" i="6"/>
  <c r="M65" i="6"/>
  <c r="M64" i="6"/>
  <c r="M63" i="6"/>
  <c r="M62" i="6"/>
  <c r="M61" i="6"/>
  <c r="M60" i="6"/>
  <c r="M59" i="6"/>
  <c r="M58" i="6"/>
  <c r="M57" i="6"/>
  <c r="M56" i="6"/>
  <c r="M55" i="6"/>
  <c r="M54" i="6"/>
  <c r="M53" i="6"/>
  <c r="M52" i="6"/>
  <c r="M51" i="6"/>
  <c r="M50" i="6"/>
  <c r="M49" i="6"/>
  <c r="M48" i="6"/>
  <c r="M47" i="6"/>
  <c r="M46" i="6"/>
  <c r="M45" i="6"/>
  <c r="M44" i="6"/>
  <c r="M43" i="6"/>
  <c r="M42" i="6"/>
  <c r="M41" i="6"/>
  <c r="M40" i="6"/>
  <c r="M39" i="6"/>
  <c r="M38" i="6"/>
  <c r="M33" i="6"/>
  <c r="M32" i="6"/>
  <c r="M31" i="6"/>
  <c r="M30" i="6"/>
  <c r="M29" i="6"/>
  <c r="M28" i="6"/>
  <c r="M27" i="6"/>
  <c r="M26" i="6"/>
  <c r="M25" i="6"/>
  <c r="M24" i="6"/>
  <c r="M23" i="6"/>
  <c r="M22" i="6"/>
  <c r="M21" i="6"/>
  <c r="M20" i="6"/>
  <c r="M19" i="6"/>
  <c r="M18" i="6"/>
  <c r="M17" i="6"/>
  <c r="M16" i="6"/>
  <c r="M15" i="6"/>
  <c r="M14" i="6"/>
  <c r="M13" i="6"/>
  <c r="M12" i="6"/>
  <c r="M11" i="6"/>
  <c r="M10" i="6"/>
  <c r="M9" i="6"/>
  <c r="M8" i="6"/>
  <c r="M7" i="6"/>
  <c r="M6" i="6"/>
  <c r="M5" i="6"/>
  <c r="M4" i="6"/>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39" i="2"/>
  <c r="M40" i="2"/>
  <c r="M41" i="2"/>
  <c r="M42" i="2"/>
  <c r="M43" i="2"/>
  <c r="M44" i="2"/>
  <c r="M45" i="2"/>
  <c r="M46" i="2"/>
  <c r="M47" i="2"/>
  <c r="M48" i="2"/>
  <c r="M49" i="2"/>
  <c r="M50" i="2"/>
  <c r="M51" i="2"/>
  <c r="M52" i="2"/>
  <c r="M53" i="2"/>
  <c r="M54" i="2"/>
  <c r="M55" i="2"/>
  <c r="M68" i="2" s="1"/>
  <c r="M56" i="2"/>
  <c r="M57" i="2"/>
  <c r="M58" i="2"/>
  <c r="M59" i="2"/>
  <c r="M60" i="2"/>
  <c r="M61" i="2"/>
  <c r="M62" i="2"/>
  <c r="M63" i="2"/>
  <c r="M64" i="2"/>
  <c r="M65" i="2"/>
  <c r="M66" i="2"/>
  <c r="M67" i="2"/>
  <c r="M38"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4" i="2"/>
  <c r="M68" i="4" l="1"/>
  <c r="M102" i="4"/>
  <c r="M34" i="4"/>
  <c r="R15" i="4" s="1"/>
  <c r="R44" i="4"/>
  <c r="R62" i="4"/>
  <c r="R64" i="4"/>
  <c r="R55" i="4"/>
  <c r="R42" i="4"/>
  <c r="R50" i="4"/>
  <c r="R47" i="4"/>
  <c r="R56" i="4"/>
  <c r="R39" i="4"/>
  <c r="R48" i="4"/>
  <c r="R63" i="4"/>
  <c r="R65" i="4"/>
  <c r="R57" i="4"/>
  <c r="R59" i="4"/>
  <c r="R40" i="4"/>
  <c r="R38" i="4"/>
  <c r="R67" i="4"/>
  <c r="R49" i="4"/>
  <c r="R45" i="4"/>
  <c r="R43" i="4"/>
  <c r="R52" i="4"/>
  <c r="R58" i="4"/>
  <c r="R60" i="4"/>
  <c r="R46" i="4"/>
  <c r="R53" i="4"/>
  <c r="R66" i="4"/>
  <c r="R61" i="4"/>
  <c r="R51" i="4"/>
  <c r="R54" i="4"/>
  <c r="R41" i="4"/>
  <c r="R24" i="4"/>
  <c r="R7" i="4"/>
  <c r="R25" i="4"/>
  <c r="R10" i="4"/>
  <c r="R31" i="4"/>
  <c r="R11" i="4"/>
  <c r="R12" i="4"/>
  <c r="R28" i="4"/>
  <c r="R19" i="4"/>
  <c r="R22" i="4"/>
  <c r="R8" i="4"/>
  <c r="R27" i="4"/>
  <c r="R20" i="4"/>
  <c r="R72" i="4"/>
  <c r="R73" i="4"/>
  <c r="R76" i="4"/>
  <c r="R86" i="4"/>
  <c r="R89" i="4"/>
  <c r="R97" i="4"/>
  <c r="R91" i="4"/>
  <c r="R80" i="4"/>
  <c r="R90" i="4"/>
  <c r="R98" i="4"/>
  <c r="R101" i="4"/>
  <c r="R100" i="4"/>
  <c r="R75" i="4"/>
  <c r="R93" i="4"/>
  <c r="R81" i="4"/>
  <c r="R92" i="4"/>
  <c r="R77" i="4"/>
  <c r="R94" i="4"/>
  <c r="R99" i="4"/>
  <c r="R83" i="4"/>
  <c r="R87" i="4"/>
  <c r="R96" i="4"/>
  <c r="R85" i="4"/>
  <c r="R74" i="4"/>
  <c r="R95" i="4"/>
  <c r="R84" i="4"/>
  <c r="R88" i="4"/>
  <c r="R78" i="4"/>
  <c r="R82" i="4"/>
  <c r="R79" i="4"/>
  <c r="R59" i="2"/>
  <c r="R61" i="2"/>
  <c r="R55" i="2"/>
  <c r="R41" i="2"/>
  <c r="R60" i="2"/>
  <c r="R62" i="2"/>
  <c r="R65" i="2"/>
  <c r="R45" i="2"/>
  <c r="R39" i="2"/>
  <c r="R52" i="2"/>
  <c r="R56" i="2"/>
  <c r="R46" i="2"/>
  <c r="R50" i="2"/>
  <c r="R63" i="2"/>
  <c r="R57" i="2"/>
  <c r="R58" i="2"/>
  <c r="R42" i="2"/>
  <c r="R49" i="2"/>
  <c r="R66" i="2"/>
  <c r="R44" i="2"/>
  <c r="R51" i="2"/>
  <c r="R64" i="2"/>
  <c r="R67" i="2"/>
  <c r="R47" i="2"/>
  <c r="R43" i="2"/>
  <c r="R53" i="2"/>
  <c r="R38" i="2"/>
  <c r="R40" i="2"/>
  <c r="R48" i="2"/>
  <c r="R54" i="2"/>
  <c r="N34" i="3"/>
  <c r="S4" i="3" s="1"/>
  <c r="N68" i="3"/>
  <c r="S84" i="3"/>
  <c r="S90" i="3"/>
  <c r="S87" i="3"/>
  <c r="S93" i="3"/>
  <c r="S97" i="3"/>
  <c r="S100" i="3"/>
  <c r="S96" i="3"/>
  <c r="S94" i="3"/>
  <c r="S95" i="3"/>
  <c r="S77" i="3"/>
  <c r="S92" i="3"/>
  <c r="S82" i="3"/>
  <c r="S98" i="3"/>
  <c r="S99" i="3"/>
  <c r="S81" i="3"/>
  <c r="S74" i="3"/>
  <c r="S73" i="3"/>
  <c r="S76" i="3"/>
  <c r="S91" i="3"/>
  <c r="S72" i="3"/>
  <c r="S78" i="3"/>
  <c r="S79" i="3"/>
  <c r="S83" i="3"/>
  <c r="S75" i="3"/>
  <c r="S89" i="3"/>
  <c r="S85" i="3"/>
  <c r="S80" i="3"/>
  <c r="S101" i="3"/>
  <c r="S88" i="3"/>
  <c r="S86" i="3"/>
  <c r="S44" i="3"/>
  <c r="S52" i="3"/>
  <c r="S62" i="3"/>
  <c r="S67" i="3"/>
  <c r="S48" i="3"/>
  <c r="S51" i="3"/>
  <c r="S61" i="3"/>
  <c r="S50" i="3"/>
  <c r="S57" i="3"/>
  <c r="S49" i="3"/>
  <c r="S42" i="3"/>
  <c r="S41" i="3"/>
  <c r="S55" i="3"/>
  <c r="S43" i="3"/>
  <c r="S59" i="3"/>
  <c r="S58" i="3"/>
  <c r="S40" i="3"/>
  <c r="S46" i="3"/>
  <c r="S60" i="3"/>
  <c r="S54" i="3"/>
  <c r="S45" i="3"/>
  <c r="S53" i="3"/>
  <c r="S38" i="3"/>
  <c r="S64" i="3"/>
  <c r="S65" i="3"/>
  <c r="S66" i="3"/>
  <c r="S39" i="3"/>
  <c r="S56" i="3"/>
  <c r="S63" i="3"/>
  <c r="S47" i="3"/>
  <c r="R18" i="4" l="1"/>
  <c r="R4" i="4"/>
  <c r="R14" i="4"/>
  <c r="R29" i="4"/>
  <c r="R23" i="4"/>
  <c r="R33" i="4"/>
  <c r="R6" i="4"/>
  <c r="R16" i="4"/>
  <c r="R26" i="4"/>
  <c r="R32" i="4"/>
  <c r="R17" i="4"/>
  <c r="R30" i="4"/>
  <c r="R21" i="4"/>
  <c r="R13" i="4"/>
  <c r="R9" i="4"/>
  <c r="R5" i="4"/>
  <c r="S15" i="3"/>
  <c r="S9" i="3"/>
  <c r="S23" i="3"/>
  <c r="S28" i="3"/>
  <c r="S8" i="3"/>
  <c r="S7" i="3"/>
  <c r="S16" i="3"/>
  <c r="S33" i="3"/>
  <c r="S22" i="3"/>
  <c r="S32" i="3"/>
  <c r="S24" i="3"/>
  <c r="S25" i="3"/>
  <c r="S21" i="3"/>
  <c r="S10" i="3"/>
  <c r="S12" i="3"/>
  <c r="S18" i="3"/>
  <c r="S5" i="3"/>
  <c r="S19" i="3"/>
  <c r="S17" i="3"/>
  <c r="S31" i="3"/>
  <c r="S27" i="3"/>
  <c r="S20" i="3"/>
  <c r="S29" i="3"/>
  <c r="S30" i="3"/>
  <c r="S26" i="3"/>
  <c r="S13" i="3"/>
  <c r="S11" i="3"/>
  <c r="S6" i="3"/>
  <c r="S14" i="3"/>
  <c r="T102" i="1"/>
  <c r="U94" i="1" s="1"/>
  <c r="T6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38" i="1"/>
  <c r="U16" i="1"/>
  <c r="U14" i="1"/>
  <c r="U17" i="1"/>
  <c r="U31" i="1"/>
  <c r="U10" i="1"/>
  <c r="U9" i="1"/>
  <c r="U8" i="1"/>
  <c r="U28" i="1"/>
  <c r="U24" i="1"/>
  <c r="U11" i="1"/>
  <c r="U25" i="1"/>
  <c r="U13" i="1"/>
  <c r="U12" i="1"/>
  <c r="U7" i="1"/>
  <c r="U6" i="1"/>
  <c r="U29" i="1"/>
  <c r="U26" i="1"/>
  <c r="U19" i="1"/>
  <c r="U32" i="1"/>
  <c r="U4" i="1"/>
  <c r="U30" i="1"/>
  <c r="U21" i="1"/>
  <c r="U15" i="1"/>
  <c r="U22" i="1"/>
  <c r="U33" i="1"/>
  <c r="U23" i="1"/>
  <c r="U18" i="1"/>
  <c r="U20" i="1"/>
  <c r="U27" i="1"/>
  <c r="U5"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4" i="1"/>
  <c r="N34" i="1"/>
  <c r="M34" i="1"/>
  <c r="L34" i="1"/>
  <c r="K34" i="1"/>
  <c r="J34" i="1"/>
  <c r="I34" i="1"/>
  <c r="H34" i="1"/>
  <c r="G34" i="1"/>
  <c r="F34" i="1"/>
  <c r="E34" i="1"/>
  <c r="D34" i="1"/>
  <c r="C34" i="1"/>
  <c r="U34" i="1" l="1"/>
  <c r="U81" i="1"/>
  <c r="U78" i="1"/>
  <c r="U85" i="1"/>
  <c r="U72" i="1"/>
  <c r="U82" i="1"/>
  <c r="U98" i="1"/>
  <c r="U74" i="1"/>
  <c r="U73" i="1"/>
  <c r="U79" i="1"/>
  <c r="U86" i="1"/>
  <c r="U99" i="1"/>
  <c r="U95" i="1"/>
  <c r="U84" i="1"/>
  <c r="U77" i="1"/>
  <c r="U76" i="1"/>
  <c r="U100" i="1"/>
  <c r="U92" i="1"/>
  <c r="U89" i="1"/>
  <c r="U83" i="1"/>
  <c r="U80" i="1"/>
  <c r="U88" i="1"/>
  <c r="U97" i="1"/>
  <c r="U101" i="1"/>
  <c r="U93" i="1"/>
  <c r="U91" i="1"/>
  <c r="U87" i="1"/>
  <c r="U75" i="1"/>
  <c r="U90" i="1"/>
  <c r="U96" i="1"/>
  <c r="U59" i="1"/>
  <c r="U66" i="1"/>
  <c r="U53" i="1"/>
  <c r="U51" i="1"/>
  <c r="U57" i="1"/>
  <c r="U61" i="1"/>
  <c r="U65" i="1"/>
  <c r="U56" i="1"/>
  <c r="U41" i="1"/>
  <c r="U45" i="1"/>
  <c r="U38" i="1"/>
  <c r="U50" i="1"/>
  <c r="U43" i="1"/>
  <c r="U52" i="1"/>
  <c r="U55" i="1"/>
  <c r="U54" i="1"/>
  <c r="U47" i="1"/>
  <c r="U46" i="1"/>
  <c r="U67" i="1"/>
  <c r="U39" i="1"/>
  <c r="U42" i="1"/>
  <c r="U64" i="1"/>
  <c r="U58" i="1"/>
  <c r="U48" i="1"/>
  <c r="U40" i="1"/>
  <c r="U49" i="1"/>
  <c r="U63" i="1"/>
  <c r="U62" i="1"/>
  <c r="U60" i="1"/>
  <c r="U44" i="1"/>
  <c r="O34" i="1"/>
  <c r="U102" i="1" l="1"/>
  <c r="U68" i="1"/>
  <c r="D15" i="5" l="1"/>
  <c r="C15" i="5"/>
</calcChain>
</file>

<file path=xl/sharedStrings.xml><?xml version="1.0" encoding="utf-8"?>
<sst xmlns="http://schemas.openxmlformats.org/spreadsheetml/2006/main" count="3856" uniqueCount="371">
  <si>
    <t>Quality assurance</t>
  </si>
  <si>
    <t>GMP for pharmaceutical products</t>
  </si>
  <si>
    <t xml:space="preserve">Personnel: key personnel </t>
  </si>
  <si>
    <t>Personnel: training</t>
  </si>
  <si>
    <t>Personnel: hygiene</t>
  </si>
  <si>
    <t>Premises</t>
  </si>
  <si>
    <t>Equitpment</t>
  </si>
  <si>
    <t xml:space="preserve">Documentation: control </t>
  </si>
  <si>
    <t>Documentation: retention</t>
  </si>
  <si>
    <t>Documentation: manufacturing procedures</t>
  </si>
  <si>
    <t>Data integreity</t>
  </si>
  <si>
    <t xml:space="preserve">Contamination </t>
  </si>
  <si>
    <t>Cross-contamination</t>
  </si>
  <si>
    <t>Production</t>
  </si>
  <si>
    <t>Material management</t>
  </si>
  <si>
    <t>Quality control</t>
  </si>
  <si>
    <t>Outsources activities</t>
  </si>
  <si>
    <t xml:space="preserve">Complaints &amp; product recall </t>
  </si>
  <si>
    <t>Investigation of anomalies</t>
  </si>
  <si>
    <t>Self-inspection</t>
  </si>
  <si>
    <t>Sterility Assurance</t>
  </si>
  <si>
    <t>Biological products</t>
  </si>
  <si>
    <t xml:space="preserve">Computerised systems </t>
  </si>
  <si>
    <t>Validation</t>
  </si>
  <si>
    <t>Process validation</t>
  </si>
  <si>
    <t>Validation of test methods</t>
  </si>
  <si>
    <t>Cleaning validation</t>
  </si>
  <si>
    <t>Qualification</t>
  </si>
  <si>
    <t>Change control</t>
  </si>
  <si>
    <t xml:space="preserve">Batch release procedure </t>
  </si>
  <si>
    <t>Total</t>
  </si>
  <si>
    <t xml:space="preserve">Total </t>
  </si>
  <si>
    <t>Critical Deficiencies</t>
  </si>
  <si>
    <t>Major Deficiencies</t>
  </si>
  <si>
    <t>India</t>
  </si>
  <si>
    <t>Total Deficiencies</t>
  </si>
  <si>
    <t>Worldwide</t>
  </si>
  <si>
    <t xml:space="preserve">Total No. of deficiencies  </t>
  </si>
  <si>
    <t>Incidence (%)</t>
  </si>
  <si>
    <t>Number</t>
  </si>
  <si>
    <t xml:space="preserve">No. </t>
  </si>
  <si>
    <t>Total No. of deficiencies</t>
  </si>
  <si>
    <t xml:space="preserve">Critical </t>
  </si>
  <si>
    <t>Major</t>
  </si>
  <si>
    <t>PQS</t>
  </si>
  <si>
    <t xml:space="preserve">GMP </t>
  </si>
  <si>
    <t xml:space="preserve">P: Key personnel </t>
  </si>
  <si>
    <t>P: Train</t>
  </si>
  <si>
    <t>P: Hygiene</t>
  </si>
  <si>
    <t>Equiptment</t>
  </si>
  <si>
    <t>Documentation G</t>
  </si>
  <si>
    <t>Doc Reten</t>
  </si>
  <si>
    <t>Doc Manufacture</t>
  </si>
  <si>
    <t>Data int</t>
  </si>
  <si>
    <t>Contam</t>
  </si>
  <si>
    <t>Cros-contam</t>
  </si>
  <si>
    <t>Mat Man</t>
  </si>
  <si>
    <t>QC</t>
  </si>
  <si>
    <t>Ourtsource</t>
  </si>
  <si>
    <t>Complaint</t>
  </si>
  <si>
    <t>Investigate anomalies</t>
  </si>
  <si>
    <t>Sterility</t>
  </si>
  <si>
    <t xml:space="preserve">Biological </t>
  </si>
  <si>
    <t>Computer</t>
  </si>
  <si>
    <t>Pro validation</t>
  </si>
  <si>
    <t>Val test</t>
  </si>
  <si>
    <t>clean val</t>
  </si>
  <si>
    <t>qualification</t>
  </si>
  <si>
    <t xml:space="preserve">change control </t>
  </si>
  <si>
    <t>Batch release</t>
  </si>
  <si>
    <t>RoW</t>
  </si>
  <si>
    <t>USA</t>
  </si>
  <si>
    <t>US Project Guidelines</t>
  </si>
  <si>
    <t>EEA</t>
  </si>
  <si>
    <t>China</t>
  </si>
  <si>
    <t>Bajaj Healthcare PVT Ltd</t>
  </si>
  <si>
    <t>Variation of the marketing authorisation, Suspension of CEP</t>
  </si>
  <si>
    <t xml:space="preserve">Tablet - Carbamazepine </t>
  </si>
  <si>
    <t xml:space="preserve">Non-Sterile Products </t>
  </si>
  <si>
    <t>QA system insufficient - 37 deficiencies, 8 Critical Deficiency, 29 major</t>
  </si>
  <si>
    <t>Variation of MA, Prohibition of Supply, Suspension of CEP</t>
  </si>
  <si>
    <t>Other: API</t>
  </si>
  <si>
    <t>Manufacture of CHLORHEXIDINE DIGLUCONATE SOLUTION 20% API / Starting material</t>
  </si>
  <si>
    <t>Falsification of GMP documents; design and maintenance of equipment; design and maintenance of premises; potential for product contamination; quality system - change management, quality risk management; qualification of processes and equipment; control of starting materials - supplier evaluation, warehouse controls; training of personnel; provision of misleading information in the dossier.</t>
  </si>
  <si>
    <t>Recall of batches already released, suspension of CEP</t>
  </si>
  <si>
    <t xml:space="preserve">Non-Sterile Products, API </t>
  </si>
  <si>
    <t xml:space="preserve">CARBAMAZEPINE, </t>
  </si>
  <si>
    <t>30 deficiencies, 1 critical: Quality management, falisification of documentation. 3 major: lab control, contract manufacturing. Inability to implemen adequate QMS</t>
  </si>
  <si>
    <t>BAJAJ HEALTCARE PVT Ltd.</t>
  </si>
  <si>
    <t>N-216, 217, 219&amp;128 M.I.D.C. Tarapur, Thane</t>
  </si>
  <si>
    <t>Boisar</t>
  </si>
  <si>
    <t>Bulgarian Drug Agency</t>
  </si>
  <si>
    <t>BAJAJ HEALTHCARE LTD - GUJARAT</t>
  </si>
  <si>
    <t>Block N° 588, Savli Karachia Road, At &amp; PostGothada,</t>
  </si>
  <si>
    <t>GUJARAT</t>
  </si>
  <si>
    <t>Medicines and Healthcare products Regulatory Agency</t>
  </si>
  <si>
    <t>N-216, 217 &amp; 128 M.I.D.C. Tarapur</t>
  </si>
  <si>
    <t>Thane</t>
  </si>
  <si>
    <t>Dhanuka Laboratories Ltd.</t>
  </si>
  <si>
    <t>7 km, Old Manesar Road</t>
  </si>
  <si>
    <t>Gurgaon</t>
  </si>
  <si>
    <t>Agency for Medicinal Products and Medical Devices of Croatia</t>
  </si>
  <si>
    <t>Withdrawel of current GMP certificate, variation of MA, recall, prohibition of supply, suspension of CEP</t>
  </si>
  <si>
    <t>CEFIXIME, B-Lactam antibiotics</t>
  </si>
  <si>
    <t>32 deficiencies, 1 critical: QA system, 7 major: QA (2), buildings and facilities, Documentation (Batch Production Records, Equipment Cleaning Records and Lot Making Production Records), Materials Management/Storage, Laboratory controls, Qualification of equiptment</t>
  </si>
  <si>
    <t>French National Agency for Medicines and Health Products Safety</t>
  </si>
  <si>
    <t xml:space="preserve">Recall of batches, prohibition of supply, suspension or voiding of CEP. </t>
  </si>
  <si>
    <t xml:space="preserve">non-Sterile Products </t>
  </si>
  <si>
    <t>CEFIXIME - B-lactam antibiotics</t>
  </si>
  <si>
    <t xml:space="preserve">24 deficiencies ,1 critical: contamination risk, 8 major: management of CAPAs, maintenace of facilities, controls of water quality, management &amp; maintenance of equiptment, management of material storage, validation, change control management. </t>
  </si>
  <si>
    <t>Fleming Laboratories Limited</t>
  </si>
  <si>
    <t>Survey No. 270, Kanukunta Road</t>
  </si>
  <si>
    <t>Shivampet Mandal</t>
  </si>
  <si>
    <t>Finnish Medicines Agency</t>
  </si>
  <si>
    <t>Variation of MA, , Prohibition of Supply, Suspension of CEP</t>
  </si>
  <si>
    <t>Other : API</t>
  </si>
  <si>
    <t>Capsules - Flunarizine diHCl,  Loperamide HCl, Cinnarizine, Cyproheptadine HCl</t>
  </si>
  <si>
    <t xml:space="preserve">33 Deficiencies, 6 major GMP: QM, contamination. 2 Major regulatory: non complaiant CEP.  </t>
  </si>
  <si>
    <t>Suspension of CEP</t>
  </si>
  <si>
    <t>Other: API intermediates</t>
  </si>
  <si>
    <t>CINNARIZINE, PSEUDOEPHEDRINE HCL</t>
  </si>
  <si>
    <t>28 deficiencies, 9 major: OOS not investigated, inapproproate documentation, personnel training, unsuitable storage, Insufficient CAPA implementation, change control</t>
  </si>
  <si>
    <t>HUBEI HONGYUAN PHARMACEUTICAL CO., LTD.</t>
  </si>
  <si>
    <t>No. 428 Yishui North Road, Fengshan Town, Luotian County</t>
  </si>
  <si>
    <t>Huanggang City</t>
  </si>
  <si>
    <t>State Institute for Drug Control (Czech Republic)</t>
  </si>
  <si>
    <t>Variation of MA, Suspension of CEP</t>
  </si>
  <si>
    <t>METRONIDAZOLE</t>
  </si>
  <si>
    <t>Critical: site and equiptment, cleaning, cross contamination, equptment maintenance, labelling, batch documentation.</t>
  </si>
  <si>
    <t>No. 8 Fengshan Road, Industrial and Economic Development Zone</t>
  </si>
  <si>
    <t>Recall of batches already released, Prohibition of supply, suspension of CEP</t>
  </si>
  <si>
    <t>24 deficiencies. 1 critical: QA system for production. 10 major: QA, Documentation, Supplier Qualification, Data Integrity, Out-of-Specification handling, Quality Control, Computerised System validation, Change Control.</t>
  </si>
  <si>
    <t>INDOCO REMEDIES LIMITED</t>
  </si>
  <si>
    <t>L-14, VERNA INDUSTRIAL AREA</t>
  </si>
  <si>
    <t>VERNA</t>
  </si>
  <si>
    <t>Medicines and Healthcare Products Regulatory Agency</t>
  </si>
  <si>
    <t>Withrawel of current valid GMP certificate, recall, prohibition of supply.</t>
  </si>
  <si>
    <t>Capsules, hard shell, liquids for internal use, semi solids, tablets.</t>
  </si>
  <si>
    <t xml:space="preserve">3 critical: falsification of data, QS ineffective in recording investigation and completion, flase and misleading statements to inspectors. Follow on inspection SNC still valid. </t>
  </si>
  <si>
    <t>INDOCO REMEDIES LIMITED - PLANT II</t>
  </si>
  <si>
    <t>PLANT II</t>
  </si>
  <si>
    <t>Withdrawel of current GMP certificate, prohibition of supply.</t>
  </si>
  <si>
    <t>Sterile Products</t>
  </si>
  <si>
    <t>Sterile ophthalmic solutions - Brimonidine tartate/ timolol, sturiban, Doezolamide, Latanoprost.</t>
  </si>
  <si>
    <t>JINAN JINDA PHARMACEUTICAL CHEMI. CO LTD</t>
  </si>
  <si>
    <t>No. 6121 Longquan Road</t>
  </si>
  <si>
    <t>Zhangqiu, Shandong</t>
  </si>
  <si>
    <t>Spanish Agency of Medicines and Medical Devices</t>
  </si>
  <si>
    <t>Prohibition of supply, Suspension of CEP</t>
  </si>
  <si>
    <t>NITROFURANTOIN, MACROCRYSTALLINE</t>
  </si>
  <si>
    <t>30 deficiencies: 2 critical: raw data safety, control &amp; OOS review, 8 major: Personnel training, change control, quality assessment, process and cleaning validations. Previous CAPA unsatisfactory.</t>
  </si>
  <si>
    <t>JINAN JINDA PHARMACEUTICAL CHEMISTRY CO., LTD.</t>
  </si>
  <si>
    <t>Zhangqiu</t>
  </si>
  <si>
    <t>Italian Medicines Agency</t>
  </si>
  <si>
    <t>NITROFURANTOIN</t>
  </si>
  <si>
    <t xml:space="preserve">18 deficiencies. 1 critical: storage, data falsification, 6 major: locked garage, training of personell, cleaning validation, data integrity, microbiological lab, qualfication of contract manufacture.  </t>
  </si>
  <si>
    <t>KORES (INDIA) LIMITED</t>
  </si>
  <si>
    <t>Plot Nos. 58/1, 58/2, 59A, 65A, 65B, 65C &amp; 66A</t>
  </si>
  <si>
    <t>Roha</t>
  </si>
  <si>
    <t>Variation of MA, , Recall, Prohibition of Supply, Suspension of CEP</t>
  </si>
  <si>
    <t>AMBROXOL HYDROCHLORIDE PH. EU</t>
  </si>
  <si>
    <t>major: electronic daat integrety, QC, computer security, data manipulation, personnel, deviations OOS management.</t>
  </si>
  <si>
    <t>Prohibition of supply (no new issue of MA), Suspension of CEP</t>
  </si>
  <si>
    <t xml:space="preserve">Other: API </t>
  </si>
  <si>
    <t>AMBROXOL HYDROCHLORIDE PH. EUR.</t>
  </si>
  <si>
    <t>5 major: data intgreity, risk of contamiation, cross contamiation related to production, risk of contamination related to reusable containers, cumputerised systems validation. the site was already declared non compliant (see NCR report number IT/NCR/API/1/2017 issued by italian authorities) after a first EDQM inspection, conducted from 2 to 4 March 2017 and the corresponding CEPs were suspended.</t>
  </si>
  <si>
    <t>MEDREICH LIMITED – UNIT V</t>
  </si>
  <si>
    <t>Plot n°45 A &amp; B, Anrich Industriel Estate</t>
  </si>
  <si>
    <t>Bollaram, Medak District</t>
  </si>
  <si>
    <t>Prohibition of supply</t>
  </si>
  <si>
    <t>Sterile Products, Non-Sterile Products</t>
  </si>
  <si>
    <t>Solution for Injection - Ceftriaxone 1 g / 3,5 ml, TABLET</t>
  </si>
  <si>
    <t xml:space="preserve">62 Deficiencies. 29 major. QM, equiptment contamination, documentation, sanitation, QC, contract manufacture &amp; analysis. </t>
  </si>
  <si>
    <t xml:space="preserve">Prohibition of supply, (no batch distributed in EU so no recall) </t>
  </si>
  <si>
    <t>Sterile (solids &amp; implants ,antibiotics), Non-sterile Products (capsules, antibiotics)</t>
  </si>
  <si>
    <t>56 deficiencies. Critical: data falsification. 29 major: 5 QM, 3 personnel, 5 maintenace of equitpment, 4 documentation (data integrety), 9 production (cross contamiation)</t>
  </si>
  <si>
    <t>North China Pharmaceutical Co., Ltd</t>
  </si>
  <si>
    <t>388 Heping East Road</t>
  </si>
  <si>
    <t>Shjiazhuang</t>
  </si>
  <si>
    <t>API - Phenoxymethylpenicillin Potassium, Oxytetracycline HCl, Oxytetracycline dihydrate</t>
  </si>
  <si>
    <t>3 Critical: Inadequate building and facilities, contamination. 5 major: contamination of equiptment handling, process validation, control of OOS batches, management of cell banks. Commitments from the last EDQM inspection had not been adequately completed.</t>
  </si>
  <si>
    <t>Phenoxymethylpenicillin Potassium</t>
  </si>
  <si>
    <t xml:space="preserve">31 deficiencies, 2 critical: unsatisfactory prior inspection, Cross-contamination. 9 major: cleaning &amp; maintenance, incomplete annual product quality review, storage of documents, contamination, review and control of laboratory results and systems. </t>
  </si>
  <si>
    <t>POLYDRUG LABORATORIES PVT. LTD.</t>
  </si>
  <si>
    <t>Plot No. 37, Anand Nagar, M.I.D.C.</t>
  </si>
  <si>
    <t>Ambernath (East)</t>
  </si>
  <si>
    <t>Agency for medicinal products and medical devices of the Republic of Slovenia</t>
  </si>
  <si>
    <t xml:space="preserve">Variation of MA, Suspension of CEP </t>
  </si>
  <si>
    <t xml:space="preserve">non-Sterile Products  </t>
  </si>
  <si>
    <t>CHLOROBUTANOL HEMIHYDRATE</t>
  </si>
  <si>
    <t xml:space="preserve">17 deficiencies. 5 major: customer complaint storage, documentation storage, deviation management of computer system, cross contamination. Combination of major repreesn critical. </t>
  </si>
  <si>
    <t xml:space="preserve">22 deficiencies. 4 major: Quality Management, Documentation, Materials Management/Storage, Validation. Release of repacked batches, validation of computer system, testing of API, HPLC manual integration, cleaning validation, release of batches, data integreity. </t>
  </si>
  <si>
    <t>RUSAN PHARMA LTD</t>
  </si>
  <si>
    <t>Plot 59 to 65, Sector II Kandla Special Economic Zone</t>
  </si>
  <si>
    <t>Gandhidham</t>
  </si>
  <si>
    <t>API: Tablets &amp; Capsules, semi solids - Cefixime, diazepan</t>
  </si>
  <si>
    <t xml:space="preserve">data integreity raisued last inspection not addressed. Failure of QMS, data traceability &amp; security, not adequate risk of cross contamination, packaging, personnel training. </t>
  </si>
  <si>
    <t>RUSAN PHARMA LTD.</t>
  </si>
  <si>
    <t>Plot no. 6406, G.I.D.C., near Hoechst Chokadi, Dist. Bharuch</t>
  </si>
  <si>
    <t>Ankleshwar</t>
  </si>
  <si>
    <t>National Agency for Medicines and Medical Devices (Romania)</t>
  </si>
  <si>
    <t>Tablet - Buprenorphine HCl, Buprenorphine, Fentanyl, Naltrexone HCl</t>
  </si>
  <si>
    <t>40 defiencies. 3 critical defiencies: Record documentation, laboratory controls, validation. 6 major QA, Material Management, Qualification, Process Validation, Discrepancies related to the dossier.</t>
  </si>
  <si>
    <t xml:space="preserve">Unacceptable QA system. GMP documentation falsified. </t>
  </si>
  <si>
    <t>Smruthi Organics Limited</t>
  </si>
  <si>
    <t>Plot No. A-27, M.I.D.C. Chincholi</t>
  </si>
  <si>
    <t>Taluka Mohol</t>
  </si>
  <si>
    <t>Norfloxacin, Metformin, Carbidopa, Amlodipine besilate, Ciprofloxacin HCl</t>
  </si>
  <si>
    <t xml:space="preserve">GMP deficiencies afffecting QMS. 24 deficiencies. 2 critical: QA, 4 major found in QA and documentation. </t>
  </si>
  <si>
    <t>AMLODIPINE BESILATE</t>
  </si>
  <si>
    <t>29 Deficiencies, 2 critical: Falisification of docuementst, prior CAPA not addressed. 4 major: OOS considered compliant, unacceptable validation documents,lack of understanding, no raw data for verification of analytical methods</t>
  </si>
  <si>
    <t>Suzhou No. 4 Pharmaceutical Factory</t>
  </si>
  <si>
    <t>171 Baiyangwan Street</t>
  </si>
  <si>
    <t>Suzhou, Jangsu Province</t>
  </si>
  <si>
    <t>Lincomycin hydrochloride, Clindamycin hydrochloride, Clindamycin phosphate</t>
  </si>
  <si>
    <t xml:space="preserve">10 major: building and facilities (4), process equipment (1), documentation and records (1), materials management (1), laboratory controls (1), validation (2). </t>
  </si>
  <si>
    <t>Suzhou</t>
  </si>
  <si>
    <t>Norwegian Medicines Agency</t>
  </si>
  <si>
    <t>LINCOMYCIN HYDROCHLORIDE, CLINDAMYCIN HYDROCHLORIDE, CLINDAMYCIN PHOSPHATE</t>
  </si>
  <si>
    <t xml:space="preserve">3 critical: QA, Maintenance, cleaning. 4 major: QM, building, lab control, change control, </t>
  </si>
  <si>
    <t>Suzhou No.5 Pharmaceutical Factory Co., Ltd.</t>
  </si>
  <si>
    <t>169 Bai Yang Wan Avenue</t>
  </si>
  <si>
    <t>French Health Products Safety Agency</t>
  </si>
  <si>
    <t>Nifuroxazide</t>
  </si>
  <si>
    <t xml:space="preserve">43 Deficiencies. QA and lack of GMP awareness. 18 major: QA, personnel, process equiptment, docuentation and records, material management and lab control. </t>
  </si>
  <si>
    <t>TAISHAN CITY CHEMICAL  PHARMACEUTICAL CO. LTD.</t>
  </si>
  <si>
    <t>98 Longzhou Road</t>
  </si>
  <si>
    <t>Taishan City</t>
  </si>
  <si>
    <t>Ciclosporin</t>
  </si>
  <si>
    <t>37 Deficiencies. 2 critical: QM and Production, 7 major: Quality Management (1), Equipment (2), Documentation and Records (3), Quality Control (1). purification of the sub-batches of crude Ciclosporine was found to be not in compliance with the basic principles of GMP</t>
  </si>
  <si>
    <t>API: CICLOSPORIN</t>
  </si>
  <si>
    <t xml:space="preserve">24 Deficiencies. 6 major: QMS (process validation, documentation, product quality review), insufficient securitisatin of electronic raw data in QC lab, , QC to investigate deviations, comtamination, traceability of raw materials, no qualification. </t>
  </si>
  <si>
    <t>WOCKHARDT LIMITED</t>
  </si>
  <si>
    <t>H-14/2, MIDC</t>
  </si>
  <si>
    <t>AURANGABAD</t>
  </si>
  <si>
    <t>Withdrawel of current GMP certificate, variation of MA, recall, prohibition of supply</t>
  </si>
  <si>
    <t>Tablet &amp; concentrate for solution for infusion &amp; sugar free granules for oral suspension. - Aciclovir, Erythromycin. tablets, capsules, granules for oral suspension, and sterile injectables</t>
  </si>
  <si>
    <t xml:space="preserve">5 major: unaddressed previour defiencies, falisification, non fonformance QMS, contamination, lack of QA personnel. </t>
  </si>
  <si>
    <t>L-1, MIDC, JALGAON ROAD</t>
  </si>
  <si>
    <t>Variation of MA, , Recall</t>
  </si>
  <si>
    <t>Captopril, Oxybutynin HCI, Pramipexole Dihydrochloride monohydrate</t>
  </si>
  <si>
    <t xml:space="preserve">Critical : Data Integreity, Product Contamination, Maintenance &amp; cleaning, </t>
  </si>
  <si>
    <t>Zhejiang Apeloa Kangyu Bio-Pharmaceutical Co. Ltd.</t>
  </si>
  <si>
    <t>Geshan IndustrialZone</t>
  </si>
  <si>
    <t>Dongyang</t>
  </si>
  <si>
    <t>Trade and Industry Inspection Agency of State of Lower Saxony (Oldenburg)</t>
  </si>
  <si>
    <t>COLISTIN SULFATE, TYLOSIN TARTRATE</t>
  </si>
  <si>
    <t xml:space="preserve">1 critical: quality control lab. Minor: validation, manipulation of results (data integreity), incomplete transfer of data. </t>
  </si>
  <si>
    <t>ZHEJIANG HISUN PHARMACEUTICAL CO., LTD.</t>
  </si>
  <si>
    <t>56, Binhai Road, Jiaojiang District, Taizhou</t>
  </si>
  <si>
    <t>Zhejiang</t>
  </si>
  <si>
    <t>Variation of MA, Recall, Prohibition of Supply</t>
  </si>
  <si>
    <t>ansamitocin, dactinomycin, paclitaxel, romidepsin</t>
  </si>
  <si>
    <t>5 deficiencies were identified during the inspection, 2 critical and 5 major. The critical deficiencies detected were motivated by a deficient handling of non-cytotoxic, cytotoxic, hazardous and highly potent substances in multi-product facilities (i.e. mainly in buildings Y36, Y37, Y38, Y39 at Yantou Campus and E08 at East Factory Campus, but also other buildings could pose some risks, such as Y20, Y33, Y35, Y50 at Yantou Campus). Risk of cross contamination in these facilities had not been properly identified and mitigated. The major deficiencies observed were identified in the cleaning validation, purified water monitoring, intermediate hold-time validation, recovering solvent process.</t>
  </si>
  <si>
    <t>ZHEJIANG HISUN PHARMACEUTICAL, Co., Ltd. (EAST FACTORY CAMPUS)</t>
  </si>
  <si>
    <t>1 HAIZHENG ROAD</t>
  </si>
  <si>
    <t>JIAOJIANG DISTRICT</t>
  </si>
  <si>
    <t xml:space="preserve">Variation of MA, , Recall, Prohibition of Supply, withdrawel of GMP certificate. </t>
  </si>
  <si>
    <t>CLORSULON. FIPRONIL, PRAZIQUANTEL</t>
  </si>
  <si>
    <t>57 deficiencies. 3 critical: cross contamination risk (HVAC), falisificationof documents, document and material management, labelling. 17 major: quality pharmaceutical system and senior management responsibilities, cleaning validation, medicinal product identification, filter usage and maintenance, deviations and re-testing of stability studies, computerised system validation, audit trail of computerised systems, document control, raw material dispensing, handling of expired products, material sterilization, intermediate holding times, nitrogen and compressed air testing frequency, vent filter integrity testing, reference standards used for testing and non-accurate information provided in Site Master File</t>
  </si>
  <si>
    <t>ZHEJIANG HUAHAI PHARMACEUTICAL CO. LTD</t>
  </si>
  <si>
    <t>Chuannan Duqiao</t>
  </si>
  <si>
    <t>Linhai</t>
  </si>
  <si>
    <t>Variation of MA, , Recall, Prohibition of Supply, Suspension of CEP.</t>
  </si>
  <si>
    <t>VALSARTAN </t>
  </si>
  <si>
    <t>9 major, 8 other. Sterilisation of equiptment, sterility assurance. company has committed to purchasing change parts which can be autoclaved but until these are installed, this statement of non-compliance should remain in force</t>
  </si>
  <si>
    <t xml:space="preserve">Number of Inspections </t>
  </si>
  <si>
    <t xml:space="preserve">Number of Critical Deficiencies </t>
  </si>
  <si>
    <t>Number of Major Deficiencies</t>
  </si>
  <si>
    <t>Average Deficiencies per Inspection</t>
  </si>
  <si>
    <t xml:space="preserve">China </t>
  </si>
  <si>
    <t xml:space="preserve">EEA </t>
  </si>
  <si>
    <t xml:space="preserve">US </t>
  </si>
  <si>
    <t>Total Documentation</t>
  </si>
  <si>
    <t xml:space="preserve">Total Personnel </t>
  </si>
  <si>
    <t>Total Validation</t>
  </si>
  <si>
    <t xml:space="preserve">Top 10 </t>
  </si>
  <si>
    <t>Top 5</t>
  </si>
  <si>
    <t>Category of Total Deficiencies</t>
  </si>
  <si>
    <t>Category of Critical Deficiencies</t>
  </si>
  <si>
    <t>Category of Major Deficiencies</t>
  </si>
  <si>
    <t xml:space="preserve">Pie Chart </t>
  </si>
  <si>
    <t>Sterility assurance</t>
  </si>
  <si>
    <t xml:space="preserve">Documentation </t>
  </si>
  <si>
    <t>Personnel</t>
  </si>
  <si>
    <t xml:space="preserve">Validation </t>
  </si>
  <si>
    <t xml:space="preserve">not much affect, validation rises above qualit assurane </t>
  </si>
  <si>
    <t xml:space="preserve">Sterile </t>
  </si>
  <si>
    <t>Non sterile</t>
  </si>
  <si>
    <t>Sterile</t>
  </si>
  <si>
    <t>Biological Medicinal Products</t>
  </si>
  <si>
    <t>Non-sterile</t>
  </si>
  <si>
    <t>Biological Medicinal Product</t>
  </si>
  <si>
    <t>Qc Testing</t>
  </si>
  <si>
    <t xml:space="preserve">Packaging </t>
  </si>
  <si>
    <t>API</t>
  </si>
  <si>
    <t>Number of critical deficiencies</t>
  </si>
  <si>
    <t>number of Major Deficiencies</t>
  </si>
  <si>
    <t xml:space="preserve">Average deficiencies per Inspection </t>
  </si>
  <si>
    <t>Number of Inspections</t>
  </si>
  <si>
    <t xml:space="preserve">API </t>
  </si>
  <si>
    <t xml:space="preserve">Capsules </t>
  </si>
  <si>
    <t>Tablet</t>
  </si>
  <si>
    <t xml:space="preserve">Tablets &amp; Capsules </t>
  </si>
  <si>
    <t>Liquid for Injection</t>
  </si>
  <si>
    <t>Lyophillisates</t>
  </si>
  <si>
    <t>Powder for Injection/ Infusion</t>
  </si>
  <si>
    <t xml:space="preserve">Semi-solids </t>
  </si>
  <si>
    <t>Solids &amp; Implants</t>
  </si>
  <si>
    <t>Capsule</t>
  </si>
  <si>
    <t>Critical Total</t>
  </si>
  <si>
    <t xml:space="preserve"> </t>
  </si>
  <si>
    <t>Major Total</t>
  </si>
  <si>
    <t>Semi-solids</t>
  </si>
  <si>
    <t>Tablets</t>
  </si>
  <si>
    <t>Tablets &amp; Capules</t>
  </si>
  <si>
    <t>Other</t>
  </si>
  <si>
    <t>Category of Deficiency</t>
  </si>
  <si>
    <t>Finished Product</t>
  </si>
  <si>
    <t>Category of GMP Deficiency</t>
  </si>
  <si>
    <t>Ranking</t>
  </si>
  <si>
    <t xml:space="preserve">Incidence (%) </t>
  </si>
  <si>
    <t xml:space="preserve">Ranking </t>
  </si>
  <si>
    <t xml:space="preserve">Total per year </t>
  </si>
  <si>
    <t>Non-Compliance By Country</t>
  </si>
  <si>
    <t>Country</t>
  </si>
  <si>
    <t>Austria</t>
  </si>
  <si>
    <t>Brazil</t>
  </si>
  <si>
    <t>Bulgaria</t>
  </si>
  <si>
    <t>Denmark</t>
  </si>
  <si>
    <t>France</t>
  </si>
  <si>
    <t>Italy</t>
  </si>
  <si>
    <t>Jordan</t>
  </si>
  <si>
    <t>Korea, Republic of</t>
  </si>
  <si>
    <t>Romania</t>
  </si>
  <si>
    <t>Saudi Arabia</t>
  </si>
  <si>
    <t>Slovakia</t>
  </si>
  <si>
    <t>Spain</t>
  </si>
  <si>
    <t>Syria</t>
  </si>
  <si>
    <t>Taiwan</t>
  </si>
  <si>
    <t>Thailand</t>
  </si>
  <si>
    <t>United Arab Emirates</t>
  </si>
  <si>
    <t>United Kingdom</t>
  </si>
  <si>
    <t>United States</t>
  </si>
  <si>
    <t>By region</t>
  </si>
  <si>
    <t>Combined Tablets &amp; Capsules</t>
  </si>
  <si>
    <t>Tablets &amp; Capsules</t>
  </si>
  <si>
    <t>Lyophilisates</t>
  </si>
  <si>
    <t>Pharmaceutical Ingredient</t>
  </si>
  <si>
    <t>Non-Sterile</t>
  </si>
  <si>
    <t>Non-sterile Products</t>
  </si>
  <si>
    <t xml:space="preserve"> (Sublingual, biotech exipient, opthalmic solution, liquids for external use, cream)</t>
  </si>
  <si>
    <t>% of Non-compliant Dosage Forms</t>
  </si>
  <si>
    <t>Finished Product Manufacturers</t>
  </si>
  <si>
    <t>API Manufacturers</t>
  </si>
  <si>
    <t>Average Top 10</t>
  </si>
  <si>
    <t>Total No. per year</t>
  </si>
  <si>
    <t>Top 5 (%)</t>
  </si>
  <si>
    <t xml:space="preserve">Region </t>
  </si>
  <si>
    <t xml:space="preserve">Region for API  </t>
  </si>
  <si>
    <t xml:space="preserve">RoW </t>
  </si>
  <si>
    <t>Region for Non-sterile</t>
  </si>
  <si>
    <t>Region for Sterile</t>
  </si>
  <si>
    <t>Product Type</t>
  </si>
  <si>
    <t xml:space="preserve">Non-sterile  </t>
  </si>
  <si>
    <t xml:space="preserve">Other were QC testing and packaging </t>
  </si>
  <si>
    <t>Dosage Form</t>
  </si>
  <si>
    <t>Compliant</t>
  </si>
  <si>
    <t>Non-compliant</t>
  </si>
  <si>
    <t>% of Non-compliance</t>
  </si>
  <si>
    <t>Data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</si>
</sst>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7" x14ac:knownFonts="1">
    <font>
      <sz val="12"/>
      <color theme="1"/>
      <name val="Calibri"/>
      <family val="2"/>
      <scheme val="minor"/>
    </font>
    <font>
      <sz val="10"/>
      <name val="Arial"/>
      <family val="2"/>
    </font>
    <font>
      <sz val="11"/>
      <color theme="1"/>
      <name val="Calibri"/>
      <family val="2"/>
      <scheme val="minor"/>
    </font>
    <font>
      <b/>
      <sz val="12"/>
      <color theme="1"/>
      <name val="Calibri"/>
      <family val="2"/>
      <scheme val="minor"/>
    </font>
    <font>
      <b/>
      <sz val="10"/>
      <name val="Arial"/>
      <family val="2"/>
    </font>
    <font>
      <b/>
      <sz val="16"/>
      <color theme="1"/>
      <name val="Calibri"/>
      <family val="2"/>
      <scheme val="minor"/>
    </font>
    <font>
      <b/>
      <sz val="10"/>
      <color rgb="FF000000"/>
      <name val="Arial"/>
      <family val="2"/>
    </font>
    <font>
      <sz val="9"/>
      <name val="Verdana"/>
      <family val="2"/>
    </font>
    <font>
      <sz val="10"/>
      <color rgb="FF000000"/>
      <name val="Arial"/>
      <family val="2"/>
    </font>
    <font>
      <b/>
      <i/>
      <sz val="12"/>
      <color rgb="FF000000"/>
      <name val="Arial"/>
      <family val="2"/>
    </font>
    <font>
      <b/>
      <sz val="12"/>
      <name val="Arial"/>
      <family val="2"/>
    </font>
    <font>
      <sz val="9"/>
      <color theme="1"/>
      <name val="Verdana"/>
      <family val="2"/>
    </font>
    <font>
      <b/>
      <i/>
      <sz val="12"/>
      <color theme="1"/>
      <name val="Arial"/>
      <family val="2"/>
    </font>
    <font>
      <sz val="10"/>
      <color theme="1"/>
      <name val="Arial"/>
      <family val="2"/>
    </font>
    <font>
      <b/>
      <i/>
      <sz val="10"/>
      <color rgb="FF000000"/>
      <name val="Arial"/>
      <family val="2"/>
    </font>
    <font>
      <b/>
      <sz val="12"/>
      <color theme="1"/>
      <name val="Times New Roman"/>
      <family val="1"/>
    </font>
    <font>
      <sz val="12"/>
      <color theme="1"/>
      <name val="Times New Roman"/>
      <family val="1"/>
    </font>
    <font>
      <sz val="10"/>
      <name val="Times New Roman"/>
      <family val="1"/>
    </font>
    <font>
      <sz val="11"/>
      <color theme="1"/>
      <name val="Times New Roman"/>
      <family val="1"/>
    </font>
    <font>
      <b/>
      <sz val="14"/>
      <color theme="1"/>
      <name val="Times New Roman"/>
      <family val="1"/>
    </font>
    <font>
      <sz val="12"/>
      <color rgb="FF000000"/>
      <name val="Times New Roman"/>
      <family val="1"/>
    </font>
    <font>
      <b/>
      <sz val="14"/>
      <color theme="1"/>
      <name val="Calibri"/>
      <family val="2"/>
      <scheme val="minor"/>
    </font>
    <font>
      <sz val="11"/>
      <name val="Times New Roman"/>
      <family val="1"/>
    </font>
    <font>
      <b/>
      <sz val="11"/>
      <name val="Arial"/>
      <family val="2"/>
    </font>
    <font>
      <sz val="12"/>
      <name val="Times New Roman"/>
      <family val="1"/>
    </font>
    <font>
      <b/>
      <sz val="12"/>
      <name val="Times New Roman"/>
      <family val="1"/>
    </font>
    <font>
      <sz val="12"/>
      <color rgb="FF000000"/>
      <name val="Calibri"/>
      <family val="2"/>
      <scheme val="minor"/>
    </font>
  </fonts>
  <fills count="18">
    <fill>
      <patternFill patternType="none"/>
    </fill>
    <fill>
      <patternFill patternType="gray125"/>
    </fill>
    <fill>
      <patternFill patternType="solid">
        <fgColor rgb="FFAB56FF"/>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49">
    <xf numFmtId="0" fontId="0" fillId="0" borderId="0" xfId="0"/>
    <xf numFmtId="0" fontId="1" fillId="0" borderId="0" xfId="1"/>
    <xf numFmtId="0" fontId="2" fillId="0" borderId="0" xfId="0" applyFont="1" applyAlignment="1">
      <alignment vertical="center"/>
    </xf>
    <xf numFmtId="0" fontId="1" fillId="0" borderId="0" xfId="1" applyFill="1"/>
    <xf numFmtId="0" fontId="1" fillId="2" borderId="0" xfId="1" applyFill="1"/>
    <xf numFmtId="0" fontId="0" fillId="0" borderId="0" xfId="0" applyFill="1"/>
    <xf numFmtId="0" fontId="0" fillId="0" borderId="0" xfId="0" applyFill="1" applyAlignment="1">
      <alignment horizontal="center"/>
    </xf>
    <xf numFmtId="0" fontId="0" fillId="0" borderId="0" xfId="0" applyAlignment="1">
      <alignment horizontal="center"/>
    </xf>
    <xf numFmtId="10" fontId="0" fillId="0" borderId="0" xfId="0" applyNumberFormat="1" applyAlignment="1">
      <alignment horizontal="center"/>
    </xf>
    <xf numFmtId="0" fontId="0" fillId="0" borderId="1" xfId="0" applyFill="1" applyBorder="1" applyAlignment="1">
      <alignment horizontal="center"/>
    </xf>
    <xf numFmtId="0" fontId="1" fillId="0" borderId="1" xfId="1" applyBorder="1"/>
    <xf numFmtId="10" fontId="0" fillId="0" borderId="1" xfId="0" applyNumberFormat="1" applyFill="1" applyBorder="1" applyAlignment="1">
      <alignment horizontal="center"/>
    </xf>
    <xf numFmtId="0" fontId="1" fillId="0" borderId="1" xfId="1" applyFill="1" applyBorder="1"/>
    <xf numFmtId="0" fontId="0" fillId="0" borderId="1" xfId="0" applyFill="1" applyBorder="1" applyAlignment="1"/>
    <xf numFmtId="10" fontId="0" fillId="0" borderId="1" xfId="0" applyNumberFormat="1" applyFill="1" applyBorder="1" applyAlignment="1"/>
    <xf numFmtId="0" fontId="0" fillId="0" borderId="1" xfId="0" applyBorder="1" applyAlignment="1">
      <alignment horizontal="center"/>
    </xf>
    <xf numFmtId="10" fontId="0" fillId="0" borderId="1" xfId="0" applyNumberFormat="1" applyBorder="1" applyAlignment="1">
      <alignment horizontal="center"/>
    </xf>
    <xf numFmtId="0" fontId="0" fillId="0" borderId="1" xfId="0" applyBorder="1"/>
    <xf numFmtId="0" fontId="3" fillId="0" borderId="1" xfId="0" applyFont="1" applyFill="1" applyBorder="1" applyAlignment="1">
      <alignment horizontal="center"/>
    </xf>
    <xf numFmtId="0" fontId="4" fillId="0" borderId="1" xfId="1" applyFont="1" applyBorder="1" applyAlignment="1">
      <alignment horizontal="center"/>
    </xf>
    <xf numFmtId="0" fontId="4" fillId="0" borderId="1" xfId="1" applyFont="1" applyFill="1" applyBorder="1" applyAlignment="1">
      <alignment horizontal="center"/>
    </xf>
    <xf numFmtId="0" fontId="3" fillId="0" borderId="1" xfId="0" applyFont="1" applyBorder="1" applyAlignment="1">
      <alignment horizontal="center"/>
    </xf>
    <xf numFmtId="0" fontId="5" fillId="0" borderId="0" xfId="0" applyFont="1"/>
    <xf numFmtId="0" fontId="1" fillId="0" borderId="0" xfId="1" applyBorder="1"/>
    <xf numFmtId="0" fontId="6" fillId="0" borderId="1" xfId="1" applyFont="1" applyBorder="1"/>
    <xf numFmtId="0" fontId="7" fillId="0" borderId="1" xfId="1" applyFont="1" applyBorder="1" applyAlignment="1">
      <alignment vertical="top" wrapText="1"/>
    </xf>
    <xf numFmtId="0" fontId="8" fillId="0" borderId="1" xfId="1" applyFont="1" applyBorder="1"/>
    <xf numFmtId="14" fontId="7" fillId="3" borderId="1" xfId="1" applyNumberFormat="1" applyFont="1" applyFill="1" applyBorder="1" applyAlignment="1">
      <alignment vertical="top" wrapText="1"/>
    </xf>
    <xf numFmtId="14" fontId="7" fillId="4" borderId="1" xfId="1" applyNumberFormat="1" applyFont="1" applyFill="1" applyBorder="1" applyAlignment="1">
      <alignment vertical="top" wrapText="1"/>
    </xf>
    <xf numFmtId="0" fontId="9" fillId="0" borderId="1" xfId="1" applyFont="1" applyBorder="1"/>
    <xf numFmtId="14" fontId="7" fillId="0" borderId="1" xfId="1" applyNumberFormat="1" applyFont="1" applyBorder="1" applyAlignment="1">
      <alignment vertical="top" wrapText="1"/>
    </xf>
    <xf numFmtId="14" fontId="7" fillId="5" borderId="1" xfId="1" applyNumberFormat="1" applyFont="1" applyFill="1" applyBorder="1" applyAlignment="1">
      <alignment vertical="top" wrapText="1"/>
    </xf>
    <xf numFmtId="14" fontId="7" fillId="6" borderId="1" xfId="1" applyNumberFormat="1" applyFont="1" applyFill="1" applyBorder="1" applyAlignment="1">
      <alignment vertical="top" wrapText="1"/>
    </xf>
    <xf numFmtId="0" fontId="0" fillId="0" borderId="0" xfId="0" applyFill="1" applyBorder="1"/>
    <xf numFmtId="0" fontId="8" fillId="0" borderId="0" xfId="1" applyFont="1" applyFill="1" applyBorder="1"/>
    <xf numFmtId="0" fontId="7" fillId="0" borderId="0" xfId="1" applyFont="1" applyFill="1" applyBorder="1" applyAlignment="1">
      <alignment vertical="top" wrapText="1"/>
    </xf>
    <xf numFmtId="0" fontId="10" fillId="0" borderId="1" xfId="1" applyFont="1" applyBorder="1" applyAlignment="1">
      <alignment vertical="top" wrapText="1"/>
    </xf>
    <xf numFmtId="14" fontId="7" fillId="7" borderId="1" xfId="1" applyNumberFormat="1" applyFont="1" applyFill="1" applyBorder="1" applyAlignment="1">
      <alignment vertical="top" wrapText="1"/>
    </xf>
    <xf numFmtId="0" fontId="11" fillId="0" borderId="1" xfId="1" applyFont="1" applyBorder="1" applyAlignment="1">
      <alignment vertical="top" wrapText="1"/>
    </xf>
    <xf numFmtId="0" fontId="12" fillId="0" borderId="1" xfId="1" applyFont="1" applyBorder="1"/>
    <xf numFmtId="14" fontId="11" fillId="4" borderId="1" xfId="1" applyNumberFormat="1" applyFont="1" applyFill="1" applyBorder="1" applyAlignment="1">
      <alignment vertical="top" wrapText="1"/>
    </xf>
    <xf numFmtId="0" fontId="13" fillId="0" borderId="1" xfId="1" applyFont="1" applyBorder="1"/>
    <xf numFmtId="0" fontId="11" fillId="0" borderId="1" xfId="1" applyFont="1" applyBorder="1"/>
    <xf numFmtId="14" fontId="7" fillId="8" borderId="1" xfId="1" applyNumberFormat="1" applyFont="1" applyFill="1" applyBorder="1" applyAlignment="1">
      <alignment vertical="top" wrapText="1"/>
    </xf>
    <xf numFmtId="14" fontId="7" fillId="9" borderId="1" xfId="1" applyNumberFormat="1" applyFont="1" applyFill="1" applyBorder="1" applyAlignment="1">
      <alignment vertical="top" wrapText="1"/>
    </xf>
    <xf numFmtId="14" fontId="7" fillId="10" borderId="1" xfId="1" applyNumberFormat="1" applyFont="1" applyFill="1" applyBorder="1" applyAlignment="1">
      <alignment vertical="top" wrapText="1"/>
    </xf>
    <xf numFmtId="14" fontId="7" fillId="11" borderId="1" xfId="1" applyNumberFormat="1" applyFont="1" applyFill="1" applyBorder="1" applyAlignment="1">
      <alignment vertical="top" wrapText="1"/>
    </xf>
    <xf numFmtId="0" fontId="13" fillId="0" borderId="1" xfId="0" applyFont="1" applyBorder="1"/>
    <xf numFmtId="14" fontId="7" fillId="12" borderId="1" xfId="1" applyNumberFormat="1" applyFont="1" applyFill="1" applyBorder="1" applyAlignment="1">
      <alignment vertical="top" wrapText="1"/>
    </xf>
    <xf numFmtId="0" fontId="14" fillId="0" borderId="1" xfId="1" applyFont="1" applyBorder="1"/>
    <xf numFmtId="0" fontId="0" fillId="0" borderId="4" xfId="0" applyFill="1" applyBorder="1" applyAlignment="1">
      <alignment horizontal="center"/>
    </xf>
    <xf numFmtId="0" fontId="15" fillId="0" borderId="1" xfId="0" applyFont="1" applyFill="1" applyBorder="1" applyAlignment="1">
      <alignment horizontal="center"/>
    </xf>
    <xf numFmtId="0" fontId="15" fillId="0" borderId="1" xfId="0" applyFont="1" applyBorder="1" applyAlignment="1">
      <alignment horizontal="center"/>
    </xf>
    <xf numFmtId="0" fontId="16" fillId="0" borderId="1" xfId="0" applyFont="1" applyFill="1" applyBorder="1" applyAlignment="1">
      <alignment horizontal="center"/>
    </xf>
    <xf numFmtId="0" fontId="16" fillId="0" borderId="1" xfId="0" applyFont="1" applyBorder="1" applyAlignment="1">
      <alignment horizontal="center"/>
    </xf>
    <xf numFmtId="10" fontId="16" fillId="0" borderId="1" xfId="0" applyNumberFormat="1" applyFont="1" applyBorder="1" applyAlignment="1">
      <alignment horizontal="center"/>
    </xf>
    <xf numFmtId="0" fontId="18" fillId="0" borderId="1" xfId="0" applyFont="1" applyBorder="1" applyAlignment="1">
      <alignment vertical="center"/>
    </xf>
    <xf numFmtId="0" fontId="16" fillId="0" borderId="1" xfId="0" applyFont="1" applyBorder="1"/>
    <xf numFmtId="10" fontId="16" fillId="0" borderId="1" xfId="0" applyNumberFormat="1" applyFont="1" applyFill="1" applyBorder="1" applyAlignment="1">
      <alignment horizontal="center"/>
    </xf>
    <xf numFmtId="0" fontId="16" fillId="0" borderId="1" xfId="0" applyFont="1" applyFill="1" applyBorder="1" applyAlignment="1"/>
    <xf numFmtId="10" fontId="16" fillId="0" borderId="1" xfId="0" applyNumberFormat="1" applyFont="1" applyFill="1" applyBorder="1" applyAlignment="1"/>
    <xf numFmtId="0" fontId="19" fillId="0" borderId="1" xfId="0" applyFont="1" applyBorder="1" applyAlignment="1">
      <alignment horizontal="center"/>
    </xf>
    <xf numFmtId="0" fontId="19" fillId="0" borderId="1" xfId="0" applyFont="1" applyBorder="1" applyAlignment="1">
      <alignment horizontal="left"/>
    </xf>
    <xf numFmtId="0" fontId="16" fillId="13" borderId="2" xfId="0" applyFont="1" applyFill="1" applyBorder="1" applyAlignment="1">
      <alignment horizontal="center"/>
    </xf>
    <xf numFmtId="164" fontId="16" fillId="13" borderId="3" xfId="0" applyNumberFormat="1" applyFont="1" applyFill="1" applyBorder="1" applyAlignment="1">
      <alignment horizontal="center"/>
    </xf>
    <xf numFmtId="2" fontId="16" fillId="0" borderId="1" xfId="0" applyNumberFormat="1" applyFont="1" applyBorder="1" applyAlignment="1">
      <alignment horizontal="center"/>
    </xf>
    <xf numFmtId="0" fontId="17" fillId="0" borderId="1" xfId="0" applyFont="1" applyBorder="1"/>
    <xf numFmtId="0" fontId="20" fillId="0" borderId="5" xfId="0" applyFont="1" applyBorder="1" applyAlignment="1">
      <alignment horizontal="center"/>
    </xf>
    <xf numFmtId="0" fontId="17" fillId="0" borderId="3" xfId="0" applyFont="1" applyBorder="1"/>
    <xf numFmtId="0" fontId="20" fillId="0" borderId="6" xfId="0" applyFont="1" applyBorder="1" applyAlignment="1">
      <alignment horizontal="center"/>
    </xf>
    <xf numFmtId="10" fontId="1" fillId="0" borderId="0" xfId="1" applyNumberFormat="1"/>
    <xf numFmtId="10" fontId="0" fillId="0" borderId="0" xfId="0" applyNumberFormat="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2" fontId="0" fillId="0" borderId="0" xfId="0" applyNumberFormat="1" applyBorder="1"/>
    <xf numFmtId="2" fontId="0" fillId="0" borderId="11" xfId="0" applyNumberFormat="1" applyBorder="1"/>
    <xf numFmtId="0" fontId="0" fillId="0" borderId="12" xfId="0" applyBorder="1"/>
    <xf numFmtId="0" fontId="0" fillId="0" borderId="13" xfId="0" applyBorder="1"/>
    <xf numFmtId="0" fontId="0" fillId="0" borderId="6" xfId="0" applyBorder="1"/>
    <xf numFmtId="0" fontId="0" fillId="0" borderId="2" xfId="0" applyBorder="1"/>
    <xf numFmtId="10" fontId="0" fillId="0" borderId="3" xfId="0" applyNumberFormat="1" applyBorder="1"/>
    <xf numFmtId="0" fontId="3" fillId="0" borderId="0" xfId="0" applyFont="1"/>
    <xf numFmtId="0" fontId="16" fillId="0" borderId="0" xfId="0" applyFont="1" applyAlignment="1">
      <alignment horizontal="center"/>
    </xf>
    <xf numFmtId="10" fontId="16" fillId="0" borderId="0" xfId="0" applyNumberFormat="1" applyFont="1" applyAlignment="1">
      <alignment horizontal="center"/>
    </xf>
    <xf numFmtId="0" fontId="21" fillId="0" borderId="0" xfId="0" applyFont="1"/>
    <xf numFmtId="0" fontId="21" fillId="7" borderId="0" xfId="0" applyFont="1" applyFill="1"/>
    <xf numFmtId="0" fontId="21" fillId="11" borderId="0" xfId="0" applyFont="1" applyFill="1"/>
    <xf numFmtId="0" fontId="21" fillId="3" borderId="0" xfId="0" applyFont="1" applyFill="1"/>
    <xf numFmtId="0" fontId="21" fillId="4" borderId="0" xfId="0" applyFont="1" applyFill="1"/>
    <xf numFmtId="0" fontId="21" fillId="8" borderId="0" xfId="0" applyFont="1" applyFill="1"/>
    <xf numFmtId="0" fontId="21" fillId="10" borderId="0" xfId="0" applyFont="1" applyFill="1"/>
    <xf numFmtId="0" fontId="21" fillId="14" borderId="0" xfId="0" applyFont="1" applyFill="1"/>
    <xf numFmtId="0" fontId="3" fillId="15" borderId="0" xfId="0" applyFont="1" applyFill="1"/>
    <xf numFmtId="0" fontId="21" fillId="16" borderId="0" xfId="0" applyFont="1" applyFill="1"/>
    <xf numFmtId="10" fontId="16" fillId="0" borderId="1" xfId="0" applyNumberFormat="1" applyFont="1" applyBorder="1"/>
    <xf numFmtId="0" fontId="22" fillId="0" borderId="1" xfId="1" applyFont="1" applyBorder="1"/>
    <xf numFmtId="0" fontId="16" fillId="3" borderId="1" xfId="0" applyFont="1" applyFill="1" applyBorder="1" applyAlignment="1">
      <alignment horizontal="center"/>
    </xf>
    <xf numFmtId="10" fontId="16" fillId="3" borderId="1" xfId="0" applyNumberFormat="1" applyFont="1" applyFill="1" applyBorder="1" applyAlignment="1">
      <alignment horizontal="center"/>
    </xf>
    <xf numFmtId="0" fontId="10" fillId="0" borderId="0" xfId="1" applyFont="1"/>
    <xf numFmtId="0" fontId="4" fillId="17" borderId="1" xfId="1" applyFont="1" applyFill="1" applyBorder="1"/>
    <xf numFmtId="0" fontId="4" fillId="17" borderId="1" xfId="1" applyFont="1" applyFill="1" applyBorder="1" applyAlignment="1">
      <alignment horizontal="center"/>
    </xf>
    <xf numFmtId="0" fontId="1" fillId="0" borderId="5" xfId="1" applyBorder="1"/>
    <xf numFmtId="1" fontId="1" fillId="0" borderId="1" xfId="1" applyNumberFormat="1" applyBorder="1"/>
    <xf numFmtId="1" fontId="1" fillId="0" borderId="0" xfId="1" applyNumberFormat="1"/>
    <xf numFmtId="0" fontId="23" fillId="0" borderId="0" xfId="1" applyFont="1" applyFill="1" applyBorder="1"/>
    <xf numFmtId="0" fontId="18" fillId="0" borderId="0" xfId="0" applyFont="1"/>
    <xf numFmtId="0" fontId="18" fillId="0" borderId="1" xfId="0" applyFont="1" applyBorder="1" applyAlignment="1">
      <alignment horizontal="center"/>
    </xf>
    <xf numFmtId="0" fontId="18" fillId="0" borderId="1" xfId="0" applyFont="1" applyBorder="1"/>
    <xf numFmtId="10" fontId="18" fillId="0" borderId="1" xfId="0" applyNumberFormat="1" applyFont="1" applyBorder="1"/>
    <xf numFmtId="0" fontId="24" fillId="0" borderId="1" xfId="1" applyFont="1" applyBorder="1"/>
    <xf numFmtId="0" fontId="15" fillId="0" borderId="1" xfId="0" applyFont="1" applyBorder="1" applyAlignment="1">
      <alignment horizontal="center"/>
    </xf>
    <xf numFmtId="0" fontId="16" fillId="0" borderId="1" xfId="0" applyFont="1" applyBorder="1" applyAlignment="1">
      <alignment vertical="center"/>
    </xf>
    <xf numFmtId="0" fontId="24" fillId="0" borderId="0" xfId="1" applyFont="1"/>
    <xf numFmtId="0" fontId="16" fillId="0" borderId="0" xfId="0" applyFont="1" applyAlignment="1">
      <alignment vertical="center"/>
    </xf>
    <xf numFmtId="0" fontId="15" fillId="0" borderId="1" xfId="0" applyFont="1" applyBorder="1"/>
    <xf numFmtId="0" fontId="15" fillId="0" borderId="1" xfId="0" applyFont="1" applyBorder="1" applyAlignment="1">
      <alignment wrapText="1"/>
    </xf>
    <xf numFmtId="0" fontId="15" fillId="0" borderId="1" xfId="0" applyFont="1" applyBorder="1" applyAlignment="1"/>
    <xf numFmtId="0" fontId="25" fillId="0" borderId="1" xfId="1" applyFont="1" applyFill="1" applyBorder="1" applyAlignment="1">
      <alignment horizontal="center"/>
    </xf>
    <xf numFmtId="0" fontId="25" fillId="0" borderId="1" xfId="1" applyFont="1" applyBorder="1" applyAlignment="1">
      <alignment horizontal="center"/>
    </xf>
    <xf numFmtId="0" fontId="24" fillId="3" borderId="1" xfId="1" applyFont="1" applyFill="1" applyBorder="1"/>
    <xf numFmtId="0" fontId="24" fillId="0" borderId="1" xfId="1" applyFont="1" applyFill="1" applyBorder="1"/>
    <xf numFmtId="2" fontId="16" fillId="0" borderId="10" xfId="0" applyNumberFormat="1" applyFont="1" applyFill="1" applyBorder="1" applyAlignment="1">
      <alignment horizontal="center"/>
    </xf>
    <xf numFmtId="0" fontId="26" fillId="0" borderId="0" xfId="0" applyFont="1"/>
    <xf numFmtId="0" fontId="1" fillId="0" borderId="0" xfId="0" applyFont="1"/>
    <xf numFmtId="0" fontId="16" fillId="0" borderId="0" xfId="0" applyFont="1"/>
    <xf numFmtId="0" fontId="16" fillId="0" borderId="10" xfId="0" applyFont="1" applyBorder="1"/>
    <xf numFmtId="10" fontId="16" fillId="0" borderId="0" xfId="0" applyNumberFormat="1" applyFont="1"/>
    <xf numFmtId="0" fontId="16" fillId="0" borderId="0" xfId="0" applyFont="1" applyFill="1" applyAlignment="1">
      <alignment horizontal="center"/>
    </xf>
    <xf numFmtId="0" fontId="16" fillId="0" borderId="0" xfId="0" applyFont="1" applyFill="1"/>
    <xf numFmtId="0" fontId="15" fillId="0" borderId="0" xfId="0" applyFont="1"/>
    <xf numFmtId="0" fontId="24" fillId="0" borderId="0" xfId="1" applyFont="1" applyFill="1"/>
    <xf numFmtId="0" fontId="16" fillId="0" borderId="3" xfId="0" applyFont="1" applyFill="1" applyBorder="1" applyAlignment="1">
      <alignment horizontal="center"/>
    </xf>
    <xf numFmtId="10" fontId="16" fillId="0" borderId="3" xfId="0" applyNumberFormat="1" applyFont="1" applyFill="1" applyBorder="1" applyAlignment="1">
      <alignment horizontal="center"/>
    </xf>
    <xf numFmtId="0" fontId="16" fillId="0" borderId="3" xfId="0" applyFont="1" applyBorder="1" applyAlignment="1">
      <alignment horizontal="center"/>
    </xf>
    <xf numFmtId="10" fontId="16" fillId="0" borderId="3" xfId="0" applyNumberFormat="1" applyFont="1" applyBorder="1" applyAlignment="1">
      <alignment horizontal="center"/>
    </xf>
    <xf numFmtId="10" fontId="24" fillId="0" borderId="0" xfId="1" applyNumberFormat="1" applyFont="1"/>
    <xf numFmtId="0" fontId="19" fillId="0" borderId="1" xfId="0" applyFont="1" applyBorder="1" applyAlignment="1">
      <alignment horizontal="left"/>
    </xf>
    <xf numFmtId="0" fontId="15" fillId="0" borderId="1" xfId="0" applyFont="1" applyBorder="1" applyAlignment="1">
      <alignment horizontal="center"/>
    </xf>
    <xf numFmtId="0" fontId="15" fillId="0" borderId="2" xfId="0" applyFont="1" applyBorder="1" applyAlignment="1">
      <alignment horizontal="center"/>
    </xf>
    <xf numFmtId="0" fontId="15" fillId="0" borderId="3" xfId="0" applyFont="1" applyBorder="1" applyAlignment="1">
      <alignment horizontal="center"/>
    </xf>
    <xf numFmtId="0" fontId="0" fillId="0" borderId="0" xfId="0" applyAlignment="1">
      <alignment horizontal="center"/>
    </xf>
    <xf numFmtId="0" fontId="15" fillId="0" borderId="14" xfId="0" applyFont="1" applyBorder="1" applyAlignment="1">
      <alignment horizontal="center"/>
    </xf>
    <xf numFmtId="0" fontId="15" fillId="0" borderId="15" xfId="0" applyFont="1" applyBorder="1" applyAlignment="1">
      <alignment horizontal="center"/>
    </xf>
    <xf numFmtId="0" fontId="15" fillId="0" borderId="5" xfId="0" applyFont="1" applyBorder="1" applyAlignment="1">
      <alignment horizontal="center"/>
    </xf>
    <xf numFmtId="0" fontId="1" fillId="0" borderId="13" xfId="1" applyBorder="1" applyAlignment="1">
      <alignment horizontal="center"/>
    </xf>
  </cellXfs>
  <cellStyles count="2">
    <cellStyle name="Normal" xfId="0" builtinId="0"/>
    <cellStyle name="Normal 2" xfId="1" xr:uid="{EDAF7B58-B958-8D4B-AB6B-B697E38555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World!$B$4</c:f>
              <c:strCache>
                <c:ptCount val="1"/>
                <c:pt idx="0">
                  <c:v>Quality assurance</c:v>
                </c:pt>
              </c:strCache>
            </c:strRef>
          </c:tx>
          <c:spPr>
            <a:solidFill>
              <a:schemeClr val="accent1"/>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World!$C$4:$N$4</c:f>
              <c:numCache>
                <c:formatCode>General</c:formatCode>
                <c:ptCount val="12"/>
                <c:pt idx="0">
                  <c:v>0</c:v>
                </c:pt>
                <c:pt idx="1">
                  <c:v>3</c:v>
                </c:pt>
                <c:pt idx="2">
                  <c:v>1</c:v>
                </c:pt>
                <c:pt idx="3">
                  <c:v>8</c:v>
                </c:pt>
                <c:pt idx="4">
                  <c:v>24</c:v>
                </c:pt>
                <c:pt idx="5">
                  <c:v>12</c:v>
                </c:pt>
                <c:pt idx="6">
                  <c:v>10</c:v>
                </c:pt>
                <c:pt idx="7">
                  <c:v>7</c:v>
                </c:pt>
                <c:pt idx="8">
                  <c:v>11</c:v>
                </c:pt>
                <c:pt idx="9">
                  <c:v>6</c:v>
                </c:pt>
                <c:pt idx="10">
                  <c:v>7</c:v>
                </c:pt>
                <c:pt idx="11">
                  <c:v>2</c:v>
                </c:pt>
              </c:numCache>
            </c:numRef>
          </c:val>
          <c:extLst>
            <c:ext xmlns:c16="http://schemas.microsoft.com/office/drawing/2014/chart" uri="{C3380CC4-5D6E-409C-BE32-E72D297353CC}">
              <c16:uniqueId val="{00000000-5649-134F-BB26-CFB0BD714DF5}"/>
            </c:ext>
          </c:extLst>
        </c:ser>
        <c:ser>
          <c:idx val="1"/>
          <c:order val="1"/>
          <c:tx>
            <c:strRef>
              <c:f>World!$B$5</c:f>
              <c:strCache>
                <c:ptCount val="1"/>
                <c:pt idx="0">
                  <c:v>GMP for pharmaceutical products</c:v>
                </c:pt>
              </c:strCache>
            </c:strRef>
          </c:tx>
          <c:spPr>
            <a:solidFill>
              <a:schemeClr val="accent2"/>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World!$C$5:$N$5</c:f>
              <c:numCache>
                <c:formatCode>General</c:formatCode>
                <c:ptCount val="12"/>
                <c:pt idx="0">
                  <c:v>0</c:v>
                </c:pt>
                <c:pt idx="1">
                  <c:v>0</c:v>
                </c:pt>
                <c:pt idx="2">
                  <c:v>1</c:v>
                </c:pt>
                <c:pt idx="3">
                  <c:v>1</c:v>
                </c:pt>
                <c:pt idx="4">
                  <c:v>2</c:v>
                </c:pt>
                <c:pt idx="5">
                  <c:v>4</c:v>
                </c:pt>
                <c:pt idx="6">
                  <c:v>3</c:v>
                </c:pt>
                <c:pt idx="7">
                  <c:v>3</c:v>
                </c:pt>
                <c:pt idx="8">
                  <c:v>3</c:v>
                </c:pt>
                <c:pt idx="9">
                  <c:v>4</c:v>
                </c:pt>
                <c:pt idx="10">
                  <c:v>2</c:v>
                </c:pt>
                <c:pt idx="11">
                  <c:v>3</c:v>
                </c:pt>
              </c:numCache>
            </c:numRef>
          </c:val>
          <c:extLst>
            <c:ext xmlns:c16="http://schemas.microsoft.com/office/drawing/2014/chart" uri="{C3380CC4-5D6E-409C-BE32-E72D297353CC}">
              <c16:uniqueId val="{00000001-5649-134F-BB26-CFB0BD714DF5}"/>
            </c:ext>
          </c:extLst>
        </c:ser>
        <c:ser>
          <c:idx val="2"/>
          <c:order val="2"/>
          <c:tx>
            <c:strRef>
              <c:f>World!$B$6</c:f>
              <c:strCache>
                <c:ptCount val="1"/>
                <c:pt idx="0">
                  <c:v>Personnel: key personnel </c:v>
                </c:pt>
              </c:strCache>
            </c:strRef>
          </c:tx>
          <c:spPr>
            <a:solidFill>
              <a:schemeClr val="accent3"/>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World!$C$6:$N$6</c:f>
              <c:numCache>
                <c:formatCode>General</c:formatCode>
                <c:ptCount val="12"/>
                <c:pt idx="0">
                  <c:v>0</c:v>
                </c:pt>
                <c:pt idx="1">
                  <c:v>0</c:v>
                </c:pt>
                <c:pt idx="2">
                  <c:v>0</c:v>
                </c:pt>
                <c:pt idx="3">
                  <c:v>3</c:v>
                </c:pt>
                <c:pt idx="4">
                  <c:v>4</c:v>
                </c:pt>
                <c:pt idx="5">
                  <c:v>2</c:v>
                </c:pt>
                <c:pt idx="6">
                  <c:v>5</c:v>
                </c:pt>
                <c:pt idx="7">
                  <c:v>8</c:v>
                </c:pt>
                <c:pt idx="8">
                  <c:v>2</c:v>
                </c:pt>
                <c:pt idx="9">
                  <c:v>7</c:v>
                </c:pt>
                <c:pt idx="10">
                  <c:v>3</c:v>
                </c:pt>
                <c:pt idx="11">
                  <c:v>1</c:v>
                </c:pt>
              </c:numCache>
            </c:numRef>
          </c:val>
          <c:extLst>
            <c:ext xmlns:c16="http://schemas.microsoft.com/office/drawing/2014/chart" uri="{C3380CC4-5D6E-409C-BE32-E72D297353CC}">
              <c16:uniqueId val="{00000002-5649-134F-BB26-CFB0BD714DF5}"/>
            </c:ext>
          </c:extLst>
        </c:ser>
        <c:ser>
          <c:idx val="3"/>
          <c:order val="3"/>
          <c:tx>
            <c:strRef>
              <c:f>World!$B$7</c:f>
              <c:strCache>
                <c:ptCount val="1"/>
                <c:pt idx="0">
                  <c:v>Personnel: training</c:v>
                </c:pt>
              </c:strCache>
            </c:strRef>
          </c:tx>
          <c:spPr>
            <a:solidFill>
              <a:schemeClr val="accent4"/>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World!$C$7:$N$7</c:f>
              <c:numCache>
                <c:formatCode>General</c:formatCode>
                <c:ptCount val="12"/>
                <c:pt idx="0">
                  <c:v>0</c:v>
                </c:pt>
                <c:pt idx="1">
                  <c:v>0</c:v>
                </c:pt>
                <c:pt idx="2">
                  <c:v>0</c:v>
                </c:pt>
                <c:pt idx="3">
                  <c:v>1</c:v>
                </c:pt>
                <c:pt idx="4">
                  <c:v>5</c:v>
                </c:pt>
                <c:pt idx="5">
                  <c:v>1</c:v>
                </c:pt>
                <c:pt idx="6">
                  <c:v>0</c:v>
                </c:pt>
                <c:pt idx="7">
                  <c:v>1</c:v>
                </c:pt>
                <c:pt idx="8">
                  <c:v>4</c:v>
                </c:pt>
                <c:pt idx="9">
                  <c:v>3</c:v>
                </c:pt>
                <c:pt idx="10">
                  <c:v>8</c:v>
                </c:pt>
                <c:pt idx="11">
                  <c:v>0</c:v>
                </c:pt>
              </c:numCache>
            </c:numRef>
          </c:val>
          <c:extLst>
            <c:ext xmlns:c16="http://schemas.microsoft.com/office/drawing/2014/chart" uri="{C3380CC4-5D6E-409C-BE32-E72D297353CC}">
              <c16:uniqueId val="{00000003-5649-134F-BB26-CFB0BD714DF5}"/>
            </c:ext>
          </c:extLst>
        </c:ser>
        <c:ser>
          <c:idx val="4"/>
          <c:order val="4"/>
          <c:tx>
            <c:strRef>
              <c:f>World!$B$8</c:f>
              <c:strCache>
                <c:ptCount val="1"/>
                <c:pt idx="0">
                  <c:v>Personnel: hygiene</c:v>
                </c:pt>
              </c:strCache>
            </c:strRef>
          </c:tx>
          <c:spPr>
            <a:solidFill>
              <a:schemeClr val="accent5"/>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World!$C$8:$N$8</c:f>
              <c:numCache>
                <c:formatCode>General</c:formatCode>
                <c:ptCount val="12"/>
                <c:pt idx="0">
                  <c:v>0</c:v>
                </c:pt>
                <c:pt idx="1">
                  <c:v>0</c:v>
                </c:pt>
                <c:pt idx="2">
                  <c:v>0</c:v>
                </c:pt>
                <c:pt idx="3">
                  <c:v>1</c:v>
                </c:pt>
                <c:pt idx="4">
                  <c:v>1</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5649-134F-BB26-CFB0BD714DF5}"/>
            </c:ext>
          </c:extLst>
        </c:ser>
        <c:ser>
          <c:idx val="5"/>
          <c:order val="5"/>
          <c:tx>
            <c:strRef>
              <c:f>World!$B$9</c:f>
              <c:strCache>
                <c:ptCount val="1"/>
                <c:pt idx="0">
                  <c:v>Premises</c:v>
                </c:pt>
              </c:strCache>
            </c:strRef>
          </c:tx>
          <c:spPr>
            <a:solidFill>
              <a:schemeClr val="accent6"/>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World!$C$9:$N$9</c:f>
              <c:numCache>
                <c:formatCode>General</c:formatCode>
                <c:ptCount val="12"/>
                <c:pt idx="0">
                  <c:v>0</c:v>
                </c:pt>
                <c:pt idx="1">
                  <c:v>3</c:v>
                </c:pt>
                <c:pt idx="2">
                  <c:v>1</c:v>
                </c:pt>
                <c:pt idx="3">
                  <c:v>4</c:v>
                </c:pt>
                <c:pt idx="4">
                  <c:v>5</c:v>
                </c:pt>
                <c:pt idx="5">
                  <c:v>14</c:v>
                </c:pt>
                <c:pt idx="6">
                  <c:v>5</c:v>
                </c:pt>
                <c:pt idx="7">
                  <c:v>4</c:v>
                </c:pt>
                <c:pt idx="8">
                  <c:v>5</c:v>
                </c:pt>
                <c:pt idx="9">
                  <c:v>2</c:v>
                </c:pt>
                <c:pt idx="10">
                  <c:v>3</c:v>
                </c:pt>
                <c:pt idx="11">
                  <c:v>0</c:v>
                </c:pt>
              </c:numCache>
            </c:numRef>
          </c:val>
          <c:extLst>
            <c:ext xmlns:c16="http://schemas.microsoft.com/office/drawing/2014/chart" uri="{C3380CC4-5D6E-409C-BE32-E72D297353CC}">
              <c16:uniqueId val="{00000005-5649-134F-BB26-CFB0BD714DF5}"/>
            </c:ext>
          </c:extLst>
        </c:ser>
        <c:ser>
          <c:idx val="6"/>
          <c:order val="6"/>
          <c:tx>
            <c:strRef>
              <c:f>World!$B$10</c:f>
              <c:strCache>
                <c:ptCount val="1"/>
                <c:pt idx="0">
                  <c:v>Equitpment</c:v>
                </c:pt>
              </c:strCache>
            </c:strRef>
          </c:tx>
          <c:spPr>
            <a:solidFill>
              <a:schemeClr val="accent1">
                <a:lumMod val="6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World!$C$10:$N$10</c:f>
              <c:numCache>
                <c:formatCode>General</c:formatCode>
                <c:ptCount val="12"/>
                <c:pt idx="0">
                  <c:v>0</c:v>
                </c:pt>
                <c:pt idx="1">
                  <c:v>6</c:v>
                </c:pt>
                <c:pt idx="2">
                  <c:v>2</c:v>
                </c:pt>
                <c:pt idx="3">
                  <c:v>6</c:v>
                </c:pt>
                <c:pt idx="4">
                  <c:v>12</c:v>
                </c:pt>
                <c:pt idx="5">
                  <c:v>13</c:v>
                </c:pt>
                <c:pt idx="6">
                  <c:v>5</c:v>
                </c:pt>
                <c:pt idx="7">
                  <c:v>4</c:v>
                </c:pt>
                <c:pt idx="8">
                  <c:v>2</c:v>
                </c:pt>
                <c:pt idx="9">
                  <c:v>1</c:v>
                </c:pt>
                <c:pt idx="10">
                  <c:v>7</c:v>
                </c:pt>
                <c:pt idx="11">
                  <c:v>1</c:v>
                </c:pt>
              </c:numCache>
            </c:numRef>
          </c:val>
          <c:extLst>
            <c:ext xmlns:c16="http://schemas.microsoft.com/office/drawing/2014/chart" uri="{C3380CC4-5D6E-409C-BE32-E72D297353CC}">
              <c16:uniqueId val="{00000006-5649-134F-BB26-CFB0BD714DF5}"/>
            </c:ext>
          </c:extLst>
        </c:ser>
        <c:ser>
          <c:idx val="7"/>
          <c:order val="7"/>
          <c:tx>
            <c:strRef>
              <c:f>World!$B$11</c:f>
              <c:strCache>
                <c:ptCount val="1"/>
                <c:pt idx="0">
                  <c:v>Documentation: control </c:v>
                </c:pt>
              </c:strCache>
            </c:strRef>
          </c:tx>
          <c:spPr>
            <a:solidFill>
              <a:schemeClr val="accent2">
                <a:lumMod val="6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World!$C$11:$N$11</c:f>
              <c:numCache>
                <c:formatCode>General</c:formatCode>
                <c:ptCount val="12"/>
                <c:pt idx="0">
                  <c:v>0</c:v>
                </c:pt>
                <c:pt idx="1">
                  <c:v>2</c:v>
                </c:pt>
                <c:pt idx="2">
                  <c:v>4</c:v>
                </c:pt>
                <c:pt idx="3">
                  <c:v>12</c:v>
                </c:pt>
                <c:pt idx="4">
                  <c:v>9</c:v>
                </c:pt>
                <c:pt idx="5">
                  <c:v>4</c:v>
                </c:pt>
                <c:pt idx="6">
                  <c:v>2</c:v>
                </c:pt>
                <c:pt idx="7">
                  <c:v>7</c:v>
                </c:pt>
                <c:pt idx="8">
                  <c:v>5</c:v>
                </c:pt>
                <c:pt idx="9">
                  <c:v>4</c:v>
                </c:pt>
                <c:pt idx="10">
                  <c:v>12</c:v>
                </c:pt>
                <c:pt idx="11">
                  <c:v>3</c:v>
                </c:pt>
              </c:numCache>
            </c:numRef>
          </c:val>
          <c:extLst>
            <c:ext xmlns:c16="http://schemas.microsoft.com/office/drawing/2014/chart" uri="{C3380CC4-5D6E-409C-BE32-E72D297353CC}">
              <c16:uniqueId val="{00000007-5649-134F-BB26-CFB0BD714DF5}"/>
            </c:ext>
          </c:extLst>
        </c:ser>
        <c:ser>
          <c:idx val="8"/>
          <c:order val="8"/>
          <c:tx>
            <c:strRef>
              <c:f>World!$B$12</c:f>
              <c:strCache>
                <c:ptCount val="1"/>
                <c:pt idx="0">
                  <c:v>Documentation: retention</c:v>
                </c:pt>
              </c:strCache>
            </c:strRef>
          </c:tx>
          <c:spPr>
            <a:solidFill>
              <a:schemeClr val="accent3">
                <a:lumMod val="6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World!$C$12:$N$12</c:f>
              <c:numCache>
                <c:formatCode>General</c:formatCode>
                <c:ptCount val="12"/>
                <c:pt idx="0">
                  <c:v>0</c:v>
                </c:pt>
                <c:pt idx="1">
                  <c:v>0</c:v>
                </c:pt>
                <c:pt idx="2">
                  <c:v>0</c:v>
                </c:pt>
                <c:pt idx="3">
                  <c:v>0</c:v>
                </c:pt>
                <c:pt idx="4">
                  <c:v>1</c:v>
                </c:pt>
                <c:pt idx="5">
                  <c:v>2</c:v>
                </c:pt>
                <c:pt idx="6">
                  <c:v>0</c:v>
                </c:pt>
                <c:pt idx="7">
                  <c:v>2</c:v>
                </c:pt>
                <c:pt idx="8">
                  <c:v>0</c:v>
                </c:pt>
                <c:pt idx="9">
                  <c:v>1</c:v>
                </c:pt>
                <c:pt idx="10">
                  <c:v>1</c:v>
                </c:pt>
                <c:pt idx="11">
                  <c:v>0</c:v>
                </c:pt>
              </c:numCache>
            </c:numRef>
          </c:val>
          <c:extLst>
            <c:ext xmlns:c16="http://schemas.microsoft.com/office/drawing/2014/chart" uri="{C3380CC4-5D6E-409C-BE32-E72D297353CC}">
              <c16:uniqueId val="{00000008-5649-134F-BB26-CFB0BD714DF5}"/>
            </c:ext>
          </c:extLst>
        </c:ser>
        <c:ser>
          <c:idx val="9"/>
          <c:order val="9"/>
          <c:tx>
            <c:strRef>
              <c:f>World!$B$13</c:f>
              <c:strCache>
                <c:ptCount val="1"/>
                <c:pt idx="0">
                  <c:v>Documentation: manufacturing procedures</c:v>
                </c:pt>
              </c:strCache>
            </c:strRef>
          </c:tx>
          <c:spPr>
            <a:solidFill>
              <a:schemeClr val="accent4">
                <a:lumMod val="6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World!$C$13:$N$13</c:f>
              <c:numCache>
                <c:formatCode>General</c:formatCode>
                <c:ptCount val="12"/>
                <c:pt idx="0">
                  <c:v>0</c:v>
                </c:pt>
                <c:pt idx="1">
                  <c:v>0</c:v>
                </c:pt>
                <c:pt idx="2">
                  <c:v>0</c:v>
                </c:pt>
                <c:pt idx="3">
                  <c:v>3</c:v>
                </c:pt>
                <c:pt idx="4">
                  <c:v>1</c:v>
                </c:pt>
                <c:pt idx="5">
                  <c:v>1</c:v>
                </c:pt>
                <c:pt idx="6">
                  <c:v>3</c:v>
                </c:pt>
                <c:pt idx="7">
                  <c:v>2</c:v>
                </c:pt>
                <c:pt idx="8">
                  <c:v>1</c:v>
                </c:pt>
                <c:pt idx="9">
                  <c:v>0</c:v>
                </c:pt>
                <c:pt idx="10">
                  <c:v>2</c:v>
                </c:pt>
                <c:pt idx="11">
                  <c:v>0</c:v>
                </c:pt>
              </c:numCache>
            </c:numRef>
          </c:val>
          <c:extLst>
            <c:ext xmlns:c16="http://schemas.microsoft.com/office/drawing/2014/chart" uri="{C3380CC4-5D6E-409C-BE32-E72D297353CC}">
              <c16:uniqueId val="{00000009-5649-134F-BB26-CFB0BD714DF5}"/>
            </c:ext>
          </c:extLst>
        </c:ser>
        <c:ser>
          <c:idx val="10"/>
          <c:order val="10"/>
          <c:tx>
            <c:strRef>
              <c:f>World!$B$14</c:f>
              <c:strCache>
                <c:ptCount val="1"/>
                <c:pt idx="0">
                  <c:v>Data integreity</c:v>
                </c:pt>
              </c:strCache>
            </c:strRef>
          </c:tx>
          <c:spPr>
            <a:solidFill>
              <a:schemeClr val="accent5">
                <a:lumMod val="6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World!$C$14:$N$14</c:f>
              <c:numCache>
                <c:formatCode>General</c:formatCode>
                <c:ptCount val="12"/>
                <c:pt idx="0">
                  <c:v>0</c:v>
                </c:pt>
                <c:pt idx="1">
                  <c:v>2</c:v>
                </c:pt>
                <c:pt idx="2">
                  <c:v>0</c:v>
                </c:pt>
                <c:pt idx="3">
                  <c:v>0</c:v>
                </c:pt>
                <c:pt idx="4">
                  <c:v>6</c:v>
                </c:pt>
                <c:pt idx="5">
                  <c:v>9</c:v>
                </c:pt>
                <c:pt idx="6">
                  <c:v>10</c:v>
                </c:pt>
                <c:pt idx="7">
                  <c:v>5</c:v>
                </c:pt>
                <c:pt idx="8">
                  <c:v>3</c:v>
                </c:pt>
                <c:pt idx="9">
                  <c:v>4</c:v>
                </c:pt>
                <c:pt idx="10">
                  <c:v>3</c:v>
                </c:pt>
                <c:pt idx="11">
                  <c:v>1</c:v>
                </c:pt>
              </c:numCache>
            </c:numRef>
          </c:val>
          <c:extLst>
            <c:ext xmlns:c16="http://schemas.microsoft.com/office/drawing/2014/chart" uri="{C3380CC4-5D6E-409C-BE32-E72D297353CC}">
              <c16:uniqueId val="{0000000A-5649-134F-BB26-CFB0BD714DF5}"/>
            </c:ext>
          </c:extLst>
        </c:ser>
        <c:ser>
          <c:idx val="11"/>
          <c:order val="11"/>
          <c:tx>
            <c:strRef>
              <c:f>World!$B$15</c:f>
              <c:strCache>
                <c:ptCount val="1"/>
                <c:pt idx="0">
                  <c:v>Contamination </c:v>
                </c:pt>
              </c:strCache>
            </c:strRef>
          </c:tx>
          <c:spPr>
            <a:solidFill>
              <a:schemeClr val="accent6">
                <a:lumMod val="6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World!$C$15:$N$15</c:f>
              <c:numCache>
                <c:formatCode>General</c:formatCode>
                <c:ptCount val="12"/>
                <c:pt idx="0">
                  <c:v>0</c:v>
                </c:pt>
                <c:pt idx="1">
                  <c:v>0</c:v>
                </c:pt>
                <c:pt idx="2">
                  <c:v>0</c:v>
                </c:pt>
                <c:pt idx="3">
                  <c:v>0</c:v>
                </c:pt>
                <c:pt idx="4">
                  <c:v>1</c:v>
                </c:pt>
                <c:pt idx="5">
                  <c:v>1</c:v>
                </c:pt>
                <c:pt idx="6">
                  <c:v>3</c:v>
                </c:pt>
                <c:pt idx="7">
                  <c:v>2</c:v>
                </c:pt>
                <c:pt idx="8">
                  <c:v>1</c:v>
                </c:pt>
                <c:pt idx="9">
                  <c:v>1</c:v>
                </c:pt>
                <c:pt idx="10">
                  <c:v>1</c:v>
                </c:pt>
                <c:pt idx="11">
                  <c:v>0</c:v>
                </c:pt>
              </c:numCache>
            </c:numRef>
          </c:val>
          <c:extLst>
            <c:ext xmlns:c16="http://schemas.microsoft.com/office/drawing/2014/chart" uri="{C3380CC4-5D6E-409C-BE32-E72D297353CC}">
              <c16:uniqueId val="{0000000B-5649-134F-BB26-CFB0BD714DF5}"/>
            </c:ext>
          </c:extLst>
        </c:ser>
        <c:ser>
          <c:idx val="12"/>
          <c:order val="12"/>
          <c:tx>
            <c:strRef>
              <c:f>World!$B$16</c:f>
              <c:strCache>
                <c:ptCount val="1"/>
                <c:pt idx="0">
                  <c:v>Cross-contamination</c:v>
                </c:pt>
              </c:strCache>
            </c:strRef>
          </c:tx>
          <c:spPr>
            <a:solidFill>
              <a:schemeClr val="accent1">
                <a:lumMod val="80000"/>
                <a:lumOff val="2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World!$C$16:$N$16</c:f>
              <c:numCache>
                <c:formatCode>General</c:formatCode>
                <c:ptCount val="12"/>
                <c:pt idx="0">
                  <c:v>0</c:v>
                </c:pt>
                <c:pt idx="1">
                  <c:v>1</c:v>
                </c:pt>
                <c:pt idx="2">
                  <c:v>2</c:v>
                </c:pt>
                <c:pt idx="3">
                  <c:v>5</c:v>
                </c:pt>
                <c:pt idx="4">
                  <c:v>3</c:v>
                </c:pt>
                <c:pt idx="5">
                  <c:v>9</c:v>
                </c:pt>
                <c:pt idx="6">
                  <c:v>4</c:v>
                </c:pt>
                <c:pt idx="7">
                  <c:v>6</c:v>
                </c:pt>
                <c:pt idx="8">
                  <c:v>3</c:v>
                </c:pt>
                <c:pt idx="9">
                  <c:v>1</c:v>
                </c:pt>
                <c:pt idx="10">
                  <c:v>5</c:v>
                </c:pt>
                <c:pt idx="11">
                  <c:v>1</c:v>
                </c:pt>
              </c:numCache>
            </c:numRef>
          </c:val>
          <c:extLst>
            <c:ext xmlns:c16="http://schemas.microsoft.com/office/drawing/2014/chart" uri="{C3380CC4-5D6E-409C-BE32-E72D297353CC}">
              <c16:uniqueId val="{0000000C-5649-134F-BB26-CFB0BD714DF5}"/>
            </c:ext>
          </c:extLst>
        </c:ser>
        <c:ser>
          <c:idx val="13"/>
          <c:order val="13"/>
          <c:tx>
            <c:strRef>
              <c:f>World!$B$17</c:f>
              <c:strCache>
                <c:ptCount val="1"/>
                <c:pt idx="0">
                  <c:v>Production</c:v>
                </c:pt>
              </c:strCache>
            </c:strRef>
          </c:tx>
          <c:spPr>
            <a:solidFill>
              <a:schemeClr val="accent2">
                <a:lumMod val="80000"/>
                <a:lumOff val="2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World!$C$17:$N$17</c:f>
              <c:numCache>
                <c:formatCode>General</c:formatCode>
                <c:ptCount val="12"/>
                <c:pt idx="0">
                  <c:v>0</c:v>
                </c:pt>
                <c:pt idx="1">
                  <c:v>1</c:v>
                </c:pt>
                <c:pt idx="2">
                  <c:v>1</c:v>
                </c:pt>
                <c:pt idx="3">
                  <c:v>2</c:v>
                </c:pt>
                <c:pt idx="4">
                  <c:v>7</c:v>
                </c:pt>
                <c:pt idx="5">
                  <c:v>7</c:v>
                </c:pt>
                <c:pt idx="6">
                  <c:v>12</c:v>
                </c:pt>
                <c:pt idx="7">
                  <c:v>2</c:v>
                </c:pt>
                <c:pt idx="8">
                  <c:v>4</c:v>
                </c:pt>
                <c:pt idx="9">
                  <c:v>2</c:v>
                </c:pt>
                <c:pt idx="10">
                  <c:v>3</c:v>
                </c:pt>
                <c:pt idx="11">
                  <c:v>2</c:v>
                </c:pt>
              </c:numCache>
            </c:numRef>
          </c:val>
          <c:extLst>
            <c:ext xmlns:c16="http://schemas.microsoft.com/office/drawing/2014/chart" uri="{C3380CC4-5D6E-409C-BE32-E72D297353CC}">
              <c16:uniqueId val="{0000000D-5649-134F-BB26-CFB0BD714DF5}"/>
            </c:ext>
          </c:extLst>
        </c:ser>
        <c:ser>
          <c:idx val="14"/>
          <c:order val="14"/>
          <c:tx>
            <c:strRef>
              <c:f>World!$B$18</c:f>
              <c:strCache>
                <c:ptCount val="1"/>
                <c:pt idx="0">
                  <c:v>Material management</c:v>
                </c:pt>
              </c:strCache>
            </c:strRef>
          </c:tx>
          <c:spPr>
            <a:solidFill>
              <a:schemeClr val="accent3">
                <a:lumMod val="80000"/>
                <a:lumOff val="2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World!$C$18:$N$18</c:f>
              <c:numCache>
                <c:formatCode>General</c:formatCode>
                <c:ptCount val="12"/>
                <c:pt idx="0">
                  <c:v>0</c:v>
                </c:pt>
                <c:pt idx="1">
                  <c:v>2</c:v>
                </c:pt>
                <c:pt idx="2">
                  <c:v>0</c:v>
                </c:pt>
                <c:pt idx="3">
                  <c:v>5</c:v>
                </c:pt>
                <c:pt idx="4">
                  <c:v>17</c:v>
                </c:pt>
                <c:pt idx="5">
                  <c:v>13</c:v>
                </c:pt>
                <c:pt idx="6">
                  <c:v>9</c:v>
                </c:pt>
                <c:pt idx="7">
                  <c:v>12</c:v>
                </c:pt>
                <c:pt idx="8">
                  <c:v>13</c:v>
                </c:pt>
                <c:pt idx="9">
                  <c:v>8</c:v>
                </c:pt>
                <c:pt idx="10">
                  <c:v>6</c:v>
                </c:pt>
                <c:pt idx="11">
                  <c:v>2</c:v>
                </c:pt>
              </c:numCache>
            </c:numRef>
          </c:val>
          <c:extLst>
            <c:ext xmlns:c16="http://schemas.microsoft.com/office/drawing/2014/chart" uri="{C3380CC4-5D6E-409C-BE32-E72D297353CC}">
              <c16:uniqueId val="{0000000E-5649-134F-BB26-CFB0BD714DF5}"/>
            </c:ext>
          </c:extLst>
        </c:ser>
        <c:ser>
          <c:idx val="15"/>
          <c:order val="15"/>
          <c:tx>
            <c:strRef>
              <c:f>World!$B$19</c:f>
              <c:strCache>
                <c:ptCount val="1"/>
                <c:pt idx="0">
                  <c:v>Quality control</c:v>
                </c:pt>
              </c:strCache>
            </c:strRef>
          </c:tx>
          <c:spPr>
            <a:solidFill>
              <a:schemeClr val="accent4">
                <a:lumMod val="80000"/>
                <a:lumOff val="2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World!$C$19:$N$19</c:f>
              <c:numCache>
                <c:formatCode>General</c:formatCode>
                <c:ptCount val="12"/>
                <c:pt idx="0">
                  <c:v>0</c:v>
                </c:pt>
                <c:pt idx="1">
                  <c:v>1</c:v>
                </c:pt>
                <c:pt idx="2">
                  <c:v>2</c:v>
                </c:pt>
                <c:pt idx="3">
                  <c:v>8</c:v>
                </c:pt>
                <c:pt idx="4">
                  <c:v>8</c:v>
                </c:pt>
                <c:pt idx="5">
                  <c:v>24</c:v>
                </c:pt>
                <c:pt idx="6">
                  <c:v>8</c:v>
                </c:pt>
                <c:pt idx="7">
                  <c:v>9</c:v>
                </c:pt>
                <c:pt idx="8">
                  <c:v>8</c:v>
                </c:pt>
                <c:pt idx="9">
                  <c:v>12</c:v>
                </c:pt>
                <c:pt idx="10">
                  <c:v>5</c:v>
                </c:pt>
                <c:pt idx="11">
                  <c:v>4</c:v>
                </c:pt>
              </c:numCache>
            </c:numRef>
          </c:val>
          <c:extLst>
            <c:ext xmlns:c16="http://schemas.microsoft.com/office/drawing/2014/chart" uri="{C3380CC4-5D6E-409C-BE32-E72D297353CC}">
              <c16:uniqueId val="{0000000F-5649-134F-BB26-CFB0BD714DF5}"/>
            </c:ext>
          </c:extLst>
        </c:ser>
        <c:ser>
          <c:idx val="16"/>
          <c:order val="16"/>
          <c:tx>
            <c:strRef>
              <c:f>World!$B$20</c:f>
              <c:strCache>
                <c:ptCount val="1"/>
                <c:pt idx="0">
                  <c:v>Outsources activities</c:v>
                </c:pt>
              </c:strCache>
            </c:strRef>
          </c:tx>
          <c:spPr>
            <a:solidFill>
              <a:schemeClr val="accent5">
                <a:lumMod val="80000"/>
                <a:lumOff val="2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World!$C$20:$N$20</c:f>
              <c:numCache>
                <c:formatCode>General</c:formatCode>
                <c:ptCount val="12"/>
                <c:pt idx="0">
                  <c:v>0</c:v>
                </c:pt>
                <c:pt idx="1">
                  <c:v>0</c:v>
                </c:pt>
                <c:pt idx="2">
                  <c:v>0</c:v>
                </c:pt>
                <c:pt idx="3">
                  <c:v>0</c:v>
                </c:pt>
                <c:pt idx="4">
                  <c:v>2</c:v>
                </c:pt>
                <c:pt idx="5">
                  <c:v>3</c:v>
                </c:pt>
                <c:pt idx="6">
                  <c:v>0</c:v>
                </c:pt>
                <c:pt idx="7">
                  <c:v>1</c:v>
                </c:pt>
                <c:pt idx="8">
                  <c:v>0</c:v>
                </c:pt>
                <c:pt idx="9">
                  <c:v>0</c:v>
                </c:pt>
                <c:pt idx="10">
                  <c:v>0</c:v>
                </c:pt>
                <c:pt idx="11">
                  <c:v>0</c:v>
                </c:pt>
              </c:numCache>
            </c:numRef>
          </c:val>
          <c:extLst>
            <c:ext xmlns:c16="http://schemas.microsoft.com/office/drawing/2014/chart" uri="{C3380CC4-5D6E-409C-BE32-E72D297353CC}">
              <c16:uniqueId val="{00000010-5649-134F-BB26-CFB0BD714DF5}"/>
            </c:ext>
          </c:extLst>
        </c:ser>
        <c:ser>
          <c:idx val="17"/>
          <c:order val="17"/>
          <c:tx>
            <c:strRef>
              <c:f>World!$B$21</c:f>
              <c:strCache>
                <c:ptCount val="1"/>
                <c:pt idx="0">
                  <c:v>Complaints &amp; product recall </c:v>
                </c:pt>
              </c:strCache>
            </c:strRef>
          </c:tx>
          <c:spPr>
            <a:solidFill>
              <a:schemeClr val="accent6">
                <a:lumMod val="80000"/>
                <a:lumOff val="2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World!$C$21:$N$21</c:f>
              <c:numCache>
                <c:formatCode>General</c:formatCode>
                <c:ptCount val="12"/>
                <c:pt idx="0">
                  <c:v>0</c:v>
                </c:pt>
                <c:pt idx="1">
                  <c:v>0</c:v>
                </c:pt>
                <c:pt idx="2">
                  <c:v>0</c:v>
                </c:pt>
                <c:pt idx="3">
                  <c:v>1</c:v>
                </c:pt>
                <c:pt idx="4">
                  <c:v>1</c:v>
                </c:pt>
                <c:pt idx="5">
                  <c:v>0</c:v>
                </c:pt>
                <c:pt idx="6">
                  <c:v>0</c:v>
                </c:pt>
                <c:pt idx="7">
                  <c:v>2</c:v>
                </c:pt>
                <c:pt idx="8">
                  <c:v>0</c:v>
                </c:pt>
                <c:pt idx="9">
                  <c:v>3</c:v>
                </c:pt>
                <c:pt idx="10">
                  <c:v>2</c:v>
                </c:pt>
                <c:pt idx="11">
                  <c:v>0</c:v>
                </c:pt>
              </c:numCache>
            </c:numRef>
          </c:val>
          <c:extLst>
            <c:ext xmlns:c16="http://schemas.microsoft.com/office/drawing/2014/chart" uri="{C3380CC4-5D6E-409C-BE32-E72D297353CC}">
              <c16:uniqueId val="{00000011-5649-134F-BB26-CFB0BD714DF5}"/>
            </c:ext>
          </c:extLst>
        </c:ser>
        <c:ser>
          <c:idx val="18"/>
          <c:order val="18"/>
          <c:tx>
            <c:strRef>
              <c:f>World!$B$22</c:f>
              <c:strCache>
                <c:ptCount val="1"/>
                <c:pt idx="0">
                  <c:v>Investigation of anomalies</c:v>
                </c:pt>
              </c:strCache>
            </c:strRef>
          </c:tx>
          <c:spPr>
            <a:solidFill>
              <a:schemeClr val="accent1">
                <a:lumMod val="8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World!$C$22:$N$22</c:f>
              <c:numCache>
                <c:formatCode>General</c:formatCode>
                <c:ptCount val="12"/>
                <c:pt idx="0">
                  <c:v>0</c:v>
                </c:pt>
                <c:pt idx="1">
                  <c:v>0</c:v>
                </c:pt>
                <c:pt idx="2">
                  <c:v>1</c:v>
                </c:pt>
                <c:pt idx="3">
                  <c:v>2</c:v>
                </c:pt>
                <c:pt idx="4">
                  <c:v>2</c:v>
                </c:pt>
                <c:pt idx="5">
                  <c:v>5</c:v>
                </c:pt>
                <c:pt idx="6">
                  <c:v>2</c:v>
                </c:pt>
                <c:pt idx="7">
                  <c:v>4</c:v>
                </c:pt>
                <c:pt idx="8">
                  <c:v>1</c:v>
                </c:pt>
                <c:pt idx="9">
                  <c:v>2</c:v>
                </c:pt>
                <c:pt idx="10">
                  <c:v>1</c:v>
                </c:pt>
                <c:pt idx="11">
                  <c:v>0</c:v>
                </c:pt>
              </c:numCache>
            </c:numRef>
          </c:val>
          <c:extLst>
            <c:ext xmlns:c16="http://schemas.microsoft.com/office/drawing/2014/chart" uri="{C3380CC4-5D6E-409C-BE32-E72D297353CC}">
              <c16:uniqueId val="{00000012-5649-134F-BB26-CFB0BD714DF5}"/>
            </c:ext>
          </c:extLst>
        </c:ser>
        <c:ser>
          <c:idx val="19"/>
          <c:order val="19"/>
          <c:tx>
            <c:strRef>
              <c:f>World!$B$23</c:f>
              <c:strCache>
                <c:ptCount val="1"/>
                <c:pt idx="0">
                  <c:v>Self-inspection</c:v>
                </c:pt>
              </c:strCache>
            </c:strRef>
          </c:tx>
          <c:spPr>
            <a:solidFill>
              <a:schemeClr val="accent2">
                <a:lumMod val="8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World!$C$23:$N$23</c:f>
              <c:numCache>
                <c:formatCode>General</c:formatCode>
                <c:ptCount val="12"/>
                <c:pt idx="0">
                  <c:v>0</c:v>
                </c:pt>
                <c:pt idx="1">
                  <c:v>0</c:v>
                </c:pt>
                <c:pt idx="2">
                  <c:v>0</c:v>
                </c:pt>
                <c:pt idx="3">
                  <c:v>0</c:v>
                </c:pt>
                <c:pt idx="4">
                  <c:v>0</c:v>
                </c:pt>
                <c:pt idx="5">
                  <c:v>0</c:v>
                </c:pt>
                <c:pt idx="6">
                  <c:v>0</c:v>
                </c:pt>
                <c:pt idx="7">
                  <c:v>1</c:v>
                </c:pt>
                <c:pt idx="8">
                  <c:v>1</c:v>
                </c:pt>
                <c:pt idx="9">
                  <c:v>0</c:v>
                </c:pt>
                <c:pt idx="10">
                  <c:v>0</c:v>
                </c:pt>
                <c:pt idx="11">
                  <c:v>0</c:v>
                </c:pt>
              </c:numCache>
            </c:numRef>
          </c:val>
          <c:extLst>
            <c:ext xmlns:c16="http://schemas.microsoft.com/office/drawing/2014/chart" uri="{C3380CC4-5D6E-409C-BE32-E72D297353CC}">
              <c16:uniqueId val="{00000013-5649-134F-BB26-CFB0BD714DF5}"/>
            </c:ext>
          </c:extLst>
        </c:ser>
        <c:ser>
          <c:idx val="20"/>
          <c:order val="20"/>
          <c:tx>
            <c:strRef>
              <c:f>World!$B$24</c:f>
              <c:strCache>
                <c:ptCount val="1"/>
                <c:pt idx="0">
                  <c:v>Sterility assurance</c:v>
                </c:pt>
              </c:strCache>
            </c:strRef>
          </c:tx>
          <c:spPr>
            <a:solidFill>
              <a:schemeClr val="accent3">
                <a:lumMod val="8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World!$C$24:$N$24</c:f>
              <c:numCache>
                <c:formatCode>General</c:formatCode>
                <c:ptCount val="12"/>
                <c:pt idx="0">
                  <c:v>1</c:v>
                </c:pt>
                <c:pt idx="1">
                  <c:v>1</c:v>
                </c:pt>
                <c:pt idx="2">
                  <c:v>31</c:v>
                </c:pt>
                <c:pt idx="3">
                  <c:v>5</c:v>
                </c:pt>
                <c:pt idx="4">
                  <c:v>0</c:v>
                </c:pt>
                <c:pt idx="5">
                  <c:v>3</c:v>
                </c:pt>
                <c:pt idx="6">
                  <c:v>12</c:v>
                </c:pt>
                <c:pt idx="7">
                  <c:v>21</c:v>
                </c:pt>
                <c:pt idx="8">
                  <c:v>11</c:v>
                </c:pt>
                <c:pt idx="9">
                  <c:v>12</c:v>
                </c:pt>
                <c:pt idx="10">
                  <c:v>10</c:v>
                </c:pt>
                <c:pt idx="11">
                  <c:v>0</c:v>
                </c:pt>
              </c:numCache>
            </c:numRef>
          </c:val>
          <c:extLst>
            <c:ext xmlns:c16="http://schemas.microsoft.com/office/drawing/2014/chart" uri="{C3380CC4-5D6E-409C-BE32-E72D297353CC}">
              <c16:uniqueId val="{00000014-5649-134F-BB26-CFB0BD714DF5}"/>
            </c:ext>
          </c:extLst>
        </c:ser>
        <c:ser>
          <c:idx val="21"/>
          <c:order val="21"/>
          <c:tx>
            <c:strRef>
              <c:f>World!$B$25</c:f>
              <c:strCache>
                <c:ptCount val="1"/>
                <c:pt idx="0">
                  <c:v>Biological products</c:v>
                </c:pt>
              </c:strCache>
            </c:strRef>
          </c:tx>
          <c:spPr>
            <a:solidFill>
              <a:schemeClr val="accent4">
                <a:lumMod val="8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World!$C$25:$N$25</c:f>
              <c:numCache>
                <c:formatCode>General</c:formatCode>
                <c:ptCount val="12"/>
                <c:pt idx="0">
                  <c:v>0</c:v>
                </c:pt>
                <c:pt idx="1">
                  <c:v>0</c:v>
                </c:pt>
                <c:pt idx="2">
                  <c:v>3</c:v>
                </c:pt>
                <c:pt idx="3">
                  <c:v>0</c:v>
                </c:pt>
                <c:pt idx="4">
                  <c:v>0</c:v>
                </c:pt>
                <c:pt idx="5">
                  <c:v>0</c:v>
                </c:pt>
                <c:pt idx="6">
                  <c:v>0</c:v>
                </c:pt>
                <c:pt idx="7">
                  <c:v>1</c:v>
                </c:pt>
                <c:pt idx="8">
                  <c:v>0</c:v>
                </c:pt>
                <c:pt idx="9">
                  <c:v>0</c:v>
                </c:pt>
                <c:pt idx="10">
                  <c:v>0</c:v>
                </c:pt>
                <c:pt idx="11">
                  <c:v>0</c:v>
                </c:pt>
              </c:numCache>
            </c:numRef>
          </c:val>
          <c:extLst>
            <c:ext xmlns:c16="http://schemas.microsoft.com/office/drawing/2014/chart" uri="{C3380CC4-5D6E-409C-BE32-E72D297353CC}">
              <c16:uniqueId val="{00000015-5649-134F-BB26-CFB0BD714DF5}"/>
            </c:ext>
          </c:extLst>
        </c:ser>
        <c:ser>
          <c:idx val="22"/>
          <c:order val="22"/>
          <c:tx>
            <c:strRef>
              <c:f>World!$B$26</c:f>
              <c:strCache>
                <c:ptCount val="1"/>
                <c:pt idx="0">
                  <c:v>Computerised systems </c:v>
                </c:pt>
              </c:strCache>
            </c:strRef>
          </c:tx>
          <c:spPr>
            <a:solidFill>
              <a:schemeClr val="accent5">
                <a:lumMod val="8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World!$C$26:$N$26</c:f>
              <c:numCache>
                <c:formatCode>General</c:formatCode>
                <c:ptCount val="12"/>
                <c:pt idx="0">
                  <c:v>0</c:v>
                </c:pt>
                <c:pt idx="1">
                  <c:v>0</c:v>
                </c:pt>
                <c:pt idx="2">
                  <c:v>0</c:v>
                </c:pt>
                <c:pt idx="3">
                  <c:v>1</c:v>
                </c:pt>
                <c:pt idx="4">
                  <c:v>0</c:v>
                </c:pt>
                <c:pt idx="5">
                  <c:v>2</c:v>
                </c:pt>
                <c:pt idx="6">
                  <c:v>3</c:v>
                </c:pt>
                <c:pt idx="7">
                  <c:v>4</c:v>
                </c:pt>
                <c:pt idx="8">
                  <c:v>3</c:v>
                </c:pt>
                <c:pt idx="9">
                  <c:v>1</c:v>
                </c:pt>
                <c:pt idx="10">
                  <c:v>2</c:v>
                </c:pt>
                <c:pt idx="11">
                  <c:v>3</c:v>
                </c:pt>
              </c:numCache>
            </c:numRef>
          </c:val>
          <c:extLst>
            <c:ext xmlns:c16="http://schemas.microsoft.com/office/drawing/2014/chart" uri="{C3380CC4-5D6E-409C-BE32-E72D297353CC}">
              <c16:uniqueId val="{00000016-5649-134F-BB26-CFB0BD714DF5}"/>
            </c:ext>
          </c:extLst>
        </c:ser>
        <c:ser>
          <c:idx val="23"/>
          <c:order val="23"/>
          <c:tx>
            <c:strRef>
              <c:f>World!$B$27</c:f>
              <c:strCache>
                <c:ptCount val="1"/>
                <c:pt idx="0">
                  <c:v>Validation</c:v>
                </c:pt>
              </c:strCache>
            </c:strRef>
          </c:tx>
          <c:spPr>
            <a:solidFill>
              <a:schemeClr val="accent6">
                <a:lumMod val="8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World!$C$27:$N$27</c:f>
              <c:numCache>
                <c:formatCode>General</c:formatCode>
                <c:ptCount val="12"/>
                <c:pt idx="0">
                  <c:v>0</c:v>
                </c:pt>
                <c:pt idx="1">
                  <c:v>0</c:v>
                </c:pt>
                <c:pt idx="2">
                  <c:v>3</c:v>
                </c:pt>
                <c:pt idx="3">
                  <c:v>4</c:v>
                </c:pt>
                <c:pt idx="4">
                  <c:v>4</c:v>
                </c:pt>
                <c:pt idx="5">
                  <c:v>3</c:v>
                </c:pt>
                <c:pt idx="6">
                  <c:v>1</c:v>
                </c:pt>
                <c:pt idx="7">
                  <c:v>2</c:v>
                </c:pt>
                <c:pt idx="8">
                  <c:v>0</c:v>
                </c:pt>
                <c:pt idx="9">
                  <c:v>4</c:v>
                </c:pt>
                <c:pt idx="10">
                  <c:v>9</c:v>
                </c:pt>
                <c:pt idx="11">
                  <c:v>0</c:v>
                </c:pt>
              </c:numCache>
            </c:numRef>
          </c:val>
          <c:extLst>
            <c:ext xmlns:c16="http://schemas.microsoft.com/office/drawing/2014/chart" uri="{C3380CC4-5D6E-409C-BE32-E72D297353CC}">
              <c16:uniqueId val="{00000017-5649-134F-BB26-CFB0BD714DF5}"/>
            </c:ext>
          </c:extLst>
        </c:ser>
        <c:ser>
          <c:idx val="24"/>
          <c:order val="24"/>
          <c:tx>
            <c:strRef>
              <c:f>World!$B$28</c:f>
              <c:strCache>
                <c:ptCount val="1"/>
                <c:pt idx="0">
                  <c:v>Process validation</c:v>
                </c:pt>
              </c:strCache>
            </c:strRef>
          </c:tx>
          <c:spPr>
            <a:solidFill>
              <a:schemeClr val="accent1">
                <a:lumMod val="60000"/>
                <a:lumOff val="4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World!$C$28:$N$28</c:f>
              <c:numCache>
                <c:formatCode>General</c:formatCode>
                <c:ptCount val="12"/>
                <c:pt idx="0">
                  <c:v>0</c:v>
                </c:pt>
                <c:pt idx="1">
                  <c:v>1</c:v>
                </c:pt>
                <c:pt idx="2">
                  <c:v>4</c:v>
                </c:pt>
                <c:pt idx="3">
                  <c:v>3</c:v>
                </c:pt>
                <c:pt idx="4">
                  <c:v>0</c:v>
                </c:pt>
                <c:pt idx="5">
                  <c:v>1</c:v>
                </c:pt>
                <c:pt idx="6">
                  <c:v>0</c:v>
                </c:pt>
                <c:pt idx="7">
                  <c:v>1</c:v>
                </c:pt>
                <c:pt idx="8">
                  <c:v>3</c:v>
                </c:pt>
                <c:pt idx="9">
                  <c:v>0</c:v>
                </c:pt>
                <c:pt idx="10">
                  <c:v>1</c:v>
                </c:pt>
                <c:pt idx="11">
                  <c:v>2</c:v>
                </c:pt>
              </c:numCache>
            </c:numRef>
          </c:val>
          <c:extLst>
            <c:ext xmlns:c16="http://schemas.microsoft.com/office/drawing/2014/chart" uri="{C3380CC4-5D6E-409C-BE32-E72D297353CC}">
              <c16:uniqueId val="{00000018-5649-134F-BB26-CFB0BD714DF5}"/>
            </c:ext>
          </c:extLst>
        </c:ser>
        <c:ser>
          <c:idx val="25"/>
          <c:order val="25"/>
          <c:tx>
            <c:strRef>
              <c:f>World!$B$29</c:f>
              <c:strCache>
                <c:ptCount val="1"/>
                <c:pt idx="0">
                  <c:v>Validation of test methods</c:v>
                </c:pt>
              </c:strCache>
            </c:strRef>
          </c:tx>
          <c:spPr>
            <a:solidFill>
              <a:schemeClr val="accent2">
                <a:lumMod val="60000"/>
                <a:lumOff val="4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World!$C$29:$N$29</c:f>
              <c:numCache>
                <c:formatCode>General</c:formatCode>
                <c:ptCount val="12"/>
                <c:pt idx="0">
                  <c:v>0</c:v>
                </c:pt>
                <c:pt idx="1">
                  <c:v>0</c:v>
                </c:pt>
                <c:pt idx="2">
                  <c:v>1</c:v>
                </c:pt>
                <c:pt idx="3">
                  <c:v>0</c:v>
                </c:pt>
                <c:pt idx="4">
                  <c:v>0</c:v>
                </c:pt>
                <c:pt idx="5">
                  <c:v>1</c:v>
                </c:pt>
                <c:pt idx="6">
                  <c:v>0</c:v>
                </c:pt>
                <c:pt idx="7">
                  <c:v>0</c:v>
                </c:pt>
                <c:pt idx="8">
                  <c:v>0</c:v>
                </c:pt>
                <c:pt idx="9">
                  <c:v>0</c:v>
                </c:pt>
                <c:pt idx="10">
                  <c:v>0</c:v>
                </c:pt>
                <c:pt idx="11">
                  <c:v>0</c:v>
                </c:pt>
              </c:numCache>
            </c:numRef>
          </c:val>
          <c:extLst>
            <c:ext xmlns:c16="http://schemas.microsoft.com/office/drawing/2014/chart" uri="{C3380CC4-5D6E-409C-BE32-E72D297353CC}">
              <c16:uniqueId val="{00000019-5649-134F-BB26-CFB0BD714DF5}"/>
            </c:ext>
          </c:extLst>
        </c:ser>
        <c:ser>
          <c:idx val="26"/>
          <c:order val="26"/>
          <c:tx>
            <c:strRef>
              <c:f>World!$B$30</c:f>
              <c:strCache>
                <c:ptCount val="1"/>
                <c:pt idx="0">
                  <c:v>Cleaning validation</c:v>
                </c:pt>
              </c:strCache>
            </c:strRef>
          </c:tx>
          <c:spPr>
            <a:solidFill>
              <a:schemeClr val="accent3">
                <a:lumMod val="60000"/>
                <a:lumOff val="4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World!$C$30:$N$30</c:f>
              <c:numCache>
                <c:formatCode>General</c:formatCode>
                <c:ptCount val="12"/>
                <c:pt idx="0">
                  <c:v>0</c:v>
                </c:pt>
                <c:pt idx="1">
                  <c:v>0</c:v>
                </c:pt>
                <c:pt idx="2">
                  <c:v>1</c:v>
                </c:pt>
                <c:pt idx="3">
                  <c:v>0</c:v>
                </c:pt>
                <c:pt idx="4">
                  <c:v>1</c:v>
                </c:pt>
                <c:pt idx="5">
                  <c:v>1</c:v>
                </c:pt>
                <c:pt idx="6">
                  <c:v>1</c:v>
                </c:pt>
                <c:pt idx="7">
                  <c:v>1</c:v>
                </c:pt>
                <c:pt idx="8">
                  <c:v>3</c:v>
                </c:pt>
                <c:pt idx="9">
                  <c:v>1</c:v>
                </c:pt>
                <c:pt idx="10">
                  <c:v>1</c:v>
                </c:pt>
                <c:pt idx="11">
                  <c:v>4</c:v>
                </c:pt>
              </c:numCache>
            </c:numRef>
          </c:val>
          <c:extLst>
            <c:ext xmlns:c16="http://schemas.microsoft.com/office/drawing/2014/chart" uri="{C3380CC4-5D6E-409C-BE32-E72D297353CC}">
              <c16:uniqueId val="{0000001A-5649-134F-BB26-CFB0BD714DF5}"/>
            </c:ext>
          </c:extLst>
        </c:ser>
        <c:ser>
          <c:idx val="27"/>
          <c:order val="27"/>
          <c:tx>
            <c:strRef>
              <c:f>World!$B$31</c:f>
              <c:strCache>
                <c:ptCount val="1"/>
                <c:pt idx="0">
                  <c:v>Qualification</c:v>
                </c:pt>
              </c:strCache>
            </c:strRef>
          </c:tx>
          <c:spPr>
            <a:solidFill>
              <a:schemeClr val="accent4">
                <a:lumMod val="60000"/>
                <a:lumOff val="4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World!$C$31:$N$31</c:f>
              <c:numCache>
                <c:formatCode>General</c:formatCode>
                <c:ptCount val="12"/>
                <c:pt idx="0">
                  <c:v>0</c:v>
                </c:pt>
                <c:pt idx="1">
                  <c:v>0</c:v>
                </c:pt>
                <c:pt idx="2">
                  <c:v>1</c:v>
                </c:pt>
                <c:pt idx="3">
                  <c:v>4</c:v>
                </c:pt>
                <c:pt idx="4">
                  <c:v>3</c:v>
                </c:pt>
                <c:pt idx="5">
                  <c:v>5</c:v>
                </c:pt>
                <c:pt idx="6">
                  <c:v>1</c:v>
                </c:pt>
                <c:pt idx="7">
                  <c:v>0</c:v>
                </c:pt>
                <c:pt idx="8">
                  <c:v>2</c:v>
                </c:pt>
                <c:pt idx="9">
                  <c:v>1</c:v>
                </c:pt>
                <c:pt idx="10">
                  <c:v>4</c:v>
                </c:pt>
                <c:pt idx="11">
                  <c:v>0</c:v>
                </c:pt>
              </c:numCache>
            </c:numRef>
          </c:val>
          <c:extLst>
            <c:ext xmlns:c16="http://schemas.microsoft.com/office/drawing/2014/chart" uri="{C3380CC4-5D6E-409C-BE32-E72D297353CC}">
              <c16:uniqueId val="{0000001B-5649-134F-BB26-CFB0BD714DF5}"/>
            </c:ext>
          </c:extLst>
        </c:ser>
        <c:ser>
          <c:idx val="28"/>
          <c:order val="28"/>
          <c:tx>
            <c:strRef>
              <c:f>World!$B$32</c:f>
              <c:strCache>
                <c:ptCount val="1"/>
                <c:pt idx="0">
                  <c:v>Change control</c:v>
                </c:pt>
              </c:strCache>
            </c:strRef>
          </c:tx>
          <c:spPr>
            <a:solidFill>
              <a:schemeClr val="accent5">
                <a:lumMod val="60000"/>
                <a:lumOff val="4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World!$C$32:$N$32</c:f>
              <c:numCache>
                <c:formatCode>General</c:formatCode>
                <c:ptCount val="12"/>
                <c:pt idx="0">
                  <c:v>0</c:v>
                </c:pt>
                <c:pt idx="1">
                  <c:v>0</c:v>
                </c:pt>
                <c:pt idx="2">
                  <c:v>0</c:v>
                </c:pt>
                <c:pt idx="3">
                  <c:v>3</c:v>
                </c:pt>
                <c:pt idx="4">
                  <c:v>5</c:v>
                </c:pt>
                <c:pt idx="5">
                  <c:v>2</c:v>
                </c:pt>
                <c:pt idx="6">
                  <c:v>2</c:v>
                </c:pt>
                <c:pt idx="7">
                  <c:v>3</c:v>
                </c:pt>
                <c:pt idx="8">
                  <c:v>3</c:v>
                </c:pt>
                <c:pt idx="9">
                  <c:v>0</c:v>
                </c:pt>
                <c:pt idx="10">
                  <c:v>2</c:v>
                </c:pt>
                <c:pt idx="11">
                  <c:v>0</c:v>
                </c:pt>
              </c:numCache>
            </c:numRef>
          </c:val>
          <c:extLst>
            <c:ext xmlns:c16="http://schemas.microsoft.com/office/drawing/2014/chart" uri="{C3380CC4-5D6E-409C-BE32-E72D297353CC}">
              <c16:uniqueId val="{0000001C-5649-134F-BB26-CFB0BD714DF5}"/>
            </c:ext>
          </c:extLst>
        </c:ser>
        <c:ser>
          <c:idx val="29"/>
          <c:order val="29"/>
          <c:tx>
            <c:strRef>
              <c:f>World!$B$33</c:f>
              <c:strCache>
                <c:ptCount val="1"/>
                <c:pt idx="0">
                  <c:v>Batch release procedure </c:v>
                </c:pt>
              </c:strCache>
            </c:strRef>
          </c:tx>
          <c:spPr>
            <a:solidFill>
              <a:schemeClr val="accent6">
                <a:lumMod val="60000"/>
                <a:lumOff val="40000"/>
              </a:schemeClr>
            </a:solidFill>
            <a:ln>
              <a:noFill/>
            </a:ln>
            <a:effectLst/>
          </c:spPr>
          <c:invertIfNegative val="0"/>
          <c:cat>
            <c:numRef>
              <c:f>World!$C$3:$N$3</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World!$C$33:$N$33</c:f>
              <c:numCache>
                <c:formatCode>General</c:formatCode>
                <c:ptCount val="12"/>
                <c:pt idx="0">
                  <c:v>0</c:v>
                </c:pt>
                <c:pt idx="1">
                  <c:v>1</c:v>
                </c:pt>
                <c:pt idx="2">
                  <c:v>0</c:v>
                </c:pt>
                <c:pt idx="3">
                  <c:v>0</c:v>
                </c:pt>
                <c:pt idx="4">
                  <c:v>1</c:v>
                </c:pt>
                <c:pt idx="5">
                  <c:v>2</c:v>
                </c:pt>
                <c:pt idx="6">
                  <c:v>0</c:v>
                </c:pt>
                <c:pt idx="7">
                  <c:v>1</c:v>
                </c:pt>
                <c:pt idx="8">
                  <c:v>0</c:v>
                </c:pt>
                <c:pt idx="9">
                  <c:v>1</c:v>
                </c:pt>
                <c:pt idx="10">
                  <c:v>2</c:v>
                </c:pt>
                <c:pt idx="11">
                  <c:v>0</c:v>
                </c:pt>
              </c:numCache>
            </c:numRef>
          </c:val>
          <c:extLst>
            <c:ext xmlns:c16="http://schemas.microsoft.com/office/drawing/2014/chart" uri="{C3380CC4-5D6E-409C-BE32-E72D297353CC}">
              <c16:uniqueId val="{0000001D-5649-134F-BB26-CFB0BD714DF5}"/>
            </c:ext>
          </c:extLst>
        </c:ser>
        <c:dLbls>
          <c:showLegendKey val="0"/>
          <c:showVal val="0"/>
          <c:showCatName val="0"/>
          <c:showSerName val="0"/>
          <c:showPercent val="0"/>
          <c:showBubbleSize val="0"/>
        </c:dLbls>
        <c:gapWidth val="150"/>
        <c:overlap val="100"/>
        <c:axId val="349670144"/>
        <c:axId val="349432288"/>
      </c:barChart>
      <c:catAx>
        <c:axId val="34967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432288"/>
        <c:crosses val="autoZero"/>
        <c:auto val="1"/>
        <c:lblAlgn val="ctr"/>
        <c:lblOffset val="100"/>
        <c:noMultiLvlLbl val="0"/>
      </c:catAx>
      <c:valAx>
        <c:axId val="34943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670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World!$AQ$5</c:f>
              <c:strCache>
                <c:ptCount val="1"/>
                <c:pt idx="0">
                  <c:v>Sterility assurance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World!$AR$5:$BC$5</c:f>
              <c:numCache>
                <c:formatCode>General</c:formatCode>
                <c:ptCount val="12"/>
                <c:pt idx="0">
                  <c:v>1</c:v>
                </c:pt>
                <c:pt idx="1">
                  <c:v>1</c:v>
                </c:pt>
                <c:pt idx="2">
                  <c:v>31</c:v>
                </c:pt>
                <c:pt idx="3">
                  <c:v>5</c:v>
                </c:pt>
                <c:pt idx="4">
                  <c:v>0</c:v>
                </c:pt>
                <c:pt idx="5">
                  <c:v>3</c:v>
                </c:pt>
                <c:pt idx="6">
                  <c:v>12</c:v>
                </c:pt>
                <c:pt idx="7">
                  <c:v>21</c:v>
                </c:pt>
                <c:pt idx="8">
                  <c:v>11</c:v>
                </c:pt>
                <c:pt idx="9">
                  <c:v>12</c:v>
                </c:pt>
                <c:pt idx="10">
                  <c:v>10</c:v>
                </c:pt>
                <c:pt idx="11">
                  <c:v>0</c:v>
                </c:pt>
              </c:numCache>
            </c:numRef>
          </c:yVal>
          <c:smooth val="0"/>
          <c:extLst>
            <c:ext xmlns:c16="http://schemas.microsoft.com/office/drawing/2014/chart" uri="{C3380CC4-5D6E-409C-BE32-E72D297353CC}">
              <c16:uniqueId val="{00000000-4986-5141-A997-78575354C441}"/>
            </c:ext>
          </c:extLst>
        </c:ser>
        <c:ser>
          <c:idx val="1"/>
          <c:order val="1"/>
          <c:tx>
            <c:strRef>
              <c:f>World!$AQ$6</c:f>
              <c:strCache>
                <c:ptCount val="1"/>
                <c:pt idx="0">
                  <c:v>Quality assurance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World!$AR$6:$BC$6</c:f>
              <c:numCache>
                <c:formatCode>General</c:formatCode>
                <c:ptCount val="12"/>
                <c:pt idx="0">
                  <c:v>0</c:v>
                </c:pt>
                <c:pt idx="1">
                  <c:v>3</c:v>
                </c:pt>
                <c:pt idx="2">
                  <c:v>1</c:v>
                </c:pt>
                <c:pt idx="3">
                  <c:v>8</c:v>
                </c:pt>
                <c:pt idx="4">
                  <c:v>24</c:v>
                </c:pt>
                <c:pt idx="5">
                  <c:v>12</c:v>
                </c:pt>
                <c:pt idx="6">
                  <c:v>10</c:v>
                </c:pt>
                <c:pt idx="7">
                  <c:v>7</c:v>
                </c:pt>
                <c:pt idx="8">
                  <c:v>11</c:v>
                </c:pt>
                <c:pt idx="9">
                  <c:v>6</c:v>
                </c:pt>
                <c:pt idx="10">
                  <c:v>7</c:v>
                </c:pt>
                <c:pt idx="11">
                  <c:v>2</c:v>
                </c:pt>
              </c:numCache>
            </c:numRef>
          </c:yVal>
          <c:smooth val="0"/>
          <c:extLst>
            <c:ext xmlns:c16="http://schemas.microsoft.com/office/drawing/2014/chart" uri="{C3380CC4-5D6E-409C-BE32-E72D297353CC}">
              <c16:uniqueId val="{00000001-4986-5141-A997-78575354C441}"/>
            </c:ext>
          </c:extLst>
        </c:ser>
        <c:ser>
          <c:idx val="2"/>
          <c:order val="2"/>
          <c:tx>
            <c:strRef>
              <c:f>World!$AQ$7</c:f>
              <c:strCache>
                <c:ptCount val="1"/>
                <c:pt idx="0">
                  <c:v>Quality control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World!$AR$7:$BC$7</c:f>
              <c:numCache>
                <c:formatCode>General</c:formatCode>
                <c:ptCount val="12"/>
                <c:pt idx="0">
                  <c:v>0</c:v>
                </c:pt>
                <c:pt idx="1">
                  <c:v>1</c:v>
                </c:pt>
                <c:pt idx="2">
                  <c:v>2</c:v>
                </c:pt>
                <c:pt idx="3">
                  <c:v>8</c:v>
                </c:pt>
                <c:pt idx="4">
                  <c:v>8</c:v>
                </c:pt>
                <c:pt idx="5">
                  <c:v>24</c:v>
                </c:pt>
                <c:pt idx="6">
                  <c:v>8</c:v>
                </c:pt>
                <c:pt idx="7">
                  <c:v>9</c:v>
                </c:pt>
                <c:pt idx="8">
                  <c:v>8</c:v>
                </c:pt>
                <c:pt idx="9">
                  <c:v>12</c:v>
                </c:pt>
                <c:pt idx="10">
                  <c:v>5</c:v>
                </c:pt>
                <c:pt idx="11">
                  <c:v>4</c:v>
                </c:pt>
              </c:numCache>
            </c:numRef>
          </c:yVal>
          <c:smooth val="0"/>
          <c:extLst>
            <c:ext xmlns:c16="http://schemas.microsoft.com/office/drawing/2014/chart" uri="{C3380CC4-5D6E-409C-BE32-E72D297353CC}">
              <c16:uniqueId val="{00000002-4986-5141-A997-78575354C441}"/>
            </c:ext>
          </c:extLst>
        </c:ser>
        <c:ser>
          <c:idx val="3"/>
          <c:order val="3"/>
          <c:tx>
            <c:strRef>
              <c:f>World!$AQ$8</c:f>
              <c:strCache>
                <c:ptCount val="1"/>
                <c:pt idx="0">
                  <c:v>Material management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World!$AR$8:$BC$8</c:f>
              <c:numCache>
                <c:formatCode>General</c:formatCode>
                <c:ptCount val="12"/>
                <c:pt idx="0">
                  <c:v>0</c:v>
                </c:pt>
                <c:pt idx="1">
                  <c:v>2</c:v>
                </c:pt>
                <c:pt idx="2">
                  <c:v>0</c:v>
                </c:pt>
                <c:pt idx="3">
                  <c:v>5</c:v>
                </c:pt>
                <c:pt idx="4">
                  <c:v>17</c:v>
                </c:pt>
                <c:pt idx="5">
                  <c:v>13</c:v>
                </c:pt>
                <c:pt idx="6">
                  <c:v>9</c:v>
                </c:pt>
                <c:pt idx="7">
                  <c:v>12</c:v>
                </c:pt>
                <c:pt idx="8">
                  <c:v>13</c:v>
                </c:pt>
                <c:pt idx="9">
                  <c:v>8</c:v>
                </c:pt>
                <c:pt idx="10">
                  <c:v>6</c:v>
                </c:pt>
                <c:pt idx="11">
                  <c:v>2</c:v>
                </c:pt>
              </c:numCache>
            </c:numRef>
          </c:yVal>
          <c:smooth val="0"/>
          <c:extLst>
            <c:ext xmlns:c16="http://schemas.microsoft.com/office/drawing/2014/chart" uri="{C3380CC4-5D6E-409C-BE32-E72D297353CC}">
              <c16:uniqueId val="{00000003-4986-5141-A997-78575354C441}"/>
            </c:ext>
          </c:extLst>
        </c:ser>
        <c:ser>
          <c:idx val="4"/>
          <c:order val="4"/>
          <c:tx>
            <c:strRef>
              <c:f>World!$AQ$9</c:f>
              <c:strCache>
                <c:ptCount val="1"/>
                <c:pt idx="0">
                  <c:v>Documentation: control </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World!$AR$9:$BC$9</c:f>
              <c:numCache>
                <c:formatCode>General</c:formatCode>
                <c:ptCount val="12"/>
                <c:pt idx="0">
                  <c:v>0</c:v>
                </c:pt>
                <c:pt idx="1">
                  <c:v>2</c:v>
                </c:pt>
                <c:pt idx="2">
                  <c:v>4</c:v>
                </c:pt>
                <c:pt idx="3">
                  <c:v>12</c:v>
                </c:pt>
                <c:pt idx="4">
                  <c:v>9</c:v>
                </c:pt>
                <c:pt idx="5">
                  <c:v>4</c:v>
                </c:pt>
                <c:pt idx="6">
                  <c:v>2</c:v>
                </c:pt>
                <c:pt idx="7">
                  <c:v>7</c:v>
                </c:pt>
                <c:pt idx="8">
                  <c:v>5</c:v>
                </c:pt>
                <c:pt idx="9">
                  <c:v>4</c:v>
                </c:pt>
                <c:pt idx="10">
                  <c:v>12</c:v>
                </c:pt>
                <c:pt idx="11">
                  <c:v>3</c:v>
                </c:pt>
              </c:numCache>
            </c:numRef>
          </c:yVal>
          <c:smooth val="0"/>
          <c:extLst>
            <c:ext xmlns:c16="http://schemas.microsoft.com/office/drawing/2014/chart" uri="{C3380CC4-5D6E-409C-BE32-E72D297353CC}">
              <c16:uniqueId val="{00000004-4986-5141-A997-78575354C441}"/>
            </c:ext>
          </c:extLst>
        </c:ser>
        <c:ser>
          <c:idx val="5"/>
          <c:order val="5"/>
          <c:tx>
            <c:strRef>
              <c:f>World!$AQ$10</c:f>
              <c:strCache>
                <c:ptCount val="1"/>
                <c:pt idx="0">
                  <c:v>Equitpment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World!$AR$10:$BC$10</c:f>
              <c:numCache>
                <c:formatCode>General</c:formatCode>
                <c:ptCount val="12"/>
                <c:pt idx="0">
                  <c:v>0</c:v>
                </c:pt>
                <c:pt idx="1">
                  <c:v>6</c:v>
                </c:pt>
                <c:pt idx="2">
                  <c:v>2</c:v>
                </c:pt>
                <c:pt idx="3">
                  <c:v>6</c:v>
                </c:pt>
                <c:pt idx="4">
                  <c:v>12</c:v>
                </c:pt>
                <c:pt idx="5">
                  <c:v>13</c:v>
                </c:pt>
                <c:pt idx="6">
                  <c:v>5</c:v>
                </c:pt>
                <c:pt idx="7">
                  <c:v>4</c:v>
                </c:pt>
                <c:pt idx="8">
                  <c:v>2</c:v>
                </c:pt>
                <c:pt idx="9">
                  <c:v>1</c:v>
                </c:pt>
                <c:pt idx="10">
                  <c:v>7</c:v>
                </c:pt>
                <c:pt idx="11">
                  <c:v>1</c:v>
                </c:pt>
              </c:numCache>
            </c:numRef>
          </c:yVal>
          <c:smooth val="0"/>
          <c:extLst>
            <c:ext xmlns:c16="http://schemas.microsoft.com/office/drawing/2014/chart" uri="{C3380CC4-5D6E-409C-BE32-E72D297353CC}">
              <c16:uniqueId val="{00000005-4986-5141-A997-78575354C441}"/>
            </c:ext>
          </c:extLst>
        </c:ser>
        <c:ser>
          <c:idx val="6"/>
          <c:order val="6"/>
          <c:tx>
            <c:strRef>
              <c:f>World!$AQ$11</c:f>
              <c:strCache>
                <c:ptCount val="1"/>
                <c:pt idx="0">
                  <c:v>Premises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World!$AR$11:$BC$11</c:f>
              <c:numCache>
                <c:formatCode>General</c:formatCode>
                <c:ptCount val="12"/>
                <c:pt idx="0">
                  <c:v>0</c:v>
                </c:pt>
                <c:pt idx="1">
                  <c:v>3</c:v>
                </c:pt>
                <c:pt idx="2">
                  <c:v>1</c:v>
                </c:pt>
                <c:pt idx="3">
                  <c:v>4</c:v>
                </c:pt>
                <c:pt idx="4">
                  <c:v>5</c:v>
                </c:pt>
                <c:pt idx="5">
                  <c:v>14</c:v>
                </c:pt>
                <c:pt idx="6">
                  <c:v>5</c:v>
                </c:pt>
                <c:pt idx="7">
                  <c:v>4</c:v>
                </c:pt>
                <c:pt idx="8">
                  <c:v>5</c:v>
                </c:pt>
                <c:pt idx="9">
                  <c:v>2</c:v>
                </c:pt>
                <c:pt idx="10">
                  <c:v>3</c:v>
                </c:pt>
                <c:pt idx="11">
                  <c:v>0</c:v>
                </c:pt>
              </c:numCache>
            </c:numRef>
          </c:yVal>
          <c:smooth val="0"/>
          <c:extLst>
            <c:ext xmlns:c16="http://schemas.microsoft.com/office/drawing/2014/chart" uri="{C3380CC4-5D6E-409C-BE32-E72D297353CC}">
              <c16:uniqueId val="{00000006-4986-5141-A997-78575354C441}"/>
            </c:ext>
          </c:extLst>
        </c:ser>
        <c:ser>
          <c:idx val="7"/>
          <c:order val="7"/>
          <c:tx>
            <c:strRef>
              <c:f>World!$AQ$12</c:f>
              <c:strCache>
                <c:ptCount val="1"/>
                <c:pt idx="0">
                  <c:v>Data integreity</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World!$AR$12:$BC$12</c:f>
              <c:numCache>
                <c:formatCode>General</c:formatCode>
                <c:ptCount val="12"/>
                <c:pt idx="0">
                  <c:v>0</c:v>
                </c:pt>
                <c:pt idx="1">
                  <c:v>2</c:v>
                </c:pt>
                <c:pt idx="2">
                  <c:v>0</c:v>
                </c:pt>
                <c:pt idx="3">
                  <c:v>0</c:v>
                </c:pt>
                <c:pt idx="4">
                  <c:v>6</c:v>
                </c:pt>
                <c:pt idx="5">
                  <c:v>9</c:v>
                </c:pt>
                <c:pt idx="6">
                  <c:v>10</c:v>
                </c:pt>
                <c:pt idx="7">
                  <c:v>5</c:v>
                </c:pt>
                <c:pt idx="8">
                  <c:v>3</c:v>
                </c:pt>
                <c:pt idx="9">
                  <c:v>4</c:v>
                </c:pt>
                <c:pt idx="10">
                  <c:v>3</c:v>
                </c:pt>
                <c:pt idx="11">
                  <c:v>1</c:v>
                </c:pt>
              </c:numCache>
            </c:numRef>
          </c:yVal>
          <c:smooth val="0"/>
          <c:extLst>
            <c:ext xmlns:c16="http://schemas.microsoft.com/office/drawing/2014/chart" uri="{C3380CC4-5D6E-409C-BE32-E72D297353CC}">
              <c16:uniqueId val="{00000007-4986-5141-A997-78575354C441}"/>
            </c:ext>
          </c:extLst>
        </c:ser>
        <c:ser>
          <c:idx val="8"/>
          <c:order val="8"/>
          <c:tx>
            <c:strRef>
              <c:f>World!$AQ$13</c:f>
              <c:strCache>
                <c:ptCount val="1"/>
                <c:pt idx="0">
                  <c:v>Production</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World!$AR$13:$BC$13</c:f>
              <c:numCache>
                <c:formatCode>General</c:formatCode>
                <c:ptCount val="12"/>
                <c:pt idx="0">
                  <c:v>0</c:v>
                </c:pt>
                <c:pt idx="1">
                  <c:v>1</c:v>
                </c:pt>
                <c:pt idx="2">
                  <c:v>1</c:v>
                </c:pt>
                <c:pt idx="3">
                  <c:v>2</c:v>
                </c:pt>
                <c:pt idx="4">
                  <c:v>7</c:v>
                </c:pt>
                <c:pt idx="5">
                  <c:v>7</c:v>
                </c:pt>
                <c:pt idx="6">
                  <c:v>12</c:v>
                </c:pt>
                <c:pt idx="7">
                  <c:v>2</c:v>
                </c:pt>
                <c:pt idx="8">
                  <c:v>4</c:v>
                </c:pt>
                <c:pt idx="9">
                  <c:v>2</c:v>
                </c:pt>
                <c:pt idx="10">
                  <c:v>3</c:v>
                </c:pt>
                <c:pt idx="11">
                  <c:v>2</c:v>
                </c:pt>
              </c:numCache>
            </c:numRef>
          </c:yVal>
          <c:smooth val="0"/>
          <c:extLst>
            <c:ext xmlns:c16="http://schemas.microsoft.com/office/drawing/2014/chart" uri="{C3380CC4-5D6E-409C-BE32-E72D297353CC}">
              <c16:uniqueId val="{00000008-4986-5141-A997-78575354C441}"/>
            </c:ext>
          </c:extLst>
        </c:ser>
        <c:ser>
          <c:idx val="9"/>
          <c:order val="9"/>
          <c:tx>
            <c:strRef>
              <c:f>World!$AQ$14</c:f>
              <c:strCache>
                <c:ptCount val="1"/>
                <c:pt idx="0">
                  <c:v>Cross-contamination</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World!$AR$14:$BC$14</c:f>
              <c:numCache>
                <c:formatCode>General</c:formatCode>
                <c:ptCount val="12"/>
                <c:pt idx="0">
                  <c:v>0</c:v>
                </c:pt>
                <c:pt idx="1">
                  <c:v>1</c:v>
                </c:pt>
                <c:pt idx="2">
                  <c:v>2</c:v>
                </c:pt>
                <c:pt idx="3">
                  <c:v>5</c:v>
                </c:pt>
                <c:pt idx="4">
                  <c:v>3</c:v>
                </c:pt>
                <c:pt idx="5">
                  <c:v>9</c:v>
                </c:pt>
                <c:pt idx="6">
                  <c:v>4</c:v>
                </c:pt>
                <c:pt idx="7">
                  <c:v>6</c:v>
                </c:pt>
                <c:pt idx="8">
                  <c:v>3</c:v>
                </c:pt>
                <c:pt idx="9">
                  <c:v>1</c:v>
                </c:pt>
                <c:pt idx="10">
                  <c:v>5</c:v>
                </c:pt>
                <c:pt idx="11">
                  <c:v>1</c:v>
                </c:pt>
              </c:numCache>
            </c:numRef>
          </c:yVal>
          <c:smooth val="0"/>
          <c:extLst>
            <c:ext xmlns:c16="http://schemas.microsoft.com/office/drawing/2014/chart" uri="{C3380CC4-5D6E-409C-BE32-E72D297353CC}">
              <c16:uniqueId val="{00000009-4986-5141-A997-78575354C441}"/>
            </c:ext>
          </c:extLst>
        </c:ser>
        <c:dLbls>
          <c:showLegendKey val="0"/>
          <c:showVal val="0"/>
          <c:showCatName val="0"/>
          <c:showSerName val="0"/>
          <c:showPercent val="0"/>
          <c:showBubbleSize val="0"/>
        </c:dLbls>
        <c:axId val="940150031"/>
        <c:axId val="913594559"/>
      </c:scatterChart>
      <c:valAx>
        <c:axId val="94015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594559"/>
        <c:crosses val="autoZero"/>
        <c:crossBetween val="midCat"/>
      </c:valAx>
      <c:valAx>
        <c:axId val="91359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500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World!$AQ$15</c:f>
              <c:strCache>
                <c:ptCount val="1"/>
                <c:pt idx="0">
                  <c:v>Average Top 10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xVal>
          <c:yVal>
            <c:numRef>
              <c:f>World!$AR$15:$BC$15</c:f>
              <c:numCache>
                <c:formatCode>General</c:formatCode>
                <c:ptCount val="12"/>
                <c:pt idx="0">
                  <c:v>0.1</c:v>
                </c:pt>
                <c:pt idx="1">
                  <c:v>2.2000000000000002</c:v>
                </c:pt>
                <c:pt idx="2">
                  <c:v>4.4000000000000004</c:v>
                </c:pt>
                <c:pt idx="3">
                  <c:v>5.5</c:v>
                </c:pt>
                <c:pt idx="4">
                  <c:v>9.1</c:v>
                </c:pt>
                <c:pt idx="5">
                  <c:v>10.8</c:v>
                </c:pt>
                <c:pt idx="6">
                  <c:v>7.7</c:v>
                </c:pt>
                <c:pt idx="7">
                  <c:v>7.7</c:v>
                </c:pt>
                <c:pt idx="8">
                  <c:v>6.5</c:v>
                </c:pt>
                <c:pt idx="9">
                  <c:v>5.2</c:v>
                </c:pt>
                <c:pt idx="10">
                  <c:v>6.1</c:v>
                </c:pt>
                <c:pt idx="11">
                  <c:v>1.6</c:v>
                </c:pt>
              </c:numCache>
            </c:numRef>
          </c:yVal>
          <c:smooth val="0"/>
          <c:extLst>
            <c:ext xmlns:c16="http://schemas.microsoft.com/office/drawing/2014/chart" uri="{C3380CC4-5D6E-409C-BE32-E72D297353CC}">
              <c16:uniqueId val="{00000000-2209-5346-AD45-10744A4802E1}"/>
            </c:ext>
          </c:extLst>
        </c:ser>
        <c:dLbls>
          <c:showLegendKey val="0"/>
          <c:showVal val="0"/>
          <c:showCatName val="0"/>
          <c:showSerName val="0"/>
          <c:showPercent val="0"/>
          <c:showBubbleSize val="0"/>
        </c:dLbls>
        <c:axId val="948680799"/>
        <c:axId val="948778175"/>
      </c:scatterChart>
      <c:valAx>
        <c:axId val="9486807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778175"/>
        <c:crosses val="autoZero"/>
        <c:crossBetween val="midCat"/>
      </c:valAx>
      <c:valAx>
        <c:axId val="948778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6807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World!$AQ$5</c:f>
              <c:strCache>
                <c:ptCount val="1"/>
                <c:pt idx="0">
                  <c:v>Sterility assurance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World!$AR$5:$BC$5</c:f>
              <c:numCache>
                <c:formatCode>General</c:formatCode>
                <c:ptCount val="12"/>
                <c:pt idx="0">
                  <c:v>1</c:v>
                </c:pt>
                <c:pt idx="1">
                  <c:v>1</c:v>
                </c:pt>
                <c:pt idx="2">
                  <c:v>31</c:v>
                </c:pt>
                <c:pt idx="3">
                  <c:v>5</c:v>
                </c:pt>
                <c:pt idx="4">
                  <c:v>0</c:v>
                </c:pt>
                <c:pt idx="5">
                  <c:v>3</c:v>
                </c:pt>
                <c:pt idx="6">
                  <c:v>12</c:v>
                </c:pt>
                <c:pt idx="7">
                  <c:v>21</c:v>
                </c:pt>
                <c:pt idx="8">
                  <c:v>11</c:v>
                </c:pt>
                <c:pt idx="9">
                  <c:v>12</c:v>
                </c:pt>
                <c:pt idx="10">
                  <c:v>10</c:v>
                </c:pt>
                <c:pt idx="11">
                  <c:v>0</c:v>
                </c:pt>
              </c:numCache>
            </c:numRef>
          </c:val>
          <c:smooth val="0"/>
          <c:extLst>
            <c:ext xmlns:c16="http://schemas.microsoft.com/office/drawing/2014/chart" uri="{C3380CC4-5D6E-409C-BE32-E72D297353CC}">
              <c16:uniqueId val="{00000000-AD97-6F4C-918F-B97D23875350}"/>
            </c:ext>
          </c:extLst>
        </c:ser>
        <c:ser>
          <c:idx val="1"/>
          <c:order val="1"/>
          <c:tx>
            <c:strRef>
              <c:f>World!$AQ$6</c:f>
              <c:strCache>
                <c:ptCount val="1"/>
                <c:pt idx="0">
                  <c:v>Quality assurance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World!$AR$6:$BC$6</c:f>
              <c:numCache>
                <c:formatCode>General</c:formatCode>
                <c:ptCount val="12"/>
                <c:pt idx="0">
                  <c:v>0</c:v>
                </c:pt>
                <c:pt idx="1">
                  <c:v>3</c:v>
                </c:pt>
                <c:pt idx="2">
                  <c:v>1</c:v>
                </c:pt>
                <c:pt idx="3">
                  <c:v>8</c:v>
                </c:pt>
                <c:pt idx="4">
                  <c:v>24</c:v>
                </c:pt>
                <c:pt idx="5">
                  <c:v>12</c:v>
                </c:pt>
                <c:pt idx="6">
                  <c:v>10</c:v>
                </c:pt>
                <c:pt idx="7">
                  <c:v>7</c:v>
                </c:pt>
                <c:pt idx="8">
                  <c:v>11</c:v>
                </c:pt>
                <c:pt idx="9">
                  <c:v>6</c:v>
                </c:pt>
                <c:pt idx="10">
                  <c:v>7</c:v>
                </c:pt>
                <c:pt idx="11">
                  <c:v>2</c:v>
                </c:pt>
              </c:numCache>
            </c:numRef>
          </c:val>
          <c:smooth val="0"/>
          <c:extLst>
            <c:ext xmlns:c16="http://schemas.microsoft.com/office/drawing/2014/chart" uri="{C3380CC4-5D6E-409C-BE32-E72D297353CC}">
              <c16:uniqueId val="{00000001-AD97-6F4C-918F-B97D23875350}"/>
            </c:ext>
          </c:extLst>
        </c:ser>
        <c:ser>
          <c:idx val="2"/>
          <c:order val="2"/>
          <c:tx>
            <c:strRef>
              <c:f>World!$AQ$7</c:f>
              <c:strCache>
                <c:ptCount val="1"/>
                <c:pt idx="0">
                  <c:v>Quality control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World!$AR$7:$BC$7</c:f>
              <c:numCache>
                <c:formatCode>General</c:formatCode>
                <c:ptCount val="12"/>
                <c:pt idx="0">
                  <c:v>0</c:v>
                </c:pt>
                <c:pt idx="1">
                  <c:v>1</c:v>
                </c:pt>
                <c:pt idx="2">
                  <c:v>2</c:v>
                </c:pt>
                <c:pt idx="3">
                  <c:v>8</c:v>
                </c:pt>
                <c:pt idx="4">
                  <c:v>8</c:v>
                </c:pt>
                <c:pt idx="5">
                  <c:v>24</c:v>
                </c:pt>
                <c:pt idx="6">
                  <c:v>8</c:v>
                </c:pt>
                <c:pt idx="7">
                  <c:v>9</c:v>
                </c:pt>
                <c:pt idx="8">
                  <c:v>8</c:v>
                </c:pt>
                <c:pt idx="9">
                  <c:v>12</c:v>
                </c:pt>
                <c:pt idx="10">
                  <c:v>5</c:v>
                </c:pt>
                <c:pt idx="11">
                  <c:v>4</c:v>
                </c:pt>
              </c:numCache>
            </c:numRef>
          </c:val>
          <c:smooth val="0"/>
          <c:extLst>
            <c:ext xmlns:c16="http://schemas.microsoft.com/office/drawing/2014/chart" uri="{C3380CC4-5D6E-409C-BE32-E72D297353CC}">
              <c16:uniqueId val="{00000002-AD97-6F4C-918F-B97D23875350}"/>
            </c:ext>
          </c:extLst>
        </c:ser>
        <c:ser>
          <c:idx val="3"/>
          <c:order val="3"/>
          <c:tx>
            <c:strRef>
              <c:f>World!$AQ$8</c:f>
              <c:strCache>
                <c:ptCount val="1"/>
                <c:pt idx="0">
                  <c:v>Material management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World!$AR$8:$BC$8</c:f>
              <c:numCache>
                <c:formatCode>General</c:formatCode>
                <c:ptCount val="12"/>
                <c:pt idx="0">
                  <c:v>0</c:v>
                </c:pt>
                <c:pt idx="1">
                  <c:v>2</c:v>
                </c:pt>
                <c:pt idx="2">
                  <c:v>0</c:v>
                </c:pt>
                <c:pt idx="3">
                  <c:v>5</c:v>
                </c:pt>
                <c:pt idx="4">
                  <c:v>17</c:v>
                </c:pt>
                <c:pt idx="5">
                  <c:v>13</c:v>
                </c:pt>
                <c:pt idx="6">
                  <c:v>9</c:v>
                </c:pt>
                <c:pt idx="7">
                  <c:v>12</c:v>
                </c:pt>
                <c:pt idx="8">
                  <c:v>13</c:v>
                </c:pt>
                <c:pt idx="9">
                  <c:v>8</c:v>
                </c:pt>
                <c:pt idx="10">
                  <c:v>6</c:v>
                </c:pt>
                <c:pt idx="11">
                  <c:v>2</c:v>
                </c:pt>
              </c:numCache>
            </c:numRef>
          </c:val>
          <c:smooth val="0"/>
          <c:extLst>
            <c:ext xmlns:c16="http://schemas.microsoft.com/office/drawing/2014/chart" uri="{C3380CC4-5D6E-409C-BE32-E72D297353CC}">
              <c16:uniqueId val="{00000003-AD97-6F4C-918F-B97D23875350}"/>
            </c:ext>
          </c:extLst>
        </c:ser>
        <c:ser>
          <c:idx val="4"/>
          <c:order val="4"/>
          <c:tx>
            <c:strRef>
              <c:f>World!$AQ$9</c:f>
              <c:strCache>
                <c:ptCount val="1"/>
                <c:pt idx="0">
                  <c:v>Documentation: control </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World!$AR$4:$BC$4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World!$AR$9:$BC$9</c:f>
              <c:numCache>
                <c:formatCode>General</c:formatCode>
                <c:ptCount val="12"/>
                <c:pt idx="0">
                  <c:v>0</c:v>
                </c:pt>
                <c:pt idx="1">
                  <c:v>2</c:v>
                </c:pt>
                <c:pt idx="2">
                  <c:v>4</c:v>
                </c:pt>
                <c:pt idx="3">
                  <c:v>12</c:v>
                </c:pt>
                <c:pt idx="4">
                  <c:v>9</c:v>
                </c:pt>
                <c:pt idx="5">
                  <c:v>4</c:v>
                </c:pt>
                <c:pt idx="6">
                  <c:v>2</c:v>
                </c:pt>
                <c:pt idx="7">
                  <c:v>7</c:v>
                </c:pt>
                <c:pt idx="8">
                  <c:v>5</c:v>
                </c:pt>
                <c:pt idx="9">
                  <c:v>4</c:v>
                </c:pt>
                <c:pt idx="10">
                  <c:v>12</c:v>
                </c:pt>
                <c:pt idx="11">
                  <c:v>3</c:v>
                </c:pt>
              </c:numCache>
            </c:numRef>
          </c:val>
          <c:smooth val="0"/>
          <c:extLst>
            <c:ext xmlns:c16="http://schemas.microsoft.com/office/drawing/2014/chart" uri="{C3380CC4-5D6E-409C-BE32-E72D297353CC}">
              <c16:uniqueId val="{00000004-AD97-6F4C-918F-B97D23875350}"/>
            </c:ext>
          </c:extLst>
        </c:ser>
        <c:dLbls>
          <c:showLegendKey val="0"/>
          <c:showVal val="0"/>
          <c:showCatName val="0"/>
          <c:showSerName val="0"/>
          <c:showPercent val="0"/>
          <c:showBubbleSize val="0"/>
        </c:dLbls>
        <c:marker val="1"/>
        <c:smooth val="0"/>
        <c:axId val="937496783"/>
        <c:axId val="865530799"/>
      </c:lineChart>
      <c:catAx>
        <c:axId val="93749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530799"/>
        <c:crosses val="autoZero"/>
        <c:auto val="1"/>
        <c:lblAlgn val="ctr"/>
        <c:lblOffset val="100"/>
        <c:noMultiLvlLbl val="0"/>
      </c:catAx>
      <c:valAx>
        <c:axId val="86553079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49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1800" b="1">
                <a:solidFill>
                  <a:schemeClr val="tx1"/>
                </a:solidFill>
              </a:rPr>
              <a:t>Top Five Deficiencies per year (as a % of total deficiencies per year) </a:t>
            </a:r>
          </a:p>
        </c:rich>
      </c:tx>
      <c:layout>
        <c:manualLayout>
          <c:xMode val="edge"/>
          <c:yMode val="edge"/>
          <c:x val="0.25617496753904251"/>
          <c:y val="2.2641509433962263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strRef>
              <c:f>World!$CF$5</c:f>
              <c:strCache>
                <c:ptCount val="1"/>
                <c:pt idx="0">
                  <c:v>Sterility assurance</c:v>
                </c:pt>
              </c:strCache>
            </c:strRef>
          </c:tx>
          <c:spPr>
            <a:solidFill>
              <a:schemeClr val="accent1"/>
            </a:solidFill>
            <a:ln>
              <a:noFill/>
            </a:ln>
            <a:effectLst/>
          </c:spPr>
          <c:invertIfNegative val="0"/>
          <c:dLbls>
            <c:dLbl>
              <c:idx val="4"/>
              <c:delete val="1"/>
              <c:extLst>
                <c:ext xmlns:c15="http://schemas.microsoft.com/office/drawing/2012/chart" uri="{CE6537A1-D6FC-4f65-9D91-7224C49458BB}"/>
                <c:ext xmlns:c16="http://schemas.microsoft.com/office/drawing/2014/chart" uri="{C3380CC4-5D6E-409C-BE32-E72D297353CC}">
                  <c16:uniqueId val="{0000000A-DCDE-6344-83BA-C5B0465FC612}"/>
                </c:ext>
              </c:extLst>
            </c:dLbl>
            <c:dLbl>
              <c:idx val="11"/>
              <c:delete val="1"/>
              <c:extLst>
                <c:ext xmlns:c15="http://schemas.microsoft.com/office/drawing/2012/chart" uri="{CE6537A1-D6FC-4f65-9D91-7224C49458BB}"/>
                <c:ext xmlns:c16="http://schemas.microsoft.com/office/drawing/2014/chart" uri="{C3380CC4-5D6E-409C-BE32-E72D297353CC}">
                  <c16:uniqueId val="{0000000B-DCDE-6344-83BA-C5B0465FC61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World!$CG$4:$CR$4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World!$CG$5:$CR$5</c:f>
              <c:numCache>
                <c:formatCode>0.00%</c:formatCode>
                <c:ptCount val="12"/>
                <c:pt idx="0">
                  <c:v>1</c:v>
                </c:pt>
                <c:pt idx="1">
                  <c:v>4.1666666666666664E-2</c:v>
                </c:pt>
                <c:pt idx="2">
                  <c:v>0.52542372881355937</c:v>
                </c:pt>
                <c:pt idx="3">
                  <c:v>6.097560975609756E-2</c:v>
                </c:pt>
                <c:pt idx="4">
                  <c:v>0</c:v>
                </c:pt>
                <c:pt idx="5">
                  <c:v>2.0833333333333332E-2</c:v>
                </c:pt>
                <c:pt idx="6">
                  <c:v>0.11881188118811881</c:v>
                </c:pt>
                <c:pt idx="7">
                  <c:v>0.18103448275862069</c:v>
                </c:pt>
                <c:pt idx="8">
                  <c:v>0.11956521739130435</c:v>
                </c:pt>
                <c:pt idx="9">
                  <c:v>0.14814814814814814</c:v>
                </c:pt>
                <c:pt idx="10">
                  <c:v>9.8039215686274508E-2</c:v>
                </c:pt>
                <c:pt idx="11">
                  <c:v>0</c:v>
                </c:pt>
              </c:numCache>
            </c:numRef>
          </c:val>
          <c:extLst>
            <c:ext xmlns:c16="http://schemas.microsoft.com/office/drawing/2014/chart" uri="{C3380CC4-5D6E-409C-BE32-E72D297353CC}">
              <c16:uniqueId val="{00000000-DCDE-6344-83BA-C5B0465FC612}"/>
            </c:ext>
          </c:extLst>
        </c:ser>
        <c:ser>
          <c:idx val="1"/>
          <c:order val="1"/>
          <c:tx>
            <c:strRef>
              <c:f>World!$CF$6</c:f>
              <c:strCache>
                <c:ptCount val="1"/>
                <c:pt idx="0">
                  <c:v>Quality assurance</c:v>
                </c:pt>
              </c:strCache>
            </c:strRef>
          </c:tx>
          <c:spPr>
            <a:solidFill>
              <a:schemeClr val="accent2"/>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9-DCDE-6344-83BA-C5B0465FC61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World!$CG$4:$CR$4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World!$CG$6:$CR$6</c:f>
              <c:numCache>
                <c:formatCode>0.00%</c:formatCode>
                <c:ptCount val="12"/>
                <c:pt idx="0">
                  <c:v>0</c:v>
                </c:pt>
                <c:pt idx="1">
                  <c:v>0.125</c:v>
                </c:pt>
                <c:pt idx="2">
                  <c:v>1.6949152542372881E-2</c:v>
                </c:pt>
                <c:pt idx="3">
                  <c:v>9.7560975609756101E-2</c:v>
                </c:pt>
                <c:pt idx="4">
                  <c:v>0.192</c:v>
                </c:pt>
                <c:pt idx="5">
                  <c:v>8.3333333333333329E-2</c:v>
                </c:pt>
                <c:pt idx="6">
                  <c:v>9.9009900990099015E-2</c:v>
                </c:pt>
                <c:pt idx="7">
                  <c:v>6.0344827586206899E-2</c:v>
                </c:pt>
                <c:pt idx="8">
                  <c:v>0.11956521739130435</c:v>
                </c:pt>
                <c:pt idx="9">
                  <c:v>7.407407407407407E-2</c:v>
                </c:pt>
                <c:pt idx="10">
                  <c:v>6.8627450980392163E-2</c:v>
                </c:pt>
                <c:pt idx="11">
                  <c:v>6.8965517241379309E-2</c:v>
                </c:pt>
              </c:numCache>
            </c:numRef>
          </c:val>
          <c:extLst>
            <c:ext xmlns:c16="http://schemas.microsoft.com/office/drawing/2014/chart" uri="{C3380CC4-5D6E-409C-BE32-E72D297353CC}">
              <c16:uniqueId val="{00000001-DCDE-6344-83BA-C5B0465FC612}"/>
            </c:ext>
          </c:extLst>
        </c:ser>
        <c:ser>
          <c:idx val="2"/>
          <c:order val="2"/>
          <c:tx>
            <c:strRef>
              <c:f>World!$CF$7</c:f>
              <c:strCache>
                <c:ptCount val="1"/>
                <c:pt idx="0">
                  <c:v>Quality control</c:v>
                </c:pt>
              </c:strCache>
            </c:strRef>
          </c:tx>
          <c:spPr>
            <a:solidFill>
              <a:schemeClr val="accent3"/>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8-DCDE-6344-83BA-C5B0465FC61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World!$CG$4:$CR$4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World!$CG$7:$CR$7</c:f>
              <c:numCache>
                <c:formatCode>0.00%</c:formatCode>
                <c:ptCount val="12"/>
                <c:pt idx="0">
                  <c:v>0</c:v>
                </c:pt>
                <c:pt idx="1">
                  <c:v>4.1666666666666664E-2</c:v>
                </c:pt>
                <c:pt idx="2">
                  <c:v>3.3898305084745763E-2</c:v>
                </c:pt>
                <c:pt idx="3">
                  <c:v>9.7560975609756101E-2</c:v>
                </c:pt>
                <c:pt idx="4">
                  <c:v>6.4000000000000001E-2</c:v>
                </c:pt>
                <c:pt idx="5">
                  <c:v>0.16666666666666666</c:v>
                </c:pt>
                <c:pt idx="6">
                  <c:v>7.9207920792079209E-2</c:v>
                </c:pt>
                <c:pt idx="7">
                  <c:v>7.7586206896551727E-2</c:v>
                </c:pt>
                <c:pt idx="8">
                  <c:v>8.6956521739130432E-2</c:v>
                </c:pt>
                <c:pt idx="9">
                  <c:v>0.14814814814814814</c:v>
                </c:pt>
                <c:pt idx="10">
                  <c:v>4.9019607843137254E-2</c:v>
                </c:pt>
                <c:pt idx="11">
                  <c:v>0.13793103448275862</c:v>
                </c:pt>
              </c:numCache>
            </c:numRef>
          </c:val>
          <c:extLst>
            <c:ext xmlns:c16="http://schemas.microsoft.com/office/drawing/2014/chart" uri="{C3380CC4-5D6E-409C-BE32-E72D297353CC}">
              <c16:uniqueId val="{00000002-DCDE-6344-83BA-C5B0465FC612}"/>
            </c:ext>
          </c:extLst>
        </c:ser>
        <c:ser>
          <c:idx val="3"/>
          <c:order val="3"/>
          <c:tx>
            <c:strRef>
              <c:f>World!$CF$8</c:f>
              <c:strCache>
                <c:ptCount val="1"/>
                <c:pt idx="0">
                  <c:v>Material management</c:v>
                </c:pt>
              </c:strCache>
            </c:strRef>
          </c:tx>
          <c:spPr>
            <a:solidFill>
              <a:schemeClr val="accent4"/>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7-DCDE-6344-83BA-C5B0465FC612}"/>
                </c:ext>
              </c:extLst>
            </c:dLbl>
            <c:dLbl>
              <c:idx val="2"/>
              <c:delete val="1"/>
              <c:extLst>
                <c:ext xmlns:c15="http://schemas.microsoft.com/office/drawing/2012/chart" uri="{CE6537A1-D6FC-4f65-9D91-7224C49458BB}"/>
                <c:ext xmlns:c16="http://schemas.microsoft.com/office/drawing/2014/chart" uri="{C3380CC4-5D6E-409C-BE32-E72D297353CC}">
                  <c16:uniqueId val="{00000005-DCDE-6344-83BA-C5B0465FC61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World!$CG$4:$CR$4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World!$CG$8:$CR$8</c:f>
              <c:numCache>
                <c:formatCode>0.00%</c:formatCode>
                <c:ptCount val="12"/>
                <c:pt idx="0">
                  <c:v>0</c:v>
                </c:pt>
                <c:pt idx="1">
                  <c:v>8.3333333333333329E-2</c:v>
                </c:pt>
                <c:pt idx="2">
                  <c:v>0</c:v>
                </c:pt>
                <c:pt idx="3">
                  <c:v>6.097560975609756E-2</c:v>
                </c:pt>
                <c:pt idx="4">
                  <c:v>0.13600000000000001</c:v>
                </c:pt>
                <c:pt idx="5">
                  <c:v>9.0277777777777776E-2</c:v>
                </c:pt>
                <c:pt idx="6">
                  <c:v>8.9108910891089105E-2</c:v>
                </c:pt>
                <c:pt idx="7">
                  <c:v>0.10344827586206896</c:v>
                </c:pt>
                <c:pt idx="8">
                  <c:v>0.14130434782608695</c:v>
                </c:pt>
                <c:pt idx="9">
                  <c:v>9.8765432098765427E-2</c:v>
                </c:pt>
                <c:pt idx="10">
                  <c:v>5.8823529411764705E-2</c:v>
                </c:pt>
                <c:pt idx="11">
                  <c:v>6.8965517241379309E-2</c:v>
                </c:pt>
              </c:numCache>
            </c:numRef>
          </c:val>
          <c:extLst>
            <c:ext xmlns:c16="http://schemas.microsoft.com/office/drawing/2014/chart" uri="{C3380CC4-5D6E-409C-BE32-E72D297353CC}">
              <c16:uniqueId val="{00000003-DCDE-6344-83BA-C5B0465FC612}"/>
            </c:ext>
          </c:extLst>
        </c:ser>
        <c:ser>
          <c:idx val="4"/>
          <c:order val="4"/>
          <c:tx>
            <c:strRef>
              <c:f>World!$CF$9</c:f>
              <c:strCache>
                <c:ptCount val="1"/>
                <c:pt idx="0">
                  <c:v>Documentation: control </c:v>
                </c:pt>
              </c:strCache>
            </c:strRef>
          </c:tx>
          <c:spPr>
            <a:solidFill>
              <a:schemeClr val="accent5"/>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6-DCDE-6344-83BA-C5B0465FC61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World!$CG$4:$CR$4</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World!$CG$9:$CR$9</c:f>
              <c:numCache>
                <c:formatCode>0.00%</c:formatCode>
                <c:ptCount val="12"/>
                <c:pt idx="0">
                  <c:v>0</c:v>
                </c:pt>
                <c:pt idx="1">
                  <c:v>8.3333333333333329E-2</c:v>
                </c:pt>
                <c:pt idx="2">
                  <c:v>6.7796610169491525E-2</c:v>
                </c:pt>
                <c:pt idx="3">
                  <c:v>0.14634146341463414</c:v>
                </c:pt>
                <c:pt idx="4">
                  <c:v>7.1999999999999995E-2</c:v>
                </c:pt>
                <c:pt idx="5">
                  <c:v>2.7777777777777776E-2</c:v>
                </c:pt>
                <c:pt idx="6">
                  <c:v>1.9801980198019802E-2</c:v>
                </c:pt>
                <c:pt idx="7">
                  <c:v>6.0344827586206899E-2</c:v>
                </c:pt>
                <c:pt idx="8">
                  <c:v>5.434782608695652E-2</c:v>
                </c:pt>
                <c:pt idx="9">
                  <c:v>4.9382716049382713E-2</c:v>
                </c:pt>
                <c:pt idx="10">
                  <c:v>0.11764705882352941</c:v>
                </c:pt>
                <c:pt idx="11">
                  <c:v>0.10344827586206896</c:v>
                </c:pt>
              </c:numCache>
            </c:numRef>
          </c:val>
          <c:extLst>
            <c:ext xmlns:c16="http://schemas.microsoft.com/office/drawing/2014/chart" uri="{C3380CC4-5D6E-409C-BE32-E72D297353CC}">
              <c16:uniqueId val="{00000004-DCDE-6344-83BA-C5B0465FC612}"/>
            </c:ext>
          </c:extLst>
        </c:ser>
        <c:dLbls>
          <c:dLblPos val="ctr"/>
          <c:showLegendKey val="0"/>
          <c:showVal val="1"/>
          <c:showCatName val="0"/>
          <c:showSerName val="0"/>
          <c:showPercent val="0"/>
          <c:showBubbleSize val="0"/>
        </c:dLbls>
        <c:gapWidth val="71"/>
        <c:overlap val="100"/>
        <c:axId val="908404399"/>
        <c:axId val="878960463"/>
      </c:barChart>
      <c:catAx>
        <c:axId val="908404399"/>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400">
                    <a:solidFill>
                      <a:schemeClr val="tx1"/>
                    </a:solidFill>
                  </a:rPr>
                  <a:t>Year</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878960463"/>
        <c:crosses val="autoZero"/>
        <c:auto val="1"/>
        <c:lblAlgn val="ctr"/>
        <c:lblOffset val="100"/>
        <c:noMultiLvlLbl val="0"/>
      </c:catAx>
      <c:valAx>
        <c:axId val="878960463"/>
        <c:scaling>
          <c:orientation val="minMax"/>
          <c:max val="1"/>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400">
                    <a:solidFill>
                      <a:schemeClr val="tx1"/>
                    </a:solidFill>
                  </a:rPr>
                  <a:t>Number of</a:t>
                </a:r>
                <a:r>
                  <a:rPr lang="en-GB" sz="1400" baseline="0">
                    <a:solidFill>
                      <a:schemeClr val="tx1"/>
                    </a:solidFill>
                  </a:rPr>
                  <a:t> Deficiencies per Year (%)</a:t>
                </a:r>
                <a:endParaRPr lang="en-GB" sz="1400">
                  <a:solidFill>
                    <a:schemeClr val="tx1"/>
                  </a:solidFill>
                </a:endParaRP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08404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World!$CG$5:$CG$9</c:f>
              <c:numCache>
                <c:formatCode>0.00%</c:formatCode>
                <c:ptCount val="5"/>
                <c:pt idx="0">
                  <c:v>1</c:v>
                </c:pt>
                <c:pt idx="1">
                  <c:v>0</c:v>
                </c:pt>
                <c:pt idx="2">
                  <c:v>0</c:v>
                </c:pt>
                <c:pt idx="3">
                  <c:v>0</c:v>
                </c:pt>
                <c:pt idx="4">
                  <c:v>0</c:v>
                </c:pt>
              </c:numCache>
            </c:numRef>
          </c:val>
          <c:extLst>
            <c:ext xmlns:c16="http://schemas.microsoft.com/office/drawing/2014/chart" uri="{C3380CC4-5D6E-409C-BE32-E72D297353CC}">
              <c16:uniqueId val="{00000000-2C68-B149-9666-E6BF3524E682}"/>
            </c:ext>
          </c:extLst>
        </c:ser>
        <c:ser>
          <c:idx val="1"/>
          <c:order val="1"/>
          <c:spPr>
            <a:solidFill>
              <a:schemeClr val="accent2"/>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World!$CH$5:$CH$9</c:f>
              <c:numCache>
                <c:formatCode>0.00%</c:formatCode>
                <c:ptCount val="5"/>
                <c:pt idx="0">
                  <c:v>4.1666666666666664E-2</c:v>
                </c:pt>
                <c:pt idx="1">
                  <c:v>0.125</c:v>
                </c:pt>
                <c:pt idx="2">
                  <c:v>4.1666666666666664E-2</c:v>
                </c:pt>
                <c:pt idx="3">
                  <c:v>8.3333333333333329E-2</c:v>
                </c:pt>
                <c:pt idx="4">
                  <c:v>8.3333333333333329E-2</c:v>
                </c:pt>
              </c:numCache>
            </c:numRef>
          </c:val>
          <c:extLst>
            <c:ext xmlns:c16="http://schemas.microsoft.com/office/drawing/2014/chart" uri="{C3380CC4-5D6E-409C-BE32-E72D297353CC}">
              <c16:uniqueId val="{00000001-2C68-B149-9666-E6BF3524E682}"/>
            </c:ext>
          </c:extLst>
        </c:ser>
        <c:ser>
          <c:idx val="2"/>
          <c:order val="2"/>
          <c:spPr>
            <a:solidFill>
              <a:schemeClr val="accent3"/>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World!$CI$5:$CI$9</c:f>
              <c:numCache>
                <c:formatCode>0.00%</c:formatCode>
                <c:ptCount val="5"/>
                <c:pt idx="0">
                  <c:v>0.52542372881355937</c:v>
                </c:pt>
                <c:pt idx="1">
                  <c:v>1.6949152542372881E-2</c:v>
                </c:pt>
                <c:pt idx="2">
                  <c:v>3.3898305084745763E-2</c:v>
                </c:pt>
                <c:pt idx="3">
                  <c:v>0</c:v>
                </c:pt>
                <c:pt idx="4">
                  <c:v>6.7796610169491525E-2</c:v>
                </c:pt>
              </c:numCache>
            </c:numRef>
          </c:val>
          <c:extLst>
            <c:ext xmlns:c16="http://schemas.microsoft.com/office/drawing/2014/chart" uri="{C3380CC4-5D6E-409C-BE32-E72D297353CC}">
              <c16:uniqueId val="{00000002-2C68-B149-9666-E6BF3524E682}"/>
            </c:ext>
          </c:extLst>
        </c:ser>
        <c:ser>
          <c:idx val="3"/>
          <c:order val="3"/>
          <c:spPr>
            <a:solidFill>
              <a:schemeClr val="accent4"/>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World!$CJ$5:$CJ$9</c:f>
              <c:numCache>
                <c:formatCode>0.00%</c:formatCode>
                <c:ptCount val="5"/>
                <c:pt idx="0">
                  <c:v>6.097560975609756E-2</c:v>
                </c:pt>
                <c:pt idx="1">
                  <c:v>9.7560975609756101E-2</c:v>
                </c:pt>
                <c:pt idx="2">
                  <c:v>9.7560975609756101E-2</c:v>
                </c:pt>
                <c:pt idx="3">
                  <c:v>6.097560975609756E-2</c:v>
                </c:pt>
                <c:pt idx="4">
                  <c:v>0.14634146341463414</c:v>
                </c:pt>
              </c:numCache>
            </c:numRef>
          </c:val>
          <c:extLst>
            <c:ext xmlns:c16="http://schemas.microsoft.com/office/drawing/2014/chart" uri="{C3380CC4-5D6E-409C-BE32-E72D297353CC}">
              <c16:uniqueId val="{00000003-2C68-B149-9666-E6BF3524E682}"/>
            </c:ext>
          </c:extLst>
        </c:ser>
        <c:ser>
          <c:idx val="4"/>
          <c:order val="4"/>
          <c:spPr>
            <a:solidFill>
              <a:schemeClr val="accent5"/>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World!$CK$5:$CK$9</c:f>
              <c:numCache>
                <c:formatCode>0.00%</c:formatCode>
                <c:ptCount val="5"/>
                <c:pt idx="0">
                  <c:v>0</c:v>
                </c:pt>
                <c:pt idx="1">
                  <c:v>0.192</c:v>
                </c:pt>
                <c:pt idx="2">
                  <c:v>6.4000000000000001E-2</c:v>
                </c:pt>
                <c:pt idx="3">
                  <c:v>0.13600000000000001</c:v>
                </c:pt>
                <c:pt idx="4">
                  <c:v>7.1999999999999995E-2</c:v>
                </c:pt>
              </c:numCache>
            </c:numRef>
          </c:val>
          <c:extLst>
            <c:ext xmlns:c16="http://schemas.microsoft.com/office/drawing/2014/chart" uri="{C3380CC4-5D6E-409C-BE32-E72D297353CC}">
              <c16:uniqueId val="{00000004-2C68-B149-9666-E6BF3524E682}"/>
            </c:ext>
          </c:extLst>
        </c:ser>
        <c:ser>
          <c:idx val="5"/>
          <c:order val="5"/>
          <c:spPr>
            <a:solidFill>
              <a:schemeClr val="accent6"/>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World!$CL$5:$CL$9</c:f>
              <c:numCache>
                <c:formatCode>0.00%</c:formatCode>
                <c:ptCount val="5"/>
                <c:pt idx="0">
                  <c:v>2.0833333333333332E-2</c:v>
                </c:pt>
                <c:pt idx="1">
                  <c:v>8.3333333333333329E-2</c:v>
                </c:pt>
                <c:pt idx="2">
                  <c:v>0.16666666666666666</c:v>
                </c:pt>
                <c:pt idx="3">
                  <c:v>9.0277777777777776E-2</c:v>
                </c:pt>
                <c:pt idx="4">
                  <c:v>2.7777777777777776E-2</c:v>
                </c:pt>
              </c:numCache>
            </c:numRef>
          </c:val>
          <c:extLst>
            <c:ext xmlns:c16="http://schemas.microsoft.com/office/drawing/2014/chart" uri="{C3380CC4-5D6E-409C-BE32-E72D297353CC}">
              <c16:uniqueId val="{00000005-2C68-B149-9666-E6BF3524E682}"/>
            </c:ext>
          </c:extLst>
        </c:ser>
        <c:ser>
          <c:idx val="6"/>
          <c:order val="6"/>
          <c:spPr>
            <a:solidFill>
              <a:schemeClr val="accent1">
                <a:lumMod val="60000"/>
              </a:schemeClr>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World!$CM$5:$CM$9</c:f>
              <c:numCache>
                <c:formatCode>0.00%</c:formatCode>
                <c:ptCount val="5"/>
                <c:pt idx="0">
                  <c:v>0.11881188118811881</c:v>
                </c:pt>
                <c:pt idx="1">
                  <c:v>9.9009900990099015E-2</c:v>
                </c:pt>
                <c:pt idx="2">
                  <c:v>7.9207920792079209E-2</c:v>
                </c:pt>
                <c:pt idx="3">
                  <c:v>8.9108910891089105E-2</c:v>
                </c:pt>
                <c:pt idx="4">
                  <c:v>1.9801980198019802E-2</c:v>
                </c:pt>
              </c:numCache>
            </c:numRef>
          </c:val>
          <c:extLst>
            <c:ext xmlns:c16="http://schemas.microsoft.com/office/drawing/2014/chart" uri="{C3380CC4-5D6E-409C-BE32-E72D297353CC}">
              <c16:uniqueId val="{00000006-2C68-B149-9666-E6BF3524E682}"/>
            </c:ext>
          </c:extLst>
        </c:ser>
        <c:ser>
          <c:idx val="7"/>
          <c:order val="7"/>
          <c:spPr>
            <a:solidFill>
              <a:schemeClr val="accent2">
                <a:lumMod val="60000"/>
              </a:schemeClr>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World!$CN$5:$CN$9</c:f>
              <c:numCache>
                <c:formatCode>0.00%</c:formatCode>
                <c:ptCount val="5"/>
                <c:pt idx="0">
                  <c:v>0.18103448275862069</c:v>
                </c:pt>
                <c:pt idx="1">
                  <c:v>6.0344827586206899E-2</c:v>
                </c:pt>
                <c:pt idx="2">
                  <c:v>7.7586206896551727E-2</c:v>
                </c:pt>
                <c:pt idx="3">
                  <c:v>0.10344827586206896</c:v>
                </c:pt>
                <c:pt idx="4">
                  <c:v>6.0344827586206899E-2</c:v>
                </c:pt>
              </c:numCache>
            </c:numRef>
          </c:val>
          <c:extLst>
            <c:ext xmlns:c16="http://schemas.microsoft.com/office/drawing/2014/chart" uri="{C3380CC4-5D6E-409C-BE32-E72D297353CC}">
              <c16:uniqueId val="{00000007-2C68-B149-9666-E6BF3524E682}"/>
            </c:ext>
          </c:extLst>
        </c:ser>
        <c:ser>
          <c:idx val="8"/>
          <c:order val="8"/>
          <c:spPr>
            <a:solidFill>
              <a:schemeClr val="accent3">
                <a:lumMod val="60000"/>
              </a:schemeClr>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World!$CO$5:$CO$9</c:f>
              <c:numCache>
                <c:formatCode>0.00%</c:formatCode>
                <c:ptCount val="5"/>
                <c:pt idx="0">
                  <c:v>0.11956521739130435</c:v>
                </c:pt>
                <c:pt idx="1">
                  <c:v>0.11956521739130435</c:v>
                </c:pt>
                <c:pt idx="2">
                  <c:v>8.6956521739130432E-2</c:v>
                </c:pt>
                <c:pt idx="3">
                  <c:v>0.14130434782608695</c:v>
                </c:pt>
                <c:pt idx="4">
                  <c:v>5.434782608695652E-2</c:v>
                </c:pt>
              </c:numCache>
            </c:numRef>
          </c:val>
          <c:extLst>
            <c:ext xmlns:c16="http://schemas.microsoft.com/office/drawing/2014/chart" uri="{C3380CC4-5D6E-409C-BE32-E72D297353CC}">
              <c16:uniqueId val="{00000008-2C68-B149-9666-E6BF3524E682}"/>
            </c:ext>
          </c:extLst>
        </c:ser>
        <c:ser>
          <c:idx val="9"/>
          <c:order val="9"/>
          <c:spPr>
            <a:solidFill>
              <a:schemeClr val="accent4">
                <a:lumMod val="60000"/>
              </a:schemeClr>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World!$CP$5:$CP$9</c:f>
              <c:numCache>
                <c:formatCode>0.00%</c:formatCode>
                <c:ptCount val="5"/>
                <c:pt idx="0">
                  <c:v>0.14814814814814814</c:v>
                </c:pt>
                <c:pt idx="1">
                  <c:v>7.407407407407407E-2</c:v>
                </c:pt>
                <c:pt idx="2">
                  <c:v>0.14814814814814814</c:v>
                </c:pt>
                <c:pt idx="3">
                  <c:v>9.8765432098765427E-2</c:v>
                </c:pt>
                <c:pt idx="4">
                  <c:v>4.9382716049382713E-2</c:v>
                </c:pt>
              </c:numCache>
            </c:numRef>
          </c:val>
          <c:extLst>
            <c:ext xmlns:c16="http://schemas.microsoft.com/office/drawing/2014/chart" uri="{C3380CC4-5D6E-409C-BE32-E72D297353CC}">
              <c16:uniqueId val="{00000009-2C68-B149-9666-E6BF3524E682}"/>
            </c:ext>
          </c:extLst>
        </c:ser>
        <c:ser>
          <c:idx val="10"/>
          <c:order val="10"/>
          <c:spPr>
            <a:solidFill>
              <a:schemeClr val="accent5">
                <a:lumMod val="60000"/>
              </a:schemeClr>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World!$CQ$5:$CQ$9</c:f>
              <c:numCache>
                <c:formatCode>0.00%</c:formatCode>
                <c:ptCount val="5"/>
                <c:pt idx="0">
                  <c:v>9.8039215686274508E-2</c:v>
                </c:pt>
                <c:pt idx="1">
                  <c:v>6.8627450980392163E-2</c:v>
                </c:pt>
                <c:pt idx="2">
                  <c:v>4.9019607843137254E-2</c:v>
                </c:pt>
                <c:pt idx="3">
                  <c:v>5.8823529411764705E-2</c:v>
                </c:pt>
                <c:pt idx="4">
                  <c:v>0.11764705882352941</c:v>
                </c:pt>
              </c:numCache>
            </c:numRef>
          </c:val>
          <c:extLst>
            <c:ext xmlns:c16="http://schemas.microsoft.com/office/drawing/2014/chart" uri="{C3380CC4-5D6E-409C-BE32-E72D297353CC}">
              <c16:uniqueId val="{0000000A-2C68-B149-9666-E6BF3524E682}"/>
            </c:ext>
          </c:extLst>
        </c:ser>
        <c:ser>
          <c:idx val="11"/>
          <c:order val="11"/>
          <c:spPr>
            <a:solidFill>
              <a:schemeClr val="accent6">
                <a:lumMod val="60000"/>
              </a:schemeClr>
            </a:solidFill>
            <a:ln>
              <a:noFill/>
            </a:ln>
            <a:effectLst/>
          </c:spPr>
          <c:invertIfNegative val="0"/>
          <c:cat>
            <c:strRef>
              <c:f>World!$CF$5:$CF$9</c:f>
              <c:strCache>
                <c:ptCount val="5"/>
                <c:pt idx="0">
                  <c:v>Sterility assurance</c:v>
                </c:pt>
                <c:pt idx="1">
                  <c:v>Quality assurance</c:v>
                </c:pt>
                <c:pt idx="2">
                  <c:v>Quality control</c:v>
                </c:pt>
                <c:pt idx="3">
                  <c:v>Material management</c:v>
                </c:pt>
                <c:pt idx="4">
                  <c:v>Documentation: control </c:v>
                </c:pt>
              </c:strCache>
            </c:strRef>
          </c:cat>
          <c:val>
            <c:numRef>
              <c:f>World!$CR$5:$CR$9</c:f>
              <c:numCache>
                <c:formatCode>0.00%</c:formatCode>
                <c:ptCount val="5"/>
                <c:pt idx="0">
                  <c:v>0</c:v>
                </c:pt>
                <c:pt idx="1">
                  <c:v>6.8965517241379309E-2</c:v>
                </c:pt>
                <c:pt idx="2">
                  <c:v>0.13793103448275862</c:v>
                </c:pt>
                <c:pt idx="3">
                  <c:v>6.8965517241379309E-2</c:v>
                </c:pt>
                <c:pt idx="4">
                  <c:v>0.10344827586206896</c:v>
                </c:pt>
              </c:numCache>
            </c:numRef>
          </c:val>
          <c:extLst>
            <c:ext xmlns:c16="http://schemas.microsoft.com/office/drawing/2014/chart" uri="{C3380CC4-5D6E-409C-BE32-E72D297353CC}">
              <c16:uniqueId val="{0000000B-2C68-B149-9666-E6BF3524E682}"/>
            </c:ext>
          </c:extLst>
        </c:ser>
        <c:dLbls>
          <c:showLegendKey val="0"/>
          <c:showVal val="0"/>
          <c:showCatName val="0"/>
          <c:showSerName val="0"/>
          <c:showPercent val="0"/>
          <c:showBubbleSize val="0"/>
        </c:dLbls>
        <c:gapWidth val="219"/>
        <c:overlap val="-27"/>
        <c:axId val="865720239"/>
        <c:axId val="506555727"/>
      </c:barChart>
      <c:catAx>
        <c:axId val="86572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555727"/>
        <c:crosses val="autoZero"/>
        <c:auto val="1"/>
        <c:lblAlgn val="ctr"/>
        <c:lblOffset val="100"/>
        <c:noMultiLvlLbl val="0"/>
      </c:catAx>
      <c:valAx>
        <c:axId val="506555727"/>
        <c:scaling>
          <c:orientation val="minMax"/>
          <c:max val="0.60000000000000009"/>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720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074167039163782E-2"/>
          <c:y val="1.2448979591836735E-2"/>
          <c:w val="0.9389258329608362"/>
          <c:h val="0.81146196011212879"/>
        </c:manualLayout>
      </c:layout>
      <c:barChart>
        <c:barDir val="col"/>
        <c:grouping val="clustered"/>
        <c:varyColors val="0"/>
        <c:ser>
          <c:idx val="0"/>
          <c:order val="0"/>
          <c:tx>
            <c:strRef>
              <c:f>World!$BQ$5</c:f>
              <c:strCache>
                <c:ptCount val="1"/>
                <c:pt idx="0">
                  <c:v>Sterility assurance</c:v>
                </c:pt>
              </c:strCache>
            </c:strRef>
          </c:tx>
          <c:spPr>
            <a:solidFill>
              <a:schemeClr val="accent1"/>
            </a:solidFill>
            <a:ln>
              <a:noFill/>
            </a:ln>
            <a:effectLst/>
          </c:spPr>
          <c:invertIfNegative val="0"/>
          <c:val>
            <c:numRef>
              <c:f>World!$BR$5:$CC$5</c:f>
              <c:numCache>
                <c:formatCode>General</c:formatCode>
                <c:ptCount val="12"/>
                <c:pt idx="0">
                  <c:v>1</c:v>
                </c:pt>
                <c:pt idx="1">
                  <c:v>1</c:v>
                </c:pt>
                <c:pt idx="2">
                  <c:v>31</c:v>
                </c:pt>
                <c:pt idx="3">
                  <c:v>5</c:v>
                </c:pt>
                <c:pt idx="4">
                  <c:v>0</c:v>
                </c:pt>
                <c:pt idx="5">
                  <c:v>3</c:v>
                </c:pt>
                <c:pt idx="6">
                  <c:v>12</c:v>
                </c:pt>
                <c:pt idx="7">
                  <c:v>21</c:v>
                </c:pt>
                <c:pt idx="8">
                  <c:v>11</c:v>
                </c:pt>
                <c:pt idx="9">
                  <c:v>12</c:v>
                </c:pt>
                <c:pt idx="10">
                  <c:v>10</c:v>
                </c:pt>
                <c:pt idx="11">
                  <c:v>0</c:v>
                </c:pt>
              </c:numCache>
            </c:numRef>
          </c:val>
          <c:extLst>
            <c:ext xmlns:c16="http://schemas.microsoft.com/office/drawing/2014/chart" uri="{C3380CC4-5D6E-409C-BE32-E72D297353CC}">
              <c16:uniqueId val="{00000000-953A-E94A-8956-FBE9003A3B5E}"/>
            </c:ext>
          </c:extLst>
        </c:ser>
        <c:ser>
          <c:idx val="1"/>
          <c:order val="1"/>
          <c:tx>
            <c:strRef>
              <c:f>World!$BQ$6</c:f>
              <c:strCache>
                <c:ptCount val="1"/>
                <c:pt idx="0">
                  <c:v>Quality assurance</c:v>
                </c:pt>
              </c:strCache>
            </c:strRef>
          </c:tx>
          <c:spPr>
            <a:solidFill>
              <a:schemeClr val="accent2"/>
            </a:solidFill>
            <a:ln>
              <a:noFill/>
            </a:ln>
            <a:effectLst/>
          </c:spPr>
          <c:invertIfNegative val="0"/>
          <c:val>
            <c:numRef>
              <c:f>World!$BR$6:$CC$6</c:f>
              <c:numCache>
                <c:formatCode>General</c:formatCode>
                <c:ptCount val="12"/>
                <c:pt idx="0">
                  <c:v>0</c:v>
                </c:pt>
                <c:pt idx="1">
                  <c:v>3</c:v>
                </c:pt>
                <c:pt idx="2">
                  <c:v>1</c:v>
                </c:pt>
                <c:pt idx="3">
                  <c:v>8</c:v>
                </c:pt>
                <c:pt idx="4">
                  <c:v>24</c:v>
                </c:pt>
                <c:pt idx="5">
                  <c:v>12</c:v>
                </c:pt>
                <c:pt idx="6">
                  <c:v>10</c:v>
                </c:pt>
                <c:pt idx="7">
                  <c:v>7</c:v>
                </c:pt>
                <c:pt idx="8">
                  <c:v>11</c:v>
                </c:pt>
                <c:pt idx="9">
                  <c:v>6</c:v>
                </c:pt>
                <c:pt idx="10">
                  <c:v>7</c:v>
                </c:pt>
                <c:pt idx="11">
                  <c:v>2</c:v>
                </c:pt>
              </c:numCache>
            </c:numRef>
          </c:val>
          <c:extLst>
            <c:ext xmlns:c16="http://schemas.microsoft.com/office/drawing/2014/chart" uri="{C3380CC4-5D6E-409C-BE32-E72D297353CC}">
              <c16:uniqueId val="{00000001-953A-E94A-8956-FBE9003A3B5E}"/>
            </c:ext>
          </c:extLst>
        </c:ser>
        <c:ser>
          <c:idx val="2"/>
          <c:order val="2"/>
          <c:tx>
            <c:strRef>
              <c:f>World!$BQ$7</c:f>
              <c:strCache>
                <c:ptCount val="1"/>
                <c:pt idx="0">
                  <c:v>Quality control</c:v>
                </c:pt>
              </c:strCache>
            </c:strRef>
          </c:tx>
          <c:spPr>
            <a:solidFill>
              <a:schemeClr val="accent3"/>
            </a:solidFill>
            <a:ln>
              <a:noFill/>
            </a:ln>
            <a:effectLst/>
          </c:spPr>
          <c:invertIfNegative val="0"/>
          <c:val>
            <c:numRef>
              <c:f>World!$BR$7:$CC$7</c:f>
              <c:numCache>
                <c:formatCode>General</c:formatCode>
                <c:ptCount val="12"/>
                <c:pt idx="0">
                  <c:v>0</c:v>
                </c:pt>
                <c:pt idx="1">
                  <c:v>1</c:v>
                </c:pt>
                <c:pt idx="2">
                  <c:v>2</c:v>
                </c:pt>
                <c:pt idx="3">
                  <c:v>8</c:v>
                </c:pt>
                <c:pt idx="4">
                  <c:v>8</c:v>
                </c:pt>
                <c:pt idx="5">
                  <c:v>24</c:v>
                </c:pt>
                <c:pt idx="6">
                  <c:v>8</c:v>
                </c:pt>
                <c:pt idx="7">
                  <c:v>9</c:v>
                </c:pt>
                <c:pt idx="8">
                  <c:v>8</c:v>
                </c:pt>
                <c:pt idx="9">
                  <c:v>12</c:v>
                </c:pt>
                <c:pt idx="10">
                  <c:v>5</c:v>
                </c:pt>
                <c:pt idx="11">
                  <c:v>4</c:v>
                </c:pt>
              </c:numCache>
            </c:numRef>
          </c:val>
          <c:extLst>
            <c:ext xmlns:c16="http://schemas.microsoft.com/office/drawing/2014/chart" uri="{C3380CC4-5D6E-409C-BE32-E72D297353CC}">
              <c16:uniqueId val="{00000002-953A-E94A-8956-FBE9003A3B5E}"/>
            </c:ext>
          </c:extLst>
        </c:ser>
        <c:ser>
          <c:idx val="3"/>
          <c:order val="3"/>
          <c:tx>
            <c:strRef>
              <c:f>World!$BQ$8</c:f>
              <c:strCache>
                <c:ptCount val="1"/>
                <c:pt idx="0">
                  <c:v>Material management</c:v>
                </c:pt>
              </c:strCache>
            </c:strRef>
          </c:tx>
          <c:spPr>
            <a:solidFill>
              <a:schemeClr val="accent4"/>
            </a:solidFill>
            <a:ln>
              <a:noFill/>
            </a:ln>
            <a:effectLst/>
          </c:spPr>
          <c:invertIfNegative val="0"/>
          <c:val>
            <c:numRef>
              <c:f>World!$BR$8:$CC$8</c:f>
              <c:numCache>
                <c:formatCode>General</c:formatCode>
                <c:ptCount val="12"/>
                <c:pt idx="0">
                  <c:v>0</c:v>
                </c:pt>
                <c:pt idx="1">
                  <c:v>2</c:v>
                </c:pt>
                <c:pt idx="2">
                  <c:v>0</c:v>
                </c:pt>
                <c:pt idx="3">
                  <c:v>5</c:v>
                </c:pt>
                <c:pt idx="4">
                  <c:v>17</c:v>
                </c:pt>
                <c:pt idx="5">
                  <c:v>13</c:v>
                </c:pt>
                <c:pt idx="6">
                  <c:v>9</c:v>
                </c:pt>
                <c:pt idx="7">
                  <c:v>12</c:v>
                </c:pt>
                <c:pt idx="8">
                  <c:v>13</c:v>
                </c:pt>
                <c:pt idx="9">
                  <c:v>8</c:v>
                </c:pt>
                <c:pt idx="10">
                  <c:v>6</c:v>
                </c:pt>
                <c:pt idx="11">
                  <c:v>2</c:v>
                </c:pt>
              </c:numCache>
            </c:numRef>
          </c:val>
          <c:extLst>
            <c:ext xmlns:c16="http://schemas.microsoft.com/office/drawing/2014/chart" uri="{C3380CC4-5D6E-409C-BE32-E72D297353CC}">
              <c16:uniqueId val="{00000003-953A-E94A-8956-FBE9003A3B5E}"/>
            </c:ext>
          </c:extLst>
        </c:ser>
        <c:ser>
          <c:idx val="4"/>
          <c:order val="4"/>
          <c:tx>
            <c:strRef>
              <c:f>World!$BQ$9</c:f>
              <c:strCache>
                <c:ptCount val="1"/>
                <c:pt idx="0">
                  <c:v>Documentation: control </c:v>
                </c:pt>
              </c:strCache>
            </c:strRef>
          </c:tx>
          <c:spPr>
            <a:solidFill>
              <a:schemeClr val="accent5"/>
            </a:solidFill>
            <a:ln>
              <a:noFill/>
            </a:ln>
            <a:effectLst/>
          </c:spPr>
          <c:invertIfNegative val="0"/>
          <c:val>
            <c:numRef>
              <c:f>World!$BR$9:$CC$9</c:f>
              <c:numCache>
                <c:formatCode>General</c:formatCode>
                <c:ptCount val="12"/>
                <c:pt idx="0">
                  <c:v>0</c:v>
                </c:pt>
                <c:pt idx="1">
                  <c:v>2</c:v>
                </c:pt>
                <c:pt idx="2">
                  <c:v>4</c:v>
                </c:pt>
                <c:pt idx="3">
                  <c:v>12</c:v>
                </c:pt>
                <c:pt idx="4">
                  <c:v>9</c:v>
                </c:pt>
                <c:pt idx="5">
                  <c:v>4</c:v>
                </c:pt>
                <c:pt idx="6">
                  <c:v>2</c:v>
                </c:pt>
                <c:pt idx="7">
                  <c:v>7</c:v>
                </c:pt>
                <c:pt idx="8">
                  <c:v>5</c:v>
                </c:pt>
                <c:pt idx="9">
                  <c:v>4</c:v>
                </c:pt>
                <c:pt idx="10">
                  <c:v>12</c:v>
                </c:pt>
                <c:pt idx="11">
                  <c:v>3</c:v>
                </c:pt>
              </c:numCache>
            </c:numRef>
          </c:val>
          <c:extLst>
            <c:ext xmlns:c16="http://schemas.microsoft.com/office/drawing/2014/chart" uri="{C3380CC4-5D6E-409C-BE32-E72D297353CC}">
              <c16:uniqueId val="{00000004-953A-E94A-8956-FBE9003A3B5E}"/>
            </c:ext>
          </c:extLst>
        </c:ser>
        <c:dLbls>
          <c:showLegendKey val="0"/>
          <c:showVal val="0"/>
          <c:showCatName val="0"/>
          <c:showSerName val="0"/>
          <c:showPercent val="0"/>
          <c:showBubbleSize val="0"/>
        </c:dLbls>
        <c:gapWidth val="219"/>
        <c:overlap val="-27"/>
        <c:axId val="418357871"/>
        <c:axId val="531915679"/>
      </c:barChart>
      <c:catAx>
        <c:axId val="4183578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915679"/>
        <c:crosses val="autoZero"/>
        <c:auto val="1"/>
        <c:lblAlgn val="ctr"/>
        <c:lblOffset val="100"/>
        <c:noMultiLvlLbl val="0"/>
      </c:catAx>
      <c:valAx>
        <c:axId val="531915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357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World!$AQ$62</c:f>
              <c:strCache>
                <c:ptCount val="1"/>
                <c:pt idx="0">
                  <c:v>Data Integrity</c:v>
                </c:pt>
              </c:strCache>
            </c:strRef>
          </c:tx>
          <c:spPr>
            <a:solidFill>
              <a:schemeClr val="accent1"/>
            </a:solidFill>
            <a:ln>
              <a:noFill/>
            </a:ln>
            <a:effectLst/>
          </c:spPr>
          <c:invertIfNegative val="0"/>
          <c:cat>
            <c:numRef>
              <c:f>World!$AR$61:$BC$61</c:f>
              <c:numCache>
                <c:formatCode>General</c:formatCode>
                <c:ptCount val="12"/>
                <c:pt idx="0">
                  <c:v>2008</c:v>
                </c:pt>
                <c:pt idx="1">
                  <c:v>2009</c:v>
                </c:pt>
                <c:pt idx="2">
                  <c:v>2010</c:v>
                </c:pt>
                <c:pt idx="3">
                  <c:v>2011</c:v>
                </c:pt>
                <c:pt idx="4">
                  <c:v>2012</c:v>
                </c:pt>
                <c:pt idx="5">
                  <c:v>2013</c:v>
                </c:pt>
                <c:pt idx="6">
                  <c:v>2014</c:v>
                </c:pt>
                <c:pt idx="7">
                  <c:v>2015</c:v>
                </c:pt>
                <c:pt idx="8">
                  <c:v>2016</c:v>
                </c:pt>
                <c:pt idx="9">
                  <c:v>2017</c:v>
                </c:pt>
                <c:pt idx="10">
                  <c:v>2018</c:v>
                </c:pt>
                <c:pt idx="11">
                  <c:v>2019</c:v>
                </c:pt>
              </c:numCache>
            </c:numRef>
          </c:cat>
          <c:val>
            <c:numRef>
              <c:f>World!$AR$62:$BC$62</c:f>
              <c:numCache>
                <c:formatCode>General</c:formatCode>
                <c:ptCount val="12"/>
                <c:pt idx="0">
                  <c:v>0</c:v>
                </c:pt>
                <c:pt idx="1">
                  <c:v>8.3333333333333329E-2</c:v>
                </c:pt>
                <c:pt idx="2">
                  <c:v>0</c:v>
                </c:pt>
                <c:pt idx="3">
                  <c:v>0</c:v>
                </c:pt>
                <c:pt idx="4">
                  <c:v>4.8000000000000001E-2</c:v>
                </c:pt>
                <c:pt idx="5">
                  <c:v>6.25E-2</c:v>
                </c:pt>
                <c:pt idx="6">
                  <c:v>9.9009900990099015E-2</c:v>
                </c:pt>
                <c:pt idx="7">
                  <c:v>4.3103448275862072E-2</c:v>
                </c:pt>
                <c:pt idx="8">
                  <c:v>3.2608695652173912E-2</c:v>
                </c:pt>
                <c:pt idx="9">
                  <c:v>4.9382716049382713E-2</c:v>
                </c:pt>
                <c:pt idx="10">
                  <c:v>2.9411764705882353E-2</c:v>
                </c:pt>
                <c:pt idx="11">
                  <c:v>3.4482758620689655E-2</c:v>
                </c:pt>
              </c:numCache>
            </c:numRef>
          </c:val>
          <c:extLst>
            <c:ext xmlns:c16="http://schemas.microsoft.com/office/drawing/2014/chart" uri="{C3380CC4-5D6E-409C-BE32-E72D297353CC}">
              <c16:uniqueId val="{00000000-DD52-1D4D-AA0F-5841F3943FBC}"/>
            </c:ext>
          </c:extLst>
        </c:ser>
        <c:dLbls>
          <c:showLegendKey val="0"/>
          <c:showVal val="0"/>
          <c:showCatName val="0"/>
          <c:showSerName val="0"/>
          <c:showPercent val="0"/>
          <c:showBubbleSize val="0"/>
        </c:dLbls>
        <c:gapWidth val="219"/>
        <c:overlap val="-27"/>
        <c:axId val="493998063"/>
        <c:axId val="490237263"/>
      </c:barChart>
      <c:catAx>
        <c:axId val="49399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237263"/>
        <c:crosses val="autoZero"/>
        <c:auto val="1"/>
        <c:lblAlgn val="ctr"/>
        <c:lblOffset val="100"/>
        <c:noMultiLvlLbl val="0"/>
      </c:catAx>
      <c:valAx>
        <c:axId val="49023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9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India!$P$4:$P$13</c:f>
              <c:strCache>
                <c:ptCount val="10"/>
                <c:pt idx="0">
                  <c:v>Quality assurance</c:v>
                </c:pt>
                <c:pt idx="1">
                  <c:v>Data integreity</c:v>
                </c:pt>
                <c:pt idx="2">
                  <c:v>Material management</c:v>
                </c:pt>
                <c:pt idx="3">
                  <c:v>Documentation: control </c:v>
                </c:pt>
                <c:pt idx="4">
                  <c:v>Production</c:v>
                </c:pt>
                <c:pt idx="5">
                  <c:v>Premises</c:v>
                </c:pt>
                <c:pt idx="6">
                  <c:v>Equitpment</c:v>
                </c:pt>
                <c:pt idx="7">
                  <c:v>Quality control</c:v>
                </c:pt>
                <c:pt idx="8">
                  <c:v>Cross-contamination</c:v>
                </c:pt>
                <c:pt idx="9">
                  <c:v>Sterility Assurance</c:v>
                </c:pt>
              </c:strCache>
            </c:strRef>
          </c:cat>
          <c:val>
            <c:numRef>
              <c:f>India!$Q$4:$Q$13</c:f>
              <c:numCache>
                <c:formatCode>General</c:formatCode>
                <c:ptCount val="10"/>
                <c:pt idx="0">
                  <c:v>31</c:v>
                </c:pt>
                <c:pt idx="1">
                  <c:v>31</c:v>
                </c:pt>
                <c:pt idx="2">
                  <c:v>29</c:v>
                </c:pt>
                <c:pt idx="3">
                  <c:v>28</c:v>
                </c:pt>
                <c:pt idx="4">
                  <c:v>28</c:v>
                </c:pt>
                <c:pt idx="5">
                  <c:v>25</c:v>
                </c:pt>
                <c:pt idx="6">
                  <c:v>22</c:v>
                </c:pt>
                <c:pt idx="7">
                  <c:v>22</c:v>
                </c:pt>
                <c:pt idx="8">
                  <c:v>19</c:v>
                </c:pt>
                <c:pt idx="9">
                  <c:v>15</c:v>
                </c:pt>
              </c:numCache>
            </c:numRef>
          </c:val>
          <c:extLst>
            <c:ext xmlns:c16="http://schemas.microsoft.com/office/drawing/2014/chart" uri="{C3380CC4-5D6E-409C-BE32-E72D297353CC}">
              <c16:uniqueId val="{00000000-BE4D-544C-89D2-0196BA40CAAF}"/>
            </c:ext>
          </c:extLst>
        </c:ser>
        <c:ser>
          <c:idx val="1"/>
          <c:order val="1"/>
          <c:spPr>
            <a:solidFill>
              <a:schemeClr val="accent2"/>
            </a:solidFill>
            <a:ln>
              <a:noFill/>
            </a:ln>
            <a:effectLst/>
          </c:spPr>
          <c:invertIfNegative val="0"/>
          <c:cat>
            <c:strRef>
              <c:f>India!$P$4:$P$13</c:f>
              <c:strCache>
                <c:ptCount val="10"/>
                <c:pt idx="0">
                  <c:v>Quality assurance</c:v>
                </c:pt>
                <c:pt idx="1">
                  <c:v>Data integreity</c:v>
                </c:pt>
                <c:pt idx="2">
                  <c:v>Material management</c:v>
                </c:pt>
                <c:pt idx="3">
                  <c:v>Documentation: control </c:v>
                </c:pt>
                <c:pt idx="4">
                  <c:v>Production</c:v>
                </c:pt>
                <c:pt idx="5">
                  <c:v>Premises</c:v>
                </c:pt>
                <c:pt idx="6">
                  <c:v>Equitpment</c:v>
                </c:pt>
                <c:pt idx="7">
                  <c:v>Quality control</c:v>
                </c:pt>
                <c:pt idx="8">
                  <c:v>Cross-contamination</c:v>
                </c:pt>
                <c:pt idx="9">
                  <c:v>Sterility Assurance</c:v>
                </c:pt>
              </c:strCache>
            </c:strRef>
          </c:cat>
          <c:val>
            <c:numRef>
              <c:f>India!$R$4:$R$13</c:f>
              <c:numCache>
                <c:formatCode>0.00%</c:formatCode>
                <c:ptCount val="10"/>
                <c:pt idx="0">
                  <c:v>8.9337175792507204E-2</c:v>
                </c:pt>
                <c:pt idx="1">
                  <c:v>8.9337175792507204E-2</c:v>
                </c:pt>
                <c:pt idx="2">
                  <c:v>8.3573487031700283E-2</c:v>
                </c:pt>
                <c:pt idx="3">
                  <c:v>8.069164265129683E-2</c:v>
                </c:pt>
                <c:pt idx="4">
                  <c:v>8.069164265129683E-2</c:v>
                </c:pt>
                <c:pt idx="5">
                  <c:v>7.2046109510086456E-2</c:v>
                </c:pt>
                <c:pt idx="6">
                  <c:v>6.3400576368876083E-2</c:v>
                </c:pt>
                <c:pt idx="7">
                  <c:v>6.3400576368876083E-2</c:v>
                </c:pt>
                <c:pt idx="8">
                  <c:v>5.4755043227665709E-2</c:v>
                </c:pt>
                <c:pt idx="9">
                  <c:v>4.3227665706051875E-2</c:v>
                </c:pt>
              </c:numCache>
            </c:numRef>
          </c:val>
          <c:extLst>
            <c:ext xmlns:c16="http://schemas.microsoft.com/office/drawing/2014/chart" uri="{C3380CC4-5D6E-409C-BE32-E72D297353CC}">
              <c16:uniqueId val="{00000001-BE4D-544C-89D2-0196BA40CAAF}"/>
            </c:ext>
          </c:extLst>
        </c:ser>
        <c:dLbls>
          <c:showLegendKey val="0"/>
          <c:showVal val="0"/>
          <c:showCatName val="0"/>
          <c:showSerName val="0"/>
          <c:showPercent val="0"/>
          <c:showBubbleSize val="0"/>
        </c:dLbls>
        <c:gapWidth val="182"/>
        <c:axId val="319247472"/>
        <c:axId val="319183968"/>
      </c:barChart>
      <c:catAx>
        <c:axId val="319247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183968"/>
        <c:crosses val="autoZero"/>
        <c:auto val="1"/>
        <c:lblAlgn val="ctr"/>
        <c:lblOffset val="100"/>
        <c:noMultiLvlLbl val="0"/>
      </c:catAx>
      <c:valAx>
        <c:axId val="319183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24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2000" b="1"/>
              <a:t>India: Distrubution of Top Five Deficiencies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India!$AI$5</c:f>
              <c:strCache>
                <c:ptCount val="1"/>
                <c:pt idx="0">
                  <c:v>2009</c:v>
                </c:pt>
              </c:strCache>
            </c:strRef>
          </c:tx>
          <c:spPr>
            <a:solidFill>
              <a:schemeClr val="accent1"/>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India!$AI$47:$AI$51</c:f>
              <c:numCache>
                <c:formatCode>0.00%</c:formatCode>
                <c:ptCount val="5"/>
                <c:pt idx="0">
                  <c:v>6.4516129032258063E-2</c:v>
                </c:pt>
                <c:pt idx="1">
                  <c:v>3.2258064516129031E-2</c:v>
                </c:pt>
                <c:pt idx="2">
                  <c:v>6.8965517241379309E-2</c:v>
                </c:pt>
                <c:pt idx="3">
                  <c:v>3.5714285714285712E-2</c:v>
                </c:pt>
                <c:pt idx="4">
                  <c:v>3.5714285714285712E-2</c:v>
                </c:pt>
              </c:numCache>
            </c:numRef>
          </c:val>
          <c:extLst>
            <c:ext xmlns:c16="http://schemas.microsoft.com/office/drawing/2014/chart" uri="{C3380CC4-5D6E-409C-BE32-E72D297353CC}">
              <c16:uniqueId val="{00000000-F405-2144-BB1B-8FB55BD4DBF2}"/>
            </c:ext>
          </c:extLst>
        </c:ser>
        <c:ser>
          <c:idx val="1"/>
          <c:order val="1"/>
          <c:tx>
            <c:strRef>
              <c:f>India!$AJ$5</c:f>
              <c:strCache>
                <c:ptCount val="1"/>
                <c:pt idx="0">
                  <c:v>2010</c:v>
                </c:pt>
              </c:strCache>
            </c:strRef>
          </c:tx>
          <c:spPr>
            <a:solidFill>
              <a:schemeClr val="accent2"/>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India!$AJ$47:$AJ$51</c:f>
              <c:numCache>
                <c:formatCode>0.00%</c:formatCode>
                <c:ptCount val="5"/>
                <c:pt idx="0">
                  <c:v>3.2258064516129031E-2</c:v>
                </c:pt>
                <c:pt idx="1">
                  <c:v>0</c:v>
                </c:pt>
                <c:pt idx="2">
                  <c:v>0</c:v>
                </c:pt>
                <c:pt idx="3">
                  <c:v>0.10714285714285714</c:v>
                </c:pt>
                <c:pt idx="4">
                  <c:v>3.5714285714285712E-2</c:v>
                </c:pt>
              </c:numCache>
            </c:numRef>
          </c:val>
          <c:extLst>
            <c:ext xmlns:c16="http://schemas.microsoft.com/office/drawing/2014/chart" uri="{C3380CC4-5D6E-409C-BE32-E72D297353CC}">
              <c16:uniqueId val="{00000001-F405-2144-BB1B-8FB55BD4DBF2}"/>
            </c:ext>
          </c:extLst>
        </c:ser>
        <c:ser>
          <c:idx val="2"/>
          <c:order val="2"/>
          <c:tx>
            <c:strRef>
              <c:f>India!$AK$5</c:f>
              <c:strCache>
                <c:ptCount val="1"/>
                <c:pt idx="0">
                  <c:v>2011</c:v>
                </c:pt>
              </c:strCache>
            </c:strRef>
          </c:tx>
          <c:spPr>
            <a:solidFill>
              <a:schemeClr val="accent3"/>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India!$AK$47:$AK$51</c:f>
              <c:numCache>
                <c:formatCode>0.00%</c:formatCode>
                <c:ptCount val="5"/>
                <c:pt idx="0">
                  <c:v>0</c:v>
                </c:pt>
                <c:pt idx="1">
                  <c:v>0</c:v>
                </c:pt>
                <c:pt idx="2">
                  <c:v>3.4482758620689655E-2</c:v>
                </c:pt>
                <c:pt idx="3">
                  <c:v>3.5714285714285712E-2</c:v>
                </c:pt>
                <c:pt idx="4">
                  <c:v>0</c:v>
                </c:pt>
              </c:numCache>
            </c:numRef>
          </c:val>
          <c:extLst>
            <c:ext xmlns:c16="http://schemas.microsoft.com/office/drawing/2014/chart" uri="{C3380CC4-5D6E-409C-BE32-E72D297353CC}">
              <c16:uniqueId val="{00000002-F405-2144-BB1B-8FB55BD4DBF2}"/>
            </c:ext>
          </c:extLst>
        </c:ser>
        <c:ser>
          <c:idx val="3"/>
          <c:order val="3"/>
          <c:tx>
            <c:strRef>
              <c:f>India!$AL$5</c:f>
              <c:strCache>
                <c:ptCount val="1"/>
                <c:pt idx="0">
                  <c:v>2012</c:v>
                </c:pt>
              </c:strCache>
            </c:strRef>
          </c:tx>
          <c:spPr>
            <a:solidFill>
              <a:schemeClr val="accent4"/>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India!$AL$47:$AL$51</c:f>
              <c:numCache>
                <c:formatCode>0.00%</c:formatCode>
                <c:ptCount val="5"/>
                <c:pt idx="0">
                  <c:v>0.19354838709677419</c:v>
                </c:pt>
                <c:pt idx="1">
                  <c:v>0.19354838709677419</c:v>
                </c:pt>
                <c:pt idx="2">
                  <c:v>0.13793103448275862</c:v>
                </c:pt>
                <c:pt idx="3">
                  <c:v>0.32142857142857145</c:v>
                </c:pt>
                <c:pt idx="4">
                  <c:v>0.25</c:v>
                </c:pt>
              </c:numCache>
            </c:numRef>
          </c:val>
          <c:extLst>
            <c:ext xmlns:c16="http://schemas.microsoft.com/office/drawing/2014/chart" uri="{C3380CC4-5D6E-409C-BE32-E72D297353CC}">
              <c16:uniqueId val="{00000003-F405-2144-BB1B-8FB55BD4DBF2}"/>
            </c:ext>
          </c:extLst>
        </c:ser>
        <c:ser>
          <c:idx val="4"/>
          <c:order val="4"/>
          <c:tx>
            <c:strRef>
              <c:f>India!$AM$5</c:f>
              <c:strCache>
                <c:ptCount val="1"/>
                <c:pt idx="0">
                  <c:v>2013</c:v>
                </c:pt>
              </c:strCache>
            </c:strRef>
          </c:tx>
          <c:spPr>
            <a:solidFill>
              <a:schemeClr val="accent5"/>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India!$AM$47:$AM$51</c:f>
              <c:numCache>
                <c:formatCode>0.00%</c:formatCode>
                <c:ptCount val="5"/>
                <c:pt idx="0">
                  <c:v>0.16129032258064516</c:v>
                </c:pt>
                <c:pt idx="1">
                  <c:v>0.22580645161290322</c:v>
                </c:pt>
                <c:pt idx="2">
                  <c:v>0.20689655172413793</c:v>
                </c:pt>
                <c:pt idx="3">
                  <c:v>3.5714285714285712E-2</c:v>
                </c:pt>
                <c:pt idx="4">
                  <c:v>0.14285714285714285</c:v>
                </c:pt>
              </c:numCache>
            </c:numRef>
          </c:val>
          <c:extLst>
            <c:ext xmlns:c16="http://schemas.microsoft.com/office/drawing/2014/chart" uri="{C3380CC4-5D6E-409C-BE32-E72D297353CC}">
              <c16:uniqueId val="{00000004-F405-2144-BB1B-8FB55BD4DBF2}"/>
            </c:ext>
          </c:extLst>
        </c:ser>
        <c:ser>
          <c:idx val="5"/>
          <c:order val="5"/>
          <c:tx>
            <c:strRef>
              <c:f>India!$AN$5</c:f>
              <c:strCache>
                <c:ptCount val="1"/>
                <c:pt idx="0">
                  <c:v>2014</c:v>
                </c:pt>
              </c:strCache>
            </c:strRef>
          </c:tx>
          <c:spPr>
            <a:solidFill>
              <a:schemeClr val="accent6"/>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India!$AN$47:$AN$51</c:f>
              <c:numCache>
                <c:formatCode>0.00%</c:formatCode>
                <c:ptCount val="5"/>
                <c:pt idx="0">
                  <c:v>0.16129032258064516</c:v>
                </c:pt>
                <c:pt idx="1">
                  <c:v>0.25806451612903225</c:v>
                </c:pt>
                <c:pt idx="2">
                  <c:v>6.8965517241379309E-2</c:v>
                </c:pt>
                <c:pt idx="3">
                  <c:v>3.5714285714285712E-2</c:v>
                </c:pt>
                <c:pt idx="4">
                  <c:v>0.2857142857142857</c:v>
                </c:pt>
              </c:numCache>
            </c:numRef>
          </c:val>
          <c:extLst>
            <c:ext xmlns:c16="http://schemas.microsoft.com/office/drawing/2014/chart" uri="{C3380CC4-5D6E-409C-BE32-E72D297353CC}">
              <c16:uniqueId val="{00000005-F405-2144-BB1B-8FB55BD4DBF2}"/>
            </c:ext>
          </c:extLst>
        </c:ser>
        <c:ser>
          <c:idx val="6"/>
          <c:order val="6"/>
          <c:tx>
            <c:strRef>
              <c:f>India!$AO$5</c:f>
              <c:strCache>
                <c:ptCount val="1"/>
                <c:pt idx="0">
                  <c:v>2015</c:v>
                </c:pt>
              </c:strCache>
            </c:strRef>
          </c:tx>
          <c:spPr>
            <a:solidFill>
              <a:schemeClr val="accent1">
                <a:lumMod val="60000"/>
              </a:schemeClr>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India!$AO$47:$AO$51</c:f>
              <c:numCache>
                <c:formatCode>0.00%</c:formatCode>
                <c:ptCount val="5"/>
                <c:pt idx="0">
                  <c:v>3.2258064516129031E-2</c:v>
                </c:pt>
                <c:pt idx="1">
                  <c:v>9.6774193548387094E-2</c:v>
                </c:pt>
                <c:pt idx="2">
                  <c:v>3.4482758620689655E-2</c:v>
                </c:pt>
                <c:pt idx="3">
                  <c:v>0.14285714285714285</c:v>
                </c:pt>
                <c:pt idx="4">
                  <c:v>0</c:v>
                </c:pt>
              </c:numCache>
            </c:numRef>
          </c:val>
          <c:extLst>
            <c:ext xmlns:c16="http://schemas.microsoft.com/office/drawing/2014/chart" uri="{C3380CC4-5D6E-409C-BE32-E72D297353CC}">
              <c16:uniqueId val="{00000006-F405-2144-BB1B-8FB55BD4DBF2}"/>
            </c:ext>
          </c:extLst>
        </c:ser>
        <c:ser>
          <c:idx val="7"/>
          <c:order val="7"/>
          <c:tx>
            <c:strRef>
              <c:f>India!$AP$5</c:f>
              <c:strCache>
                <c:ptCount val="1"/>
                <c:pt idx="0">
                  <c:v>2016</c:v>
                </c:pt>
              </c:strCache>
            </c:strRef>
          </c:tx>
          <c:spPr>
            <a:solidFill>
              <a:schemeClr val="accent2">
                <a:lumMod val="60000"/>
              </a:schemeClr>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India!$AP$47:$AP$51</c:f>
              <c:numCache>
                <c:formatCode>0.00%</c:formatCode>
                <c:ptCount val="5"/>
                <c:pt idx="0">
                  <c:v>0.22580645161290322</c:v>
                </c:pt>
                <c:pt idx="1">
                  <c:v>6.4516129032258063E-2</c:v>
                </c:pt>
                <c:pt idx="2">
                  <c:v>0.31034482758620691</c:v>
                </c:pt>
                <c:pt idx="3">
                  <c:v>0.10714285714285714</c:v>
                </c:pt>
                <c:pt idx="4">
                  <c:v>0.10714285714285714</c:v>
                </c:pt>
              </c:numCache>
            </c:numRef>
          </c:val>
          <c:extLst>
            <c:ext xmlns:c16="http://schemas.microsoft.com/office/drawing/2014/chart" uri="{C3380CC4-5D6E-409C-BE32-E72D297353CC}">
              <c16:uniqueId val="{00000007-F405-2144-BB1B-8FB55BD4DBF2}"/>
            </c:ext>
          </c:extLst>
        </c:ser>
        <c:ser>
          <c:idx val="8"/>
          <c:order val="8"/>
          <c:tx>
            <c:strRef>
              <c:f>India!$AQ$5</c:f>
              <c:strCache>
                <c:ptCount val="1"/>
                <c:pt idx="0">
                  <c:v>2017</c:v>
                </c:pt>
              </c:strCache>
            </c:strRef>
          </c:tx>
          <c:spPr>
            <a:solidFill>
              <a:schemeClr val="accent3">
                <a:lumMod val="60000"/>
              </a:schemeClr>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India!$AQ$47:$AQ$51</c:f>
              <c:numCache>
                <c:formatCode>0.00%</c:formatCode>
                <c:ptCount val="5"/>
                <c:pt idx="0">
                  <c:v>3.2258064516129031E-2</c:v>
                </c:pt>
                <c:pt idx="1">
                  <c:v>3.2258064516129031E-2</c:v>
                </c:pt>
                <c:pt idx="2">
                  <c:v>3.4482758620689655E-2</c:v>
                </c:pt>
                <c:pt idx="3">
                  <c:v>7.1428571428571425E-2</c:v>
                </c:pt>
                <c:pt idx="4">
                  <c:v>3.5714285714285712E-2</c:v>
                </c:pt>
              </c:numCache>
            </c:numRef>
          </c:val>
          <c:extLst>
            <c:ext xmlns:c16="http://schemas.microsoft.com/office/drawing/2014/chart" uri="{C3380CC4-5D6E-409C-BE32-E72D297353CC}">
              <c16:uniqueId val="{00000008-F405-2144-BB1B-8FB55BD4DBF2}"/>
            </c:ext>
          </c:extLst>
        </c:ser>
        <c:ser>
          <c:idx val="9"/>
          <c:order val="9"/>
          <c:tx>
            <c:strRef>
              <c:f>India!$AR$5</c:f>
              <c:strCache>
                <c:ptCount val="1"/>
                <c:pt idx="0">
                  <c:v>2018</c:v>
                </c:pt>
              </c:strCache>
            </c:strRef>
          </c:tx>
          <c:spPr>
            <a:solidFill>
              <a:schemeClr val="accent4">
                <a:lumMod val="60000"/>
              </a:schemeClr>
            </a:solidFill>
            <a:ln>
              <a:noFill/>
            </a:ln>
            <a:effectLst/>
          </c:spPr>
          <c:invertIfNegative val="0"/>
          <c:cat>
            <c:strRef>
              <c:f>India!$AH$47:$AH$51</c:f>
              <c:strCache>
                <c:ptCount val="5"/>
                <c:pt idx="0">
                  <c:v>Quality assurance</c:v>
                </c:pt>
                <c:pt idx="1">
                  <c:v>Data integreity</c:v>
                </c:pt>
                <c:pt idx="2">
                  <c:v>Material management</c:v>
                </c:pt>
                <c:pt idx="3">
                  <c:v>Documentation: control </c:v>
                </c:pt>
                <c:pt idx="4">
                  <c:v>Production</c:v>
                </c:pt>
              </c:strCache>
            </c:strRef>
          </c:cat>
          <c:val>
            <c:numRef>
              <c:f>India!$AR$47:$AR$51</c:f>
              <c:numCache>
                <c:formatCode>0.00%</c:formatCode>
                <c:ptCount val="5"/>
                <c:pt idx="0">
                  <c:v>9.6774193548387094E-2</c:v>
                </c:pt>
                <c:pt idx="1">
                  <c:v>9.6774193548387094E-2</c:v>
                </c:pt>
                <c:pt idx="2">
                  <c:v>0.10344827586206896</c:v>
                </c:pt>
                <c:pt idx="3">
                  <c:v>0.10714285714285714</c:v>
                </c:pt>
                <c:pt idx="4">
                  <c:v>0.10714285714285714</c:v>
                </c:pt>
              </c:numCache>
            </c:numRef>
          </c:val>
          <c:extLst>
            <c:ext xmlns:c16="http://schemas.microsoft.com/office/drawing/2014/chart" uri="{C3380CC4-5D6E-409C-BE32-E72D297353CC}">
              <c16:uniqueId val="{00000009-F405-2144-BB1B-8FB55BD4DBF2}"/>
            </c:ext>
          </c:extLst>
        </c:ser>
        <c:dLbls>
          <c:showLegendKey val="0"/>
          <c:showVal val="0"/>
          <c:showCatName val="0"/>
          <c:showSerName val="0"/>
          <c:showPercent val="0"/>
          <c:showBubbleSize val="0"/>
        </c:dLbls>
        <c:gapWidth val="219"/>
        <c:overlap val="-27"/>
        <c:axId val="542484591"/>
        <c:axId val="951995695"/>
      </c:barChart>
      <c:catAx>
        <c:axId val="542484591"/>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600" b="1"/>
                  <a:t>Deficiency Category</a:t>
                </a:r>
              </a:p>
            </c:rich>
          </c:tx>
          <c:layout>
            <c:manualLayout>
              <c:xMode val="edge"/>
              <c:yMode val="edge"/>
              <c:x val="0.45495857880283053"/>
              <c:y val="0.8460989813946386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51995695"/>
        <c:crosses val="autoZero"/>
        <c:auto val="1"/>
        <c:lblAlgn val="ctr"/>
        <c:lblOffset val="100"/>
        <c:noMultiLvlLbl val="0"/>
      </c:catAx>
      <c:valAx>
        <c:axId val="95199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600" b="1"/>
                  <a:t>Percentage per Year</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4248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a:t>China:</a:t>
            </a:r>
            <a:r>
              <a:rPr lang="en-GB" baseline="0"/>
              <a:t> Distrubution of Top Five Deficiencies </a:t>
            </a:r>
            <a:endParaRPr lang="en-GB"/>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China!$Z$4</c:f>
              <c:strCache>
                <c:ptCount val="1"/>
                <c:pt idx="0">
                  <c:v>2009</c:v>
                </c:pt>
              </c:strCache>
            </c:strRef>
          </c:tx>
          <c:spPr>
            <a:solidFill>
              <a:schemeClr val="accent1"/>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China!$Z$47:$Z$51</c:f>
              <c:numCache>
                <c:formatCode>0.00%</c:formatCode>
                <c:ptCount val="5"/>
                <c:pt idx="0">
                  <c:v>0.16666666666666666</c:v>
                </c:pt>
                <c:pt idx="1">
                  <c:v>0</c:v>
                </c:pt>
                <c:pt idx="2">
                  <c:v>0</c:v>
                </c:pt>
                <c:pt idx="3">
                  <c:v>0</c:v>
                </c:pt>
                <c:pt idx="4">
                  <c:v>0.33333333333333331</c:v>
                </c:pt>
              </c:numCache>
            </c:numRef>
          </c:val>
          <c:extLst>
            <c:ext xmlns:c16="http://schemas.microsoft.com/office/drawing/2014/chart" uri="{C3380CC4-5D6E-409C-BE32-E72D297353CC}">
              <c16:uniqueId val="{00000000-96A0-2C4B-94D9-8983B26C60C5}"/>
            </c:ext>
          </c:extLst>
        </c:ser>
        <c:ser>
          <c:idx val="1"/>
          <c:order val="1"/>
          <c:tx>
            <c:strRef>
              <c:f>China!$AA$4</c:f>
              <c:strCache>
                <c:ptCount val="1"/>
                <c:pt idx="0">
                  <c:v>2010</c:v>
                </c:pt>
              </c:strCache>
            </c:strRef>
          </c:tx>
          <c:spPr>
            <a:solidFill>
              <a:schemeClr val="accent2"/>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China!$AA$47:$AA$51</c:f>
              <c:numCache>
                <c:formatCode>0.00%</c:formatCode>
                <c:ptCount val="5"/>
                <c:pt idx="0">
                  <c:v>0</c:v>
                </c:pt>
                <c:pt idx="1">
                  <c:v>0.63157894736842102</c:v>
                </c:pt>
                <c:pt idx="2">
                  <c:v>5.2631578947368418E-2</c:v>
                </c:pt>
                <c:pt idx="3">
                  <c:v>0</c:v>
                </c:pt>
                <c:pt idx="4">
                  <c:v>5.2631578947368418E-2</c:v>
                </c:pt>
              </c:numCache>
            </c:numRef>
          </c:val>
          <c:extLst>
            <c:ext xmlns:c16="http://schemas.microsoft.com/office/drawing/2014/chart" uri="{C3380CC4-5D6E-409C-BE32-E72D297353CC}">
              <c16:uniqueId val="{00000001-96A0-2C4B-94D9-8983B26C60C5}"/>
            </c:ext>
          </c:extLst>
        </c:ser>
        <c:ser>
          <c:idx val="2"/>
          <c:order val="2"/>
          <c:tx>
            <c:strRef>
              <c:f>China!$AB$4</c:f>
              <c:strCache>
                <c:ptCount val="1"/>
                <c:pt idx="0">
                  <c:v>2011</c:v>
                </c:pt>
              </c:strCache>
            </c:strRef>
          </c:tx>
          <c:spPr>
            <a:solidFill>
              <a:schemeClr val="accent3"/>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China!$AB$47:$AB$51</c:f>
              <c:numCache>
                <c:formatCode>0.00%</c:formatCode>
                <c:ptCount val="5"/>
                <c:pt idx="0">
                  <c:v>0.11320754716981132</c:v>
                </c:pt>
                <c:pt idx="1">
                  <c:v>0</c:v>
                </c:pt>
                <c:pt idx="2">
                  <c:v>0.13207547169811321</c:v>
                </c:pt>
                <c:pt idx="3">
                  <c:v>7.5471698113207544E-2</c:v>
                </c:pt>
                <c:pt idx="4">
                  <c:v>5.6603773584905662E-2</c:v>
                </c:pt>
              </c:numCache>
            </c:numRef>
          </c:val>
          <c:extLst>
            <c:ext xmlns:c16="http://schemas.microsoft.com/office/drawing/2014/chart" uri="{C3380CC4-5D6E-409C-BE32-E72D297353CC}">
              <c16:uniqueId val="{00000002-96A0-2C4B-94D9-8983B26C60C5}"/>
            </c:ext>
          </c:extLst>
        </c:ser>
        <c:ser>
          <c:idx val="3"/>
          <c:order val="3"/>
          <c:tx>
            <c:strRef>
              <c:f>China!$AC$4</c:f>
              <c:strCache>
                <c:ptCount val="1"/>
                <c:pt idx="0">
                  <c:v>2012</c:v>
                </c:pt>
              </c:strCache>
            </c:strRef>
          </c:tx>
          <c:spPr>
            <a:solidFill>
              <a:schemeClr val="accent4"/>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China!$AC$47:$AC$51</c:f>
              <c:numCache>
                <c:formatCode>0.00%</c:formatCode>
                <c:ptCount val="5"/>
                <c:pt idx="0">
                  <c:v>0.45454545454545453</c:v>
                </c:pt>
                <c:pt idx="1">
                  <c:v>0</c:v>
                </c:pt>
                <c:pt idx="2">
                  <c:v>3.0303030303030304E-2</c:v>
                </c:pt>
                <c:pt idx="3">
                  <c:v>9.0909090909090912E-2</c:v>
                </c:pt>
                <c:pt idx="4">
                  <c:v>0.12121212121212122</c:v>
                </c:pt>
              </c:numCache>
            </c:numRef>
          </c:val>
          <c:extLst>
            <c:ext xmlns:c16="http://schemas.microsoft.com/office/drawing/2014/chart" uri="{C3380CC4-5D6E-409C-BE32-E72D297353CC}">
              <c16:uniqueId val="{00000003-96A0-2C4B-94D9-8983B26C60C5}"/>
            </c:ext>
          </c:extLst>
        </c:ser>
        <c:ser>
          <c:idx val="4"/>
          <c:order val="4"/>
          <c:tx>
            <c:strRef>
              <c:f>China!$AD$4</c:f>
              <c:strCache>
                <c:ptCount val="1"/>
                <c:pt idx="0">
                  <c:v>2013</c:v>
                </c:pt>
              </c:strCache>
            </c:strRef>
          </c:tx>
          <c:spPr>
            <a:solidFill>
              <a:schemeClr val="accent5"/>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China!$AD$47:$AD$51</c:f>
              <c:numCache>
                <c:formatCode>0.00%</c:formatCode>
                <c:ptCount val="5"/>
                <c:pt idx="0">
                  <c:v>0.11538461538461539</c:v>
                </c:pt>
                <c:pt idx="1">
                  <c:v>0</c:v>
                </c:pt>
                <c:pt idx="2">
                  <c:v>0.13461538461538461</c:v>
                </c:pt>
                <c:pt idx="3">
                  <c:v>9.6153846153846159E-2</c:v>
                </c:pt>
                <c:pt idx="4">
                  <c:v>0.15384615384615385</c:v>
                </c:pt>
              </c:numCache>
            </c:numRef>
          </c:val>
          <c:extLst>
            <c:ext xmlns:c16="http://schemas.microsoft.com/office/drawing/2014/chart" uri="{C3380CC4-5D6E-409C-BE32-E72D297353CC}">
              <c16:uniqueId val="{00000004-96A0-2C4B-94D9-8983B26C60C5}"/>
            </c:ext>
          </c:extLst>
        </c:ser>
        <c:ser>
          <c:idx val="5"/>
          <c:order val="5"/>
          <c:tx>
            <c:strRef>
              <c:f>China!$AE$4</c:f>
              <c:strCache>
                <c:ptCount val="1"/>
                <c:pt idx="0">
                  <c:v>2014</c:v>
                </c:pt>
              </c:strCache>
            </c:strRef>
          </c:tx>
          <c:spPr>
            <a:solidFill>
              <a:schemeClr val="accent6"/>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China!$AE$47:$AE$51</c:f>
              <c:numCache>
                <c:formatCode>0.00%</c:formatCode>
                <c:ptCount val="5"/>
                <c:pt idx="0">
                  <c:v>0.11538461538461539</c:v>
                </c:pt>
                <c:pt idx="1">
                  <c:v>0</c:v>
                </c:pt>
                <c:pt idx="2">
                  <c:v>0.23076923076923078</c:v>
                </c:pt>
                <c:pt idx="3">
                  <c:v>0.15384615384615385</c:v>
                </c:pt>
                <c:pt idx="4">
                  <c:v>0</c:v>
                </c:pt>
              </c:numCache>
            </c:numRef>
          </c:val>
          <c:extLst>
            <c:ext xmlns:c16="http://schemas.microsoft.com/office/drawing/2014/chart" uri="{C3380CC4-5D6E-409C-BE32-E72D297353CC}">
              <c16:uniqueId val="{00000005-96A0-2C4B-94D9-8983B26C60C5}"/>
            </c:ext>
          </c:extLst>
        </c:ser>
        <c:ser>
          <c:idx val="6"/>
          <c:order val="6"/>
          <c:tx>
            <c:strRef>
              <c:f>China!$AF$4</c:f>
              <c:strCache>
                <c:ptCount val="1"/>
                <c:pt idx="0">
                  <c:v>2015</c:v>
                </c:pt>
              </c:strCache>
            </c:strRef>
          </c:tx>
          <c:spPr>
            <a:solidFill>
              <a:schemeClr val="accent1">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China!$AF$47:$AF$51</c:f>
              <c:numCache>
                <c:formatCode>0.00%</c:formatCode>
                <c:ptCount val="5"/>
                <c:pt idx="0">
                  <c:v>6.3492063492063489E-2</c:v>
                </c:pt>
                <c:pt idx="1">
                  <c:v>0.25396825396825395</c:v>
                </c:pt>
                <c:pt idx="2">
                  <c:v>7.9365079365079361E-2</c:v>
                </c:pt>
                <c:pt idx="3">
                  <c:v>0.1111111111111111</c:v>
                </c:pt>
                <c:pt idx="4">
                  <c:v>6.3492063492063489E-2</c:v>
                </c:pt>
              </c:numCache>
            </c:numRef>
          </c:val>
          <c:extLst>
            <c:ext xmlns:c16="http://schemas.microsoft.com/office/drawing/2014/chart" uri="{C3380CC4-5D6E-409C-BE32-E72D297353CC}">
              <c16:uniqueId val="{00000006-96A0-2C4B-94D9-8983B26C60C5}"/>
            </c:ext>
          </c:extLst>
        </c:ser>
        <c:ser>
          <c:idx val="7"/>
          <c:order val="7"/>
          <c:tx>
            <c:strRef>
              <c:f>China!$AG$4</c:f>
              <c:strCache>
                <c:ptCount val="1"/>
                <c:pt idx="0">
                  <c:v>2016</c:v>
                </c:pt>
              </c:strCache>
            </c:strRef>
          </c:tx>
          <c:spPr>
            <a:solidFill>
              <a:schemeClr val="accent2">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China!$AG$47:$AG$51</c:f>
              <c:numCache>
                <c:formatCode>0.00%</c:formatCode>
                <c:ptCount val="5"/>
                <c:pt idx="0">
                  <c:v>3.8461538461538464E-2</c:v>
                </c:pt>
                <c:pt idx="1">
                  <c:v>3.8461538461538464E-2</c:v>
                </c:pt>
                <c:pt idx="2">
                  <c:v>0.15384615384615385</c:v>
                </c:pt>
                <c:pt idx="3">
                  <c:v>0.15384615384615385</c:v>
                </c:pt>
                <c:pt idx="4">
                  <c:v>3.8461538461538464E-2</c:v>
                </c:pt>
              </c:numCache>
            </c:numRef>
          </c:val>
          <c:extLst>
            <c:ext xmlns:c16="http://schemas.microsoft.com/office/drawing/2014/chart" uri="{C3380CC4-5D6E-409C-BE32-E72D297353CC}">
              <c16:uniqueId val="{00000007-96A0-2C4B-94D9-8983B26C60C5}"/>
            </c:ext>
          </c:extLst>
        </c:ser>
        <c:ser>
          <c:idx val="8"/>
          <c:order val="8"/>
          <c:tx>
            <c:strRef>
              <c:f>China!$AH$4</c:f>
              <c:strCache>
                <c:ptCount val="1"/>
                <c:pt idx="0">
                  <c:v>2017</c:v>
                </c:pt>
              </c:strCache>
            </c:strRef>
          </c:tx>
          <c:spPr>
            <a:solidFill>
              <a:schemeClr val="accent3">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China!$AH$47:$AH$51</c:f>
              <c:numCache>
                <c:formatCode>0.00%</c:formatCode>
                <c:ptCount val="5"/>
                <c:pt idx="0">
                  <c:v>7.1428571428571425E-2</c:v>
                </c:pt>
                <c:pt idx="1">
                  <c:v>0</c:v>
                </c:pt>
                <c:pt idx="2">
                  <c:v>7.1428571428571425E-2</c:v>
                </c:pt>
                <c:pt idx="3">
                  <c:v>0.21428571428571427</c:v>
                </c:pt>
                <c:pt idx="4">
                  <c:v>0</c:v>
                </c:pt>
              </c:numCache>
            </c:numRef>
          </c:val>
          <c:extLst>
            <c:ext xmlns:c16="http://schemas.microsoft.com/office/drawing/2014/chart" uri="{C3380CC4-5D6E-409C-BE32-E72D297353CC}">
              <c16:uniqueId val="{00000008-96A0-2C4B-94D9-8983B26C60C5}"/>
            </c:ext>
          </c:extLst>
        </c:ser>
        <c:ser>
          <c:idx val="9"/>
          <c:order val="9"/>
          <c:tx>
            <c:strRef>
              <c:f>China!$AI$4</c:f>
              <c:strCache>
                <c:ptCount val="1"/>
                <c:pt idx="0">
                  <c:v>2018</c:v>
                </c:pt>
              </c:strCache>
            </c:strRef>
          </c:tx>
          <c:spPr>
            <a:solidFill>
              <a:schemeClr val="accent4">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China!$AI$47:$AI$51</c:f>
              <c:numCache>
                <c:formatCode>0.00%</c:formatCode>
                <c:ptCount val="5"/>
                <c:pt idx="0">
                  <c:v>7.6923076923076927E-2</c:v>
                </c:pt>
                <c:pt idx="1">
                  <c:v>0.30769230769230771</c:v>
                </c:pt>
                <c:pt idx="2">
                  <c:v>0.15384615384615385</c:v>
                </c:pt>
                <c:pt idx="3">
                  <c:v>3.8461538461538464E-2</c:v>
                </c:pt>
                <c:pt idx="4">
                  <c:v>7.6923076923076927E-2</c:v>
                </c:pt>
              </c:numCache>
            </c:numRef>
          </c:val>
          <c:extLst>
            <c:ext xmlns:c16="http://schemas.microsoft.com/office/drawing/2014/chart" uri="{C3380CC4-5D6E-409C-BE32-E72D297353CC}">
              <c16:uniqueId val="{00000009-96A0-2C4B-94D9-8983B26C60C5}"/>
            </c:ext>
          </c:extLst>
        </c:ser>
        <c:ser>
          <c:idx val="10"/>
          <c:order val="10"/>
          <c:tx>
            <c:strRef>
              <c:f>China!$AJ$4</c:f>
              <c:strCache>
                <c:ptCount val="1"/>
                <c:pt idx="0">
                  <c:v>2019</c:v>
                </c:pt>
              </c:strCache>
            </c:strRef>
          </c:tx>
          <c:spPr>
            <a:solidFill>
              <a:schemeClr val="accent5">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China!$AJ$47:$AJ$51</c:f>
              <c:numCache>
                <c:formatCode>0.00%</c:formatCode>
                <c:ptCount val="5"/>
                <c:pt idx="0">
                  <c:v>0</c:v>
                </c:pt>
                <c:pt idx="1">
                  <c:v>0</c:v>
                </c:pt>
                <c:pt idx="2">
                  <c:v>0</c:v>
                </c:pt>
                <c:pt idx="3">
                  <c:v>0.33333333333333331</c:v>
                </c:pt>
                <c:pt idx="4">
                  <c:v>0.16666666666666666</c:v>
                </c:pt>
              </c:numCache>
            </c:numRef>
          </c:val>
          <c:extLst>
            <c:ext xmlns:c16="http://schemas.microsoft.com/office/drawing/2014/chart" uri="{C3380CC4-5D6E-409C-BE32-E72D297353CC}">
              <c16:uniqueId val="{0000000A-96A0-2C4B-94D9-8983B26C60C5}"/>
            </c:ext>
          </c:extLst>
        </c:ser>
        <c:dLbls>
          <c:showLegendKey val="0"/>
          <c:showVal val="0"/>
          <c:showCatName val="0"/>
          <c:showSerName val="0"/>
          <c:showPercent val="0"/>
          <c:showBubbleSize val="0"/>
        </c:dLbls>
        <c:gapWidth val="219"/>
        <c:overlap val="-27"/>
        <c:axId val="542484591"/>
        <c:axId val="951995695"/>
      </c:barChart>
      <c:catAx>
        <c:axId val="54248459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Deficiency Category</a:t>
                </a:r>
              </a:p>
            </c:rich>
          </c:tx>
          <c:layout>
            <c:manualLayout>
              <c:xMode val="edge"/>
              <c:yMode val="edge"/>
              <c:x val="0.45399379346756763"/>
              <c:y val="0.85994939690710404"/>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51995695"/>
        <c:crosses val="autoZero"/>
        <c:auto val="1"/>
        <c:lblAlgn val="ctr"/>
        <c:lblOffset val="100"/>
        <c:noMultiLvlLbl val="0"/>
      </c:catAx>
      <c:valAx>
        <c:axId val="95199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Percentage per</a:t>
                </a:r>
                <a:r>
                  <a:rPr lang="en-GB" baseline="0"/>
                  <a:t> Year</a:t>
                </a:r>
                <a:endParaRPr lang="en-GB"/>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4248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2000"/>
              <a:t>China:</a:t>
            </a:r>
            <a:r>
              <a:rPr lang="en-GB" sz="2000" baseline="0"/>
              <a:t> Distrubution of Top Five Deficiencies </a:t>
            </a:r>
            <a:endParaRPr lang="en-GB" sz="2000"/>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China!$Z$4</c:f>
              <c:strCache>
                <c:ptCount val="1"/>
                <c:pt idx="0">
                  <c:v>2009</c:v>
                </c:pt>
              </c:strCache>
            </c:strRef>
          </c:tx>
          <c:spPr>
            <a:solidFill>
              <a:schemeClr val="accent1"/>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China!$Z$47:$Z$51</c:f>
              <c:numCache>
                <c:formatCode>0.00%</c:formatCode>
                <c:ptCount val="5"/>
                <c:pt idx="0">
                  <c:v>0.16666666666666666</c:v>
                </c:pt>
                <c:pt idx="1">
                  <c:v>0</c:v>
                </c:pt>
                <c:pt idx="2">
                  <c:v>0</c:v>
                </c:pt>
                <c:pt idx="3">
                  <c:v>0</c:v>
                </c:pt>
                <c:pt idx="4">
                  <c:v>0.33333333333333331</c:v>
                </c:pt>
              </c:numCache>
            </c:numRef>
          </c:val>
          <c:extLst>
            <c:ext xmlns:c16="http://schemas.microsoft.com/office/drawing/2014/chart" uri="{C3380CC4-5D6E-409C-BE32-E72D297353CC}">
              <c16:uniqueId val="{00000000-F405-2144-BB1B-8FB55BD4DBF2}"/>
            </c:ext>
          </c:extLst>
        </c:ser>
        <c:ser>
          <c:idx val="1"/>
          <c:order val="1"/>
          <c:tx>
            <c:strRef>
              <c:f>China!$AA$4</c:f>
              <c:strCache>
                <c:ptCount val="1"/>
                <c:pt idx="0">
                  <c:v>2010</c:v>
                </c:pt>
              </c:strCache>
            </c:strRef>
          </c:tx>
          <c:spPr>
            <a:solidFill>
              <a:schemeClr val="accent2"/>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China!$AA$47:$AA$51</c:f>
              <c:numCache>
                <c:formatCode>0.00%</c:formatCode>
                <c:ptCount val="5"/>
                <c:pt idx="0">
                  <c:v>0</c:v>
                </c:pt>
                <c:pt idx="1">
                  <c:v>0.63157894736842102</c:v>
                </c:pt>
                <c:pt idx="2">
                  <c:v>5.2631578947368418E-2</c:v>
                </c:pt>
                <c:pt idx="3">
                  <c:v>0</c:v>
                </c:pt>
                <c:pt idx="4">
                  <c:v>5.2631578947368418E-2</c:v>
                </c:pt>
              </c:numCache>
            </c:numRef>
          </c:val>
          <c:extLst>
            <c:ext xmlns:c16="http://schemas.microsoft.com/office/drawing/2014/chart" uri="{C3380CC4-5D6E-409C-BE32-E72D297353CC}">
              <c16:uniqueId val="{00000001-F405-2144-BB1B-8FB55BD4DBF2}"/>
            </c:ext>
          </c:extLst>
        </c:ser>
        <c:ser>
          <c:idx val="2"/>
          <c:order val="2"/>
          <c:tx>
            <c:strRef>
              <c:f>China!$AB$4</c:f>
              <c:strCache>
                <c:ptCount val="1"/>
                <c:pt idx="0">
                  <c:v>2011</c:v>
                </c:pt>
              </c:strCache>
            </c:strRef>
          </c:tx>
          <c:spPr>
            <a:solidFill>
              <a:schemeClr val="accent3"/>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China!$AB$47:$AB$51</c:f>
              <c:numCache>
                <c:formatCode>0.00%</c:formatCode>
                <c:ptCount val="5"/>
                <c:pt idx="0">
                  <c:v>0.11320754716981132</c:v>
                </c:pt>
                <c:pt idx="1">
                  <c:v>0</c:v>
                </c:pt>
                <c:pt idx="2">
                  <c:v>0.13207547169811321</c:v>
                </c:pt>
                <c:pt idx="3">
                  <c:v>7.5471698113207544E-2</c:v>
                </c:pt>
                <c:pt idx="4">
                  <c:v>5.6603773584905662E-2</c:v>
                </c:pt>
              </c:numCache>
            </c:numRef>
          </c:val>
          <c:extLst>
            <c:ext xmlns:c16="http://schemas.microsoft.com/office/drawing/2014/chart" uri="{C3380CC4-5D6E-409C-BE32-E72D297353CC}">
              <c16:uniqueId val="{00000002-F405-2144-BB1B-8FB55BD4DBF2}"/>
            </c:ext>
          </c:extLst>
        </c:ser>
        <c:ser>
          <c:idx val="3"/>
          <c:order val="3"/>
          <c:tx>
            <c:strRef>
              <c:f>China!$AC$4</c:f>
              <c:strCache>
                <c:ptCount val="1"/>
                <c:pt idx="0">
                  <c:v>2012</c:v>
                </c:pt>
              </c:strCache>
            </c:strRef>
          </c:tx>
          <c:spPr>
            <a:solidFill>
              <a:schemeClr val="accent4"/>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China!$AC$47:$AC$51</c:f>
              <c:numCache>
                <c:formatCode>0.00%</c:formatCode>
                <c:ptCount val="5"/>
                <c:pt idx="0">
                  <c:v>0.45454545454545453</c:v>
                </c:pt>
                <c:pt idx="1">
                  <c:v>0</c:v>
                </c:pt>
                <c:pt idx="2">
                  <c:v>3.0303030303030304E-2</c:v>
                </c:pt>
                <c:pt idx="3">
                  <c:v>9.0909090909090912E-2</c:v>
                </c:pt>
                <c:pt idx="4">
                  <c:v>0.12121212121212122</c:v>
                </c:pt>
              </c:numCache>
            </c:numRef>
          </c:val>
          <c:extLst>
            <c:ext xmlns:c16="http://schemas.microsoft.com/office/drawing/2014/chart" uri="{C3380CC4-5D6E-409C-BE32-E72D297353CC}">
              <c16:uniqueId val="{00000003-F405-2144-BB1B-8FB55BD4DBF2}"/>
            </c:ext>
          </c:extLst>
        </c:ser>
        <c:ser>
          <c:idx val="4"/>
          <c:order val="4"/>
          <c:tx>
            <c:strRef>
              <c:f>China!$AD$4</c:f>
              <c:strCache>
                <c:ptCount val="1"/>
                <c:pt idx="0">
                  <c:v>2013</c:v>
                </c:pt>
              </c:strCache>
            </c:strRef>
          </c:tx>
          <c:spPr>
            <a:solidFill>
              <a:schemeClr val="accent5"/>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China!$AD$47:$AD$51</c:f>
              <c:numCache>
                <c:formatCode>0.00%</c:formatCode>
                <c:ptCount val="5"/>
                <c:pt idx="0">
                  <c:v>0.11538461538461539</c:v>
                </c:pt>
                <c:pt idx="1">
                  <c:v>0</c:v>
                </c:pt>
                <c:pt idx="2">
                  <c:v>0.13461538461538461</c:v>
                </c:pt>
                <c:pt idx="3">
                  <c:v>9.6153846153846159E-2</c:v>
                </c:pt>
                <c:pt idx="4">
                  <c:v>0.15384615384615385</c:v>
                </c:pt>
              </c:numCache>
            </c:numRef>
          </c:val>
          <c:extLst>
            <c:ext xmlns:c16="http://schemas.microsoft.com/office/drawing/2014/chart" uri="{C3380CC4-5D6E-409C-BE32-E72D297353CC}">
              <c16:uniqueId val="{00000004-F405-2144-BB1B-8FB55BD4DBF2}"/>
            </c:ext>
          </c:extLst>
        </c:ser>
        <c:ser>
          <c:idx val="5"/>
          <c:order val="5"/>
          <c:tx>
            <c:strRef>
              <c:f>China!$AE$4</c:f>
              <c:strCache>
                <c:ptCount val="1"/>
                <c:pt idx="0">
                  <c:v>2014</c:v>
                </c:pt>
              </c:strCache>
            </c:strRef>
          </c:tx>
          <c:spPr>
            <a:solidFill>
              <a:schemeClr val="accent6"/>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China!$AE$47:$AE$51</c:f>
              <c:numCache>
                <c:formatCode>0.00%</c:formatCode>
                <c:ptCount val="5"/>
                <c:pt idx="0">
                  <c:v>0.11538461538461539</c:v>
                </c:pt>
                <c:pt idx="1">
                  <c:v>0</c:v>
                </c:pt>
                <c:pt idx="2">
                  <c:v>0.23076923076923078</c:v>
                </c:pt>
                <c:pt idx="3">
                  <c:v>0.15384615384615385</c:v>
                </c:pt>
                <c:pt idx="4">
                  <c:v>0</c:v>
                </c:pt>
              </c:numCache>
            </c:numRef>
          </c:val>
          <c:extLst>
            <c:ext xmlns:c16="http://schemas.microsoft.com/office/drawing/2014/chart" uri="{C3380CC4-5D6E-409C-BE32-E72D297353CC}">
              <c16:uniqueId val="{00000005-F405-2144-BB1B-8FB55BD4DBF2}"/>
            </c:ext>
          </c:extLst>
        </c:ser>
        <c:ser>
          <c:idx val="6"/>
          <c:order val="6"/>
          <c:tx>
            <c:strRef>
              <c:f>China!$AF$4</c:f>
              <c:strCache>
                <c:ptCount val="1"/>
                <c:pt idx="0">
                  <c:v>2015</c:v>
                </c:pt>
              </c:strCache>
            </c:strRef>
          </c:tx>
          <c:spPr>
            <a:solidFill>
              <a:schemeClr val="accent1">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China!$AF$47:$AF$51</c:f>
              <c:numCache>
                <c:formatCode>0.00%</c:formatCode>
                <c:ptCount val="5"/>
                <c:pt idx="0">
                  <c:v>6.3492063492063489E-2</c:v>
                </c:pt>
                <c:pt idx="1">
                  <c:v>0.25396825396825395</c:v>
                </c:pt>
                <c:pt idx="2">
                  <c:v>7.9365079365079361E-2</c:v>
                </c:pt>
                <c:pt idx="3">
                  <c:v>0.1111111111111111</c:v>
                </c:pt>
                <c:pt idx="4">
                  <c:v>6.3492063492063489E-2</c:v>
                </c:pt>
              </c:numCache>
            </c:numRef>
          </c:val>
          <c:extLst>
            <c:ext xmlns:c16="http://schemas.microsoft.com/office/drawing/2014/chart" uri="{C3380CC4-5D6E-409C-BE32-E72D297353CC}">
              <c16:uniqueId val="{00000006-F405-2144-BB1B-8FB55BD4DBF2}"/>
            </c:ext>
          </c:extLst>
        </c:ser>
        <c:ser>
          <c:idx val="7"/>
          <c:order val="7"/>
          <c:tx>
            <c:strRef>
              <c:f>China!$AG$4</c:f>
              <c:strCache>
                <c:ptCount val="1"/>
                <c:pt idx="0">
                  <c:v>2016</c:v>
                </c:pt>
              </c:strCache>
            </c:strRef>
          </c:tx>
          <c:spPr>
            <a:solidFill>
              <a:schemeClr val="accent2">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China!$AG$47:$AG$51</c:f>
              <c:numCache>
                <c:formatCode>0.00%</c:formatCode>
                <c:ptCount val="5"/>
                <c:pt idx="0">
                  <c:v>3.8461538461538464E-2</c:v>
                </c:pt>
                <c:pt idx="1">
                  <c:v>3.8461538461538464E-2</c:v>
                </c:pt>
                <c:pt idx="2">
                  <c:v>0.15384615384615385</c:v>
                </c:pt>
                <c:pt idx="3">
                  <c:v>0.15384615384615385</c:v>
                </c:pt>
                <c:pt idx="4">
                  <c:v>3.8461538461538464E-2</c:v>
                </c:pt>
              </c:numCache>
            </c:numRef>
          </c:val>
          <c:extLst>
            <c:ext xmlns:c16="http://schemas.microsoft.com/office/drawing/2014/chart" uri="{C3380CC4-5D6E-409C-BE32-E72D297353CC}">
              <c16:uniqueId val="{00000007-F405-2144-BB1B-8FB55BD4DBF2}"/>
            </c:ext>
          </c:extLst>
        </c:ser>
        <c:ser>
          <c:idx val="8"/>
          <c:order val="8"/>
          <c:tx>
            <c:strRef>
              <c:f>China!$AH$4</c:f>
              <c:strCache>
                <c:ptCount val="1"/>
                <c:pt idx="0">
                  <c:v>2017</c:v>
                </c:pt>
              </c:strCache>
            </c:strRef>
          </c:tx>
          <c:spPr>
            <a:solidFill>
              <a:schemeClr val="accent3">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China!$AH$47:$AH$51</c:f>
              <c:numCache>
                <c:formatCode>0.00%</c:formatCode>
                <c:ptCount val="5"/>
                <c:pt idx="0">
                  <c:v>7.1428571428571425E-2</c:v>
                </c:pt>
                <c:pt idx="1">
                  <c:v>0</c:v>
                </c:pt>
                <c:pt idx="2">
                  <c:v>7.1428571428571425E-2</c:v>
                </c:pt>
                <c:pt idx="3">
                  <c:v>0.21428571428571427</c:v>
                </c:pt>
                <c:pt idx="4">
                  <c:v>0</c:v>
                </c:pt>
              </c:numCache>
            </c:numRef>
          </c:val>
          <c:extLst>
            <c:ext xmlns:c16="http://schemas.microsoft.com/office/drawing/2014/chart" uri="{C3380CC4-5D6E-409C-BE32-E72D297353CC}">
              <c16:uniqueId val="{00000008-F405-2144-BB1B-8FB55BD4DBF2}"/>
            </c:ext>
          </c:extLst>
        </c:ser>
        <c:ser>
          <c:idx val="9"/>
          <c:order val="9"/>
          <c:tx>
            <c:strRef>
              <c:f>China!$AI$4</c:f>
              <c:strCache>
                <c:ptCount val="1"/>
                <c:pt idx="0">
                  <c:v>2018</c:v>
                </c:pt>
              </c:strCache>
            </c:strRef>
          </c:tx>
          <c:spPr>
            <a:solidFill>
              <a:schemeClr val="accent4">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China!$AI$47:$AI$51</c:f>
              <c:numCache>
                <c:formatCode>0.00%</c:formatCode>
                <c:ptCount val="5"/>
                <c:pt idx="0">
                  <c:v>7.6923076923076927E-2</c:v>
                </c:pt>
                <c:pt idx="1">
                  <c:v>0.30769230769230771</c:v>
                </c:pt>
                <c:pt idx="2">
                  <c:v>0.15384615384615385</c:v>
                </c:pt>
                <c:pt idx="3">
                  <c:v>3.8461538461538464E-2</c:v>
                </c:pt>
                <c:pt idx="4">
                  <c:v>7.6923076923076927E-2</c:v>
                </c:pt>
              </c:numCache>
            </c:numRef>
          </c:val>
          <c:extLst>
            <c:ext xmlns:c16="http://schemas.microsoft.com/office/drawing/2014/chart" uri="{C3380CC4-5D6E-409C-BE32-E72D297353CC}">
              <c16:uniqueId val="{00000009-F405-2144-BB1B-8FB55BD4DBF2}"/>
            </c:ext>
          </c:extLst>
        </c:ser>
        <c:ser>
          <c:idx val="10"/>
          <c:order val="10"/>
          <c:tx>
            <c:strRef>
              <c:f>China!$AJ$4</c:f>
              <c:strCache>
                <c:ptCount val="1"/>
                <c:pt idx="0">
                  <c:v>2019</c:v>
                </c:pt>
              </c:strCache>
            </c:strRef>
          </c:tx>
          <c:spPr>
            <a:solidFill>
              <a:schemeClr val="accent5">
                <a:lumMod val="60000"/>
              </a:schemeClr>
            </a:solidFill>
            <a:ln>
              <a:noFill/>
            </a:ln>
            <a:effectLst/>
          </c:spPr>
          <c:invertIfNegative val="0"/>
          <c:cat>
            <c:strRef>
              <c:f>China!$Y$47:$Y$51</c:f>
              <c:strCache>
                <c:ptCount val="5"/>
                <c:pt idx="0">
                  <c:v>Quality assurance</c:v>
                </c:pt>
                <c:pt idx="1">
                  <c:v>Sterility assurance</c:v>
                </c:pt>
                <c:pt idx="2">
                  <c:v>Quality control</c:v>
                </c:pt>
                <c:pt idx="3">
                  <c:v>Material management</c:v>
                </c:pt>
                <c:pt idx="4">
                  <c:v>Equitpment</c:v>
                </c:pt>
              </c:strCache>
            </c:strRef>
          </c:cat>
          <c:val>
            <c:numRef>
              <c:f>China!$AJ$47:$AJ$51</c:f>
              <c:numCache>
                <c:formatCode>0.00%</c:formatCode>
                <c:ptCount val="5"/>
                <c:pt idx="0">
                  <c:v>0</c:v>
                </c:pt>
                <c:pt idx="1">
                  <c:v>0</c:v>
                </c:pt>
                <c:pt idx="2">
                  <c:v>0</c:v>
                </c:pt>
                <c:pt idx="3">
                  <c:v>0.33333333333333331</c:v>
                </c:pt>
                <c:pt idx="4">
                  <c:v>0.16666666666666666</c:v>
                </c:pt>
              </c:numCache>
            </c:numRef>
          </c:val>
          <c:extLst>
            <c:ext xmlns:c16="http://schemas.microsoft.com/office/drawing/2014/chart" uri="{C3380CC4-5D6E-409C-BE32-E72D297353CC}">
              <c16:uniqueId val="{00000015-50B4-9A49-A694-EA9DBAC67770}"/>
            </c:ext>
          </c:extLst>
        </c:ser>
        <c:dLbls>
          <c:showLegendKey val="0"/>
          <c:showVal val="0"/>
          <c:showCatName val="0"/>
          <c:showSerName val="0"/>
          <c:showPercent val="0"/>
          <c:showBubbleSize val="0"/>
        </c:dLbls>
        <c:gapWidth val="219"/>
        <c:overlap val="-27"/>
        <c:axId val="542484591"/>
        <c:axId val="951995695"/>
      </c:barChart>
      <c:catAx>
        <c:axId val="542484591"/>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600"/>
                  <a:t>Deficiency Category</a:t>
                </a:r>
              </a:p>
            </c:rich>
          </c:tx>
          <c:layout>
            <c:manualLayout>
              <c:xMode val="edge"/>
              <c:yMode val="edge"/>
              <c:x val="0.43175920130606243"/>
              <c:y val="0.8463253878006393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51995695"/>
        <c:crosses val="autoZero"/>
        <c:auto val="1"/>
        <c:lblAlgn val="ctr"/>
        <c:lblOffset val="100"/>
        <c:noMultiLvlLbl val="0"/>
      </c:catAx>
      <c:valAx>
        <c:axId val="95199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600"/>
                  <a:t>Percentage per</a:t>
                </a:r>
                <a:r>
                  <a:rPr lang="en-GB" sz="1600" baseline="0"/>
                  <a:t> Year</a:t>
                </a:r>
                <a:endParaRPr lang="en-GB" sz="1600"/>
              </a:p>
            </c:rich>
          </c:tx>
          <c:layout>
            <c:manualLayout>
              <c:xMode val="edge"/>
              <c:yMode val="edge"/>
              <c:x val="8.8938299055030569E-3"/>
              <c:y val="0.24228303546525345"/>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4248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2400" b="1" i="0" baseline="0">
                <a:effectLst/>
              </a:rPr>
              <a:t>EU/EEA: Distrubution of Top Five Deficiencies </a:t>
            </a:r>
            <a:endParaRPr lang="en-GB" sz="2400">
              <a:effectLst/>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EEA!$AC$10</c:f>
              <c:strCache>
                <c:ptCount val="1"/>
                <c:pt idx="0">
                  <c:v>2009</c:v>
                </c:pt>
              </c:strCache>
            </c:strRef>
          </c:tx>
          <c:spPr>
            <a:solidFill>
              <a:schemeClr val="accent1"/>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EEA!$AC$11:$AC$15</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F405-2144-BB1B-8FB55BD4DBF2}"/>
            </c:ext>
          </c:extLst>
        </c:ser>
        <c:ser>
          <c:idx val="1"/>
          <c:order val="1"/>
          <c:tx>
            <c:strRef>
              <c:f>EEA!$AD$10</c:f>
              <c:strCache>
                <c:ptCount val="1"/>
                <c:pt idx="0">
                  <c:v>2012</c:v>
                </c:pt>
              </c:strCache>
            </c:strRef>
          </c:tx>
          <c:spPr>
            <a:solidFill>
              <a:schemeClr val="accent2"/>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EEA!$AD$11:$AD$15</c:f>
              <c:numCache>
                <c:formatCode>General</c:formatCode>
                <c:ptCount val="5"/>
                <c:pt idx="0">
                  <c:v>0.16666666666666666</c:v>
                </c:pt>
                <c:pt idx="1">
                  <c:v>0.16666666666666666</c:v>
                </c:pt>
                <c:pt idx="2">
                  <c:v>0</c:v>
                </c:pt>
                <c:pt idx="3">
                  <c:v>0.16666666666666666</c:v>
                </c:pt>
                <c:pt idx="4">
                  <c:v>0</c:v>
                </c:pt>
              </c:numCache>
            </c:numRef>
          </c:val>
          <c:extLst>
            <c:ext xmlns:c16="http://schemas.microsoft.com/office/drawing/2014/chart" uri="{C3380CC4-5D6E-409C-BE32-E72D297353CC}">
              <c16:uniqueId val="{00000001-F405-2144-BB1B-8FB55BD4DBF2}"/>
            </c:ext>
          </c:extLst>
        </c:ser>
        <c:ser>
          <c:idx val="2"/>
          <c:order val="2"/>
          <c:tx>
            <c:strRef>
              <c:f>EEA!$AE$10</c:f>
              <c:strCache>
                <c:ptCount val="1"/>
                <c:pt idx="0">
                  <c:v>2013</c:v>
                </c:pt>
              </c:strCache>
            </c:strRef>
          </c:tx>
          <c:spPr>
            <a:solidFill>
              <a:schemeClr val="accent3"/>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EEA!$AE$11:$AE$15</c:f>
              <c:numCache>
                <c:formatCode>General</c:formatCode>
                <c:ptCount val="5"/>
                <c:pt idx="0">
                  <c:v>0</c:v>
                </c:pt>
                <c:pt idx="1">
                  <c:v>0.05</c:v>
                </c:pt>
                <c:pt idx="2">
                  <c:v>0.05</c:v>
                </c:pt>
                <c:pt idx="3">
                  <c:v>0.35</c:v>
                </c:pt>
                <c:pt idx="4">
                  <c:v>0</c:v>
                </c:pt>
              </c:numCache>
            </c:numRef>
          </c:val>
          <c:extLst>
            <c:ext xmlns:c16="http://schemas.microsoft.com/office/drawing/2014/chart" uri="{C3380CC4-5D6E-409C-BE32-E72D297353CC}">
              <c16:uniqueId val="{00000002-F405-2144-BB1B-8FB55BD4DBF2}"/>
            </c:ext>
          </c:extLst>
        </c:ser>
        <c:ser>
          <c:idx val="3"/>
          <c:order val="3"/>
          <c:tx>
            <c:strRef>
              <c:f>EEA!$AF$10</c:f>
              <c:strCache>
                <c:ptCount val="1"/>
                <c:pt idx="0">
                  <c:v>2014</c:v>
                </c:pt>
              </c:strCache>
            </c:strRef>
          </c:tx>
          <c:spPr>
            <a:solidFill>
              <a:schemeClr val="accent4"/>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EEA!$AF$11:$AF$15</c:f>
              <c:numCache>
                <c:formatCode>General</c:formatCode>
                <c:ptCount val="5"/>
                <c:pt idx="0">
                  <c:v>8.6956521739130432E-2</c:v>
                </c:pt>
                <c:pt idx="1">
                  <c:v>4.3478260869565216E-2</c:v>
                </c:pt>
                <c:pt idx="2">
                  <c:v>0</c:v>
                </c:pt>
                <c:pt idx="3">
                  <c:v>8.6956521739130432E-2</c:v>
                </c:pt>
                <c:pt idx="4">
                  <c:v>0.34782608695652173</c:v>
                </c:pt>
              </c:numCache>
            </c:numRef>
          </c:val>
          <c:extLst>
            <c:ext xmlns:c16="http://schemas.microsoft.com/office/drawing/2014/chart" uri="{C3380CC4-5D6E-409C-BE32-E72D297353CC}">
              <c16:uniqueId val="{00000003-F405-2144-BB1B-8FB55BD4DBF2}"/>
            </c:ext>
          </c:extLst>
        </c:ser>
        <c:ser>
          <c:idx val="4"/>
          <c:order val="4"/>
          <c:tx>
            <c:strRef>
              <c:f>EEA!$AG$10</c:f>
              <c:strCache>
                <c:ptCount val="1"/>
                <c:pt idx="0">
                  <c:v>2015</c:v>
                </c:pt>
              </c:strCache>
            </c:strRef>
          </c:tx>
          <c:spPr>
            <a:solidFill>
              <a:schemeClr val="accent5"/>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EEA!$AG$11:$AG$15</c:f>
              <c:numCache>
                <c:formatCode>General</c:formatCode>
                <c:ptCount val="5"/>
                <c:pt idx="0">
                  <c:v>6.0606060606060608E-2</c:v>
                </c:pt>
                <c:pt idx="1">
                  <c:v>9.0909090909090912E-2</c:v>
                </c:pt>
                <c:pt idx="2">
                  <c:v>6.0606060606060608E-2</c:v>
                </c:pt>
                <c:pt idx="3">
                  <c:v>9.0909090909090912E-2</c:v>
                </c:pt>
                <c:pt idx="4">
                  <c:v>0.15151515151515152</c:v>
                </c:pt>
              </c:numCache>
            </c:numRef>
          </c:val>
          <c:extLst>
            <c:ext xmlns:c16="http://schemas.microsoft.com/office/drawing/2014/chart" uri="{C3380CC4-5D6E-409C-BE32-E72D297353CC}">
              <c16:uniqueId val="{00000004-F405-2144-BB1B-8FB55BD4DBF2}"/>
            </c:ext>
          </c:extLst>
        </c:ser>
        <c:ser>
          <c:idx val="5"/>
          <c:order val="5"/>
          <c:tx>
            <c:strRef>
              <c:f>EEA!$AH$10</c:f>
              <c:strCache>
                <c:ptCount val="1"/>
                <c:pt idx="0">
                  <c:v>2016</c:v>
                </c:pt>
              </c:strCache>
            </c:strRef>
          </c:tx>
          <c:spPr>
            <a:solidFill>
              <a:schemeClr val="accent6"/>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EEA!$AH$11:$AH$15</c:f>
              <c:numCache>
                <c:formatCode>General</c:formatCode>
                <c:ptCount val="5"/>
                <c:pt idx="0">
                  <c:v>0.16666666666666666</c:v>
                </c:pt>
                <c:pt idx="1">
                  <c:v>0</c:v>
                </c:pt>
                <c:pt idx="2">
                  <c:v>0</c:v>
                </c:pt>
                <c:pt idx="3">
                  <c:v>0</c:v>
                </c:pt>
                <c:pt idx="4">
                  <c:v>0.66666666666666663</c:v>
                </c:pt>
              </c:numCache>
            </c:numRef>
          </c:val>
          <c:extLst>
            <c:ext xmlns:c16="http://schemas.microsoft.com/office/drawing/2014/chart" uri="{C3380CC4-5D6E-409C-BE32-E72D297353CC}">
              <c16:uniqueId val="{00000005-F405-2144-BB1B-8FB55BD4DBF2}"/>
            </c:ext>
          </c:extLst>
        </c:ser>
        <c:ser>
          <c:idx val="6"/>
          <c:order val="6"/>
          <c:tx>
            <c:strRef>
              <c:f>EEA!$AI$10</c:f>
              <c:strCache>
                <c:ptCount val="1"/>
                <c:pt idx="0">
                  <c:v>2017</c:v>
                </c:pt>
              </c:strCache>
            </c:strRef>
          </c:tx>
          <c:spPr>
            <a:solidFill>
              <a:schemeClr val="accent1">
                <a:lumMod val="60000"/>
              </a:schemeClr>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EEA!$AI$11:$AI$15</c:f>
              <c:numCache>
                <c:formatCode>General</c:formatCode>
                <c:ptCount val="5"/>
                <c:pt idx="0">
                  <c:v>3.5714285714285712E-2</c:v>
                </c:pt>
                <c:pt idx="1">
                  <c:v>0.10714285714285714</c:v>
                </c:pt>
                <c:pt idx="2">
                  <c:v>3.5714285714285712E-2</c:v>
                </c:pt>
                <c:pt idx="3">
                  <c:v>0.25</c:v>
                </c:pt>
                <c:pt idx="4">
                  <c:v>0.21428571428571427</c:v>
                </c:pt>
              </c:numCache>
            </c:numRef>
          </c:val>
          <c:extLst>
            <c:ext xmlns:c16="http://schemas.microsoft.com/office/drawing/2014/chart" uri="{C3380CC4-5D6E-409C-BE32-E72D297353CC}">
              <c16:uniqueId val="{00000006-F405-2144-BB1B-8FB55BD4DBF2}"/>
            </c:ext>
          </c:extLst>
        </c:ser>
        <c:ser>
          <c:idx val="7"/>
          <c:order val="7"/>
          <c:tx>
            <c:strRef>
              <c:f>EEA!$AJ$10</c:f>
              <c:strCache>
                <c:ptCount val="1"/>
                <c:pt idx="0">
                  <c:v>2018</c:v>
                </c:pt>
              </c:strCache>
            </c:strRef>
          </c:tx>
          <c:spPr>
            <a:solidFill>
              <a:schemeClr val="accent2">
                <a:lumMod val="60000"/>
              </a:schemeClr>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EEA!$AJ$11:$AJ$15</c:f>
              <c:numCache>
                <c:formatCode>General</c:formatCode>
                <c:ptCount val="5"/>
                <c:pt idx="0">
                  <c:v>4.878048780487805E-2</c:v>
                </c:pt>
                <c:pt idx="1">
                  <c:v>4.878048780487805E-2</c:v>
                </c:pt>
                <c:pt idx="2">
                  <c:v>0.1951219512195122</c:v>
                </c:pt>
                <c:pt idx="3">
                  <c:v>0</c:v>
                </c:pt>
                <c:pt idx="4">
                  <c:v>2.4390243902439025E-2</c:v>
                </c:pt>
              </c:numCache>
            </c:numRef>
          </c:val>
          <c:extLst>
            <c:ext xmlns:c16="http://schemas.microsoft.com/office/drawing/2014/chart" uri="{C3380CC4-5D6E-409C-BE32-E72D297353CC}">
              <c16:uniqueId val="{00000007-F405-2144-BB1B-8FB55BD4DBF2}"/>
            </c:ext>
          </c:extLst>
        </c:ser>
        <c:ser>
          <c:idx val="8"/>
          <c:order val="8"/>
          <c:tx>
            <c:strRef>
              <c:f>EEA!$AK$10</c:f>
              <c:strCache>
                <c:ptCount val="1"/>
                <c:pt idx="0">
                  <c:v>2019</c:v>
                </c:pt>
              </c:strCache>
            </c:strRef>
          </c:tx>
          <c:spPr>
            <a:solidFill>
              <a:schemeClr val="accent3">
                <a:lumMod val="60000"/>
              </a:schemeClr>
            </a:solidFill>
            <a:ln>
              <a:noFill/>
            </a:ln>
            <a:effectLst/>
          </c:spPr>
          <c:invertIfNegative val="0"/>
          <c:cat>
            <c:strRef>
              <c:f>EEA!$AB$11:$AB$15</c:f>
              <c:strCache>
                <c:ptCount val="5"/>
                <c:pt idx="0">
                  <c:v>Quality assurance</c:v>
                </c:pt>
                <c:pt idx="1">
                  <c:v>Personnel: key personnel </c:v>
                </c:pt>
                <c:pt idx="2">
                  <c:v>Documentation: control </c:v>
                </c:pt>
                <c:pt idx="3">
                  <c:v>Quality control</c:v>
                </c:pt>
                <c:pt idx="4">
                  <c:v>Sterility assurance</c:v>
                </c:pt>
              </c:strCache>
            </c:strRef>
          </c:cat>
          <c:val>
            <c:numRef>
              <c:f>EEA!$AK$11:$AK$15</c:f>
              <c:numCache>
                <c:formatCode>General</c:formatCode>
                <c:ptCount val="5"/>
                <c:pt idx="0">
                  <c:v>8.6956521739130432E-2</c:v>
                </c:pt>
                <c:pt idx="1">
                  <c:v>4.3478260869565216E-2</c:v>
                </c:pt>
                <c:pt idx="2">
                  <c:v>0.13043478260869565</c:v>
                </c:pt>
                <c:pt idx="3">
                  <c:v>0.17391304347826086</c:v>
                </c:pt>
                <c:pt idx="4">
                  <c:v>0</c:v>
                </c:pt>
              </c:numCache>
            </c:numRef>
          </c:val>
          <c:extLst>
            <c:ext xmlns:c16="http://schemas.microsoft.com/office/drawing/2014/chart" uri="{C3380CC4-5D6E-409C-BE32-E72D297353CC}">
              <c16:uniqueId val="{00000008-F405-2144-BB1B-8FB55BD4DBF2}"/>
            </c:ext>
          </c:extLst>
        </c:ser>
        <c:dLbls>
          <c:showLegendKey val="0"/>
          <c:showVal val="0"/>
          <c:showCatName val="0"/>
          <c:showSerName val="0"/>
          <c:showPercent val="0"/>
          <c:showBubbleSize val="0"/>
        </c:dLbls>
        <c:gapWidth val="219"/>
        <c:overlap val="-27"/>
        <c:axId val="542484591"/>
        <c:axId val="951995695"/>
      </c:barChart>
      <c:catAx>
        <c:axId val="542484591"/>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600"/>
                  <a:t>Deficiency Category</a:t>
                </a:r>
              </a:p>
            </c:rich>
          </c:tx>
          <c:layout>
            <c:manualLayout>
              <c:xMode val="edge"/>
              <c:yMode val="edge"/>
              <c:x val="0.44487461319816857"/>
              <c:y val="0.8649267669340013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51995695"/>
        <c:crosses val="autoZero"/>
        <c:auto val="1"/>
        <c:lblAlgn val="ctr"/>
        <c:lblOffset val="100"/>
        <c:noMultiLvlLbl val="0"/>
      </c:catAx>
      <c:valAx>
        <c:axId val="95199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600"/>
                  <a:t>Percentage</a:t>
                </a:r>
                <a:r>
                  <a:rPr lang="en-GB" sz="1600" baseline="0"/>
                  <a:t> per Year</a:t>
                </a:r>
                <a:endParaRPr lang="en-GB" sz="1600"/>
              </a:p>
            </c:rich>
          </c:tx>
          <c:layout>
            <c:manualLayout>
              <c:xMode val="edge"/>
              <c:yMode val="edge"/>
              <c:x val="5.6994816792629698E-3"/>
              <c:y val="0.28621986164855773"/>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4248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1800" b="1" i="0" baseline="0">
                <a:effectLst/>
              </a:rPr>
              <a:t>USA: Distrubution of Top Five Deficiencies </a:t>
            </a:r>
            <a:endParaRPr lang="en-GB">
              <a:effectLst/>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US!$AU$2</c:f>
              <c:strCache>
                <c:ptCount val="1"/>
                <c:pt idx="0">
                  <c:v>2009</c:v>
                </c:pt>
              </c:strCache>
            </c:strRef>
          </c:tx>
          <c:spPr>
            <a:solidFill>
              <a:schemeClr val="accent1"/>
            </a:solidFill>
            <a:ln>
              <a:noFill/>
            </a:ln>
            <a:effectLst/>
          </c:spPr>
          <c:invertIfNegative val="0"/>
          <c:cat>
            <c:strRef>
              <c:f>US!$AT$3:$AT$7</c:f>
              <c:strCache>
                <c:ptCount val="5"/>
                <c:pt idx="0">
                  <c:v>Quality assurance</c:v>
                </c:pt>
                <c:pt idx="1">
                  <c:v>Premises</c:v>
                </c:pt>
                <c:pt idx="2">
                  <c:v>Equitpment</c:v>
                </c:pt>
                <c:pt idx="3">
                  <c:v>Documentation: control </c:v>
                </c:pt>
                <c:pt idx="4">
                  <c:v>Sterility assurance</c:v>
                </c:pt>
              </c:strCache>
            </c:strRef>
          </c:cat>
          <c:val>
            <c:numRef>
              <c:f>US!$AU$3:$AU$7</c:f>
              <c:numCache>
                <c:formatCode>0.00%</c:formatCode>
                <c:ptCount val="5"/>
                <c:pt idx="0">
                  <c:v>0</c:v>
                </c:pt>
                <c:pt idx="1">
                  <c:v>0</c:v>
                </c:pt>
                <c:pt idx="2">
                  <c:v>0</c:v>
                </c:pt>
                <c:pt idx="3">
                  <c:v>0</c:v>
                </c:pt>
                <c:pt idx="4">
                  <c:v>1</c:v>
                </c:pt>
              </c:numCache>
            </c:numRef>
          </c:val>
          <c:extLst>
            <c:ext xmlns:c16="http://schemas.microsoft.com/office/drawing/2014/chart" uri="{C3380CC4-5D6E-409C-BE32-E72D297353CC}">
              <c16:uniqueId val="{00000000-F405-2144-BB1B-8FB55BD4DBF2}"/>
            </c:ext>
          </c:extLst>
        </c:ser>
        <c:ser>
          <c:idx val="1"/>
          <c:order val="1"/>
          <c:tx>
            <c:strRef>
              <c:f>US!$AV$2</c:f>
              <c:strCache>
                <c:ptCount val="1"/>
                <c:pt idx="0">
                  <c:v>2011</c:v>
                </c:pt>
              </c:strCache>
            </c:strRef>
          </c:tx>
          <c:spPr>
            <a:solidFill>
              <a:schemeClr val="accent2"/>
            </a:solidFill>
            <a:ln>
              <a:noFill/>
            </a:ln>
            <a:effectLst/>
          </c:spPr>
          <c:invertIfNegative val="0"/>
          <c:cat>
            <c:strRef>
              <c:f>US!$AT$3:$AT$7</c:f>
              <c:strCache>
                <c:ptCount val="5"/>
                <c:pt idx="0">
                  <c:v>Quality assurance</c:v>
                </c:pt>
                <c:pt idx="1">
                  <c:v>Premises</c:v>
                </c:pt>
                <c:pt idx="2">
                  <c:v>Equitpment</c:v>
                </c:pt>
                <c:pt idx="3">
                  <c:v>Documentation: control </c:v>
                </c:pt>
                <c:pt idx="4">
                  <c:v>Sterility assurance</c:v>
                </c:pt>
              </c:strCache>
            </c:strRef>
          </c:cat>
          <c:val>
            <c:numRef>
              <c:f>US!$AV$3:$AV$7</c:f>
              <c:numCache>
                <c:formatCode>0.00%</c:formatCode>
                <c:ptCount val="5"/>
                <c:pt idx="0">
                  <c:v>7.1428571428571425E-2</c:v>
                </c:pt>
                <c:pt idx="1">
                  <c:v>0.14285714285714285</c:v>
                </c:pt>
                <c:pt idx="2">
                  <c:v>0.14285714285714285</c:v>
                </c:pt>
                <c:pt idx="3">
                  <c:v>7.1428571428571425E-2</c:v>
                </c:pt>
                <c:pt idx="4">
                  <c:v>0.2857142857142857</c:v>
                </c:pt>
              </c:numCache>
            </c:numRef>
          </c:val>
          <c:extLst>
            <c:ext xmlns:c16="http://schemas.microsoft.com/office/drawing/2014/chart" uri="{C3380CC4-5D6E-409C-BE32-E72D297353CC}">
              <c16:uniqueId val="{00000001-F405-2144-BB1B-8FB55BD4DBF2}"/>
            </c:ext>
          </c:extLst>
        </c:ser>
        <c:ser>
          <c:idx val="2"/>
          <c:order val="2"/>
          <c:tx>
            <c:strRef>
              <c:f>US!$AW$2</c:f>
              <c:strCache>
                <c:ptCount val="1"/>
                <c:pt idx="0">
                  <c:v>2012</c:v>
                </c:pt>
              </c:strCache>
            </c:strRef>
          </c:tx>
          <c:spPr>
            <a:solidFill>
              <a:schemeClr val="accent3"/>
            </a:solidFill>
            <a:ln>
              <a:noFill/>
            </a:ln>
            <a:effectLst/>
          </c:spPr>
          <c:invertIfNegative val="0"/>
          <c:cat>
            <c:strRef>
              <c:f>US!$AT$3:$AT$7</c:f>
              <c:strCache>
                <c:ptCount val="5"/>
                <c:pt idx="0">
                  <c:v>Quality assurance</c:v>
                </c:pt>
                <c:pt idx="1">
                  <c:v>Premises</c:v>
                </c:pt>
                <c:pt idx="2">
                  <c:v>Equitpment</c:v>
                </c:pt>
                <c:pt idx="3">
                  <c:v>Documentation: control </c:v>
                </c:pt>
                <c:pt idx="4">
                  <c:v>Sterility assurance</c:v>
                </c:pt>
              </c:strCache>
            </c:strRef>
          </c:cat>
          <c:val>
            <c:numRef>
              <c:f>US!$AW$3:$AW$7</c:f>
              <c:numCache>
                <c:formatCode>0.00%</c:formatCode>
                <c:ptCount val="5"/>
                <c:pt idx="0">
                  <c:v>0.16666666666666666</c:v>
                </c:pt>
                <c:pt idx="1">
                  <c:v>0</c:v>
                </c:pt>
                <c:pt idx="2">
                  <c:v>0</c:v>
                </c:pt>
                <c:pt idx="3">
                  <c:v>0.16666666666666666</c:v>
                </c:pt>
                <c:pt idx="4">
                  <c:v>0</c:v>
                </c:pt>
              </c:numCache>
            </c:numRef>
          </c:val>
          <c:extLst>
            <c:ext xmlns:c16="http://schemas.microsoft.com/office/drawing/2014/chart" uri="{C3380CC4-5D6E-409C-BE32-E72D297353CC}">
              <c16:uniqueId val="{00000002-F405-2144-BB1B-8FB55BD4DBF2}"/>
            </c:ext>
          </c:extLst>
        </c:ser>
        <c:dLbls>
          <c:showLegendKey val="0"/>
          <c:showVal val="0"/>
          <c:showCatName val="0"/>
          <c:showSerName val="0"/>
          <c:showPercent val="0"/>
          <c:showBubbleSize val="0"/>
        </c:dLbls>
        <c:gapWidth val="219"/>
        <c:overlap val="-27"/>
        <c:axId val="542484591"/>
        <c:axId val="951995695"/>
      </c:barChart>
      <c:catAx>
        <c:axId val="54248459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Deficiency Category</a:t>
                </a:r>
              </a:p>
            </c:rich>
          </c:tx>
          <c:layout>
            <c:manualLayout>
              <c:xMode val="edge"/>
              <c:yMode val="edge"/>
              <c:x val="0.46762236918000244"/>
              <c:y val="0.8702587466515139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51995695"/>
        <c:crosses val="autoZero"/>
        <c:auto val="1"/>
        <c:lblAlgn val="ctr"/>
        <c:lblOffset val="100"/>
        <c:noMultiLvlLbl val="0"/>
      </c:catAx>
      <c:valAx>
        <c:axId val="95199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Percentage per Year</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4248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1800" b="1" i="0" baseline="0">
                <a:effectLst/>
              </a:rPr>
              <a:t>RoW: Distrubution of Top Five Deficiencies </a:t>
            </a:r>
            <a:endParaRPr lang="en-GB">
              <a:effectLst/>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RoW!$AB$10</c:f>
              <c:strCache>
                <c:ptCount val="1"/>
                <c:pt idx="0">
                  <c:v>2008</c:v>
                </c:pt>
              </c:strCache>
            </c:strRef>
          </c:tx>
          <c:spPr>
            <a:solidFill>
              <a:schemeClr val="accent1"/>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RoW!$AB$11:$AB$15</c:f>
              <c:numCache>
                <c:formatCode>0.00%</c:formatCode>
                <c:ptCount val="5"/>
                <c:pt idx="0">
                  <c:v>0</c:v>
                </c:pt>
                <c:pt idx="1">
                  <c:v>0</c:v>
                </c:pt>
                <c:pt idx="2">
                  <c:v>0</c:v>
                </c:pt>
                <c:pt idx="3">
                  <c:v>0</c:v>
                </c:pt>
                <c:pt idx="4">
                  <c:v>1</c:v>
                </c:pt>
              </c:numCache>
            </c:numRef>
          </c:val>
          <c:extLst>
            <c:ext xmlns:c16="http://schemas.microsoft.com/office/drawing/2014/chart" uri="{C3380CC4-5D6E-409C-BE32-E72D297353CC}">
              <c16:uniqueId val="{00000000-F405-2144-BB1B-8FB55BD4DBF2}"/>
            </c:ext>
          </c:extLst>
        </c:ser>
        <c:ser>
          <c:idx val="1"/>
          <c:order val="1"/>
          <c:tx>
            <c:strRef>
              <c:f>RoW!$AC$10</c:f>
              <c:strCache>
                <c:ptCount val="1"/>
                <c:pt idx="0">
                  <c:v>2010</c:v>
                </c:pt>
              </c:strCache>
            </c:strRef>
          </c:tx>
          <c:spPr>
            <a:solidFill>
              <a:schemeClr val="accent2"/>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RoW!$AC$11:$AC$15</c:f>
              <c:numCache>
                <c:formatCode>0.00%</c:formatCode>
                <c:ptCount val="5"/>
                <c:pt idx="0">
                  <c:v>0</c:v>
                </c:pt>
                <c:pt idx="1">
                  <c:v>0</c:v>
                </c:pt>
                <c:pt idx="2">
                  <c:v>0</c:v>
                </c:pt>
                <c:pt idx="3">
                  <c:v>0</c:v>
                </c:pt>
                <c:pt idx="4">
                  <c:v>0.73076923076923073</c:v>
                </c:pt>
              </c:numCache>
            </c:numRef>
          </c:val>
          <c:extLst>
            <c:ext xmlns:c16="http://schemas.microsoft.com/office/drawing/2014/chart" uri="{C3380CC4-5D6E-409C-BE32-E72D297353CC}">
              <c16:uniqueId val="{00000001-F405-2144-BB1B-8FB55BD4DBF2}"/>
            </c:ext>
          </c:extLst>
        </c:ser>
        <c:ser>
          <c:idx val="2"/>
          <c:order val="2"/>
          <c:tx>
            <c:strRef>
              <c:f>RoW!$AD$10</c:f>
              <c:strCache>
                <c:ptCount val="1"/>
                <c:pt idx="0">
                  <c:v>2011</c:v>
                </c:pt>
              </c:strCache>
            </c:strRef>
          </c:tx>
          <c:spPr>
            <a:solidFill>
              <a:schemeClr val="accent3"/>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RoW!$AD$11:$AD$15</c:f>
              <c:numCache>
                <c:formatCode>0.00%</c:formatCode>
                <c:ptCount val="5"/>
                <c:pt idx="0">
                  <c:v>0.125</c:v>
                </c:pt>
                <c:pt idx="1">
                  <c:v>0</c:v>
                </c:pt>
                <c:pt idx="2">
                  <c:v>0</c:v>
                </c:pt>
                <c:pt idx="3">
                  <c:v>0</c:v>
                </c:pt>
                <c:pt idx="4">
                  <c:v>0</c:v>
                </c:pt>
              </c:numCache>
            </c:numRef>
          </c:val>
          <c:extLst>
            <c:ext xmlns:c16="http://schemas.microsoft.com/office/drawing/2014/chart" uri="{C3380CC4-5D6E-409C-BE32-E72D297353CC}">
              <c16:uniqueId val="{00000002-F405-2144-BB1B-8FB55BD4DBF2}"/>
            </c:ext>
          </c:extLst>
        </c:ser>
        <c:ser>
          <c:idx val="3"/>
          <c:order val="3"/>
          <c:tx>
            <c:strRef>
              <c:f>RoW!$AE$10</c:f>
              <c:strCache>
                <c:ptCount val="1"/>
                <c:pt idx="0">
                  <c:v>2012</c:v>
                </c:pt>
              </c:strCache>
            </c:strRef>
          </c:tx>
          <c:spPr>
            <a:solidFill>
              <a:schemeClr val="accent4"/>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RoW!$AE$11:$AE$15</c:f>
              <c:numCache>
                <c:formatCode>0.00%</c:formatCode>
                <c:ptCount val="5"/>
                <c:pt idx="0">
                  <c:v>0</c:v>
                </c:pt>
                <c:pt idx="1">
                  <c:v>0</c:v>
                </c:pt>
                <c:pt idx="2">
                  <c:v>0.16666666666666666</c:v>
                </c:pt>
                <c:pt idx="3">
                  <c:v>0</c:v>
                </c:pt>
                <c:pt idx="4">
                  <c:v>0</c:v>
                </c:pt>
              </c:numCache>
            </c:numRef>
          </c:val>
          <c:extLst>
            <c:ext xmlns:c16="http://schemas.microsoft.com/office/drawing/2014/chart" uri="{C3380CC4-5D6E-409C-BE32-E72D297353CC}">
              <c16:uniqueId val="{00000003-F405-2144-BB1B-8FB55BD4DBF2}"/>
            </c:ext>
          </c:extLst>
        </c:ser>
        <c:ser>
          <c:idx val="4"/>
          <c:order val="4"/>
          <c:tx>
            <c:strRef>
              <c:f>RoW!$AF$10</c:f>
              <c:strCache>
                <c:ptCount val="1"/>
                <c:pt idx="0">
                  <c:v>2013</c:v>
                </c:pt>
              </c:strCache>
            </c:strRef>
          </c:tx>
          <c:spPr>
            <a:solidFill>
              <a:schemeClr val="accent5"/>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RoW!$AF$11:$AF$15</c:f>
              <c:numCache>
                <c:formatCode>0.00%</c:formatCode>
                <c:ptCount val="5"/>
                <c:pt idx="0">
                  <c:v>0.1111111111111111</c:v>
                </c:pt>
                <c:pt idx="1">
                  <c:v>0.1111111111111111</c:v>
                </c:pt>
                <c:pt idx="2">
                  <c:v>0.22222222222222221</c:v>
                </c:pt>
                <c:pt idx="3">
                  <c:v>0.33333333333333331</c:v>
                </c:pt>
                <c:pt idx="4">
                  <c:v>0</c:v>
                </c:pt>
              </c:numCache>
            </c:numRef>
          </c:val>
          <c:extLst>
            <c:ext xmlns:c16="http://schemas.microsoft.com/office/drawing/2014/chart" uri="{C3380CC4-5D6E-409C-BE32-E72D297353CC}">
              <c16:uniqueId val="{00000004-F405-2144-BB1B-8FB55BD4DBF2}"/>
            </c:ext>
          </c:extLst>
        </c:ser>
        <c:ser>
          <c:idx val="5"/>
          <c:order val="5"/>
          <c:tx>
            <c:strRef>
              <c:f>RoW!$AG$10</c:f>
              <c:strCache>
                <c:ptCount val="1"/>
                <c:pt idx="0">
                  <c:v>2014</c:v>
                </c:pt>
              </c:strCache>
            </c:strRef>
          </c:tx>
          <c:spPr>
            <a:solidFill>
              <a:schemeClr val="accent6"/>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RoW!$AG$11:$AG$15</c:f>
              <c:numCache>
                <c:formatCode>0.00%</c:formatCode>
                <c:ptCount val="5"/>
                <c:pt idx="0">
                  <c:v>0</c:v>
                </c:pt>
                <c:pt idx="1">
                  <c:v>0.2857142857142857</c:v>
                </c:pt>
                <c:pt idx="2">
                  <c:v>0.2857142857142857</c:v>
                </c:pt>
                <c:pt idx="3">
                  <c:v>0</c:v>
                </c:pt>
                <c:pt idx="4">
                  <c:v>0</c:v>
                </c:pt>
              </c:numCache>
            </c:numRef>
          </c:val>
          <c:extLst>
            <c:ext xmlns:c16="http://schemas.microsoft.com/office/drawing/2014/chart" uri="{C3380CC4-5D6E-409C-BE32-E72D297353CC}">
              <c16:uniqueId val="{00000005-F405-2144-BB1B-8FB55BD4DBF2}"/>
            </c:ext>
          </c:extLst>
        </c:ser>
        <c:ser>
          <c:idx val="6"/>
          <c:order val="6"/>
          <c:tx>
            <c:strRef>
              <c:f>RoW!$AH$10</c:f>
              <c:strCache>
                <c:ptCount val="1"/>
                <c:pt idx="0">
                  <c:v>2016</c:v>
                </c:pt>
              </c:strCache>
            </c:strRef>
          </c:tx>
          <c:spPr>
            <a:solidFill>
              <a:schemeClr val="accent1">
                <a:lumMod val="60000"/>
              </a:schemeClr>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RoW!$AH$11:$AH$15</c:f>
              <c:numCache>
                <c:formatCode>0.00%</c:formatCode>
                <c:ptCount val="5"/>
                <c:pt idx="0">
                  <c:v>0.2857142857142857</c:v>
                </c:pt>
                <c:pt idx="1">
                  <c:v>0</c:v>
                </c:pt>
                <c:pt idx="2">
                  <c:v>0</c:v>
                </c:pt>
                <c:pt idx="3">
                  <c:v>0.14285714285714285</c:v>
                </c:pt>
                <c:pt idx="4">
                  <c:v>0</c:v>
                </c:pt>
              </c:numCache>
            </c:numRef>
          </c:val>
          <c:extLst>
            <c:ext xmlns:c16="http://schemas.microsoft.com/office/drawing/2014/chart" uri="{C3380CC4-5D6E-409C-BE32-E72D297353CC}">
              <c16:uniqueId val="{00000006-F405-2144-BB1B-8FB55BD4DBF2}"/>
            </c:ext>
          </c:extLst>
        </c:ser>
        <c:ser>
          <c:idx val="7"/>
          <c:order val="7"/>
          <c:tx>
            <c:strRef>
              <c:f>RoW!$AI$10</c:f>
              <c:strCache>
                <c:ptCount val="1"/>
                <c:pt idx="0">
                  <c:v>2017</c:v>
                </c:pt>
              </c:strCache>
            </c:strRef>
          </c:tx>
          <c:spPr>
            <a:solidFill>
              <a:schemeClr val="accent2">
                <a:lumMod val="60000"/>
              </a:schemeClr>
            </a:solidFill>
            <a:ln>
              <a:noFill/>
            </a:ln>
            <a:effectLst/>
          </c:spPr>
          <c:invertIfNegative val="0"/>
          <c:cat>
            <c:strRef>
              <c:f>RoW!$AA$11:$AA$15</c:f>
              <c:strCache>
                <c:ptCount val="5"/>
                <c:pt idx="0">
                  <c:v>Quality assurance</c:v>
                </c:pt>
                <c:pt idx="1">
                  <c:v>Data integreity</c:v>
                </c:pt>
                <c:pt idx="2">
                  <c:v>Production</c:v>
                </c:pt>
                <c:pt idx="3">
                  <c:v>Quality control</c:v>
                </c:pt>
                <c:pt idx="4">
                  <c:v>Sterility Assurance</c:v>
                </c:pt>
              </c:strCache>
            </c:strRef>
          </c:cat>
          <c:val>
            <c:numRef>
              <c:f>RoW!$AI$11:$AI$15</c:f>
              <c:numCache>
                <c:formatCode>0.00%</c:formatCode>
                <c:ptCount val="5"/>
                <c:pt idx="0">
                  <c:v>0.15789473684210525</c:v>
                </c:pt>
                <c:pt idx="1">
                  <c:v>0.10526315789473684</c:v>
                </c:pt>
                <c:pt idx="2">
                  <c:v>5.2631578947368418E-2</c:v>
                </c:pt>
                <c:pt idx="3">
                  <c:v>5.2631578947368418E-2</c:v>
                </c:pt>
                <c:pt idx="4">
                  <c:v>0.31578947368421051</c:v>
                </c:pt>
              </c:numCache>
            </c:numRef>
          </c:val>
          <c:extLst>
            <c:ext xmlns:c16="http://schemas.microsoft.com/office/drawing/2014/chart" uri="{C3380CC4-5D6E-409C-BE32-E72D297353CC}">
              <c16:uniqueId val="{00000007-F405-2144-BB1B-8FB55BD4DBF2}"/>
            </c:ext>
          </c:extLst>
        </c:ser>
        <c:dLbls>
          <c:showLegendKey val="0"/>
          <c:showVal val="0"/>
          <c:showCatName val="0"/>
          <c:showSerName val="0"/>
          <c:showPercent val="0"/>
          <c:showBubbleSize val="0"/>
        </c:dLbls>
        <c:gapWidth val="219"/>
        <c:overlap val="-27"/>
        <c:axId val="542484591"/>
        <c:axId val="951995695"/>
      </c:barChart>
      <c:catAx>
        <c:axId val="54248459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Deficiency Category</a:t>
                </a:r>
              </a:p>
            </c:rich>
          </c:tx>
          <c:layout>
            <c:manualLayout>
              <c:xMode val="edge"/>
              <c:yMode val="edge"/>
              <c:x val="0.4552848264178902"/>
              <c:y val="0.8574194954386127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51995695"/>
        <c:crosses val="autoZero"/>
        <c:auto val="1"/>
        <c:lblAlgn val="ctr"/>
        <c:lblOffset val="100"/>
        <c:noMultiLvlLbl val="0"/>
      </c:catAx>
      <c:valAx>
        <c:axId val="951995695"/>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Percentage</a:t>
                </a:r>
                <a:r>
                  <a:rPr lang="en-GB" baseline="0"/>
                  <a:t> per Year</a:t>
                </a:r>
                <a:endParaRPr lang="en-GB"/>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4248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'Sterile,N sterile,API'!$O$426</c:f>
              <c:strCache>
                <c:ptCount val="1"/>
                <c:pt idx="0">
                  <c:v>Incidence (%)</c:v>
                </c:pt>
              </c:strCache>
            </c:strRef>
          </c:tx>
          <c:spPr>
            <a:solidFill>
              <a:schemeClr val="accent1"/>
            </a:solidFill>
            <a:ln>
              <a:noFill/>
            </a:ln>
            <a:effectLst/>
          </c:spPr>
          <c:invertIfNegative val="0"/>
          <c:dLbls>
            <c:dLbl>
              <c:idx val="0"/>
              <c:tx>
                <c:strRef>
                  <c:f>'Sterile,N sterile,API'!$N$427</c:f>
                  <c:strCache>
                    <c:ptCount val="1"/>
                    <c:pt idx="0">
                      <c:v>12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{C0F8955C-CA7D-444D-BF93-D9F5A08675F7}</c15:txfldGUID>
                      <c15:f>'Sterile,N sterile,API'!$N$427</c15:f>
                      <c15:dlblFieldTableCache>
                        <c:ptCount val="1"/>
                        <c:pt idx="0">
                          <c:v>12</c:v>
                        </c:pt>
                      </c15:dlblFieldTableCache>
                    </c15:dlblFTEntry>
                  </c15:dlblFieldTable>
                  <c15:showDataLabelsRange val="0"/>
                </c:ext>
                <c:ext xmlns:c16="http://schemas.microsoft.com/office/drawing/2014/chart" uri="{C3380CC4-5D6E-409C-BE32-E72D297353CC}">
                  <c16:uniqueId val="{00000001-D7BB-704D-A4A9-D19EE18BB1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sterile,API'!$M$427:$M$436</c:f>
              <c:strCache>
                <c:ptCount val="10"/>
                <c:pt idx="0">
                  <c:v>Quality assurance</c:v>
                </c:pt>
                <c:pt idx="1">
                  <c:v>Cross-contamination</c:v>
                </c:pt>
                <c:pt idx="2">
                  <c:v>Documentation: control </c:v>
                </c:pt>
                <c:pt idx="3">
                  <c:v>Quality control</c:v>
                </c:pt>
                <c:pt idx="4">
                  <c:v>Equitpment</c:v>
                </c:pt>
                <c:pt idx="5">
                  <c:v>Premises</c:v>
                </c:pt>
                <c:pt idx="6">
                  <c:v>Data integreity</c:v>
                </c:pt>
                <c:pt idx="7">
                  <c:v>Material management</c:v>
                </c:pt>
                <c:pt idx="8">
                  <c:v>GMP for pharmaceutical products</c:v>
                </c:pt>
                <c:pt idx="9">
                  <c:v>Process validation</c:v>
                </c:pt>
              </c:strCache>
            </c:strRef>
          </c:cat>
          <c:val>
            <c:numRef>
              <c:f>'Sterile,N sterile,API'!$O$427:$O$436</c:f>
              <c:numCache>
                <c:formatCode>0.00%</c:formatCode>
                <c:ptCount val="10"/>
                <c:pt idx="0">
                  <c:v>0.12903225806451613</c:v>
                </c:pt>
                <c:pt idx="1">
                  <c:v>0.10752688172043011</c:v>
                </c:pt>
                <c:pt idx="2">
                  <c:v>8.6021505376344093E-2</c:v>
                </c:pt>
                <c:pt idx="3">
                  <c:v>8.6021505376344093E-2</c:v>
                </c:pt>
                <c:pt idx="4">
                  <c:v>7.5268817204301078E-2</c:v>
                </c:pt>
                <c:pt idx="5">
                  <c:v>6.4516129032258063E-2</c:v>
                </c:pt>
                <c:pt idx="6">
                  <c:v>6.4516129032258063E-2</c:v>
                </c:pt>
                <c:pt idx="7">
                  <c:v>6.4516129032258063E-2</c:v>
                </c:pt>
                <c:pt idx="8">
                  <c:v>4.3010752688172046E-2</c:v>
                </c:pt>
                <c:pt idx="9">
                  <c:v>4.3010752688172046E-2</c:v>
                </c:pt>
              </c:numCache>
            </c:numRef>
          </c:val>
          <c:extLst>
            <c:ext xmlns:c16="http://schemas.microsoft.com/office/drawing/2014/chart" uri="{C3380CC4-5D6E-409C-BE32-E72D297353CC}">
              <c16:uniqueId val="{00000000-D7BB-704D-A4A9-D19EE18BB163}"/>
            </c:ext>
          </c:extLst>
        </c:ser>
        <c:dLbls>
          <c:showLegendKey val="0"/>
          <c:showVal val="0"/>
          <c:showCatName val="0"/>
          <c:showSerName val="0"/>
          <c:showPercent val="0"/>
          <c:showBubbleSize val="0"/>
        </c:dLbls>
        <c:gapWidth val="182"/>
        <c:axId val="350177536"/>
        <c:axId val="350179168"/>
      </c:barChart>
      <c:catAx>
        <c:axId val="350177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179168"/>
        <c:crosses val="autoZero"/>
        <c:auto val="1"/>
        <c:lblAlgn val="ctr"/>
        <c:lblOffset val="100"/>
        <c:noMultiLvlLbl val="0"/>
      </c:catAx>
      <c:valAx>
        <c:axId val="350179168"/>
        <c:scaling>
          <c:orientation val="minMax"/>
        </c:scaling>
        <c:delete val="0"/>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17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1400" b="1"/>
              <a:t>Number of Non-compliant Dosage Forms Manufactured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sterile,API'!$AA$5:$AH$5</c:f>
              <c:strCache>
                <c:ptCount val="8"/>
                <c:pt idx="0">
                  <c:v>Pharmaceutical Ingredient</c:v>
                </c:pt>
                <c:pt idx="1">
                  <c:v>Tablets &amp; Capsules</c:v>
                </c:pt>
                <c:pt idx="2">
                  <c:v>Liquid for Injection</c:v>
                </c:pt>
                <c:pt idx="3">
                  <c:v>Powder for Injection/ Infusion</c:v>
                </c:pt>
                <c:pt idx="4">
                  <c:v>Lyophilisates</c:v>
                </c:pt>
                <c:pt idx="5">
                  <c:v>Semi-solids </c:v>
                </c:pt>
                <c:pt idx="6">
                  <c:v>Solids &amp; Implants</c:v>
                </c:pt>
                <c:pt idx="7">
                  <c:v>Other</c:v>
                </c:pt>
              </c:strCache>
            </c:strRef>
          </c:cat>
          <c:val>
            <c:numRef>
              <c:f>'Sterile,N sterile,API'!$AA$6:$AH$6</c:f>
              <c:numCache>
                <c:formatCode>General</c:formatCode>
                <c:ptCount val="8"/>
                <c:pt idx="0">
                  <c:v>69</c:v>
                </c:pt>
                <c:pt idx="1">
                  <c:v>21</c:v>
                </c:pt>
                <c:pt idx="2">
                  <c:v>17</c:v>
                </c:pt>
                <c:pt idx="3">
                  <c:v>5</c:v>
                </c:pt>
                <c:pt idx="4">
                  <c:v>6</c:v>
                </c:pt>
                <c:pt idx="5">
                  <c:v>2</c:v>
                </c:pt>
                <c:pt idx="6">
                  <c:v>3</c:v>
                </c:pt>
                <c:pt idx="7">
                  <c:v>5</c:v>
                </c:pt>
              </c:numCache>
            </c:numRef>
          </c:val>
          <c:extLst>
            <c:ext xmlns:c16="http://schemas.microsoft.com/office/drawing/2014/chart" uri="{C3380CC4-5D6E-409C-BE32-E72D297353CC}">
              <c16:uniqueId val="{00000000-E84A-D449-A062-D59E7CCB8B1B}"/>
            </c:ext>
          </c:extLst>
        </c:ser>
        <c:dLbls>
          <c:showLegendKey val="0"/>
          <c:showVal val="1"/>
          <c:showCatName val="0"/>
          <c:showSerName val="0"/>
          <c:showPercent val="0"/>
          <c:showBubbleSize val="0"/>
        </c:dLbls>
        <c:gapWidth val="75"/>
        <c:axId val="391579856"/>
        <c:axId val="391581488"/>
      </c:barChart>
      <c:catAx>
        <c:axId val="391579856"/>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b="1"/>
                  <a:t>Dosage Form</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391581488"/>
        <c:crosses val="autoZero"/>
        <c:auto val="1"/>
        <c:lblAlgn val="ctr"/>
        <c:lblOffset val="100"/>
        <c:noMultiLvlLbl val="0"/>
      </c:catAx>
      <c:valAx>
        <c:axId val="3915814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b="1"/>
                  <a:t>Number of Non-compliant Inspections</a:t>
                </a:r>
              </a:p>
            </c:rich>
          </c:tx>
          <c:layout>
            <c:manualLayout>
              <c:xMode val="edge"/>
              <c:yMode val="edge"/>
              <c:x val="1.0144927536231883E-2"/>
              <c:y val="0.19948222381293249"/>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39157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'Sterile,N sterile,API'!$B$571</c:f>
              <c:strCache>
                <c:ptCount val="1"/>
                <c:pt idx="0">
                  <c:v>India</c:v>
                </c:pt>
              </c:strCache>
            </c:strRef>
          </c:tx>
          <c:spPr>
            <a:solidFill>
              <a:schemeClr val="accent1"/>
            </a:solidFill>
            <a:ln>
              <a:noFill/>
            </a:ln>
            <a:effectLst/>
          </c:spPr>
          <c:invertIfNegative val="0"/>
          <c:val>
            <c:numRef>
              <c:f>'Sterile,N sterile,API'!$C$571:$N$571</c:f>
              <c:numCache>
                <c:formatCode>General</c:formatCode>
                <c:ptCount val="12"/>
                <c:pt idx="0">
                  <c:v>0</c:v>
                </c:pt>
                <c:pt idx="1">
                  <c:v>0</c:v>
                </c:pt>
                <c:pt idx="2">
                  <c:v>2</c:v>
                </c:pt>
                <c:pt idx="3">
                  <c:v>1</c:v>
                </c:pt>
                <c:pt idx="4">
                  <c:v>9</c:v>
                </c:pt>
                <c:pt idx="5">
                  <c:v>5</c:v>
                </c:pt>
                <c:pt idx="6">
                  <c:v>0</c:v>
                </c:pt>
                <c:pt idx="7">
                  <c:v>2</c:v>
                </c:pt>
                <c:pt idx="8">
                  <c:v>4</c:v>
                </c:pt>
                <c:pt idx="9">
                  <c:v>2</c:v>
                </c:pt>
                <c:pt idx="10">
                  <c:v>1</c:v>
                </c:pt>
                <c:pt idx="11">
                  <c:v>0</c:v>
                </c:pt>
              </c:numCache>
            </c:numRef>
          </c:val>
          <c:extLst>
            <c:ext xmlns:c16="http://schemas.microsoft.com/office/drawing/2014/chart" uri="{C3380CC4-5D6E-409C-BE32-E72D297353CC}">
              <c16:uniqueId val="{00000000-2235-0344-977C-EE17324DEC2E}"/>
            </c:ext>
          </c:extLst>
        </c:ser>
        <c:ser>
          <c:idx val="1"/>
          <c:order val="1"/>
          <c:tx>
            <c:strRef>
              <c:f>'Sterile,N sterile,API'!$B$572</c:f>
              <c:strCache>
                <c:ptCount val="1"/>
                <c:pt idx="0">
                  <c:v>China</c:v>
                </c:pt>
              </c:strCache>
            </c:strRef>
          </c:tx>
          <c:spPr>
            <a:solidFill>
              <a:schemeClr val="accent2"/>
            </a:solidFill>
            <a:ln>
              <a:noFill/>
            </a:ln>
            <a:effectLst/>
          </c:spPr>
          <c:invertIfNegative val="0"/>
          <c:val>
            <c:numRef>
              <c:f>'Sterile,N sterile,API'!$C$572:$N$572</c:f>
              <c:numCache>
                <c:formatCode>General</c:formatCode>
                <c:ptCount val="12"/>
                <c:pt idx="0">
                  <c:v>0</c:v>
                </c:pt>
                <c:pt idx="1">
                  <c:v>1</c:v>
                </c:pt>
                <c:pt idx="2">
                  <c:v>1</c:v>
                </c:pt>
                <c:pt idx="3">
                  <c:v>5</c:v>
                </c:pt>
                <c:pt idx="4">
                  <c:v>5</c:v>
                </c:pt>
                <c:pt idx="5">
                  <c:v>2</c:v>
                </c:pt>
                <c:pt idx="6">
                  <c:v>2</c:v>
                </c:pt>
                <c:pt idx="7">
                  <c:v>4</c:v>
                </c:pt>
                <c:pt idx="8">
                  <c:v>2</c:v>
                </c:pt>
                <c:pt idx="9">
                  <c:v>1</c:v>
                </c:pt>
                <c:pt idx="10">
                  <c:v>3</c:v>
                </c:pt>
                <c:pt idx="11">
                  <c:v>1</c:v>
                </c:pt>
              </c:numCache>
            </c:numRef>
          </c:val>
          <c:extLst>
            <c:ext xmlns:c16="http://schemas.microsoft.com/office/drawing/2014/chart" uri="{C3380CC4-5D6E-409C-BE32-E72D297353CC}">
              <c16:uniqueId val="{00000001-2235-0344-977C-EE17324DEC2E}"/>
            </c:ext>
          </c:extLst>
        </c:ser>
        <c:ser>
          <c:idx val="2"/>
          <c:order val="2"/>
          <c:tx>
            <c:strRef>
              <c:f>'Sterile,N sterile,API'!$B$573</c:f>
              <c:strCache>
                <c:ptCount val="1"/>
                <c:pt idx="0">
                  <c:v>EEA</c:v>
                </c:pt>
              </c:strCache>
            </c:strRef>
          </c:tx>
          <c:spPr>
            <a:solidFill>
              <a:schemeClr val="accent3"/>
            </a:solidFill>
            <a:ln>
              <a:noFill/>
            </a:ln>
            <a:effectLst/>
          </c:spPr>
          <c:invertIfNegative val="0"/>
          <c:val>
            <c:numRef>
              <c:f>'Sterile,N sterile,API'!$C$573:$N$573</c:f>
              <c:numCache>
                <c:formatCode>General</c:formatCode>
                <c:ptCount val="12"/>
                <c:pt idx="0">
                  <c:v>0</c:v>
                </c:pt>
                <c:pt idx="1">
                  <c:v>0</c:v>
                </c:pt>
                <c:pt idx="2">
                  <c:v>0</c:v>
                </c:pt>
                <c:pt idx="3">
                  <c:v>0</c:v>
                </c:pt>
                <c:pt idx="4">
                  <c:v>1</c:v>
                </c:pt>
                <c:pt idx="5">
                  <c:v>0</c:v>
                </c:pt>
                <c:pt idx="6">
                  <c:v>1</c:v>
                </c:pt>
                <c:pt idx="7">
                  <c:v>0</c:v>
                </c:pt>
                <c:pt idx="8">
                  <c:v>0</c:v>
                </c:pt>
                <c:pt idx="9">
                  <c:v>0</c:v>
                </c:pt>
                <c:pt idx="10">
                  <c:v>0</c:v>
                </c:pt>
                <c:pt idx="11">
                  <c:v>0</c:v>
                </c:pt>
              </c:numCache>
            </c:numRef>
          </c:val>
          <c:extLst>
            <c:ext xmlns:c16="http://schemas.microsoft.com/office/drawing/2014/chart" uri="{C3380CC4-5D6E-409C-BE32-E72D297353CC}">
              <c16:uniqueId val="{00000002-2235-0344-977C-EE17324DEC2E}"/>
            </c:ext>
          </c:extLst>
        </c:ser>
        <c:ser>
          <c:idx val="3"/>
          <c:order val="3"/>
          <c:tx>
            <c:strRef>
              <c:f>'Sterile,N sterile,API'!$B$574</c:f>
              <c:strCache>
                <c:ptCount val="1"/>
                <c:pt idx="0">
                  <c:v>USA</c:v>
                </c:pt>
              </c:strCache>
            </c:strRef>
          </c:tx>
          <c:spPr>
            <a:solidFill>
              <a:schemeClr val="accent4"/>
            </a:solidFill>
            <a:ln>
              <a:noFill/>
            </a:ln>
            <a:effectLst/>
          </c:spPr>
          <c:invertIfNegative val="0"/>
          <c:val>
            <c:numRef>
              <c:f>'Sterile,N sterile,API'!$C$574:$N$574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2235-0344-977C-EE17324DEC2E}"/>
            </c:ext>
          </c:extLst>
        </c:ser>
        <c:ser>
          <c:idx val="4"/>
          <c:order val="4"/>
          <c:tx>
            <c:strRef>
              <c:f>'Sterile,N sterile,API'!$B$575</c:f>
              <c:strCache>
                <c:ptCount val="1"/>
                <c:pt idx="0">
                  <c:v>RoW </c:v>
                </c:pt>
              </c:strCache>
            </c:strRef>
          </c:tx>
          <c:spPr>
            <a:solidFill>
              <a:schemeClr val="accent5"/>
            </a:solidFill>
            <a:ln>
              <a:noFill/>
            </a:ln>
            <a:effectLst/>
          </c:spPr>
          <c:invertIfNegative val="0"/>
          <c:val>
            <c:numRef>
              <c:f>'Sterile,N sterile,API'!$C$575:$N$575</c:f>
              <c:numCache>
                <c:formatCode>General</c:formatCode>
                <c:ptCount val="12"/>
                <c:pt idx="0">
                  <c:v>0</c:v>
                </c:pt>
                <c:pt idx="1">
                  <c:v>0</c:v>
                </c:pt>
                <c:pt idx="2">
                  <c:v>0</c:v>
                </c:pt>
                <c:pt idx="3">
                  <c:v>0</c:v>
                </c:pt>
                <c:pt idx="4">
                  <c:v>1</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2235-0344-977C-EE17324DEC2E}"/>
            </c:ext>
          </c:extLst>
        </c:ser>
        <c:dLbls>
          <c:showLegendKey val="0"/>
          <c:showVal val="0"/>
          <c:showCatName val="0"/>
          <c:showSerName val="0"/>
          <c:showPercent val="0"/>
          <c:showBubbleSize val="0"/>
        </c:dLbls>
        <c:gapWidth val="219"/>
        <c:overlap val="-27"/>
        <c:axId val="433206495"/>
        <c:axId val="520963183"/>
      </c:barChart>
      <c:catAx>
        <c:axId val="43320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63183"/>
        <c:crosses val="autoZero"/>
        <c:auto val="1"/>
        <c:lblAlgn val="ctr"/>
        <c:lblOffset val="100"/>
        <c:noMultiLvlLbl val="0"/>
      </c:catAx>
      <c:valAx>
        <c:axId val="520963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206495"/>
        <c:crosses val="autoZero"/>
        <c:crossBetween val="between"/>
      </c:valAx>
      <c:spPr>
        <a:noFill/>
        <a:ln>
          <a:noFill/>
        </a:ln>
        <a:effectLst/>
      </c:spPr>
    </c:plotArea>
    <c:legend>
      <c:legendPos val="b"/>
      <c:layout>
        <c:manualLayout>
          <c:xMode val="edge"/>
          <c:yMode val="edge"/>
          <c:x val="0.38388671046046841"/>
          <c:y val="0.9494903107171484"/>
          <c:w val="0.25069220466434833"/>
          <c:h val="3.394413726453207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'Sterile,N sterile,API'!$C$599</c:f>
              <c:strCache>
                <c:ptCount val="1"/>
                <c:pt idx="0">
                  <c:v>API</c:v>
                </c:pt>
              </c:strCache>
            </c:strRef>
          </c:tx>
          <c:spPr>
            <a:solidFill>
              <a:schemeClr val="accent1"/>
            </a:solidFill>
            <a:ln>
              <a:noFill/>
            </a:ln>
            <a:effectLst/>
          </c:spPr>
          <c:invertIfNegative val="0"/>
          <c:cat>
            <c:strRef>
              <c:f>'Sterile,N sterile,API'!$B$600:$B$604</c:f>
              <c:strCache>
                <c:ptCount val="5"/>
                <c:pt idx="0">
                  <c:v>India</c:v>
                </c:pt>
                <c:pt idx="1">
                  <c:v>China</c:v>
                </c:pt>
                <c:pt idx="2">
                  <c:v>EEA</c:v>
                </c:pt>
                <c:pt idx="3">
                  <c:v>USA</c:v>
                </c:pt>
                <c:pt idx="4">
                  <c:v>RoW </c:v>
                </c:pt>
              </c:strCache>
            </c:strRef>
          </c:cat>
          <c:val>
            <c:numRef>
              <c:f>'Sterile,N sterile,API'!$C$600:$C$604</c:f>
              <c:numCache>
                <c:formatCode>General</c:formatCode>
                <c:ptCount val="5"/>
                <c:pt idx="0">
                  <c:v>26</c:v>
                </c:pt>
                <c:pt idx="1">
                  <c:v>27</c:v>
                </c:pt>
                <c:pt idx="2">
                  <c:v>2</c:v>
                </c:pt>
                <c:pt idx="3">
                  <c:v>0</c:v>
                </c:pt>
                <c:pt idx="4">
                  <c:v>1</c:v>
                </c:pt>
              </c:numCache>
            </c:numRef>
          </c:val>
          <c:extLst>
            <c:ext xmlns:c16="http://schemas.microsoft.com/office/drawing/2014/chart" uri="{C3380CC4-5D6E-409C-BE32-E72D297353CC}">
              <c16:uniqueId val="{00000000-0C62-E746-98B9-5802B1349BE7}"/>
            </c:ext>
          </c:extLst>
        </c:ser>
        <c:ser>
          <c:idx val="1"/>
          <c:order val="1"/>
          <c:tx>
            <c:strRef>
              <c:f>'Sterile,N sterile,API'!$D$599</c:f>
              <c:strCache>
                <c:ptCount val="1"/>
                <c:pt idx="0">
                  <c:v>Sterile</c:v>
                </c:pt>
              </c:strCache>
            </c:strRef>
          </c:tx>
          <c:spPr>
            <a:solidFill>
              <a:schemeClr val="accent2"/>
            </a:solidFill>
            <a:ln>
              <a:noFill/>
            </a:ln>
            <a:effectLst/>
          </c:spPr>
          <c:invertIfNegative val="0"/>
          <c:cat>
            <c:strRef>
              <c:f>'Sterile,N sterile,API'!$B$600:$B$604</c:f>
              <c:strCache>
                <c:ptCount val="5"/>
                <c:pt idx="0">
                  <c:v>India</c:v>
                </c:pt>
                <c:pt idx="1">
                  <c:v>China</c:v>
                </c:pt>
                <c:pt idx="2">
                  <c:v>EEA</c:v>
                </c:pt>
                <c:pt idx="3">
                  <c:v>USA</c:v>
                </c:pt>
                <c:pt idx="4">
                  <c:v>RoW </c:v>
                </c:pt>
              </c:strCache>
            </c:strRef>
          </c:cat>
          <c:val>
            <c:numRef>
              <c:f>'Sterile,N sterile,API'!$D$600:$D$604</c:f>
              <c:numCache>
                <c:formatCode>General</c:formatCode>
                <c:ptCount val="5"/>
                <c:pt idx="0">
                  <c:v>8</c:v>
                </c:pt>
                <c:pt idx="1">
                  <c:v>2</c:v>
                </c:pt>
                <c:pt idx="2">
                  <c:v>11</c:v>
                </c:pt>
                <c:pt idx="3">
                  <c:v>2</c:v>
                </c:pt>
                <c:pt idx="4">
                  <c:v>7</c:v>
                </c:pt>
              </c:numCache>
            </c:numRef>
          </c:val>
          <c:extLst>
            <c:ext xmlns:c16="http://schemas.microsoft.com/office/drawing/2014/chart" uri="{C3380CC4-5D6E-409C-BE32-E72D297353CC}">
              <c16:uniqueId val="{00000001-0C62-E746-98B9-5802B1349BE7}"/>
            </c:ext>
          </c:extLst>
        </c:ser>
        <c:ser>
          <c:idx val="2"/>
          <c:order val="2"/>
          <c:tx>
            <c:strRef>
              <c:f>'Sterile,N sterile,API'!$E$599</c:f>
              <c:strCache>
                <c:ptCount val="1"/>
                <c:pt idx="0">
                  <c:v>Non-sterile  </c:v>
                </c:pt>
              </c:strCache>
            </c:strRef>
          </c:tx>
          <c:spPr>
            <a:solidFill>
              <a:schemeClr val="accent3"/>
            </a:solidFill>
            <a:ln>
              <a:noFill/>
            </a:ln>
            <a:effectLst/>
          </c:spPr>
          <c:invertIfNegative val="0"/>
          <c:cat>
            <c:strRef>
              <c:f>'Sterile,N sterile,API'!$B$600:$B$604</c:f>
              <c:strCache>
                <c:ptCount val="5"/>
                <c:pt idx="0">
                  <c:v>India</c:v>
                </c:pt>
                <c:pt idx="1">
                  <c:v>China</c:v>
                </c:pt>
                <c:pt idx="2">
                  <c:v>EEA</c:v>
                </c:pt>
                <c:pt idx="3">
                  <c:v>USA</c:v>
                </c:pt>
                <c:pt idx="4">
                  <c:v>RoW </c:v>
                </c:pt>
              </c:strCache>
            </c:strRef>
          </c:cat>
          <c:val>
            <c:numRef>
              <c:f>'Sterile,N sterile,API'!$E$600:$E$604</c:f>
              <c:numCache>
                <c:formatCode>General</c:formatCode>
                <c:ptCount val="5"/>
                <c:pt idx="0">
                  <c:v>18</c:v>
                </c:pt>
                <c:pt idx="1">
                  <c:v>11</c:v>
                </c:pt>
                <c:pt idx="2">
                  <c:v>8</c:v>
                </c:pt>
                <c:pt idx="3">
                  <c:v>2</c:v>
                </c:pt>
                <c:pt idx="4">
                  <c:v>3</c:v>
                </c:pt>
              </c:numCache>
            </c:numRef>
          </c:val>
          <c:extLst>
            <c:ext xmlns:c16="http://schemas.microsoft.com/office/drawing/2014/chart" uri="{C3380CC4-5D6E-409C-BE32-E72D297353CC}">
              <c16:uniqueId val="{00000002-0C62-E746-98B9-5802B1349BE7}"/>
            </c:ext>
          </c:extLst>
        </c:ser>
        <c:ser>
          <c:idx val="3"/>
          <c:order val="3"/>
          <c:tx>
            <c:strRef>
              <c:f>'Sterile,N sterile,API'!$F$599</c:f>
              <c:strCache>
                <c:ptCount val="1"/>
                <c:pt idx="0">
                  <c:v>Biological </c:v>
                </c:pt>
              </c:strCache>
            </c:strRef>
          </c:tx>
          <c:spPr>
            <a:solidFill>
              <a:schemeClr val="accent4"/>
            </a:solidFill>
            <a:ln>
              <a:noFill/>
            </a:ln>
            <a:effectLst/>
          </c:spPr>
          <c:invertIfNegative val="0"/>
          <c:cat>
            <c:strRef>
              <c:f>'Sterile,N sterile,API'!$B$600:$B$604</c:f>
              <c:strCache>
                <c:ptCount val="5"/>
                <c:pt idx="0">
                  <c:v>India</c:v>
                </c:pt>
                <c:pt idx="1">
                  <c:v>China</c:v>
                </c:pt>
                <c:pt idx="2">
                  <c:v>EEA</c:v>
                </c:pt>
                <c:pt idx="3">
                  <c:v>USA</c:v>
                </c:pt>
                <c:pt idx="4">
                  <c:v>RoW </c:v>
                </c:pt>
              </c:strCache>
            </c:strRef>
          </c:cat>
          <c:val>
            <c:numRef>
              <c:f>'Sterile,N sterile,API'!$F$600:$F$604</c:f>
              <c:numCache>
                <c:formatCode>General</c:formatCode>
                <c:ptCount val="5"/>
                <c:pt idx="0">
                  <c:v>0</c:v>
                </c:pt>
                <c:pt idx="1">
                  <c:v>0</c:v>
                </c:pt>
                <c:pt idx="2">
                  <c:v>2</c:v>
                </c:pt>
                <c:pt idx="3">
                  <c:v>0</c:v>
                </c:pt>
                <c:pt idx="4">
                  <c:v>0</c:v>
                </c:pt>
              </c:numCache>
            </c:numRef>
          </c:val>
          <c:extLst>
            <c:ext xmlns:c16="http://schemas.microsoft.com/office/drawing/2014/chart" uri="{C3380CC4-5D6E-409C-BE32-E72D297353CC}">
              <c16:uniqueId val="{00000003-0C62-E746-98B9-5802B1349BE7}"/>
            </c:ext>
          </c:extLst>
        </c:ser>
        <c:dLbls>
          <c:showLegendKey val="0"/>
          <c:showVal val="0"/>
          <c:showCatName val="0"/>
          <c:showSerName val="0"/>
          <c:showPercent val="0"/>
          <c:showBubbleSize val="0"/>
        </c:dLbls>
        <c:gapWidth val="219"/>
        <c:overlap val="-27"/>
        <c:axId val="540255599"/>
        <c:axId val="503195391"/>
      </c:barChart>
      <c:catAx>
        <c:axId val="54025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95391"/>
        <c:crosses val="autoZero"/>
        <c:auto val="1"/>
        <c:lblAlgn val="ctr"/>
        <c:lblOffset val="100"/>
        <c:noMultiLvlLbl val="0"/>
      </c:catAx>
      <c:valAx>
        <c:axId val="503195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5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'Sterile,N sterile,API'!$C$599</c:f>
              <c:strCache>
                <c:ptCount val="1"/>
                <c:pt idx="0">
                  <c:v>API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sterile,API'!$B$600:$B$604</c:f>
              <c:strCache>
                <c:ptCount val="5"/>
                <c:pt idx="0">
                  <c:v>India</c:v>
                </c:pt>
                <c:pt idx="1">
                  <c:v>China</c:v>
                </c:pt>
                <c:pt idx="2">
                  <c:v>EEA</c:v>
                </c:pt>
                <c:pt idx="3">
                  <c:v>USA</c:v>
                </c:pt>
                <c:pt idx="4">
                  <c:v>RoW </c:v>
                </c:pt>
              </c:strCache>
            </c:strRef>
          </c:cat>
          <c:val>
            <c:numRef>
              <c:f>'Sterile,N sterile,API'!$C$600:$C$604</c:f>
              <c:numCache>
                <c:formatCode>General</c:formatCode>
                <c:ptCount val="5"/>
                <c:pt idx="0">
                  <c:v>26</c:v>
                </c:pt>
                <c:pt idx="1">
                  <c:v>27</c:v>
                </c:pt>
                <c:pt idx="2">
                  <c:v>2</c:v>
                </c:pt>
                <c:pt idx="3">
                  <c:v>0</c:v>
                </c:pt>
                <c:pt idx="4">
                  <c:v>1</c:v>
                </c:pt>
              </c:numCache>
            </c:numRef>
          </c:val>
          <c:extLst>
            <c:ext xmlns:c16="http://schemas.microsoft.com/office/drawing/2014/chart" uri="{C3380CC4-5D6E-409C-BE32-E72D297353CC}">
              <c16:uniqueId val="{00000000-AAE2-8346-8FED-54348D74946C}"/>
            </c:ext>
          </c:extLst>
        </c:ser>
        <c:ser>
          <c:idx val="1"/>
          <c:order val="1"/>
          <c:tx>
            <c:strRef>
              <c:f>'Sterile,N sterile,API'!$D$599</c:f>
              <c:strCache>
                <c:ptCount val="1"/>
                <c:pt idx="0">
                  <c:v>Sterile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sterile,API'!$B$600:$B$604</c:f>
              <c:strCache>
                <c:ptCount val="5"/>
                <c:pt idx="0">
                  <c:v>India</c:v>
                </c:pt>
                <c:pt idx="1">
                  <c:v>China</c:v>
                </c:pt>
                <c:pt idx="2">
                  <c:v>EEA</c:v>
                </c:pt>
                <c:pt idx="3">
                  <c:v>USA</c:v>
                </c:pt>
                <c:pt idx="4">
                  <c:v>RoW </c:v>
                </c:pt>
              </c:strCache>
            </c:strRef>
          </c:cat>
          <c:val>
            <c:numRef>
              <c:f>'Sterile,N sterile,API'!$D$600:$D$604</c:f>
              <c:numCache>
                <c:formatCode>General</c:formatCode>
                <c:ptCount val="5"/>
                <c:pt idx="0">
                  <c:v>8</c:v>
                </c:pt>
                <c:pt idx="1">
                  <c:v>2</c:v>
                </c:pt>
                <c:pt idx="2">
                  <c:v>11</c:v>
                </c:pt>
                <c:pt idx="3">
                  <c:v>2</c:v>
                </c:pt>
                <c:pt idx="4">
                  <c:v>7</c:v>
                </c:pt>
              </c:numCache>
            </c:numRef>
          </c:val>
          <c:extLst>
            <c:ext xmlns:c16="http://schemas.microsoft.com/office/drawing/2014/chart" uri="{C3380CC4-5D6E-409C-BE32-E72D297353CC}">
              <c16:uniqueId val="{00000001-AAE2-8346-8FED-54348D74946C}"/>
            </c:ext>
          </c:extLst>
        </c:ser>
        <c:ser>
          <c:idx val="2"/>
          <c:order val="2"/>
          <c:tx>
            <c:strRef>
              <c:f>'Sterile,N sterile,API'!$E$599</c:f>
              <c:strCache>
                <c:ptCount val="1"/>
                <c:pt idx="0">
                  <c:v>Non-sterile  </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sterile,API'!$B$600:$B$604</c:f>
              <c:strCache>
                <c:ptCount val="5"/>
                <c:pt idx="0">
                  <c:v>India</c:v>
                </c:pt>
                <c:pt idx="1">
                  <c:v>China</c:v>
                </c:pt>
                <c:pt idx="2">
                  <c:v>EEA</c:v>
                </c:pt>
                <c:pt idx="3">
                  <c:v>USA</c:v>
                </c:pt>
                <c:pt idx="4">
                  <c:v>RoW </c:v>
                </c:pt>
              </c:strCache>
            </c:strRef>
          </c:cat>
          <c:val>
            <c:numRef>
              <c:f>'Sterile,N sterile,API'!$E$600:$E$604</c:f>
              <c:numCache>
                <c:formatCode>General</c:formatCode>
                <c:ptCount val="5"/>
                <c:pt idx="0">
                  <c:v>18</c:v>
                </c:pt>
                <c:pt idx="1">
                  <c:v>11</c:v>
                </c:pt>
                <c:pt idx="2">
                  <c:v>8</c:v>
                </c:pt>
                <c:pt idx="3">
                  <c:v>2</c:v>
                </c:pt>
                <c:pt idx="4">
                  <c:v>3</c:v>
                </c:pt>
              </c:numCache>
            </c:numRef>
          </c:val>
          <c:extLst>
            <c:ext xmlns:c16="http://schemas.microsoft.com/office/drawing/2014/chart" uri="{C3380CC4-5D6E-409C-BE32-E72D297353CC}">
              <c16:uniqueId val="{00000002-AAE2-8346-8FED-54348D74946C}"/>
            </c:ext>
          </c:extLst>
        </c:ser>
        <c:ser>
          <c:idx val="3"/>
          <c:order val="3"/>
          <c:tx>
            <c:strRef>
              <c:f>'Sterile,N sterile,API'!$F$599</c:f>
              <c:strCache>
                <c:ptCount val="1"/>
                <c:pt idx="0">
                  <c:v>Biological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sterile,API'!$B$600:$B$604</c:f>
              <c:strCache>
                <c:ptCount val="5"/>
                <c:pt idx="0">
                  <c:v>India</c:v>
                </c:pt>
                <c:pt idx="1">
                  <c:v>China</c:v>
                </c:pt>
                <c:pt idx="2">
                  <c:v>EEA</c:v>
                </c:pt>
                <c:pt idx="3">
                  <c:v>USA</c:v>
                </c:pt>
                <c:pt idx="4">
                  <c:v>RoW </c:v>
                </c:pt>
              </c:strCache>
            </c:strRef>
          </c:cat>
          <c:val>
            <c:numRef>
              <c:f>'Sterile,N sterile,API'!$F$600:$F$604</c:f>
              <c:numCache>
                <c:formatCode>General</c:formatCode>
                <c:ptCount val="5"/>
                <c:pt idx="0">
                  <c:v>0</c:v>
                </c:pt>
                <c:pt idx="1">
                  <c:v>0</c:v>
                </c:pt>
                <c:pt idx="2">
                  <c:v>2</c:v>
                </c:pt>
                <c:pt idx="3">
                  <c:v>0</c:v>
                </c:pt>
                <c:pt idx="4">
                  <c:v>0</c:v>
                </c:pt>
              </c:numCache>
            </c:numRef>
          </c:val>
          <c:extLst>
            <c:ext xmlns:c16="http://schemas.microsoft.com/office/drawing/2014/chart" uri="{C3380CC4-5D6E-409C-BE32-E72D297353CC}">
              <c16:uniqueId val="{00000003-AAE2-8346-8FED-54348D74946C}"/>
            </c:ext>
          </c:extLst>
        </c:ser>
        <c:dLbls>
          <c:showLegendKey val="0"/>
          <c:showVal val="1"/>
          <c:showCatName val="0"/>
          <c:showSerName val="0"/>
          <c:showPercent val="0"/>
          <c:showBubbleSize val="0"/>
        </c:dLbls>
        <c:gapWidth val="75"/>
        <c:overlap val="100"/>
        <c:axId val="504074895"/>
        <c:axId val="531631951"/>
      </c:barChart>
      <c:catAx>
        <c:axId val="50407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631951"/>
        <c:crosses val="autoZero"/>
        <c:auto val="1"/>
        <c:lblAlgn val="ctr"/>
        <c:lblOffset val="100"/>
        <c:noMultiLvlLbl val="0"/>
      </c:catAx>
      <c:valAx>
        <c:axId val="5316319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74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GB" sz="1800" b="1"/>
              <a:t>Number of Product Type</a:t>
            </a:r>
            <a:r>
              <a:rPr lang="en-GB" sz="1800" b="1" baseline="0"/>
              <a:t> per Region</a:t>
            </a:r>
            <a:endParaRPr lang="en-GB" sz="1800" b="1"/>
          </a:p>
        </c:rich>
      </c:tx>
      <c:layout>
        <c:manualLayout>
          <c:xMode val="edge"/>
          <c:yMode val="edge"/>
          <c:x val="0.34029922202274088"/>
          <c:y val="0"/>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'Sterile,N sterile,API'!$C$630</c:f>
              <c:strCache>
                <c:ptCount val="1"/>
                <c:pt idx="0">
                  <c:v>API</c:v>
                </c:pt>
              </c:strCache>
            </c:strRef>
          </c:tx>
          <c:spPr>
            <a:solidFill>
              <a:schemeClr val="accent1"/>
            </a:solidFill>
            <a:ln>
              <a:noFill/>
            </a:ln>
            <a:effectLst/>
          </c:spPr>
          <c:invertIfNegative val="0"/>
          <c:dLbls>
            <c:dLbl>
              <c:idx val="0"/>
              <c:tx>
                <c:strRef>
                  <c:f>'Sterile,N sterile,API'!$C$600</c:f>
                  <c:strCache>
                    <c:ptCount val="1"/>
                    <c:pt idx="0">
                      <c:v>26</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{3F1E77B8-98BC-EC46-AE54-EFEBA7A964FD}</c15:txfldGUID>
                      <c15:f>'Sterile,N sterile,API'!$C$600</c15:f>
                      <c15:dlblFieldTableCache>
                        <c:ptCount val="1"/>
                        <c:pt idx="0">
                          <c:v>26</c:v>
                        </c:pt>
                      </c15:dlblFieldTableCache>
                    </c15:dlblFTEntry>
                  </c15:dlblFieldTable>
                  <c15:showDataLabelsRange val="0"/>
                </c:ext>
                <c:ext xmlns:c16="http://schemas.microsoft.com/office/drawing/2014/chart" uri="{C3380CC4-5D6E-409C-BE32-E72D297353CC}">
                  <c16:uniqueId val="{00000004-0B41-E64B-B191-69943718BAB3}"/>
                </c:ext>
              </c:extLst>
            </c:dLbl>
            <c:dLbl>
              <c:idx val="1"/>
              <c:tx>
                <c:strRef>
                  <c:f>'Sterile,N sterile,API'!$C$601</c:f>
                  <c:strCache>
                    <c:ptCount val="1"/>
                    <c:pt idx="0">
                      <c:v>27</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{BCCA3F1E-ECB7-A940-9E08-9223D36DF9F1}</c15:txfldGUID>
                      <c15:f>'Sterile,N sterile,API'!$C$601</c15:f>
                      <c15:dlblFieldTableCache>
                        <c:ptCount val="1"/>
                        <c:pt idx="0">
                          <c:v>27</c:v>
                        </c:pt>
                      </c15:dlblFieldTableCache>
                    </c15:dlblFTEntry>
                  </c15:dlblFieldTable>
                  <c15:showDataLabelsRange val="0"/>
                </c:ext>
                <c:ext xmlns:c16="http://schemas.microsoft.com/office/drawing/2014/chart" uri="{C3380CC4-5D6E-409C-BE32-E72D297353CC}">
                  <c16:uniqueId val="{00000008-0B41-E64B-B191-69943718BAB3}"/>
                </c:ext>
              </c:extLst>
            </c:dLbl>
            <c:dLbl>
              <c:idx val="2"/>
              <c:tx>
                <c:strRef>
                  <c:f>'Sterile,N sterile,API'!$C$602</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{64C99438-B9F4-BC40-BF26-6E378752B3C6}</c15:txfldGUID>
                      <c15:f>'Sterile,N sterile,API'!$C$602</c15:f>
                      <c15:dlblFieldTableCache>
                        <c:ptCount val="1"/>
                        <c:pt idx="0">
                          <c:v>2</c:v>
                        </c:pt>
                      </c15:dlblFieldTableCache>
                    </c15:dlblFTEntry>
                  </c15:dlblFieldTable>
                  <c15:showDataLabelsRange val="0"/>
                </c:ext>
                <c:ext xmlns:c16="http://schemas.microsoft.com/office/drawing/2014/chart" uri="{C3380CC4-5D6E-409C-BE32-E72D297353CC}">
                  <c16:uniqueId val="{0000000F-0B41-E64B-B191-69943718BAB3}"/>
                </c:ext>
              </c:extLst>
            </c:dLbl>
            <c:dLbl>
              <c:idx val="3"/>
              <c:delete val="1"/>
              <c:extLst>
                <c:ext xmlns:c15="http://schemas.microsoft.com/office/drawing/2012/chart" uri="{CE6537A1-D6FC-4f65-9D91-7224C49458BB}"/>
                <c:ext xmlns:c16="http://schemas.microsoft.com/office/drawing/2014/chart" uri="{C3380CC4-5D6E-409C-BE32-E72D297353CC}">
                  <c16:uniqueId val="{0000000E-0B41-E64B-B191-69943718BAB3}"/>
                </c:ext>
              </c:extLst>
            </c:dLbl>
            <c:dLbl>
              <c:idx val="4"/>
              <c:tx>
                <c:strRef>
                  <c:f>'Sterile,N sterile,API'!$C$604</c:f>
                  <c:strCache>
                    <c:ptCount val="1"/>
                    <c:pt idx="0">
                      <c:v>1</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{EA18D81A-871A-AE42-A434-6D3E240163EF}</c15:txfldGUID>
                      <c15:f>'Sterile,N sterile,API'!$C$604</c15:f>
                      <c15:dlblFieldTableCache>
                        <c:ptCount val="1"/>
                        <c:pt idx="0">
                          <c:v>1</c:v>
                        </c:pt>
                      </c15:dlblFieldTableCache>
                    </c15:dlblFTEntry>
                  </c15:dlblFieldTable>
                  <c15:showDataLabelsRange val="0"/>
                </c:ext>
                <c:ext xmlns:c16="http://schemas.microsoft.com/office/drawing/2014/chart" uri="{C3380CC4-5D6E-409C-BE32-E72D297353CC}">
                  <c16:uniqueId val="{00000015-0B41-E64B-B191-69943718BAB3}"/>
                </c:ext>
              </c:extLst>
            </c:dLbl>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sterile,API'!$B$631:$B$635</c:f>
              <c:strCache>
                <c:ptCount val="5"/>
                <c:pt idx="0">
                  <c:v>India</c:v>
                </c:pt>
                <c:pt idx="1">
                  <c:v>China</c:v>
                </c:pt>
                <c:pt idx="2">
                  <c:v>EEA</c:v>
                </c:pt>
                <c:pt idx="3">
                  <c:v>USA</c:v>
                </c:pt>
                <c:pt idx="4">
                  <c:v>RoW </c:v>
                </c:pt>
              </c:strCache>
            </c:strRef>
          </c:cat>
          <c:val>
            <c:numRef>
              <c:f>'Sterile,N sterile,API'!$C$631:$C$635</c:f>
              <c:numCache>
                <c:formatCode>0.00%</c:formatCode>
                <c:ptCount val="5"/>
                <c:pt idx="0">
                  <c:v>0.4642857142857143</c:v>
                </c:pt>
                <c:pt idx="1">
                  <c:v>0.48214285714285715</c:v>
                </c:pt>
                <c:pt idx="2">
                  <c:v>3.5714285714285712E-2</c:v>
                </c:pt>
                <c:pt idx="3">
                  <c:v>0</c:v>
                </c:pt>
                <c:pt idx="4">
                  <c:v>1.7857142857142856E-2</c:v>
                </c:pt>
              </c:numCache>
            </c:numRef>
          </c:val>
          <c:extLst>
            <c:ext xmlns:c16="http://schemas.microsoft.com/office/drawing/2014/chart" uri="{C3380CC4-5D6E-409C-BE32-E72D297353CC}">
              <c16:uniqueId val="{00000000-0B41-E64B-B191-69943718BAB3}"/>
            </c:ext>
          </c:extLst>
        </c:ser>
        <c:ser>
          <c:idx val="1"/>
          <c:order val="1"/>
          <c:tx>
            <c:strRef>
              <c:f>'Sterile,N sterile,API'!$D$630</c:f>
              <c:strCache>
                <c:ptCount val="1"/>
                <c:pt idx="0">
                  <c:v>Sterile</c:v>
                </c:pt>
              </c:strCache>
            </c:strRef>
          </c:tx>
          <c:spPr>
            <a:solidFill>
              <a:schemeClr val="accent2"/>
            </a:solidFill>
            <a:ln>
              <a:noFill/>
            </a:ln>
            <a:effectLst/>
          </c:spPr>
          <c:invertIfNegative val="0"/>
          <c:dLbls>
            <c:dLbl>
              <c:idx val="0"/>
              <c:tx>
                <c:strRef>
                  <c:f>'Sterile,N sterile,API'!$D$600</c:f>
                  <c:strCache>
                    <c:ptCount val="1"/>
                    <c:pt idx="0">
                      <c:v>8</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{93EC07F2-7515-3448-AEA8-929622640111}</c15:txfldGUID>
                      <c15:f>'Sterile,N sterile,API'!$D$600</c15:f>
                      <c15:dlblFieldTableCache>
                        <c:ptCount val="1"/>
                        <c:pt idx="0">
                          <c:v>8</c:v>
                        </c:pt>
                      </c15:dlblFieldTableCache>
                    </c15:dlblFTEntry>
                  </c15:dlblFieldTable>
                  <c15:showDataLabelsRange val="0"/>
                </c:ext>
                <c:ext xmlns:c16="http://schemas.microsoft.com/office/drawing/2014/chart" uri="{C3380CC4-5D6E-409C-BE32-E72D297353CC}">
                  <c16:uniqueId val="{00000005-0B41-E64B-B191-69943718BAB3}"/>
                </c:ext>
              </c:extLst>
            </c:dLbl>
            <c:dLbl>
              <c:idx val="1"/>
              <c:tx>
                <c:strRef>
                  <c:f>'Sterile,N sterile,API'!$D$601</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{4148F950-1881-E74F-830B-34978B8A5228}</c15:txfldGUID>
                      <c15:f>'Sterile,N sterile,API'!$D$601</c15:f>
                      <c15:dlblFieldTableCache>
                        <c:ptCount val="1"/>
                        <c:pt idx="0">
                          <c:v>2</c:v>
                        </c:pt>
                      </c15:dlblFieldTableCache>
                    </c15:dlblFTEntry>
                  </c15:dlblFieldTable>
                  <c15:showDataLabelsRange val="0"/>
                </c:ext>
                <c:ext xmlns:c16="http://schemas.microsoft.com/office/drawing/2014/chart" uri="{C3380CC4-5D6E-409C-BE32-E72D297353CC}">
                  <c16:uniqueId val="{00000009-0B41-E64B-B191-69943718BAB3}"/>
                </c:ext>
              </c:extLst>
            </c:dLbl>
            <c:dLbl>
              <c:idx val="2"/>
              <c:tx>
                <c:strRef>
                  <c:f>'Sterile,N sterile,API'!$D$602</c:f>
                  <c:strCache>
                    <c:ptCount val="1"/>
                    <c:pt idx="0">
                      <c:v>11</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{C3C0CF2F-F591-D547-96BF-95DB8448DE7D}</c15:txfldGUID>
                      <c15:f>'Sterile,N sterile,API'!$D$602</c15:f>
                      <c15:dlblFieldTableCache>
                        <c:ptCount val="1"/>
                        <c:pt idx="0">
                          <c:v>11</c:v>
                        </c:pt>
                      </c15:dlblFieldTableCache>
                    </c15:dlblFTEntry>
                  </c15:dlblFieldTable>
                  <c15:showDataLabelsRange val="0"/>
                </c:ext>
                <c:ext xmlns:c16="http://schemas.microsoft.com/office/drawing/2014/chart" uri="{C3380CC4-5D6E-409C-BE32-E72D297353CC}">
                  <c16:uniqueId val="{00000010-0B41-E64B-B191-69943718BAB3}"/>
                </c:ext>
              </c:extLst>
            </c:dLbl>
            <c:dLbl>
              <c:idx val="3"/>
              <c:tx>
                <c:strRef>
                  <c:f>'Sterile,N sterile,API'!$D$603</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{57FDDF39-1997-7146-8FE7-86FD378FCA75}</c15:txfldGUID>
                      <c15:f>'Sterile,N sterile,API'!$D$603</c15:f>
                      <c15:dlblFieldTableCache>
                        <c:ptCount val="1"/>
                        <c:pt idx="0">
                          <c:v>2</c:v>
                        </c:pt>
                      </c15:dlblFieldTableCache>
                    </c15:dlblFTEntry>
                  </c15:dlblFieldTable>
                  <c15:showDataLabelsRange val="0"/>
                </c:ext>
                <c:ext xmlns:c16="http://schemas.microsoft.com/office/drawing/2014/chart" uri="{C3380CC4-5D6E-409C-BE32-E72D297353CC}">
                  <c16:uniqueId val="{00000013-0B41-E64B-B191-69943718BAB3}"/>
                </c:ext>
              </c:extLst>
            </c:dLbl>
            <c:dLbl>
              <c:idx val="4"/>
              <c:tx>
                <c:strRef>
                  <c:f>'Sterile,N sterile,API'!$D$604</c:f>
                  <c:strCache>
                    <c:ptCount val="1"/>
                    <c:pt idx="0">
                      <c:v>7</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{7FDE48FE-004A-8545-AD38-445CA7129B6F}</c15:txfldGUID>
                      <c15:f>'Sterile,N sterile,API'!$D$604</c15:f>
                      <c15:dlblFieldTableCache>
                        <c:ptCount val="1"/>
                        <c:pt idx="0">
                          <c:v>7</c:v>
                        </c:pt>
                      </c15:dlblFieldTableCache>
                    </c15:dlblFTEntry>
                  </c15:dlblFieldTable>
                  <c15:showDataLabelsRange val="0"/>
                </c:ext>
                <c:ext xmlns:c16="http://schemas.microsoft.com/office/drawing/2014/chart" uri="{C3380CC4-5D6E-409C-BE32-E72D297353CC}">
                  <c16:uniqueId val="{00000016-0B41-E64B-B191-69943718BAB3}"/>
                </c:ext>
              </c:extLst>
            </c:dLbl>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sterile,API'!$B$631:$B$635</c:f>
              <c:strCache>
                <c:ptCount val="5"/>
                <c:pt idx="0">
                  <c:v>India</c:v>
                </c:pt>
                <c:pt idx="1">
                  <c:v>China</c:v>
                </c:pt>
                <c:pt idx="2">
                  <c:v>EEA</c:v>
                </c:pt>
                <c:pt idx="3">
                  <c:v>USA</c:v>
                </c:pt>
                <c:pt idx="4">
                  <c:v>RoW </c:v>
                </c:pt>
              </c:strCache>
            </c:strRef>
          </c:cat>
          <c:val>
            <c:numRef>
              <c:f>'Sterile,N sterile,API'!$D$631:$D$635</c:f>
              <c:numCache>
                <c:formatCode>0.00%</c:formatCode>
                <c:ptCount val="5"/>
                <c:pt idx="0">
                  <c:v>0.26666666666666666</c:v>
                </c:pt>
                <c:pt idx="1">
                  <c:v>6.6666666666666666E-2</c:v>
                </c:pt>
                <c:pt idx="2">
                  <c:v>0.36666666666666664</c:v>
                </c:pt>
                <c:pt idx="3">
                  <c:v>6.6666666666666666E-2</c:v>
                </c:pt>
                <c:pt idx="4">
                  <c:v>0.23333333333333334</c:v>
                </c:pt>
              </c:numCache>
            </c:numRef>
          </c:val>
          <c:extLst>
            <c:ext xmlns:c16="http://schemas.microsoft.com/office/drawing/2014/chart" uri="{C3380CC4-5D6E-409C-BE32-E72D297353CC}">
              <c16:uniqueId val="{00000001-0B41-E64B-B191-69943718BAB3}"/>
            </c:ext>
          </c:extLst>
        </c:ser>
        <c:ser>
          <c:idx val="2"/>
          <c:order val="2"/>
          <c:tx>
            <c:strRef>
              <c:f>'Sterile,N sterile,API'!$E$630</c:f>
              <c:strCache>
                <c:ptCount val="1"/>
                <c:pt idx="0">
                  <c:v>Non-sterile  </c:v>
                </c:pt>
              </c:strCache>
            </c:strRef>
          </c:tx>
          <c:spPr>
            <a:solidFill>
              <a:schemeClr val="accent3"/>
            </a:solidFill>
            <a:ln>
              <a:noFill/>
            </a:ln>
            <a:effectLst/>
          </c:spPr>
          <c:invertIfNegative val="0"/>
          <c:dLbls>
            <c:dLbl>
              <c:idx val="0"/>
              <c:tx>
                <c:strRef>
                  <c:f>'Sterile,N sterile,API'!$E$600</c:f>
                  <c:strCache>
                    <c:ptCount val="1"/>
                    <c:pt idx="0">
                      <c:v>18</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{C2FC0AE0-D9E0-C845-AE86-ECA2E09D6989}</c15:txfldGUID>
                      <c15:f>'Sterile,N sterile,API'!$E$600</c15:f>
                      <c15:dlblFieldTableCache>
                        <c:ptCount val="1"/>
                        <c:pt idx="0">
                          <c:v>18</c:v>
                        </c:pt>
                      </c15:dlblFieldTableCache>
                    </c15:dlblFTEntry>
                  </c15:dlblFieldTable>
                  <c15:showDataLabelsRange val="0"/>
                </c:ext>
                <c:ext xmlns:c16="http://schemas.microsoft.com/office/drawing/2014/chart" uri="{C3380CC4-5D6E-409C-BE32-E72D297353CC}">
                  <c16:uniqueId val="{00000006-0B41-E64B-B191-69943718BAB3}"/>
                </c:ext>
              </c:extLst>
            </c:dLbl>
            <c:dLbl>
              <c:idx val="1"/>
              <c:tx>
                <c:strRef>
                  <c:f>'Sterile,N sterile,API'!$E$601</c:f>
                  <c:strCache>
                    <c:ptCount val="1"/>
                    <c:pt idx="0">
                      <c:v>11</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{741E043C-2F68-BA47-8BC2-BF691068E2E2}</c15:txfldGUID>
                      <c15:f>'Sterile,N sterile,API'!$E$601</c15:f>
                      <c15:dlblFieldTableCache>
                        <c:ptCount val="1"/>
                        <c:pt idx="0">
                          <c:v>11</c:v>
                        </c:pt>
                      </c15:dlblFieldTableCache>
                    </c15:dlblFTEntry>
                  </c15:dlblFieldTable>
                  <c15:showDataLabelsRange val="0"/>
                </c:ext>
                <c:ext xmlns:c16="http://schemas.microsoft.com/office/drawing/2014/chart" uri="{C3380CC4-5D6E-409C-BE32-E72D297353CC}">
                  <c16:uniqueId val="{0000000A-0B41-E64B-B191-69943718BAB3}"/>
                </c:ext>
              </c:extLst>
            </c:dLbl>
            <c:dLbl>
              <c:idx val="2"/>
              <c:tx>
                <c:strRef>
                  <c:f>'Sterile,N sterile,API'!$E$602</c:f>
                  <c:strCache>
                    <c:ptCount val="1"/>
                    <c:pt idx="0">
                      <c:v>8</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{F39272FC-454B-5C4E-9650-126CAB6CC9AE}</c15:txfldGUID>
                      <c15:f>'Sterile,N sterile,API'!$E$602</c15:f>
                      <c15:dlblFieldTableCache>
                        <c:ptCount val="1"/>
                        <c:pt idx="0">
                          <c:v>8</c:v>
                        </c:pt>
                      </c15:dlblFieldTableCache>
                    </c15:dlblFTEntry>
                  </c15:dlblFieldTable>
                  <c15:showDataLabelsRange val="0"/>
                </c:ext>
                <c:ext xmlns:c16="http://schemas.microsoft.com/office/drawing/2014/chart" uri="{C3380CC4-5D6E-409C-BE32-E72D297353CC}">
                  <c16:uniqueId val="{00000011-0B41-E64B-B191-69943718BAB3}"/>
                </c:ext>
              </c:extLst>
            </c:dLbl>
            <c:dLbl>
              <c:idx val="3"/>
              <c:tx>
                <c:strRef>
                  <c:f>'Sterile,N sterile,API'!$E$603</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{4BD51332-1D26-1C49-92ED-A3CD9F34671E}</c15:txfldGUID>
                      <c15:f>'Sterile,N sterile,API'!$E$603</c15:f>
                      <c15:dlblFieldTableCache>
                        <c:ptCount val="1"/>
                        <c:pt idx="0">
                          <c:v>2</c:v>
                        </c:pt>
                      </c15:dlblFieldTableCache>
                    </c15:dlblFTEntry>
                  </c15:dlblFieldTable>
                  <c15:showDataLabelsRange val="0"/>
                </c:ext>
                <c:ext xmlns:c16="http://schemas.microsoft.com/office/drawing/2014/chart" uri="{C3380CC4-5D6E-409C-BE32-E72D297353CC}">
                  <c16:uniqueId val="{00000014-0B41-E64B-B191-69943718BAB3}"/>
                </c:ext>
              </c:extLst>
            </c:dLbl>
            <c:dLbl>
              <c:idx val="4"/>
              <c:tx>
                <c:strRef>
                  <c:f>'Sterile,N sterile,API'!$E$604</c:f>
                  <c:strCache>
                    <c:ptCount val="1"/>
                    <c:pt idx="0">
                      <c:v>3</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{BAC4E538-5300-F340-9118-A09FAF3BC9A0}</c15:txfldGUID>
                      <c15:f>'Sterile,N sterile,API'!$E$604</c15:f>
                      <c15:dlblFieldTableCache>
                        <c:ptCount val="1"/>
                        <c:pt idx="0">
                          <c:v>3</c:v>
                        </c:pt>
                      </c15:dlblFieldTableCache>
                    </c15:dlblFTEntry>
                  </c15:dlblFieldTable>
                  <c15:showDataLabelsRange val="0"/>
                </c:ext>
                <c:ext xmlns:c16="http://schemas.microsoft.com/office/drawing/2014/chart" uri="{C3380CC4-5D6E-409C-BE32-E72D297353CC}">
                  <c16:uniqueId val="{00000017-0B41-E64B-B191-69943718BAB3}"/>
                </c:ext>
              </c:extLst>
            </c:dLbl>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sterile,API'!$B$631:$B$635</c:f>
              <c:strCache>
                <c:ptCount val="5"/>
                <c:pt idx="0">
                  <c:v>India</c:v>
                </c:pt>
                <c:pt idx="1">
                  <c:v>China</c:v>
                </c:pt>
                <c:pt idx="2">
                  <c:v>EEA</c:v>
                </c:pt>
                <c:pt idx="3">
                  <c:v>USA</c:v>
                </c:pt>
                <c:pt idx="4">
                  <c:v>RoW </c:v>
                </c:pt>
              </c:strCache>
            </c:strRef>
          </c:cat>
          <c:val>
            <c:numRef>
              <c:f>'Sterile,N sterile,API'!$E$631:$E$635</c:f>
              <c:numCache>
                <c:formatCode>0.00%</c:formatCode>
                <c:ptCount val="5"/>
                <c:pt idx="0">
                  <c:v>0.42857142857142855</c:v>
                </c:pt>
                <c:pt idx="1">
                  <c:v>0.26190476190476192</c:v>
                </c:pt>
                <c:pt idx="2">
                  <c:v>0.19047619047619047</c:v>
                </c:pt>
                <c:pt idx="3">
                  <c:v>4.7619047619047616E-2</c:v>
                </c:pt>
                <c:pt idx="4">
                  <c:v>7.1428571428571425E-2</c:v>
                </c:pt>
              </c:numCache>
            </c:numRef>
          </c:val>
          <c:extLst>
            <c:ext xmlns:c16="http://schemas.microsoft.com/office/drawing/2014/chart" uri="{C3380CC4-5D6E-409C-BE32-E72D297353CC}">
              <c16:uniqueId val="{00000002-0B41-E64B-B191-69943718BAB3}"/>
            </c:ext>
          </c:extLst>
        </c:ser>
        <c:ser>
          <c:idx val="3"/>
          <c:order val="3"/>
          <c:tx>
            <c:strRef>
              <c:f>'Sterile,N sterile,API'!$F$630</c:f>
              <c:strCache>
                <c:ptCount val="1"/>
                <c:pt idx="0">
                  <c:v>Biological </c:v>
                </c:pt>
              </c:strCache>
            </c:strRef>
          </c:tx>
          <c:spPr>
            <a:solidFill>
              <a:schemeClr val="accent4"/>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7-0B41-E64B-B191-69943718BAB3}"/>
                </c:ext>
              </c:extLst>
            </c:dLbl>
            <c:dLbl>
              <c:idx val="1"/>
              <c:delete val="1"/>
              <c:extLst>
                <c:ext xmlns:c15="http://schemas.microsoft.com/office/drawing/2012/chart" uri="{CE6537A1-D6FC-4f65-9D91-7224C49458BB}"/>
                <c:ext xmlns:c16="http://schemas.microsoft.com/office/drawing/2014/chart" uri="{C3380CC4-5D6E-409C-BE32-E72D297353CC}">
                  <c16:uniqueId val="{0000000B-0B41-E64B-B191-69943718BAB3}"/>
                </c:ext>
              </c:extLst>
            </c:dLbl>
            <c:dLbl>
              <c:idx val="2"/>
              <c:tx>
                <c:strRef>
                  <c:f>'Sterile,N sterile,API'!$F$602</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{5948B242-BA11-084C-94AD-8EE55D31BFF1}</c15:txfldGUID>
                      <c15:f>'Sterile,N sterile,API'!$F$602</c15:f>
                      <c15:dlblFieldTableCache>
                        <c:ptCount val="1"/>
                        <c:pt idx="0">
                          <c:v>2</c:v>
                        </c:pt>
                      </c15:dlblFieldTableCache>
                    </c15:dlblFTEntry>
                  </c15:dlblFieldTable>
                  <c15:showDataLabelsRange val="0"/>
                </c:ext>
                <c:ext xmlns:c16="http://schemas.microsoft.com/office/drawing/2014/chart" uri="{C3380CC4-5D6E-409C-BE32-E72D297353CC}">
                  <c16:uniqueId val="{00000012-0B41-E64B-B191-69943718BAB3}"/>
                </c:ext>
              </c:extLst>
            </c:dLbl>
            <c:dLbl>
              <c:idx val="3"/>
              <c:delete val="1"/>
              <c:extLst>
                <c:ext xmlns:c15="http://schemas.microsoft.com/office/drawing/2012/chart" uri="{CE6537A1-D6FC-4f65-9D91-7224C49458BB}"/>
                <c:ext xmlns:c16="http://schemas.microsoft.com/office/drawing/2014/chart" uri="{C3380CC4-5D6E-409C-BE32-E72D297353CC}">
                  <c16:uniqueId val="{0000000C-0B41-E64B-B191-69943718BAB3}"/>
                </c:ext>
              </c:extLst>
            </c:dLbl>
            <c:dLbl>
              <c:idx val="4"/>
              <c:delete val="1"/>
              <c:extLst>
                <c:ext xmlns:c15="http://schemas.microsoft.com/office/drawing/2012/chart" uri="{CE6537A1-D6FC-4f65-9D91-7224C49458BB}"/>
                <c:ext xmlns:c16="http://schemas.microsoft.com/office/drawing/2014/chart" uri="{C3380CC4-5D6E-409C-BE32-E72D297353CC}">
                  <c16:uniqueId val="{0000000D-0B41-E64B-B191-69943718BAB3}"/>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'Sterile,N sterile,API'!$B$631:$B$635</c:f>
              <c:strCache>
                <c:ptCount val="5"/>
                <c:pt idx="0">
                  <c:v>India</c:v>
                </c:pt>
                <c:pt idx="1">
                  <c:v>China</c:v>
                </c:pt>
                <c:pt idx="2">
                  <c:v>EEA</c:v>
                </c:pt>
                <c:pt idx="3">
                  <c:v>USA</c:v>
                </c:pt>
                <c:pt idx="4">
                  <c:v>RoW </c:v>
                </c:pt>
              </c:strCache>
            </c:strRef>
          </c:cat>
          <c:val>
            <c:numRef>
              <c:f>'Sterile,N sterile,API'!$F$631:$F$635</c:f>
              <c:numCache>
                <c:formatCode>0.00%</c:formatCode>
                <c:ptCount val="5"/>
                <c:pt idx="0">
                  <c:v>0</c:v>
                </c:pt>
                <c:pt idx="1">
                  <c:v>0</c:v>
                </c:pt>
                <c:pt idx="2">
                  <c:v>1</c:v>
                </c:pt>
                <c:pt idx="3">
                  <c:v>0</c:v>
                </c:pt>
                <c:pt idx="4">
                  <c:v>0</c:v>
                </c:pt>
              </c:numCache>
            </c:numRef>
          </c:val>
          <c:extLst>
            <c:ext xmlns:c16="http://schemas.microsoft.com/office/drawing/2014/chart" uri="{C3380CC4-5D6E-409C-BE32-E72D297353CC}">
              <c16:uniqueId val="{00000003-0B41-E64B-B191-69943718BAB3}"/>
            </c:ext>
          </c:extLst>
        </c:ser>
        <c:dLbls>
          <c:showLegendKey val="0"/>
          <c:showVal val="1"/>
          <c:showCatName val="0"/>
          <c:showSerName val="0"/>
          <c:showPercent val="0"/>
          <c:showBubbleSize val="0"/>
        </c:dLbls>
        <c:gapWidth val="75"/>
        <c:axId val="866796239"/>
        <c:axId val="935679791"/>
      </c:barChart>
      <c:catAx>
        <c:axId val="86679623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200"/>
                  <a:t>Region</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35679791"/>
        <c:crosses val="autoZero"/>
        <c:auto val="1"/>
        <c:lblAlgn val="ctr"/>
        <c:lblOffset val="100"/>
        <c:noMultiLvlLbl val="0"/>
      </c:catAx>
      <c:valAx>
        <c:axId val="935679791"/>
        <c:scaling>
          <c:orientation val="minMax"/>
          <c:max val="1"/>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200"/>
                  <a:t>Number</a:t>
                </a:r>
                <a:r>
                  <a:rPr lang="en-GB" sz="1200" baseline="0"/>
                  <a:t> of  Product Type Inspected </a:t>
                </a:r>
                <a:endParaRPr lang="en-GB"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866796239"/>
        <c:crosses val="autoZero"/>
        <c:crossBetween val="between"/>
        <c:minorUnit val="0.1"/>
      </c:valAx>
      <c:spPr>
        <a:noFill/>
        <a:ln>
          <a:noFill/>
        </a:ln>
        <a:effectLst/>
      </c:spPr>
    </c:plotArea>
    <c:legend>
      <c:legendPos val="b"/>
      <c:layout>
        <c:manualLayout>
          <c:xMode val="edge"/>
          <c:yMode val="edge"/>
          <c:x val="0.30697286268300844"/>
          <c:y val="0.9161463969847371"/>
          <c:w val="0.44506245965214841"/>
          <c:h val="7.8626338769265211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API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sterile,API'!$AD$52:$AD$81</c:f>
              <c:numCache>
                <c:formatCode>General</c:formatCode>
                <c:ptCount val="30"/>
                <c:pt idx="0">
                  <c:v>0</c:v>
                </c:pt>
                <c:pt idx="1">
                  <c:v>0</c:v>
                </c:pt>
                <c:pt idx="2">
                  <c:v>0</c:v>
                </c:pt>
                <c:pt idx="3">
                  <c:v>0</c:v>
                </c:pt>
                <c:pt idx="4">
                  <c:v>0</c:v>
                </c:pt>
                <c:pt idx="5">
                  <c:v>1</c:v>
                </c:pt>
                <c:pt idx="6">
                  <c:v>1</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3</c:v>
                </c:pt>
                <c:pt idx="22">
                  <c:v>0</c:v>
                </c:pt>
                <c:pt idx="23">
                  <c:v>0</c:v>
                </c:pt>
                <c:pt idx="24">
                  <c:v>1</c:v>
                </c:pt>
                <c:pt idx="25">
                  <c:v>0</c:v>
                </c:pt>
                <c:pt idx="26">
                  <c:v>0</c:v>
                </c:pt>
                <c:pt idx="27">
                  <c:v>0</c:v>
                </c:pt>
                <c:pt idx="28">
                  <c:v>0</c:v>
                </c:pt>
                <c:pt idx="29">
                  <c:v>0</c:v>
                </c:pt>
              </c:numCache>
            </c:numRef>
          </c:val>
          <c:extLst>
            <c:ext xmlns:c16="http://schemas.microsoft.com/office/drawing/2014/chart" uri="{C3380CC4-5D6E-409C-BE32-E72D297353CC}">
              <c16:uniqueId val="{00000000-8155-AA45-BF77-01841D917DAB}"/>
            </c:ext>
          </c:extLst>
        </c:ser>
        <c:ser>
          <c:idx val="1"/>
          <c:order val="1"/>
          <c:spPr>
            <a:solidFill>
              <a:schemeClr val="accent2"/>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sterile,API'!$AE$52:$AE$81</c:f>
              <c:numCache>
                <c:formatCode>General</c:formatCode>
                <c:ptCount val="30"/>
                <c:pt idx="0">
                  <c:v>7</c:v>
                </c:pt>
                <c:pt idx="1">
                  <c:v>1</c:v>
                </c:pt>
                <c:pt idx="2">
                  <c:v>3</c:v>
                </c:pt>
                <c:pt idx="3">
                  <c:v>0</c:v>
                </c:pt>
                <c:pt idx="4">
                  <c:v>0</c:v>
                </c:pt>
                <c:pt idx="5">
                  <c:v>1</c:v>
                </c:pt>
                <c:pt idx="6">
                  <c:v>3</c:v>
                </c:pt>
                <c:pt idx="7">
                  <c:v>11</c:v>
                </c:pt>
                <c:pt idx="8">
                  <c:v>0</c:v>
                </c:pt>
                <c:pt idx="9">
                  <c:v>2</c:v>
                </c:pt>
                <c:pt idx="10">
                  <c:v>0</c:v>
                </c:pt>
                <c:pt idx="11">
                  <c:v>0</c:v>
                </c:pt>
                <c:pt idx="12">
                  <c:v>4</c:v>
                </c:pt>
                <c:pt idx="13">
                  <c:v>2</c:v>
                </c:pt>
                <c:pt idx="14">
                  <c:v>5</c:v>
                </c:pt>
                <c:pt idx="15">
                  <c:v>7</c:v>
                </c:pt>
                <c:pt idx="16">
                  <c:v>0</c:v>
                </c:pt>
                <c:pt idx="17">
                  <c:v>1</c:v>
                </c:pt>
                <c:pt idx="18">
                  <c:v>0</c:v>
                </c:pt>
                <c:pt idx="19">
                  <c:v>0</c:v>
                </c:pt>
                <c:pt idx="20">
                  <c:v>0</c:v>
                </c:pt>
                <c:pt idx="21">
                  <c:v>0</c:v>
                </c:pt>
                <c:pt idx="22">
                  <c:v>0</c:v>
                </c:pt>
                <c:pt idx="23">
                  <c:v>4</c:v>
                </c:pt>
                <c:pt idx="24">
                  <c:v>1</c:v>
                </c:pt>
                <c:pt idx="25">
                  <c:v>0</c:v>
                </c:pt>
                <c:pt idx="26">
                  <c:v>0</c:v>
                </c:pt>
                <c:pt idx="27">
                  <c:v>3</c:v>
                </c:pt>
                <c:pt idx="28">
                  <c:v>3</c:v>
                </c:pt>
                <c:pt idx="29">
                  <c:v>0</c:v>
                </c:pt>
              </c:numCache>
            </c:numRef>
          </c:val>
          <c:extLst>
            <c:ext xmlns:c16="http://schemas.microsoft.com/office/drawing/2014/chart" uri="{C3380CC4-5D6E-409C-BE32-E72D297353CC}">
              <c16:uniqueId val="{00000001-8155-AA45-BF77-01841D917DAB}"/>
            </c:ext>
          </c:extLst>
        </c:ser>
        <c:ser>
          <c:idx val="2"/>
          <c:order val="2"/>
          <c:spPr>
            <a:solidFill>
              <a:schemeClr val="accent3"/>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sterile,API'!$AF$52:$AF$81</c:f>
              <c:numCache>
                <c:formatCode>General</c:formatCode>
                <c:ptCount val="30"/>
                <c:pt idx="0">
                  <c:v>17</c:v>
                </c:pt>
                <c:pt idx="1">
                  <c:v>0</c:v>
                </c:pt>
                <c:pt idx="2">
                  <c:v>3</c:v>
                </c:pt>
                <c:pt idx="3">
                  <c:v>4</c:v>
                </c:pt>
                <c:pt idx="4">
                  <c:v>1</c:v>
                </c:pt>
                <c:pt idx="5">
                  <c:v>5</c:v>
                </c:pt>
                <c:pt idx="6">
                  <c:v>12</c:v>
                </c:pt>
                <c:pt idx="7">
                  <c:v>8</c:v>
                </c:pt>
                <c:pt idx="8">
                  <c:v>1</c:v>
                </c:pt>
                <c:pt idx="9">
                  <c:v>1</c:v>
                </c:pt>
                <c:pt idx="10">
                  <c:v>6</c:v>
                </c:pt>
                <c:pt idx="11">
                  <c:v>1</c:v>
                </c:pt>
                <c:pt idx="12">
                  <c:v>3</c:v>
                </c:pt>
                <c:pt idx="13">
                  <c:v>7</c:v>
                </c:pt>
                <c:pt idx="14">
                  <c:v>15</c:v>
                </c:pt>
                <c:pt idx="15">
                  <c:v>5</c:v>
                </c:pt>
                <c:pt idx="16">
                  <c:v>2</c:v>
                </c:pt>
                <c:pt idx="17">
                  <c:v>1</c:v>
                </c:pt>
                <c:pt idx="18">
                  <c:v>2</c:v>
                </c:pt>
                <c:pt idx="19">
                  <c:v>0</c:v>
                </c:pt>
                <c:pt idx="20">
                  <c:v>0</c:v>
                </c:pt>
                <c:pt idx="21">
                  <c:v>0</c:v>
                </c:pt>
                <c:pt idx="22">
                  <c:v>0</c:v>
                </c:pt>
                <c:pt idx="23">
                  <c:v>4</c:v>
                </c:pt>
                <c:pt idx="24">
                  <c:v>0</c:v>
                </c:pt>
                <c:pt idx="25">
                  <c:v>0</c:v>
                </c:pt>
                <c:pt idx="26">
                  <c:v>0</c:v>
                </c:pt>
                <c:pt idx="27">
                  <c:v>3</c:v>
                </c:pt>
                <c:pt idx="28">
                  <c:v>4</c:v>
                </c:pt>
                <c:pt idx="29">
                  <c:v>1</c:v>
                </c:pt>
              </c:numCache>
            </c:numRef>
          </c:val>
          <c:extLst>
            <c:ext xmlns:c16="http://schemas.microsoft.com/office/drawing/2014/chart" uri="{C3380CC4-5D6E-409C-BE32-E72D297353CC}">
              <c16:uniqueId val="{00000002-8155-AA45-BF77-01841D917DAB}"/>
            </c:ext>
          </c:extLst>
        </c:ser>
        <c:ser>
          <c:idx val="3"/>
          <c:order val="3"/>
          <c:spPr>
            <a:solidFill>
              <a:schemeClr val="accent4"/>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sterile,API'!$AG$52:$AG$81</c:f>
              <c:numCache>
                <c:formatCode>General</c:formatCode>
                <c:ptCount val="30"/>
                <c:pt idx="0">
                  <c:v>8</c:v>
                </c:pt>
                <c:pt idx="1">
                  <c:v>2</c:v>
                </c:pt>
                <c:pt idx="2">
                  <c:v>1</c:v>
                </c:pt>
                <c:pt idx="3">
                  <c:v>1</c:v>
                </c:pt>
                <c:pt idx="4">
                  <c:v>0</c:v>
                </c:pt>
                <c:pt idx="5">
                  <c:v>8</c:v>
                </c:pt>
                <c:pt idx="6">
                  <c:v>8</c:v>
                </c:pt>
                <c:pt idx="7">
                  <c:v>2</c:v>
                </c:pt>
                <c:pt idx="8">
                  <c:v>2</c:v>
                </c:pt>
                <c:pt idx="9">
                  <c:v>1</c:v>
                </c:pt>
                <c:pt idx="10">
                  <c:v>7</c:v>
                </c:pt>
                <c:pt idx="11">
                  <c:v>1</c:v>
                </c:pt>
                <c:pt idx="12">
                  <c:v>6</c:v>
                </c:pt>
                <c:pt idx="13">
                  <c:v>3</c:v>
                </c:pt>
                <c:pt idx="14">
                  <c:v>9</c:v>
                </c:pt>
                <c:pt idx="15">
                  <c:v>13</c:v>
                </c:pt>
                <c:pt idx="16">
                  <c:v>1</c:v>
                </c:pt>
                <c:pt idx="17">
                  <c:v>0</c:v>
                </c:pt>
                <c:pt idx="18">
                  <c:v>3</c:v>
                </c:pt>
                <c:pt idx="19">
                  <c:v>0</c:v>
                </c:pt>
                <c:pt idx="20">
                  <c:v>0</c:v>
                </c:pt>
                <c:pt idx="21">
                  <c:v>0</c:v>
                </c:pt>
                <c:pt idx="22">
                  <c:v>1</c:v>
                </c:pt>
                <c:pt idx="23">
                  <c:v>3</c:v>
                </c:pt>
                <c:pt idx="24">
                  <c:v>1</c:v>
                </c:pt>
                <c:pt idx="25">
                  <c:v>0</c:v>
                </c:pt>
                <c:pt idx="26">
                  <c:v>1</c:v>
                </c:pt>
                <c:pt idx="27">
                  <c:v>2</c:v>
                </c:pt>
                <c:pt idx="28">
                  <c:v>2</c:v>
                </c:pt>
                <c:pt idx="29">
                  <c:v>2</c:v>
                </c:pt>
              </c:numCache>
            </c:numRef>
          </c:val>
          <c:extLst>
            <c:ext xmlns:c16="http://schemas.microsoft.com/office/drawing/2014/chart" uri="{C3380CC4-5D6E-409C-BE32-E72D297353CC}">
              <c16:uniqueId val="{00000003-8155-AA45-BF77-01841D917DAB}"/>
            </c:ext>
          </c:extLst>
        </c:ser>
        <c:ser>
          <c:idx val="4"/>
          <c:order val="4"/>
          <c:spPr>
            <a:solidFill>
              <a:schemeClr val="accent5"/>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sterile,API'!$AH$52:$AH$81</c:f>
              <c:numCache>
                <c:formatCode>General</c:formatCode>
                <c:ptCount val="30"/>
                <c:pt idx="0">
                  <c:v>4</c:v>
                </c:pt>
                <c:pt idx="1">
                  <c:v>1</c:v>
                </c:pt>
                <c:pt idx="2">
                  <c:v>2</c:v>
                </c:pt>
                <c:pt idx="3">
                  <c:v>0</c:v>
                </c:pt>
                <c:pt idx="4">
                  <c:v>0</c:v>
                </c:pt>
                <c:pt idx="5">
                  <c:v>3</c:v>
                </c:pt>
                <c:pt idx="6">
                  <c:v>1</c:v>
                </c:pt>
                <c:pt idx="7">
                  <c:v>1</c:v>
                </c:pt>
                <c:pt idx="8">
                  <c:v>0</c:v>
                </c:pt>
                <c:pt idx="9">
                  <c:v>2</c:v>
                </c:pt>
                <c:pt idx="10">
                  <c:v>2</c:v>
                </c:pt>
                <c:pt idx="11">
                  <c:v>1</c:v>
                </c:pt>
                <c:pt idx="12">
                  <c:v>3</c:v>
                </c:pt>
                <c:pt idx="13">
                  <c:v>1</c:v>
                </c:pt>
                <c:pt idx="14">
                  <c:v>9</c:v>
                </c:pt>
                <c:pt idx="15">
                  <c:v>7</c:v>
                </c:pt>
                <c:pt idx="16">
                  <c:v>0</c:v>
                </c:pt>
                <c:pt idx="17">
                  <c:v>0</c:v>
                </c:pt>
                <c:pt idx="18">
                  <c:v>0</c:v>
                </c:pt>
                <c:pt idx="19">
                  <c:v>0</c:v>
                </c:pt>
                <c:pt idx="20">
                  <c:v>0</c:v>
                </c:pt>
                <c:pt idx="21">
                  <c:v>0</c:v>
                </c:pt>
                <c:pt idx="22">
                  <c:v>3</c:v>
                </c:pt>
                <c:pt idx="23">
                  <c:v>1</c:v>
                </c:pt>
                <c:pt idx="24">
                  <c:v>0</c:v>
                </c:pt>
                <c:pt idx="25">
                  <c:v>0</c:v>
                </c:pt>
                <c:pt idx="26">
                  <c:v>0</c:v>
                </c:pt>
                <c:pt idx="27">
                  <c:v>1</c:v>
                </c:pt>
                <c:pt idx="28">
                  <c:v>1</c:v>
                </c:pt>
                <c:pt idx="29">
                  <c:v>0</c:v>
                </c:pt>
              </c:numCache>
            </c:numRef>
          </c:val>
          <c:extLst>
            <c:ext xmlns:c16="http://schemas.microsoft.com/office/drawing/2014/chart" uri="{C3380CC4-5D6E-409C-BE32-E72D297353CC}">
              <c16:uniqueId val="{00000004-8155-AA45-BF77-01841D917DAB}"/>
            </c:ext>
          </c:extLst>
        </c:ser>
        <c:ser>
          <c:idx val="5"/>
          <c:order val="5"/>
          <c:spPr>
            <a:solidFill>
              <a:schemeClr val="accent6"/>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sterile,API'!$AI$52:$AI$81</c:f>
              <c:numCache>
                <c:formatCode>General</c:formatCode>
                <c:ptCount val="30"/>
                <c:pt idx="0">
                  <c:v>5</c:v>
                </c:pt>
                <c:pt idx="1">
                  <c:v>3</c:v>
                </c:pt>
                <c:pt idx="2">
                  <c:v>1</c:v>
                </c:pt>
                <c:pt idx="3">
                  <c:v>1</c:v>
                </c:pt>
                <c:pt idx="4">
                  <c:v>0</c:v>
                </c:pt>
                <c:pt idx="5">
                  <c:v>3</c:v>
                </c:pt>
                <c:pt idx="6">
                  <c:v>4</c:v>
                </c:pt>
                <c:pt idx="7">
                  <c:v>4</c:v>
                </c:pt>
                <c:pt idx="8">
                  <c:v>2</c:v>
                </c:pt>
                <c:pt idx="9">
                  <c:v>1</c:v>
                </c:pt>
                <c:pt idx="10">
                  <c:v>4</c:v>
                </c:pt>
                <c:pt idx="11">
                  <c:v>1</c:v>
                </c:pt>
                <c:pt idx="12">
                  <c:v>3</c:v>
                </c:pt>
                <c:pt idx="13">
                  <c:v>1</c:v>
                </c:pt>
                <c:pt idx="14">
                  <c:v>6</c:v>
                </c:pt>
                <c:pt idx="15">
                  <c:v>6</c:v>
                </c:pt>
                <c:pt idx="16">
                  <c:v>1</c:v>
                </c:pt>
                <c:pt idx="17">
                  <c:v>1</c:v>
                </c:pt>
                <c:pt idx="18">
                  <c:v>0</c:v>
                </c:pt>
                <c:pt idx="19">
                  <c:v>1</c:v>
                </c:pt>
                <c:pt idx="20">
                  <c:v>10</c:v>
                </c:pt>
                <c:pt idx="21">
                  <c:v>1</c:v>
                </c:pt>
                <c:pt idx="22">
                  <c:v>2</c:v>
                </c:pt>
                <c:pt idx="23">
                  <c:v>0</c:v>
                </c:pt>
                <c:pt idx="24">
                  <c:v>0</c:v>
                </c:pt>
                <c:pt idx="25">
                  <c:v>0</c:v>
                </c:pt>
                <c:pt idx="26">
                  <c:v>1</c:v>
                </c:pt>
                <c:pt idx="27">
                  <c:v>0</c:v>
                </c:pt>
                <c:pt idx="28">
                  <c:v>3</c:v>
                </c:pt>
                <c:pt idx="29">
                  <c:v>0</c:v>
                </c:pt>
              </c:numCache>
            </c:numRef>
          </c:val>
          <c:extLst>
            <c:ext xmlns:c16="http://schemas.microsoft.com/office/drawing/2014/chart" uri="{C3380CC4-5D6E-409C-BE32-E72D297353CC}">
              <c16:uniqueId val="{00000005-8155-AA45-BF77-01841D917DAB}"/>
            </c:ext>
          </c:extLst>
        </c:ser>
        <c:ser>
          <c:idx val="6"/>
          <c:order val="6"/>
          <c:spPr>
            <a:solidFill>
              <a:schemeClr val="accent1">
                <a:lumMod val="60000"/>
              </a:schemeClr>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sterile,API'!$AJ$52:$AJ$81</c:f>
              <c:numCache>
                <c:formatCode>General</c:formatCode>
                <c:ptCount val="30"/>
                <c:pt idx="0">
                  <c:v>5</c:v>
                </c:pt>
                <c:pt idx="1">
                  <c:v>2</c:v>
                </c:pt>
                <c:pt idx="2">
                  <c:v>2</c:v>
                </c:pt>
                <c:pt idx="3">
                  <c:v>3</c:v>
                </c:pt>
                <c:pt idx="4">
                  <c:v>0</c:v>
                </c:pt>
                <c:pt idx="5">
                  <c:v>5</c:v>
                </c:pt>
                <c:pt idx="6">
                  <c:v>2</c:v>
                </c:pt>
                <c:pt idx="7">
                  <c:v>5</c:v>
                </c:pt>
                <c:pt idx="8">
                  <c:v>0</c:v>
                </c:pt>
                <c:pt idx="9">
                  <c:v>1</c:v>
                </c:pt>
                <c:pt idx="10">
                  <c:v>2</c:v>
                </c:pt>
                <c:pt idx="11">
                  <c:v>1</c:v>
                </c:pt>
                <c:pt idx="12">
                  <c:v>1</c:v>
                </c:pt>
                <c:pt idx="13">
                  <c:v>4</c:v>
                </c:pt>
                <c:pt idx="14">
                  <c:v>12</c:v>
                </c:pt>
                <c:pt idx="15">
                  <c:v>7</c:v>
                </c:pt>
                <c:pt idx="16">
                  <c:v>0</c:v>
                </c:pt>
                <c:pt idx="17">
                  <c:v>0</c:v>
                </c:pt>
                <c:pt idx="18">
                  <c:v>1</c:v>
                </c:pt>
                <c:pt idx="19">
                  <c:v>1</c:v>
                </c:pt>
                <c:pt idx="20">
                  <c:v>1</c:v>
                </c:pt>
                <c:pt idx="21">
                  <c:v>0</c:v>
                </c:pt>
                <c:pt idx="22">
                  <c:v>2</c:v>
                </c:pt>
                <c:pt idx="23">
                  <c:v>0</c:v>
                </c:pt>
                <c:pt idx="24">
                  <c:v>1</c:v>
                </c:pt>
                <c:pt idx="25">
                  <c:v>0</c:v>
                </c:pt>
                <c:pt idx="26">
                  <c:v>3</c:v>
                </c:pt>
                <c:pt idx="27">
                  <c:v>2</c:v>
                </c:pt>
                <c:pt idx="28">
                  <c:v>2</c:v>
                </c:pt>
                <c:pt idx="29">
                  <c:v>0</c:v>
                </c:pt>
              </c:numCache>
            </c:numRef>
          </c:val>
          <c:extLst>
            <c:ext xmlns:c16="http://schemas.microsoft.com/office/drawing/2014/chart" uri="{C3380CC4-5D6E-409C-BE32-E72D297353CC}">
              <c16:uniqueId val="{00000006-8155-AA45-BF77-01841D917DAB}"/>
            </c:ext>
          </c:extLst>
        </c:ser>
        <c:ser>
          <c:idx val="7"/>
          <c:order val="7"/>
          <c:spPr>
            <a:solidFill>
              <a:schemeClr val="accent2">
                <a:lumMod val="60000"/>
              </a:schemeClr>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sterile,API'!$AK$52:$AK$81</c:f>
              <c:numCache>
                <c:formatCode>General</c:formatCode>
                <c:ptCount val="30"/>
                <c:pt idx="0">
                  <c:v>3</c:v>
                </c:pt>
                <c:pt idx="1">
                  <c:v>2</c:v>
                </c:pt>
                <c:pt idx="2">
                  <c:v>3</c:v>
                </c:pt>
                <c:pt idx="3">
                  <c:v>1</c:v>
                </c:pt>
                <c:pt idx="4">
                  <c:v>0</c:v>
                </c:pt>
                <c:pt idx="5">
                  <c:v>2</c:v>
                </c:pt>
                <c:pt idx="6">
                  <c:v>0</c:v>
                </c:pt>
                <c:pt idx="7">
                  <c:v>2</c:v>
                </c:pt>
                <c:pt idx="8">
                  <c:v>0</c:v>
                </c:pt>
                <c:pt idx="9">
                  <c:v>0</c:v>
                </c:pt>
                <c:pt idx="10">
                  <c:v>2</c:v>
                </c:pt>
                <c:pt idx="11">
                  <c:v>1</c:v>
                </c:pt>
                <c:pt idx="12">
                  <c:v>0</c:v>
                </c:pt>
                <c:pt idx="13">
                  <c:v>1</c:v>
                </c:pt>
                <c:pt idx="14">
                  <c:v>3</c:v>
                </c:pt>
                <c:pt idx="15">
                  <c:v>3</c:v>
                </c:pt>
                <c:pt idx="16">
                  <c:v>0</c:v>
                </c:pt>
                <c:pt idx="17">
                  <c:v>1</c:v>
                </c:pt>
                <c:pt idx="18">
                  <c:v>0</c:v>
                </c:pt>
                <c:pt idx="19">
                  <c:v>0</c:v>
                </c:pt>
                <c:pt idx="20">
                  <c:v>0</c:v>
                </c:pt>
                <c:pt idx="21">
                  <c:v>0</c:v>
                </c:pt>
                <c:pt idx="22">
                  <c:v>1</c:v>
                </c:pt>
                <c:pt idx="23">
                  <c:v>1</c:v>
                </c:pt>
                <c:pt idx="24">
                  <c:v>0</c:v>
                </c:pt>
                <c:pt idx="25">
                  <c:v>0</c:v>
                </c:pt>
                <c:pt idx="26">
                  <c:v>0</c:v>
                </c:pt>
                <c:pt idx="27">
                  <c:v>1</c:v>
                </c:pt>
                <c:pt idx="28">
                  <c:v>0</c:v>
                </c:pt>
                <c:pt idx="29">
                  <c:v>1</c:v>
                </c:pt>
              </c:numCache>
            </c:numRef>
          </c:val>
          <c:extLst>
            <c:ext xmlns:c16="http://schemas.microsoft.com/office/drawing/2014/chart" uri="{C3380CC4-5D6E-409C-BE32-E72D297353CC}">
              <c16:uniqueId val="{00000007-8155-AA45-BF77-01841D917DAB}"/>
            </c:ext>
          </c:extLst>
        </c:ser>
        <c:ser>
          <c:idx val="8"/>
          <c:order val="8"/>
          <c:spPr>
            <a:solidFill>
              <a:schemeClr val="accent3">
                <a:lumMod val="60000"/>
              </a:schemeClr>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sterile,API'!$AL$52:$AL$81</c:f>
              <c:numCache>
                <c:formatCode>General</c:formatCode>
                <c:ptCount val="30"/>
                <c:pt idx="0">
                  <c:v>2</c:v>
                </c:pt>
                <c:pt idx="1">
                  <c:v>0</c:v>
                </c:pt>
                <c:pt idx="2">
                  <c:v>0</c:v>
                </c:pt>
                <c:pt idx="3">
                  <c:v>0</c:v>
                </c:pt>
                <c:pt idx="4">
                  <c:v>0</c:v>
                </c:pt>
                <c:pt idx="5">
                  <c:v>2</c:v>
                </c:pt>
                <c:pt idx="6">
                  <c:v>6</c:v>
                </c:pt>
                <c:pt idx="7">
                  <c:v>1</c:v>
                </c:pt>
                <c:pt idx="8">
                  <c:v>0</c:v>
                </c:pt>
                <c:pt idx="9">
                  <c:v>1</c:v>
                </c:pt>
                <c:pt idx="10">
                  <c:v>1</c:v>
                </c:pt>
                <c:pt idx="11">
                  <c:v>1</c:v>
                </c:pt>
                <c:pt idx="12">
                  <c:v>1</c:v>
                </c:pt>
                <c:pt idx="13">
                  <c:v>1</c:v>
                </c:pt>
                <c:pt idx="14">
                  <c:v>2</c:v>
                </c:pt>
                <c:pt idx="15">
                  <c:v>4</c:v>
                </c:pt>
                <c:pt idx="16">
                  <c:v>0</c:v>
                </c:pt>
                <c:pt idx="17">
                  <c:v>2</c:v>
                </c:pt>
                <c:pt idx="18">
                  <c:v>1</c:v>
                </c:pt>
                <c:pt idx="19">
                  <c:v>0</c:v>
                </c:pt>
                <c:pt idx="20">
                  <c:v>0</c:v>
                </c:pt>
                <c:pt idx="21">
                  <c:v>0</c:v>
                </c:pt>
                <c:pt idx="22">
                  <c:v>2</c:v>
                </c:pt>
                <c:pt idx="23">
                  <c:v>1</c:v>
                </c:pt>
                <c:pt idx="24">
                  <c:v>0</c:v>
                </c:pt>
                <c:pt idx="25">
                  <c:v>0</c:v>
                </c:pt>
                <c:pt idx="26">
                  <c:v>0</c:v>
                </c:pt>
                <c:pt idx="27">
                  <c:v>0</c:v>
                </c:pt>
                <c:pt idx="28">
                  <c:v>2</c:v>
                </c:pt>
                <c:pt idx="29">
                  <c:v>0</c:v>
                </c:pt>
              </c:numCache>
            </c:numRef>
          </c:val>
          <c:extLst>
            <c:ext xmlns:c16="http://schemas.microsoft.com/office/drawing/2014/chart" uri="{C3380CC4-5D6E-409C-BE32-E72D297353CC}">
              <c16:uniqueId val="{00000008-8155-AA45-BF77-01841D917DAB}"/>
            </c:ext>
          </c:extLst>
        </c:ser>
        <c:ser>
          <c:idx val="9"/>
          <c:order val="9"/>
          <c:spPr>
            <a:solidFill>
              <a:schemeClr val="accent4">
                <a:lumMod val="60000"/>
              </a:schemeClr>
            </a:solidFill>
            <a:ln>
              <a:noFill/>
            </a:ln>
            <a:effectLst/>
          </c:spPr>
          <c:invertIfNegative val="0"/>
          <c:cat>
            <c:strRef>
              <c:f>'Sterile,N sterile,API'!$B$52:$B$81</c:f>
              <c:strCache>
                <c:ptCount val="30"/>
                <c:pt idx="0">
                  <c:v>PQS</c:v>
                </c:pt>
                <c:pt idx="1">
                  <c:v>GMP </c:v>
                </c:pt>
                <c:pt idx="2">
                  <c:v>P: Key personnel </c:v>
                </c:pt>
                <c:pt idx="3">
                  <c:v>P: Train</c:v>
                </c:pt>
                <c:pt idx="4">
                  <c:v>P: Hygiene</c:v>
                </c:pt>
                <c:pt idx="5">
                  <c:v>Premises</c:v>
                </c:pt>
                <c:pt idx="6">
                  <c:v>Equiptment</c:v>
                </c:pt>
                <c:pt idx="7">
                  <c:v>Documentation G</c:v>
                </c:pt>
                <c:pt idx="8">
                  <c:v>Doc Reten</c:v>
                </c:pt>
                <c:pt idx="9">
                  <c:v>Doc Manufacture</c:v>
                </c:pt>
                <c:pt idx="10">
                  <c:v>Data int</c:v>
                </c:pt>
                <c:pt idx="11">
                  <c:v>Contam</c:v>
                </c:pt>
                <c:pt idx="12">
                  <c:v>Cros-contam</c:v>
                </c:pt>
                <c:pt idx="13">
                  <c:v>Production</c:v>
                </c:pt>
                <c:pt idx="14">
                  <c:v>Mat Man</c:v>
                </c:pt>
                <c:pt idx="15">
                  <c:v>QC</c:v>
                </c:pt>
                <c:pt idx="16">
                  <c:v>Ourtsource</c:v>
                </c:pt>
                <c:pt idx="17">
                  <c:v>Complaint</c:v>
                </c:pt>
                <c:pt idx="18">
                  <c:v>Investigate anomalies</c:v>
                </c:pt>
                <c:pt idx="19">
                  <c:v>Self-inspection</c:v>
                </c:pt>
                <c:pt idx="20">
                  <c:v>Sterility</c:v>
                </c:pt>
                <c:pt idx="21">
                  <c:v>Biological </c:v>
                </c:pt>
                <c:pt idx="22">
                  <c:v>Computer</c:v>
                </c:pt>
                <c:pt idx="23">
                  <c:v>Validation</c:v>
                </c:pt>
                <c:pt idx="24">
                  <c:v>Pro validation</c:v>
                </c:pt>
                <c:pt idx="25">
                  <c:v>Val test</c:v>
                </c:pt>
                <c:pt idx="26">
                  <c:v>clean val</c:v>
                </c:pt>
                <c:pt idx="27">
                  <c:v>qualification</c:v>
                </c:pt>
                <c:pt idx="28">
                  <c:v>change control </c:v>
                </c:pt>
                <c:pt idx="29">
                  <c:v>Batch release</c:v>
                </c:pt>
              </c:strCache>
            </c:strRef>
          </c:cat>
          <c:val>
            <c:numRef>
              <c:f>'Sterile,N sterile,API'!$AM$52:$AM$81</c:f>
              <c:numCache>
                <c:formatCode>General</c:formatCode>
                <c:ptCount val="30"/>
                <c:pt idx="0">
                  <c:v>0</c:v>
                </c:pt>
                <c:pt idx="1">
                  <c:v>0</c:v>
                </c:pt>
                <c:pt idx="2">
                  <c:v>0</c:v>
                </c:pt>
                <c:pt idx="3">
                  <c:v>0</c:v>
                </c:pt>
                <c:pt idx="4">
                  <c:v>0</c:v>
                </c:pt>
                <c:pt idx="5">
                  <c:v>0</c:v>
                </c:pt>
                <c:pt idx="6">
                  <c:v>1</c:v>
                </c:pt>
                <c:pt idx="7">
                  <c:v>0</c:v>
                </c:pt>
                <c:pt idx="8">
                  <c:v>0</c:v>
                </c:pt>
                <c:pt idx="9">
                  <c:v>0</c:v>
                </c:pt>
                <c:pt idx="10">
                  <c:v>0</c:v>
                </c:pt>
                <c:pt idx="11">
                  <c:v>0</c:v>
                </c:pt>
                <c:pt idx="12">
                  <c:v>1</c:v>
                </c:pt>
                <c:pt idx="13">
                  <c:v>0</c:v>
                </c:pt>
                <c:pt idx="14">
                  <c:v>2</c:v>
                </c:pt>
                <c:pt idx="15">
                  <c:v>0</c:v>
                </c:pt>
                <c:pt idx="16">
                  <c:v>0</c:v>
                </c:pt>
                <c:pt idx="17">
                  <c:v>0</c:v>
                </c:pt>
                <c:pt idx="18">
                  <c:v>0</c:v>
                </c:pt>
                <c:pt idx="19">
                  <c:v>0</c:v>
                </c:pt>
                <c:pt idx="20">
                  <c:v>0</c:v>
                </c:pt>
                <c:pt idx="21">
                  <c:v>0</c:v>
                </c:pt>
                <c:pt idx="22">
                  <c:v>0</c:v>
                </c:pt>
                <c:pt idx="23">
                  <c:v>0</c:v>
                </c:pt>
                <c:pt idx="24">
                  <c:v>0</c:v>
                </c:pt>
                <c:pt idx="25">
                  <c:v>0</c:v>
                </c:pt>
                <c:pt idx="26">
                  <c:v>2</c:v>
                </c:pt>
                <c:pt idx="27">
                  <c:v>0</c:v>
                </c:pt>
                <c:pt idx="28">
                  <c:v>0</c:v>
                </c:pt>
                <c:pt idx="29">
                  <c:v>0</c:v>
                </c:pt>
              </c:numCache>
            </c:numRef>
          </c:val>
          <c:extLst>
            <c:ext xmlns:c16="http://schemas.microsoft.com/office/drawing/2014/chart" uri="{C3380CC4-5D6E-409C-BE32-E72D297353CC}">
              <c16:uniqueId val="{00000009-8155-AA45-BF77-01841D917DAB}"/>
            </c:ext>
          </c:extLst>
        </c:ser>
        <c:dLbls>
          <c:showLegendKey val="0"/>
          <c:showVal val="0"/>
          <c:showCatName val="0"/>
          <c:showSerName val="0"/>
          <c:showPercent val="0"/>
          <c:showBubbleSize val="0"/>
        </c:dLbls>
        <c:gapWidth val="219"/>
        <c:overlap val="-27"/>
        <c:axId val="540837631"/>
        <c:axId val="543292319"/>
      </c:barChart>
      <c:catAx>
        <c:axId val="54083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292319"/>
        <c:crosses val="autoZero"/>
        <c:auto val="1"/>
        <c:lblAlgn val="ctr"/>
        <c:lblOffset val="100"/>
        <c:noMultiLvlLbl val="0"/>
      </c:catAx>
      <c:valAx>
        <c:axId val="54329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37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21</xdr:col>
      <xdr:colOff>254000</xdr:colOff>
      <xdr:row>14</xdr:row>
      <xdr:rowOff>88900</xdr:rowOff>
    </xdr:from>
    <xdr:to>
      <xdr:col>36</xdr:col>
      <xdr:colOff>558800</xdr:colOff>
      <xdr:row>50</xdr:row>
      <xdr:rowOff>114300</xdr:rowOff>
    </xdr:to>
    <xdr:graphicFrame macro="">
      <xdr:nvGraphicFramePr>
        <xdr:cNvPr id="3" name="Chart 2">
          <a:extLst>
            <a:ext uri="{FF2B5EF4-FFF2-40B4-BE49-F238E27FC236}">
              <a16:creationId xmlns:a16="http://schemas.microsoft.com/office/drawing/2014/main" id="{C1FFA04D-A2C5-1345-8832-42C07796E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41</xdr:col>
      <xdr:colOff>406400</xdr:colOff>
      <xdr:row>19</xdr:row>
      <xdr:rowOff>38100</xdr:rowOff>
    </xdr:from>
    <xdr:to>
      <xdr:col>56</xdr:col>
      <xdr:colOff>762000</xdr:colOff>
      <xdr:row>53</xdr:row>
      <xdr:rowOff>12700</xdr:rowOff>
    </xdr:to>
    <xdr:graphicFrame macro="">
      <xdr:nvGraphicFramePr>
        <xdr:cNvPr id="2" name="Chart 1">
          <a:extLst>
            <a:ext uri="{FF2B5EF4-FFF2-40B4-BE49-F238E27FC236}">
              <a16:creationId xmlns:a16="http://schemas.microsoft.com/office/drawing/2014/main" id="{63EBA768-D2F6-B846-84B8-8D9D170A9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56</xdr:col>
      <xdr:colOff>412750</xdr:colOff>
      <xdr:row>2</xdr:row>
      <xdr:rowOff>63500</xdr:rowOff>
    </xdr:from>
    <xdr:to>
      <xdr:col>66</xdr:col>
      <xdr:colOff>76200</xdr:colOff>
      <xdr:row>19</xdr:row>
      <xdr:rowOff>139700</xdr:rowOff>
    </xdr:to>
    <xdr:graphicFrame macro="">
      <xdr:nvGraphicFramePr>
        <xdr:cNvPr id="4" name="Chart 3">
          <a:extLst>
            <a:ext uri="{FF2B5EF4-FFF2-40B4-BE49-F238E27FC236}">
              <a16:creationId xmlns:a16="http://schemas.microsoft.com/office/drawing/2014/main" id="{080B085C-8B05-D04D-9DF8-1EA7F0708B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61</xdr:col>
      <xdr:colOff>673100</xdr:colOff>
      <xdr:row>22</xdr:row>
      <xdr:rowOff>25400</xdr:rowOff>
    </xdr:from>
    <xdr:to>
      <xdr:col>75</xdr:col>
      <xdr:colOff>711200</xdr:colOff>
      <xdr:row>49</xdr:row>
      <xdr:rowOff>88900</xdr:rowOff>
    </xdr:to>
    <xdr:graphicFrame macro="">
      <xdr:nvGraphicFramePr>
        <xdr:cNvPr id="6" name="Chart 5">
          <a:extLst>
            <a:ext uri="{FF2B5EF4-FFF2-40B4-BE49-F238E27FC236}">
              <a16:creationId xmlns:a16="http://schemas.microsoft.com/office/drawing/2014/main" id="{29483850-CA59-6F46-BF34-FD744423B0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79</xdr:col>
      <xdr:colOff>285750</xdr:colOff>
      <xdr:row>15</xdr:row>
      <xdr:rowOff>12700</xdr:rowOff>
    </xdr:from>
    <xdr:to>
      <xdr:col>93</xdr:col>
      <xdr:colOff>660400</xdr:colOff>
      <xdr:row>48</xdr:row>
      <xdr:rowOff>38100</xdr:rowOff>
    </xdr:to>
    <xdr:graphicFrame macro="">
      <xdr:nvGraphicFramePr>
        <xdr:cNvPr id="7" name="Chart 6">
          <a:extLst>
            <a:ext uri="{FF2B5EF4-FFF2-40B4-BE49-F238E27FC236}">
              <a16:creationId xmlns:a16="http://schemas.microsoft.com/office/drawing/2014/main" id="{4EEE18DF-9368-4B42-9793-20372E14A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94</xdr:col>
      <xdr:colOff>463550</xdr:colOff>
      <xdr:row>13</xdr:row>
      <xdr:rowOff>0</xdr:rowOff>
    </xdr:from>
    <xdr:to>
      <xdr:col>109</xdr:col>
      <xdr:colOff>63500</xdr:colOff>
      <xdr:row>52</xdr:row>
      <xdr:rowOff>88900</xdr:rowOff>
    </xdr:to>
    <xdr:graphicFrame macro="">
      <xdr:nvGraphicFramePr>
        <xdr:cNvPr id="8" name="Chart 7">
          <a:extLst>
            <a:ext uri="{FF2B5EF4-FFF2-40B4-BE49-F238E27FC236}">
              <a16:creationId xmlns:a16="http://schemas.microsoft.com/office/drawing/2014/main" id="{56B543AB-F340-8747-B341-0E4FB57C7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110</xdr:col>
      <xdr:colOff>400050</xdr:colOff>
      <xdr:row>3</xdr:row>
      <xdr:rowOff>0</xdr:rowOff>
    </xdr:from>
    <xdr:to>
      <xdr:col>119</xdr:col>
      <xdr:colOff>241300</xdr:colOff>
      <xdr:row>30</xdr:row>
      <xdr:rowOff>114300</xdr:rowOff>
    </xdr:to>
    <xdr:graphicFrame macro="">
      <xdr:nvGraphicFramePr>
        <xdr:cNvPr id="9" name="Chart 8">
          <a:extLst>
            <a:ext uri="{FF2B5EF4-FFF2-40B4-BE49-F238E27FC236}">
              <a16:creationId xmlns:a16="http://schemas.microsoft.com/office/drawing/2014/main" id="{C4563701-3AFF-074B-B964-CAFA8F2734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42</xdr:col>
      <xdr:colOff>679450</xdr:colOff>
      <xdr:row>65</xdr:row>
      <xdr:rowOff>12700</xdr:rowOff>
    </xdr:from>
    <xdr:to>
      <xdr:col>52</xdr:col>
      <xdr:colOff>431800</xdr:colOff>
      <xdr:row>89</xdr:row>
      <xdr:rowOff>0</xdr:rowOff>
    </xdr:to>
    <xdr:graphicFrame macro="">
      <xdr:nvGraphicFramePr>
        <xdr:cNvPr id="10" name="Chart 9">
          <a:extLst>
            <a:ext uri="{FF2B5EF4-FFF2-40B4-BE49-F238E27FC236}">
              <a16:creationId xmlns:a16="http://schemas.microsoft.com/office/drawing/2014/main" id="{9ADE9B2C-D899-CF4D-B04E-88650ADDC4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1085850</xdr:colOff>
      <xdr:row>9</xdr:row>
      <xdr:rowOff>88900</xdr:rowOff>
    </xdr:from>
    <xdr:to>
      <xdr:col>31</xdr:col>
      <xdr:colOff>266700</xdr:colOff>
      <xdr:row>29</xdr:row>
      <xdr:rowOff>63500</xdr:rowOff>
    </xdr:to>
    <xdr:graphicFrame macro="">
      <xdr:nvGraphicFramePr>
        <xdr:cNvPr id="2" name="Chart 1">
          <a:extLst>
            <a:ext uri="{FF2B5EF4-FFF2-40B4-BE49-F238E27FC236}">
              <a16:creationId xmlns:a16="http://schemas.microsoft.com/office/drawing/2014/main" id="{B8DB0914-9953-624F-A71D-2AB37A7D7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781050</xdr:colOff>
      <xdr:row>53</xdr:row>
      <xdr:rowOff>190500</xdr:rowOff>
    </xdr:from>
    <xdr:to>
      <xdr:col>46</xdr:col>
      <xdr:colOff>673100</xdr:colOff>
      <xdr:row>76</xdr:row>
      <xdr:rowOff>101600</xdr:rowOff>
    </xdr:to>
    <xdr:graphicFrame macro="">
      <xdr:nvGraphicFramePr>
        <xdr:cNvPr id="6" name="Chart 5">
          <a:extLst>
            <a:ext uri="{FF2B5EF4-FFF2-40B4-BE49-F238E27FC236}">
              <a16:creationId xmlns:a16="http://schemas.microsoft.com/office/drawing/2014/main" id="{E39BC843-D045-674B-9BCB-9BF2F461C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0</xdr:colOff>
      <xdr:row>80</xdr:row>
      <xdr:rowOff>0</xdr:rowOff>
    </xdr:from>
    <xdr:to>
      <xdr:col>46</xdr:col>
      <xdr:colOff>723900</xdr:colOff>
      <xdr:row>104</xdr:row>
      <xdr:rowOff>25400</xdr:rowOff>
    </xdr:to>
    <xdr:graphicFrame macro="">
      <xdr:nvGraphicFramePr>
        <xdr:cNvPr id="7" name="Chart 6">
          <a:extLst>
            <a:ext uri="{FF2B5EF4-FFF2-40B4-BE49-F238E27FC236}">
              <a16:creationId xmlns:a16="http://schemas.microsoft.com/office/drawing/2014/main" id="{2160FFD2-60D3-5841-9F9C-452962A52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603250</xdr:colOff>
      <xdr:row>53</xdr:row>
      <xdr:rowOff>190500</xdr:rowOff>
    </xdr:from>
    <xdr:to>
      <xdr:col>36</xdr:col>
      <xdr:colOff>114300</xdr:colOff>
      <xdr:row>76</xdr:row>
      <xdr:rowOff>177800</xdr:rowOff>
    </xdr:to>
    <xdr:graphicFrame macro="">
      <xdr:nvGraphicFramePr>
        <xdr:cNvPr id="3" name="Chart 2">
          <a:extLst>
            <a:ext uri="{FF2B5EF4-FFF2-40B4-BE49-F238E27FC236}">
              <a16:creationId xmlns:a16="http://schemas.microsoft.com/office/drawing/2014/main" id="{9412765C-DFBF-A74C-8802-6645C57FF5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26</xdr:col>
      <xdr:colOff>519545</xdr:colOff>
      <xdr:row>16</xdr:row>
      <xdr:rowOff>80817</xdr:rowOff>
    </xdr:from>
    <xdr:to>
      <xdr:col>39</xdr:col>
      <xdr:colOff>92364</xdr:colOff>
      <xdr:row>40</xdr:row>
      <xdr:rowOff>196272</xdr:rowOff>
    </xdr:to>
    <xdr:graphicFrame macro="">
      <xdr:nvGraphicFramePr>
        <xdr:cNvPr id="2" name="Chart 1">
          <a:extLst>
            <a:ext uri="{FF2B5EF4-FFF2-40B4-BE49-F238E27FC236}">
              <a16:creationId xmlns:a16="http://schemas.microsoft.com/office/drawing/2014/main" id="{BD1D33C6-70B2-E341-972A-80530C9421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37</xdr:col>
      <xdr:colOff>577850</xdr:colOff>
      <xdr:row>10</xdr:row>
      <xdr:rowOff>50800</xdr:rowOff>
    </xdr:from>
    <xdr:to>
      <xdr:col>49</xdr:col>
      <xdr:colOff>127000</xdr:colOff>
      <xdr:row>34</xdr:row>
      <xdr:rowOff>101600</xdr:rowOff>
    </xdr:to>
    <xdr:graphicFrame macro="">
      <xdr:nvGraphicFramePr>
        <xdr:cNvPr id="3" name="Chart 2">
          <a:extLst>
            <a:ext uri="{FF2B5EF4-FFF2-40B4-BE49-F238E27FC236}">
              <a16:creationId xmlns:a16="http://schemas.microsoft.com/office/drawing/2014/main" id="{89D14311-4F21-0F41-8875-69CA66A851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23</xdr:col>
      <xdr:colOff>427181</xdr:colOff>
      <xdr:row>16</xdr:row>
      <xdr:rowOff>60036</xdr:rowOff>
    </xdr:from>
    <xdr:to>
      <xdr:col>34</xdr:col>
      <xdr:colOff>531091</xdr:colOff>
      <xdr:row>40</xdr:row>
      <xdr:rowOff>92363</xdr:rowOff>
    </xdr:to>
    <xdr:graphicFrame macro="">
      <xdr:nvGraphicFramePr>
        <xdr:cNvPr id="2" name="Chart 1">
          <a:extLst>
            <a:ext uri="{FF2B5EF4-FFF2-40B4-BE49-F238E27FC236}">
              <a16:creationId xmlns:a16="http://schemas.microsoft.com/office/drawing/2014/main" id="{C31B958D-0A5B-1849-9E00-3EE1B21BC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16</xdr:col>
      <xdr:colOff>336550</xdr:colOff>
      <xdr:row>426</xdr:row>
      <xdr:rowOff>165100</xdr:rowOff>
    </xdr:from>
    <xdr:to>
      <xdr:col>21</xdr:col>
      <xdr:colOff>571500</xdr:colOff>
      <xdr:row>443</xdr:row>
      <xdr:rowOff>25400</xdr:rowOff>
    </xdr:to>
    <xdr:graphicFrame macro="">
      <xdr:nvGraphicFramePr>
        <xdr:cNvPr id="2" name="Chart 1">
          <a:extLst>
            <a:ext uri="{FF2B5EF4-FFF2-40B4-BE49-F238E27FC236}">
              <a16:creationId xmlns:a16="http://schemas.microsoft.com/office/drawing/2014/main" id="{E5DFECF2-807D-7344-AFE0-2D3433BAB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266700</xdr:colOff>
      <xdr:row>11</xdr:row>
      <xdr:rowOff>139700</xdr:rowOff>
    </xdr:from>
    <xdr:to>
      <xdr:col>30</xdr:col>
      <xdr:colOff>254000</xdr:colOff>
      <xdr:row>34</xdr:row>
      <xdr:rowOff>76200</xdr:rowOff>
    </xdr:to>
    <xdr:graphicFrame macro="">
      <xdr:nvGraphicFramePr>
        <xdr:cNvPr id="5" name="Chart 4">
          <a:extLst>
            <a:ext uri="{FF2B5EF4-FFF2-40B4-BE49-F238E27FC236}">
              <a16:creationId xmlns:a16="http://schemas.microsoft.com/office/drawing/2014/main" id="{F9D0A62E-D527-9741-9728-5F149F40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133350</xdr:colOff>
      <xdr:row>562</xdr:row>
      <xdr:rowOff>63500</xdr:rowOff>
    </xdr:from>
    <xdr:to>
      <xdr:col>23</xdr:col>
      <xdr:colOff>647700</xdr:colOff>
      <xdr:row>592</xdr:row>
      <xdr:rowOff>25400</xdr:rowOff>
    </xdr:to>
    <xdr:graphicFrame macro="">
      <xdr:nvGraphicFramePr>
        <xdr:cNvPr id="3" name="Chart 2">
          <a:extLst>
            <a:ext uri="{FF2B5EF4-FFF2-40B4-BE49-F238E27FC236}">
              <a16:creationId xmlns:a16="http://schemas.microsoft.com/office/drawing/2014/main" id="{57CFF8C6-8E3A-4E44-81DB-6BC20EB1B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1111250</xdr:colOff>
      <xdr:row>600</xdr:row>
      <xdr:rowOff>127000</xdr:rowOff>
    </xdr:from>
    <xdr:to>
      <xdr:col>15</xdr:col>
      <xdr:colOff>63500</xdr:colOff>
      <xdr:row>626</xdr:row>
      <xdr:rowOff>139700</xdr:rowOff>
    </xdr:to>
    <xdr:graphicFrame macro="">
      <xdr:nvGraphicFramePr>
        <xdr:cNvPr id="4" name="Chart 3">
          <a:extLst>
            <a:ext uri="{FF2B5EF4-FFF2-40B4-BE49-F238E27FC236}">
              <a16:creationId xmlns:a16="http://schemas.microsoft.com/office/drawing/2014/main" id="{AA804FDC-D3E9-2E45-8DDF-EEF24785D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95250</xdr:colOff>
      <xdr:row>606</xdr:row>
      <xdr:rowOff>152400</xdr:rowOff>
    </xdr:from>
    <xdr:to>
      <xdr:col>5</xdr:col>
      <xdr:colOff>1701800</xdr:colOff>
      <xdr:row>626</xdr:row>
      <xdr:rowOff>38100</xdr:rowOff>
    </xdr:to>
    <xdr:graphicFrame macro="">
      <xdr:nvGraphicFramePr>
        <xdr:cNvPr id="6" name="Chart 5">
          <a:extLst>
            <a:ext uri="{FF2B5EF4-FFF2-40B4-BE49-F238E27FC236}">
              <a16:creationId xmlns:a16="http://schemas.microsoft.com/office/drawing/2014/main" id="{0CE81D58-8AD4-8743-B448-240267C76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603250</xdr:colOff>
      <xdr:row>625</xdr:row>
      <xdr:rowOff>101600</xdr:rowOff>
    </xdr:from>
    <xdr:to>
      <xdr:col>15</xdr:col>
      <xdr:colOff>406400</xdr:colOff>
      <xdr:row>653</xdr:row>
      <xdr:rowOff>139700</xdr:rowOff>
    </xdr:to>
    <xdr:graphicFrame macro="">
      <xdr:nvGraphicFramePr>
        <xdr:cNvPr id="7" name="Chart 6">
          <a:extLst>
            <a:ext uri="{FF2B5EF4-FFF2-40B4-BE49-F238E27FC236}">
              <a16:creationId xmlns:a16="http://schemas.microsoft.com/office/drawing/2014/main" id="{53DF7F21-9240-534A-B03B-1BBB34695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254000</xdr:colOff>
      <xdr:row>87</xdr:row>
      <xdr:rowOff>63500</xdr:rowOff>
    </xdr:from>
    <xdr:to>
      <xdr:col>41</xdr:col>
      <xdr:colOff>42333</xdr:colOff>
      <xdr:row>131</xdr:row>
      <xdr:rowOff>127000</xdr:rowOff>
    </xdr:to>
    <xdr:graphicFrame macro="">
      <xdr:nvGraphicFramePr>
        <xdr:cNvPr id="8" name="Chart 7">
          <a:extLst>
            <a:ext uri="{FF2B5EF4-FFF2-40B4-BE49-F238E27FC236}">
              <a16:creationId xmlns:a16="http://schemas.microsoft.com/office/drawing/2014/main" id="{47B8891A-8365-5A46-9F23-6D9DBC953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C4123-2D90-014C-A6ED-A1A39D221493}">
  <dimension ref="B1:CR121"/>
  <sheetViews>
    <sheetView tabSelected="1" topLeftCell="AJ50" zoomScaleNormal="100" workbookViewId="0">
      <selection activeCell="AN65" sqref="AN65"/>
    </sheetView>
  </sheetViews>
  <sheetFormatPr baseColWidth="10" defaultRowHeight="16" x14ac:dyDescent="0.2"/>
  <cols>
    <col min="1" max="1" width="8.5" customWidth="1"/>
    <col min="2" max="2" width="36.6640625" customWidth="1"/>
    <col min="3" max="3" width="12" customWidth="1"/>
    <col min="17" max="17" width="10.83203125" customWidth="1"/>
    <col min="18" max="18" width="4.83203125" customWidth="1"/>
    <col min="19" max="19" width="35.33203125" customWidth="1"/>
    <col min="21" max="21" width="12.5" customWidth="1"/>
    <col min="25" max="25" width="27.6640625" customWidth="1"/>
    <col min="27" max="27" width="14.33203125" customWidth="1"/>
    <col min="34" max="34" width="15" customWidth="1"/>
    <col min="43" max="43" width="19" customWidth="1"/>
    <col min="69" max="69" width="19.33203125" customWidth="1"/>
    <col min="84" max="84" width="19.5" customWidth="1"/>
  </cols>
  <sheetData>
    <row r="1" spans="2:96" x14ac:dyDescent="0.2">
      <c r="B1" t="s">
        <v>36</v>
      </c>
      <c r="T1" s="7"/>
      <c r="U1" s="7"/>
    </row>
    <row r="2" spans="2:96" x14ac:dyDescent="0.2">
      <c r="R2" s="7"/>
      <c r="T2" s="7"/>
      <c r="U2" s="7"/>
      <c r="AC2" t="s">
        <v>277</v>
      </c>
    </row>
    <row r="3" spans="2:96" x14ac:dyDescent="0.2">
      <c r="B3" s="1" t="s">
        <v>35</v>
      </c>
      <c r="C3" s="4">
        <v>2008</v>
      </c>
      <c r="D3" s="4">
        <v>2009</v>
      </c>
      <c r="E3" s="4">
        <v>2010</v>
      </c>
      <c r="F3" s="4">
        <v>2011</v>
      </c>
      <c r="G3" s="4">
        <v>2012</v>
      </c>
      <c r="H3" s="4">
        <v>2013</v>
      </c>
      <c r="I3" s="4">
        <v>2014</v>
      </c>
      <c r="J3" s="4">
        <v>2015</v>
      </c>
      <c r="K3" s="4">
        <v>2016</v>
      </c>
      <c r="L3" s="4">
        <v>2017</v>
      </c>
      <c r="M3" s="4">
        <v>2018</v>
      </c>
      <c r="N3" s="4">
        <v>2019</v>
      </c>
      <c r="O3" t="s">
        <v>31</v>
      </c>
      <c r="P3" s="3"/>
      <c r="Q3" s="5"/>
      <c r="R3" s="51" t="s">
        <v>40</v>
      </c>
      <c r="S3" s="122" t="s">
        <v>278</v>
      </c>
      <c r="T3" s="51" t="s">
        <v>39</v>
      </c>
      <c r="U3" s="51" t="s">
        <v>38</v>
      </c>
      <c r="V3" s="5"/>
      <c r="W3" s="5"/>
      <c r="X3" s="18" t="s">
        <v>40</v>
      </c>
      <c r="Y3" s="19" t="s">
        <v>35</v>
      </c>
      <c r="Z3" s="18" t="s">
        <v>39</v>
      </c>
      <c r="AA3" s="18" t="s">
        <v>38</v>
      </c>
      <c r="AB3" s="5"/>
      <c r="AC3" s="3">
        <f>SUM(T4:T8)</f>
        <v>438</v>
      </c>
      <c r="AD3" s="3">
        <f>AC3/T34</f>
        <v>0.45815899581589958</v>
      </c>
      <c r="AE3" s="3"/>
      <c r="AF3" s="3"/>
      <c r="AG3" s="3" t="s">
        <v>281</v>
      </c>
      <c r="AH3" s="66" t="s">
        <v>282</v>
      </c>
      <c r="AI3" s="67">
        <v>107</v>
      </c>
      <c r="AJ3" s="3"/>
      <c r="AK3" s="3"/>
      <c r="AL3" s="3"/>
      <c r="AM3" s="3"/>
      <c r="AN3" s="3"/>
      <c r="AO3" s="3"/>
      <c r="AP3" s="5"/>
      <c r="AQ3" s="5"/>
      <c r="CF3" t="s">
        <v>357</v>
      </c>
    </row>
    <row r="4" spans="2:96" x14ac:dyDescent="0.2">
      <c r="B4" s="1" t="s">
        <v>0</v>
      </c>
      <c r="C4" s="1">
        <v>0</v>
      </c>
      <c r="D4" s="1">
        <v>3</v>
      </c>
      <c r="E4" s="1">
        <v>1</v>
      </c>
      <c r="F4" s="1">
        <v>8</v>
      </c>
      <c r="G4" s="1">
        <v>24</v>
      </c>
      <c r="H4" s="1">
        <v>12</v>
      </c>
      <c r="I4" s="1">
        <v>10</v>
      </c>
      <c r="J4" s="1">
        <v>7</v>
      </c>
      <c r="K4" s="1">
        <v>11</v>
      </c>
      <c r="L4" s="1">
        <v>6</v>
      </c>
      <c r="M4" s="1">
        <v>7</v>
      </c>
      <c r="N4" s="1">
        <v>2</v>
      </c>
      <c r="O4">
        <f t="shared" ref="O4:O33" si="0">SUM(C4:N4)</f>
        <v>91</v>
      </c>
      <c r="P4" s="3"/>
      <c r="Q4" s="5"/>
      <c r="R4" s="100">
        <v>1</v>
      </c>
      <c r="S4" s="123" t="s">
        <v>282</v>
      </c>
      <c r="T4" s="100">
        <v>107</v>
      </c>
      <c r="U4" s="101">
        <f t="shared" ref="U4:U33" si="1">T4/$T$34</f>
        <v>0.11192468619246862</v>
      </c>
      <c r="V4" s="5"/>
      <c r="W4" s="5"/>
      <c r="X4" s="9">
        <v>1</v>
      </c>
      <c r="Y4" s="12"/>
      <c r="Z4" s="13"/>
      <c r="AA4" s="14"/>
      <c r="AB4" s="5"/>
      <c r="AC4" s="3" t="s">
        <v>276</v>
      </c>
      <c r="AD4" s="3"/>
      <c r="AE4" s="3"/>
      <c r="AF4" s="3"/>
      <c r="AG4" s="3"/>
      <c r="AH4" s="68" t="s">
        <v>0</v>
      </c>
      <c r="AI4" s="69">
        <v>91</v>
      </c>
      <c r="AJ4" s="3"/>
      <c r="AK4" s="3"/>
      <c r="AL4" s="3"/>
      <c r="AM4" s="3"/>
      <c r="AN4" s="3"/>
      <c r="AO4" s="3"/>
      <c r="AP4" s="5"/>
      <c r="AQ4" s="1" t="s">
        <v>35</v>
      </c>
      <c r="AR4" s="4">
        <v>2008</v>
      </c>
      <c r="AS4" s="4">
        <v>2009</v>
      </c>
      <c r="AT4" s="4">
        <v>2010</v>
      </c>
      <c r="AU4" s="4">
        <v>2011</v>
      </c>
      <c r="AV4" s="4">
        <v>2012</v>
      </c>
      <c r="AW4" s="4">
        <v>2013</v>
      </c>
      <c r="AX4" s="4">
        <v>2014</v>
      </c>
      <c r="AY4" s="4">
        <v>2015</v>
      </c>
      <c r="AZ4" s="4">
        <v>2016</v>
      </c>
      <c r="BA4" s="4">
        <v>2017</v>
      </c>
      <c r="BB4" s="4">
        <v>2018</v>
      </c>
      <c r="BC4" s="4">
        <v>2019</v>
      </c>
      <c r="BQ4" s="1" t="s">
        <v>35</v>
      </c>
      <c r="BR4" s="4">
        <v>2008</v>
      </c>
      <c r="BS4" s="4">
        <v>2009</v>
      </c>
      <c r="BT4" s="4">
        <v>2010</v>
      </c>
      <c r="BU4" s="4">
        <v>2011</v>
      </c>
      <c r="BV4" s="4">
        <v>2012</v>
      </c>
      <c r="BW4" s="4">
        <v>2013</v>
      </c>
      <c r="BX4" s="4">
        <v>2014</v>
      </c>
      <c r="BY4" s="4">
        <v>2015</v>
      </c>
      <c r="BZ4" s="4">
        <v>2016</v>
      </c>
      <c r="CA4" s="4">
        <v>2017</v>
      </c>
      <c r="CB4" s="4">
        <v>2018</v>
      </c>
      <c r="CC4" s="4">
        <v>2019</v>
      </c>
      <c r="CF4" s="1" t="s">
        <v>35</v>
      </c>
      <c r="CG4" s="4">
        <v>2008</v>
      </c>
      <c r="CH4" s="4">
        <v>2009</v>
      </c>
      <c r="CI4" s="4">
        <v>2010</v>
      </c>
      <c r="CJ4" s="4">
        <v>2011</v>
      </c>
      <c r="CK4" s="4">
        <v>2012</v>
      </c>
      <c r="CL4" s="4">
        <v>2013</v>
      </c>
      <c r="CM4" s="4">
        <v>2014</v>
      </c>
      <c r="CN4" s="4">
        <v>2015</v>
      </c>
      <c r="CO4" s="4">
        <v>2016</v>
      </c>
      <c r="CP4" s="4">
        <v>2017</v>
      </c>
      <c r="CQ4" s="4">
        <v>2018</v>
      </c>
      <c r="CR4" s="4">
        <v>2019</v>
      </c>
    </row>
    <row r="5" spans="2:96" x14ac:dyDescent="0.2">
      <c r="B5" s="1" t="s">
        <v>1</v>
      </c>
      <c r="C5" s="1">
        <v>0</v>
      </c>
      <c r="D5" s="1">
        <v>0</v>
      </c>
      <c r="E5" s="1">
        <v>1</v>
      </c>
      <c r="F5" s="1">
        <v>1</v>
      </c>
      <c r="G5" s="1">
        <v>2</v>
      </c>
      <c r="H5" s="1">
        <v>4</v>
      </c>
      <c r="I5" s="1">
        <v>3</v>
      </c>
      <c r="J5" s="1">
        <v>3</v>
      </c>
      <c r="K5" s="1">
        <v>3</v>
      </c>
      <c r="L5" s="1">
        <v>4</v>
      </c>
      <c r="M5" s="1">
        <v>2</v>
      </c>
      <c r="N5" s="1">
        <v>3</v>
      </c>
      <c r="O5">
        <f t="shared" si="0"/>
        <v>26</v>
      </c>
      <c r="P5" s="3"/>
      <c r="Q5" s="5"/>
      <c r="R5" s="100">
        <v>2</v>
      </c>
      <c r="S5" s="123" t="s">
        <v>0</v>
      </c>
      <c r="T5" s="100">
        <v>91</v>
      </c>
      <c r="U5" s="101">
        <f t="shared" si="1"/>
        <v>9.518828451882845E-2</v>
      </c>
      <c r="V5" s="5"/>
      <c r="W5" s="5"/>
      <c r="X5" s="9">
        <v>2</v>
      </c>
      <c r="Y5" s="10" t="s">
        <v>282</v>
      </c>
      <c r="Z5" s="9">
        <v>107</v>
      </c>
      <c r="AA5" s="11">
        <f t="shared" ref="AA5:AA27" si="2">Z5/$T$34</f>
        <v>0.11192468619246862</v>
      </c>
      <c r="AB5" s="5"/>
      <c r="AC5" s="3">
        <f>SUM(T4:T13)</f>
        <v>669</v>
      </c>
      <c r="AD5" s="3">
        <f>AC5/T34</f>
        <v>0.69979079497907948</v>
      </c>
      <c r="AE5" s="3"/>
      <c r="AF5" s="3"/>
      <c r="AG5" s="3"/>
      <c r="AH5" s="68" t="s">
        <v>15</v>
      </c>
      <c r="AI5" s="69">
        <v>89</v>
      </c>
      <c r="AJ5" s="3"/>
      <c r="AK5" s="3"/>
      <c r="AL5" s="3"/>
      <c r="AM5" s="3"/>
      <c r="AN5" s="3"/>
      <c r="AO5" s="3"/>
      <c r="AP5" s="5"/>
      <c r="AQ5" s="1" t="s">
        <v>282</v>
      </c>
      <c r="AR5" s="1">
        <v>1</v>
      </c>
      <c r="AS5" s="1">
        <v>1</v>
      </c>
      <c r="AT5" s="1">
        <v>31</v>
      </c>
      <c r="AU5" s="1">
        <v>5</v>
      </c>
      <c r="AV5" s="1">
        <v>0</v>
      </c>
      <c r="AW5" s="1">
        <v>3</v>
      </c>
      <c r="AX5" s="1">
        <v>12</v>
      </c>
      <c r="AY5" s="1">
        <v>21</v>
      </c>
      <c r="AZ5" s="1">
        <v>11</v>
      </c>
      <c r="BA5" s="1">
        <v>12</v>
      </c>
      <c r="BB5" s="1">
        <v>10</v>
      </c>
      <c r="BC5" s="1">
        <v>0</v>
      </c>
      <c r="BQ5" s="1" t="s">
        <v>282</v>
      </c>
      <c r="BR5" s="1">
        <v>1</v>
      </c>
      <c r="BS5" s="1">
        <v>1</v>
      </c>
      <c r="BT5" s="1">
        <v>31</v>
      </c>
      <c r="BU5" s="1">
        <v>5</v>
      </c>
      <c r="BV5" s="1">
        <v>0</v>
      </c>
      <c r="BW5" s="1">
        <v>3</v>
      </c>
      <c r="BX5" s="1">
        <v>12</v>
      </c>
      <c r="BY5" s="1">
        <v>21</v>
      </c>
      <c r="BZ5" s="1">
        <v>11</v>
      </c>
      <c r="CA5" s="1">
        <v>12</v>
      </c>
      <c r="CB5" s="1">
        <v>10</v>
      </c>
      <c r="CC5" s="1">
        <v>0</v>
      </c>
      <c r="CF5" s="1" t="s">
        <v>282</v>
      </c>
      <c r="CG5" s="70">
        <f>BR5/$BR$11</f>
        <v>1</v>
      </c>
      <c r="CH5" s="70">
        <f>BS5/$BS$11</f>
        <v>4.1666666666666664E-2</v>
      </c>
      <c r="CI5" s="70">
        <f>BT5/$BT$11</f>
        <v>0.52542372881355937</v>
      </c>
      <c r="CJ5" s="70">
        <f>BU5/$BU$11</f>
        <v>6.097560975609756E-2</v>
      </c>
      <c r="CK5" s="70">
        <f>BV5/$BV$11</f>
        <v>0</v>
      </c>
      <c r="CL5" s="70">
        <f>BW5/$BW$11</f>
        <v>2.0833333333333332E-2</v>
      </c>
      <c r="CM5" s="70">
        <f>BX5/$BX$11</f>
        <v>0.11881188118811881</v>
      </c>
      <c r="CN5" s="70">
        <f>BY5/$BY$11</f>
        <v>0.18103448275862069</v>
      </c>
      <c r="CO5" s="70">
        <f>BZ5/$BZ$11</f>
        <v>0.11956521739130435</v>
      </c>
      <c r="CP5" s="70">
        <f>CA5/$CA$11</f>
        <v>0.14814814814814814</v>
      </c>
      <c r="CQ5" s="70">
        <f>CB5/$CB$11</f>
        <v>9.8039215686274508E-2</v>
      </c>
      <c r="CR5" s="70">
        <f>CC5/$CC$11</f>
        <v>0</v>
      </c>
    </row>
    <row r="6" spans="2:96" x14ac:dyDescent="0.2">
      <c r="B6" s="1" t="s">
        <v>2</v>
      </c>
      <c r="C6" s="1">
        <v>0</v>
      </c>
      <c r="D6" s="1">
        <v>0</v>
      </c>
      <c r="E6" s="1">
        <v>0</v>
      </c>
      <c r="F6" s="1">
        <v>3</v>
      </c>
      <c r="G6" s="1">
        <v>4</v>
      </c>
      <c r="H6" s="1">
        <v>2</v>
      </c>
      <c r="I6" s="1">
        <v>5</v>
      </c>
      <c r="J6" s="1">
        <v>8</v>
      </c>
      <c r="K6" s="1">
        <v>2</v>
      </c>
      <c r="L6" s="1">
        <v>7</v>
      </c>
      <c r="M6" s="1">
        <v>3</v>
      </c>
      <c r="N6" s="1">
        <v>1</v>
      </c>
      <c r="O6">
        <f t="shared" si="0"/>
        <v>35</v>
      </c>
      <c r="P6" s="3"/>
      <c r="Q6" s="5"/>
      <c r="R6" s="100">
        <v>3</v>
      </c>
      <c r="S6" s="123" t="s">
        <v>15</v>
      </c>
      <c r="T6" s="100">
        <v>89</v>
      </c>
      <c r="U6" s="101">
        <f t="shared" si="1"/>
        <v>9.3096234309623424E-2</v>
      </c>
      <c r="V6" s="5"/>
      <c r="W6" s="5"/>
      <c r="X6" s="9">
        <v>3</v>
      </c>
      <c r="Y6" s="10" t="s">
        <v>0</v>
      </c>
      <c r="Z6" s="9">
        <v>91</v>
      </c>
      <c r="AA6" s="11">
        <f t="shared" si="2"/>
        <v>9.518828451882845E-2</v>
      </c>
      <c r="AB6" s="5"/>
      <c r="AC6" s="3"/>
      <c r="AD6" s="3"/>
      <c r="AE6" s="3"/>
      <c r="AF6" s="3"/>
      <c r="AG6" s="3"/>
      <c r="AH6" s="68" t="s">
        <v>14</v>
      </c>
      <c r="AI6" s="69">
        <v>87</v>
      </c>
      <c r="AJ6" s="3"/>
      <c r="AK6" s="3"/>
      <c r="AL6" s="3"/>
      <c r="AM6" s="3"/>
      <c r="AN6" s="3"/>
      <c r="AO6" s="3"/>
      <c r="AP6" s="5"/>
      <c r="AQ6" s="1" t="s">
        <v>0</v>
      </c>
      <c r="AR6" s="1">
        <v>0</v>
      </c>
      <c r="AS6" s="1">
        <v>3</v>
      </c>
      <c r="AT6" s="1">
        <v>1</v>
      </c>
      <c r="AU6" s="1">
        <v>8</v>
      </c>
      <c r="AV6" s="1">
        <v>24</v>
      </c>
      <c r="AW6" s="1">
        <v>12</v>
      </c>
      <c r="AX6" s="1">
        <v>10</v>
      </c>
      <c r="AY6" s="1">
        <v>7</v>
      </c>
      <c r="AZ6" s="1">
        <v>11</v>
      </c>
      <c r="BA6" s="1">
        <v>6</v>
      </c>
      <c r="BB6" s="1">
        <v>7</v>
      </c>
      <c r="BC6" s="1">
        <v>2</v>
      </c>
      <c r="BQ6" s="1" t="s">
        <v>0</v>
      </c>
      <c r="BR6" s="1">
        <v>0</v>
      </c>
      <c r="BS6" s="1">
        <v>3</v>
      </c>
      <c r="BT6" s="1">
        <v>1</v>
      </c>
      <c r="BU6" s="1">
        <v>8</v>
      </c>
      <c r="BV6" s="1">
        <v>24</v>
      </c>
      <c r="BW6" s="1">
        <v>12</v>
      </c>
      <c r="BX6" s="1">
        <v>10</v>
      </c>
      <c r="BY6" s="1">
        <v>7</v>
      </c>
      <c r="BZ6" s="1">
        <v>11</v>
      </c>
      <c r="CA6" s="1">
        <v>6</v>
      </c>
      <c r="CB6" s="1">
        <v>7</v>
      </c>
      <c r="CC6" s="1">
        <v>2</v>
      </c>
      <c r="CF6" s="1" t="s">
        <v>0</v>
      </c>
      <c r="CG6" s="70">
        <f t="shared" ref="CG6:CG9" si="3">BR6/$BR$11</f>
        <v>0</v>
      </c>
      <c r="CH6" s="70">
        <f t="shared" ref="CH6:CH9" si="4">BS6/$BS$11</f>
        <v>0.125</v>
      </c>
      <c r="CI6" s="70">
        <f t="shared" ref="CI6:CI9" si="5">BT6/$BT$11</f>
        <v>1.6949152542372881E-2</v>
      </c>
      <c r="CJ6" s="70">
        <f t="shared" ref="CJ6:CJ9" si="6">BU6/$BU$11</f>
        <v>9.7560975609756101E-2</v>
      </c>
      <c r="CK6" s="70">
        <f t="shared" ref="CK6:CK9" si="7">BV6/$BV$11</f>
        <v>0.192</v>
      </c>
      <c r="CL6" s="70">
        <f t="shared" ref="CL6:CL9" si="8">BW6/$BW$11</f>
        <v>8.3333333333333329E-2</v>
      </c>
      <c r="CM6" s="70">
        <f t="shared" ref="CM6:CM9" si="9">BX6/$BX$11</f>
        <v>9.9009900990099015E-2</v>
      </c>
      <c r="CN6" s="70">
        <f t="shared" ref="CN6:CN9" si="10">BY6/$BY$11</f>
        <v>6.0344827586206899E-2</v>
      </c>
      <c r="CO6" s="70">
        <f t="shared" ref="CO6:CO9" si="11">BZ6/$BZ$11</f>
        <v>0.11956521739130435</v>
      </c>
      <c r="CP6" s="70">
        <f t="shared" ref="CP6:CP9" si="12">CA6/$CA$11</f>
        <v>7.407407407407407E-2</v>
      </c>
      <c r="CQ6" s="70">
        <f t="shared" ref="CQ6:CQ9" si="13">CB6/$CB$11</f>
        <v>6.8627450980392163E-2</v>
      </c>
      <c r="CR6" s="70">
        <f t="shared" ref="CR6:CR9" si="14">CC6/$CC$11</f>
        <v>6.8965517241379309E-2</v>
      </c>
    </row>
    <row r="7" spans="2:96" x14ac:dyDescent="0.2">
      <c r="B7" s="2" t="s">
        <v>3</v>
      </c>
      <c r="C7" s="1">
        <v>0</v>
      </c>
      <c r="D7" s="1">
        <v>0</v>
      </c>
      <c r="E7" s="1">
        <v>0</v>
      </c>
      <c r="F7" s="1">
        <v>1</v>
      </c>
      <c r="G7" s="1">
        <v>5</v>
      </c>
      <c r="H7" s="1">
        <v>1</v>
      </c>
      <c r="I7" s="1">
        <v>0</v>
      </c>
      <c r="J7" s="1">
        <v>1</v>
      </c>
      <c r="K7" s="1">
        <v>4</v>
      </c>
      <c r="L7" s="1">
        <v>3</v>
      </c>
      <c r="M7" s="1">
        <v>8</v>
      </c>
      <c r="N7" s="1">
        <v>0</v>
      </c>
      <c r="O7">
        <f t="shared" si="0"/>
        <v>23</v>
      </c>
      <c r="P7" s="3"/>
      <c r="Q7" s="5"/>
      <c r="R7" s="100">
        <v>4</v>
      </c>
      <c r="S7" s="123" t="s">
        <v>14</v>
      </c>
      <c r="T7" s="100">
        <v>87</v>
      </c>
      <c r="U7" s="101">
        <f t="shared" si="1"/>
        <v>9.1004184100418412E-2</v>
      </c>
      <c r="V7" s="5"/>
      <c r="W7" s="5"/>
      <c r="X7" s="9">
        <v>4</v>
      </c>
      <c r="Y7" s="10" t="s">
        <v>15</v>
      </c>
      <c r="Z7" s="9">
        <v>89</v>
      </c>
      <c r="AA7" s="11">
        <f t="shared" si="2"/>
        <v>9.3096234309623424E-2</v>
      </c>
      <c r="AB7" s="5"/>
      <c r="AC7" s="3"/>
      <c r="AD7" s="3"/>
      <c r="AE7" s="3"/>
      <c r="AF7" s="3"/>
      <c r="AG7" s="3"/>
      <c r="AH7" s="68" t="s">
        <v>7</v>
      </c>
      <c r="AI7" s="69">
        <v>64</v>
      </c>
      <c r="AJ7" s="3"/>
      <c r="AK7" s="3"/>
      <c r="AL7" s="3"/>
      <c r="AM7" s="3"/>
      <c r="AN7" s="3"/>
      <c r="AO7" s="3"/>
      <c r="AP7" s="5"/>
      <c r="AQ7" s="1" t="s">
        <v>15</v>
      </c>
      <c r="AR7" s="1">
        <v>0</v>
      </c>
      <c r="AS7" s="1">
        <v>1</v>
      </c>
      <c r="AT7" s="1">
        <v>2</v>
      </c>
      <c r="AU7" s="1">
        <v>8</v>
      </c>
      <c r="AV7" s="1">
        <v>8</v>
      </c>
      <c r="AW7" s="1">
        <v>24</v>
      </c>
      <c r="AX7" s="1">
        <v>8</v>
      </c>
      <c r="AY7" s="1">
        <v>9</v>
      </c>
      <c r="AZ7" s="1">
        <v>8</v>
      </c>
      <c r="BA7" s="1">
        <v>12</v>
      </c>
      <c r="BB7" s="1">
        <v>5</v>
      </c>
      <c r="BC7" s="1">
        <v>4</v>
      </c>
      <c r="BQ7" s="1" t="s">
        <v>15</v>
      </c>
      <c r="BR7" s="1">
        <v>0</v>
      </c>
      <c r="BS7" s="1">
        <v>1</v>
      </c>
      <c r="BT7" s="1">
        <v>2</v>
      </c>
      <c r="BU7" s="1">
        <v>8</v>
      </c>
      <c r="BV7" s="1">
        <v>8</v>
      </c>
      <c r="BW7" s="1">
        <v>24</v>
      </c>
      <c r="BX7" s="1">
        <v>8</v>
      </c>
      <c r="BY7" s="1">
        <v>9</v>
      </c>
      <c r="BZ7" s="1">
        <v>8</v>
      </c>
      <c r="CA7" s="1">
        <v>12</v>
      </c>
      <c r="CB7" s="1">
        <v>5</v>
      </c>
      <c r="CC7" s="1">
        <v>4</v>
      </c>
      <c r="CF7" s="1" t="s">
        <v>15</v>
      </c>
      <c r="CG7" s="70">
        <f t="shared" si="3"/>
        <v>0</v>
      </c>
      <c r="CH7" s="70">
        <f t="shared" si="4"/>
        <v>4.1666666666666664E-2</v>
      </c>
      <c r="CI7" s="70">
        <f t="shared" si="5"/>
        <v>3.3898305084745763E-2</v>
      </c>
      <c r="CJ7" s="70">
        <f t="shared" si="6"/>
        <v>9.7560975609756101E-2</v>
      </c>
      <c r="CK7" s="70">
        <f t="shared" si="7"/>
        <v>6.4000000000000001E-2</v>
      </c>
      <c r="CL7" s="70">
        <f t="shared" si="8"/>
        <v>0.16666666666666666</v>
      </c>
      <c r="CM7" s="70">
        <f t="shared" si="9"/>
        <v>7.9207920792079209E-2</v>
      </c>
      <c r="CN7" s="70">
        <f t="shared" si="10"/>
        <v>7.7586206896551727E-2</v>
      </c>
      <c r="CO7" s="70">
        <f t="shared" si="11"/>
        <v>8.6956521739130432E-2</v>
      </c>
      <c r="CP7" s="70">
        <f t="shared" si="12"/>
        <v>0.14814814814814814</v>
      </c>
      <c r="CQ7" s="70">
        <f t="shared" si="13"/>
        <v>4.9019607843137254E-2</v>
      </c>
      <c r="CR7" s="70">
        <f t="shared" si="14"/>
        <v>0.13793103448275862</v>
      </c>
    </row>
    <row r="8" spans="2:96" x14ac:dyDescent="0.2">
      <c r="B8" s="1" t="s">
        <v>4</v>
      </c>
      <c r="C8" s="1">
        <v>0</v>
      </c>
      <c r="D8" s="1">
        <v>0</v>
      </c>
      <c r="E8" s="1">
        <v>0</v>
      </c>
      <c r="F8" s="1">
        <v>1</v>
      </c>
      <c r="G8" s="1">
        <v>1</v>
      </c>
      <c r="H8" s="1">
        <v>0</v>
      </c>
      <c r="I8" s="1">
        <v>0</v>
      </c>
      <c r="J8" s="1">
        <v>0</v>
      </c>
      <c r="K8" s="1">
        <v>0</v>
      </c>
      <c r="L8" s="1">
        <v>0</v>
      </c>
      <c r="M8" s="1">
        <v>0</v>
      </c>
      <c r="N8" s="1">
        <v>0</v>
      </c>
      <c r="O8">
        <f t="shared" si="0"/>
        <v>2</v>
      </c>
      <c r="P8" s="3"/>
      <c r="Q8" s="5"/>
      <c r="R8" s="100">
        <v>5</v>
      </c>
      <c r="S8" s="123" t="s">
        <v>7</v>
      </c>
      <c r="T8" s="100">
        <v>64</v>
      </c>
      <c r="U8" s="101">
        <f t="shared" si="1"/>
        <v>6.6945606694560664E-2</v>
      </c>
      <c r="V8" s="5"/>
      <c r="W8" s="5"/>
      <c r="X8" s="9">
        <v>5</v>
      </c>
      <c r="Y8" s="10" t="s">
        <v>14</v>
      </c>
      <c r="Z8" s="9">
        <v>87</v>
      </c>
      <c r="AA8" s="11">
        <f t="shared" si="2"/>
        <v>9.1004184100418412E-2</v>
      </c>
      <c r="AB8" s="5"/>
      <c r="AC8" s="3"/>
      <c r="AD8" s="3"/>
      <c r="AE8" s="3"/>
      <c r="AF8" s="3"/>
      <c r="AG8" s="3"/>
      <c r="AH8" s="68" t="s">
        <v>6</v>
      </c>
      <c r="AI8" s="69">
        <v>59</v>
      </c>
      <c r="AJ8" s="3"/>
      <c r="AK8" s="3"/>
      <c r="AL8" s="3"/>
      <c r="AM8" s="3"/>
      <c r="AN8" s="3"/>
      <c r="AO8" s="3"/>
      <c r="AP8" s="5"/>
      <c r="AQ8" s="1" t="s">
        <v>14</v>
      </c>
      <c r="AR8" s="1">
        <v>0</v>
      </c>
      <c r="AS8" s="1">
        <v>2</v>
      </c>
      <c r="AT8" s="1">
        <v>0</v>
      </c>
      <c r="AU8" s="1">
        <v>5</v>
      </c>
      <c r="AV8" s="1">
        <v>17</v>
      </c>
      <c r="AW8" s="1">
        <v>13</v>
      </c>
      <c r="AX8" s="1">
        <v>9</v>
      </c>
      <c r="AY8" s="1">
        <v>12</v>
      </c>
      <c r="AZ8" s="1">
        <v>13</v>
      </c>
      <c r="BA8" s="1">
        <v>8</v>
      </c>
      <c r="BB8" s="1">
        <v>6</v>
      </c>
      <c r="BC8" s="1">
        <v>2</v>
      </c>
      <c r="BQ8" s="1" t="s">
        <v>14</v>
      </c>
      <c r="BR8" s="1">
        <v>0</v>
      </c>
      <c r="BS8" s="1">
        <v>2</v>
      </c>
      <c r="BT8" s="1">
        <v>0</v>
      </c>
      <c r="BU8" s="1">
        <v>5</v>
      </c>
      <c r="BV8" s="1">
        <v>17</v>
      </c>
      <c r="BW8" s="1">
        <v>13</v>
      </c>
      <c r="BX8" s="1">
        <v>9</v>
      </c>
      <c r="BY8" s="1">
        <v>12</v>
      </c>
      <c r="BZ8" s="1">
        <v>13</v>
      </c>
      <c r="CA8" s="1">
        <v>8</v>
      </c>
      <c r="CB8" s="1">
        <v>6</v>
      </c>
      <c r="CC8" s="1">
        <v>2</v>
      </c>
      <c r="CF8" s="1" t="s">
        <v>14</v>
      </c>
      <c r="CG8" s="70">
        <f t="shared" si="3"/>
        <v>0</v>
      </c>
      <c r="CH8" s="70">
        <f t="shared" si="4"/>
        <v>8.3333333333333329E-2</v>
      </c>
      <c r="CI8" s="70">
        <f t="shared" si="5"/>
        <v>0</v>
      </c>
      <c r="CJ8" s="70">
        <f t="shared" si="6"/>
        <v>6.097560975609756E-2</v>
      </c>
      <c r="CK8" s="70">
        <f t="shared" si="7"/>
        <v>0.13600000000000001</v>
      </c>
      <c r="CL8" s="70">
        <f t="shared" si="8"/>
        <v>9.0277777777777776E-2</v>
      </c>
      <c r="CM8" s="70">
        <f t="shared" si="9"/>
        <v>8.9108910891089105E-2</v>
      </c>
      <c r="CN8" s="70">
        <f t="shared" si="10"/>
        <v>0.10344827586206896</v>
      </c>
      <c r="CO8" s="70">
        <f t="shared" si="11"/>
        <v>0.14130434782608695</v>
      </c>
      <c r="CP8" s="70">
        <f t="shared" si="12"/>
        <v>9.8765432098765427E-2</v>
      </c>
      <c r="CQ8" s="70">
        <f t="shared" si="13"/>
        <v>5.8823529411764705E-2</v>
      </c>
      <c r="CR8" s="70">
        <f t="shared" si="14"/>
        <v>6.8965517241379309E-2</v>
      </c>
    </row>
    <row r="9" spans="2:96" x14ac:dyDescent="0.2">
      <c r="B9" s="1" t="s">
        <v>5</v>
      </c>
      <c r="C9" s="1">
        <v>0</v>
      </c>
      <c r="D9" s="1">
        <v>3</v>
      </c>
      <c r="E9" s="1">
        <v>1</v>
      </c>
      <c r="F9" s="1">
        <v>4</v>
      </c>
      <c r="G9" s="1">
        <v>5</v>
      </c>
      <c r="H9" s="1">
        <v>14</v>
      </c>
      <c r="I9" s="1">
        <v>5</v>
      </c>
      <c r="J9" s="1">
        <v>4</v>
      </c>
      <c r="K9" s="1">
        <v>5</v>
      </c>
      <c r="L9" s="1">
        <v>2</v>
      </c>
      <c r="M9" s="1">
        <v>3</v>
      </c>
      <c r="N9" s="1">
        <v>0</v>
      </c>
      <c r="O9">
        <f t="shared" si="0"/>
        <v>46</v>
      </c>
      <c r="P9" s="3"/>
      <c r="Q9" s="5"/>
      <c r="R9" s="100">
        <v>6</v>
      </c>
      <c r="S9" s="123" t="s">
        <v>6</v>
      </c>
      <c r="T9" s="100">
        <v>59</v>
      </c>
      <c r="U9" s="101">
        <f t="shared" si="1"/>
        <v>6.1715481171548119E-2</v>
      </c>
      <c r="V9" s="5"/>
      <c r="W9" s="5"/>
      <c r="X9" s="9">
        <v>6</v>
      </c>
      <c r="Y9" s="10" t="s">
        <v>273</v>
      </c>
      <c r="Z9" s="9">
        <v>84</v>
      </c>
      <c r="AA9" s="11">
        <f t="shared" si="2"/>
        <v>8.7866108786610872E-2</v>
      </c>
      <c r="AB9" s="5"/>
      <c r="AC9" s="3"/>
      <c r="AD9" s="3"/>
      <c r="AE9" s="3"/>
      <c r="AF9" s="3"/>
      <c r="AG9" s="3"/>
      <c r="AH9" s="68" t="s">
        <v>5</v>
      </c>
      <c r="AI9" s="69">
        <v>46</v>
      </c>
      <c r="AJ9" s="3"/>
      <c r="AK9" s="3"/>
      <c r="AL9" s="3"/>
      <c r="AM9" s="3"/>
      <c r="AN9" s="3"/>
      <c r="AO9" s="3"/>
      <c r="AP9" s="5"/>
      <c r="AQ9" s="1" t="s">
        <v>7</v>
      </c>
      <c r="AR9" s="1">
        <v>0</v>
      </c>
      <c r="AS9" s="1">
        <v>2</v>
      </c>
      <c r="AT9" s="1">
        <v>4</v>
      </c>
      <c r="AU9" s="1">
        <v>12</v>
      </c>
      <c r="AV9" s="1">
        <v>9</v>
      </c>
      <c r="AW9" s="1">
        <v>4</v>
      </c>
      <c r="AX9" s="1">
        <v>2</v>
      </c>
      <c r="AY9" s="1">
        <v>7</v>
      </c>
      <c r="AZ9" s="1">
        <v>5</v>
      </c>
      <c r="BA9" s="1">
        <v>4</v>
      </c>
      <c r="BB9" s="1">
        <v>12</v>
      </c>
      <c r="BC9" s="1">
        <v>3</v>
      </c>
      <c r="BQ9" s="1" t="s">
        <v>7</v>
      </c>
      <c r="BR9" s="1">
        <v>0</v>
      </c>
      <c r="BS9" s="1">
        <v>2</v>
      </c>
      <c r="BT9" s="1">
        <v>4</v>
      </c>
      <c r="BU9" s="1">
        <v>12</v>
      </c>
      <c r="BV9" s="1">
        <v>9</v>
      </c>
      <c r="BW9" s="1">
        <v>4</v>
      </c>
      <c r="BX9" s="1">
        <v>2</v>
      </c>
      <c r="BY9" s="1">
        <v>7</v>
      </c>
      <c r="BZ9" s="1">
        <v>5</v>
      </c>
      <c r="CA9" s="1">
        <v>4</v>
      </c>
      <c r="CB9" s="1">
        <v>12</v>
      </c>
      <c r="CC9" s="1">
        <v>3</v>
      </c>
      <c r="CF9" s="1" t="s">
        <v>7</v>
      </c>
      <c r="CG9" s="70">
        <f t="shared" si="3"/>
        <v>0</v>
      </c>
      <c r="CH9" s="70">
        <f t="shared" si="4"/>
        <v>8.3333333333333329E-2</v>
      </c>
      <c r="CI9" s="70">
        <f t="shared" si="5"/>
        <v>6.7796610169491525E-2</v>
      </c>
      <c r="CJ9" s="70">
        <f t="shared" si="6"/>
        <v>0.14634146341463414</v>
      </c>
      <c r="CK9" s="70">
        <f t="shared" si="7"/>
        <v>7.1999999999999995E-2</v>
      </c>
      <c r="CL9" s="70">
        <f t="shared" si="8"/>
        <v>2.7777777777777776E-2</v>
      </c>
      <c r="CM9" s="70">
        <f t="shared" si="9"/>
        <v>1.9801980198019802E-2</v>
      </c>
      <c r="CN9" s="70">
        <f t="shared" si="10"/>
        <v>6.0344827586206899E-2</v>
      </c>
      <c r="CO9" s="70">
        <f t="shared" si="11"/>
        <v>5.434782608695652E-2</v>
      </c>
      <c r="CP9" s="70">
        <f t="shared" si="12"/>
        <v>4.9382716049382713E-2</v>
      </c>
      <c r="CQ9" s="70">
        <f t="shared" si="13"/>
        <v>0.11764705882352941</v>
      </c>
      <c r="CR9" s="70">
        <f t="shared" si="14"/>
        <v>0.10344827586206896</v>
      </c>
    </row>
    <row r="10" spans="2:96" x14ac:dyDescent="0.2">
      <c r="B10" s="1" t="s">
        <v>6</v>
      </c>
      <c r="C10" s="1">
        <v>0</v>
      </c>
      <c r="D10" s="1">
        <v>6</v>
      </c>
      <c r="E10" s="1">
        <v>2</v>
      </c>
      <c r="F10" s="1">
        <v>6</v>
      </c>
      <c r="G10" s="1">
        <v>12</v>
      </c>
      <c r="H10" s="1">
        <v>13</v>
      </c>
      <c r="I10" s="1">
        <v>5</v>
      </c>
      <c r="J10" s="1">
        <v>4</v>
      </c>
      <c r="K10" s="1">
        <v>2</v>
      </c>
      <c r="L10" s="1">
        <v>1</v>
      </c>
      <c r="M10" s="1">
        <v>7</v>
      </c>
      <c r="N10" s="1">
        <v>1</v>
      </c>
      <c r="O10">
        <f t="shared" si="0"/>
        <v>59</v>
      </c>
      <c r="P10" s="3"/>
      <c r="Q10" s="5"/>
      <c r="R10" s="100">
        <v>7</v>
      </c>
      <c r="S10" s="123" t="s">
        <v>5</v>
      </c>
      <c r="T10" s="100">
        <v>46</v>
      </c>
      <c r="U10" s="101">
        <f t="shared" si="1"/>
        <v>4.8117154811715482E-2</v>
      </c>
      <c r="V10" s="5"/>
      <c r="W10" s="5"/>
      <c r="X10" s="9">
        <v>7</v>
      </c>
      <c r="Y10" s="10" t="s">
        <v>275</v>
      </c>
      <c r="Z10" s="9">
        <v>62</v>
      </c>
      <c r="AA10" s="11">
        <f t="shared" si="2"/>
        <v>6.4853556485355651E-2</v>
      </c>
      <c r="AB10" s="5"/>
      <c r="AC10" s="3"/>
      <c r="AD10" s="3"/>
      <c r="AE10" s="3"/>
      <c r="AF10" s="3"/>
      <c r="AG10" s="3"/>
      <c r="AH10" s="68" t="s">
        <v>10</v>
      </c>
      <c r="AI10" s="69">
        <v>43</v>
      </c>
      <c r="AJ10" s="3"/>
      <c r="AK10" s="3"/>
      <c r="AL10" s="3"/>
      <c r="AM10" s="3"/>
      <c r="AN10" s="3"/>
      <c r="AO10" s="3"/>
      <c r="AP10" s="5"/>
      <c r="AQ10" s="1" t="s">
        <v>6</v>
      </c>
      <c r="AR10" s="1">
        <v>0</v>
      </c>
      <c r="AS10" s="1">
        <v>6</v>
      </c>
      <c r="AT10" s="1">
        <v>2</v>
      </c>
      <c r="AU10" s="1">
        <v>6</v>
      </c>
      <c r="AV10" s="1">
        <v>12</v>
      </c>
      <c r="AW10" s="1">
        <v>13</v>
      </c>
      <c r="AX10" s="1">
        <v>5</v>
      </c>
      <c r="AY10" s="1">
        <v>4</v>
      </c>
      <c r="AZ10" s="1">
        <v>2</v>
      </c>
      <c r="BA10" s="1">
        <v>1</v>
      </c>
      <c r="BB10" s="1">
        <v>7</v>
      </c>
      <c r="BC10" s="1">
        <v>1</v>
      </c>
    </row>
    <row r="11" spans="2:96" x14ac:dyDescent="0.2">
      <c r="B11" s="1" t="s">
        <v>7</v>
      </c>
      <c r="C11" s="1">
        <v>0</v>
      </c>
      <c r="D11" s="1">
        <v>2</v>
      </c>
      <c r="E11" s="1">
        <v>4</v>
      </c>
      <c r="F11" s="1">
        <v>12</v>
      </c>
      <c r="G11" s="1">
        <v>9</v>
      </c>
      <c r="H11" s="1">
        <v>4</v>
      </c>
      <c r="I11" s="1">
        <v>2</v>
      </c>
      <c r="J11" s="1">
        <v>7</v>
      </c>
      <c r="K11" s="1">
        <v>5</v>
      </c>
      <c r="L11" s="1">
        <v>4</v>
      </c>
      <c r="M11" s="1">
        <v>12</v>
      </c>
      <c r="N11" s="1">
        <v>3</v>
      </c>
      <c r="O11">
        <f t="shared" si="0"/>
        <v>64</v>
      </c>
      <c r="P11" s="3"/>
      <c r="Q11" s="5"/>
      <c r="R11" s="100">
        <v>8</v>
      </c>
      <c r="S11" s="123" t="s">
        <v>10</v>
      </c>
      <c r="T11" s="100">
        <v>43</v>
      </c>
      <c r="U11" s="101">
        <f t="shared" si="1"/>
        <v>4.4979079497907949E-2</v>
      </c>
      <c r="V11" s="5"/>
      <c r="W11" s="5"/>
      <c r="X11" s="9">
        <v>8</v>
      </c>
      <c r="Y11" s="10" t="s">
        <v>274</v>
      </c>
      <c r="Z11" s="9">
        <v>60</v>
      </c>
      <c r="AA11" s="11">
        <f t="shared" si="2"/>
        <v>6.2761506276150625E-2</v>
      </c>
      <c r="AB11" s="5"/>
      <c r="AC11" s="3"/>
      <c r="AD11" s="3"/>
      <c r="AE11" s="3"/>
      <c r="AF11" s="3"/>
      <c r="AG11" s="3"/>
      <c r="AH11" s="68" t="s">
        <v>13</v>
      </c>
      <c r="AI11" s="69">
        <v>43</v>
      </c>
      <c r="AJ11" s="3"/>
      <c r="AK11" s="3"/>
      <c r="AL11" s="3"/>
      <c r="AM11" s="3"/>
      <c r="AN11" s="3"/>
      <c r="AO11" s="3"/>
      <c r="AP11" s="5"/>
      <c r="AQ11" s="1" t="s">
        <v>5</v>
      </c>
      <c r="AR11" s="1">
        <v>0</v>
      </c>
      <c r="AS11" s="1">
        <v>3</v>
      </c>
      <c r="AT11" s="1">
        <v>1</v>
      </c>
      <c r="AU11" s="1">
        <v>4</v>
      </c>
      <c r="AV11" s="1">
        <v>5</v>
      </c>
      <c r="AW11" s="1">
        <v>14</v>
      </c>
      <c r="AX11" s="1">
        <v>5</v>
      </c>
      <c r="AY11" s="1">
        <v>4</v>
      </c>
      <c r="AZ11" s="1">
        <v>5</v>
      </c>
      <c r="BA11" s="1">
        <v>2</v>
      </c>
      <c r="BB11" s="1">
        <v>3</v>
      </c>
      <c r="BC11" s="1">
        <v>0</v>
      </c>
      <c r="BQ11" s="3" t="s">
        <v>356</v>
      </c>
      <c r="BR11">
        <v>1</v>
      </c>
      <c r="BS11">
        <v>24</v>
      </c>
      <c r="BT11">
        <v>59</v>
      </c>
      <c r="BU11">
        <v>82</v>
      </c>
      <c r="BV11">
        <v>125</v>
      </c>
      <c r="BW11">
        <v>144</v>
      </c>
      <c r="BX11">
        <v>101</v>
      </c>
      <c r="BY11">
        <v>116</v>
      </c>
      <c r="BZ11">
        <v>92</v>
      </c>
      <c r="CA11">
        <v>81</v>
      </c>
      <c r="CB11">
        <v>102</v>
      </c>
      <c r="CC11">
        <v>29</v>
      </c>
    </row>
    <row r="12" spans="2:96" x14ac:dyDescent="0.2">
      <c r="B12" s="1" t="s">
        <v>8</v>
      </c>
      <c r="C12" s="1">
        <v>0</v>
      </c>
      <c r="D12" s="1">
        <v>0</v>
      </c>
      <c r="E12" s="1">
        <v>0</v>
      </c>
      <c r="F12" s="1">
        <v>0</v>
      </c>
      <c r="G12" s="1">
        <v>1</v>
      </c>
      <c r="H12" s="1">
        <v>2</v>
      </c>
      <c r="I12" s="1">
        <v>0</v>
      </c>
      <c r="J12" s="1">
        <v>2</v>
      </c>
      <c r="K12" s="1">
        <v>0</v>
      </c>
      <c r="L12" s="1">
        <v>1</v>
      </c>
      <c r="M12" s="1">
        <v>1</v>
      </c>
      <c r="N12" s="1">
        <v>0</v>
      </c>
      <c r="O12">
        <f t="shared" si="0"/>
        <v>7</v>
      </c>
      <c r="P12" s="3"/>
      <c r="Q12" s="5"/>
      <c r="R12" s="100">
        <v>9</v>
      </c>
      <c r="S12" s="123" t="s">
        <v>13</v>
      </c>
      <c r="T12" s="100">
        <v>43</v>
      </c>
      <c r="U12" s="101">
        <f t="shared" si="1"/>
        <v>4.4979079497907949E-2</v>
      </c>
      <c r="V12" s="5"/>
      <c r="W12" s="5"/>
      <c r="X12" s="9">
        <v>9</v>
      </c>
      <c r="Y12" s="10" t="s">
        <v>6</v>
      </c>
      <c r="Z12" s="9">
        <v>59</v>
      </c>
      <c r="AA12" s="11">
        <f t="shared" si="2"/>
        <v>6.1715481171548119E-2</v>
      </c>
      <c r="AB12" s="5"/>
      <c r="AC12" s="3"/>
      <c r="AD12" s="3"/>
      <c r="AE12" s="3"/>
      <c r="AF12" s="3"/>
      <c r="AG12" s="3"/>
      <c r="AH12" s="68" t="s">
        <v>12</v>
      </c>
      <c r="AI12" s="69">
        <v>40</v>
      </c>
      <c r="AJ12" s="3"/>
      <c r="AK12" s="3"/>
      <c r="AL12" s="3"/>
      <c r="AM12" s="3"/>
      <c r="AN12" s="3"/>
      <c r="AO12" s="3"/>
      <c r="AP12" s="5"/>
      <c r="AQ12" s="1" t="s">
        <v>10</v>
      </c>
      <c r="AR12" s="1">
        <v>0</v>
      </c>
      <c r="AS12" s="1">
        <v>2</v>
      </c>
      <c r="AT12" s="1">
        <v>0</v>
      </c>
      <c r="AU12" s="1">
        <v>0</v>
      </c>
      <c r="AV12" s="1">
        <v>6</v>
      </c>
      <c r="AW12" s="1">
        <v>9</v>
      </c>
      <c r="AX12" s="1">
        <v>10</v>
      </c>
      <c r="AY12" s="1">
        <v>5</v>
      </c>
      <c r="AZ12" s="1">
        <v>3</v>
      </c>
      <c r="BA12" s="1">
        <v>4</v>
      </c>
      <c r="BB12" s="1">
        <v>3</v>
      </c>
      <c r="BC12" s="1">
        <v>1</v>
      </c>
    </row>
    <row r="13" spans="2:96" x14ac:dyDescent="0.2">
      <c r="B13" s="1" t="s">
        <v>9</v>
      </c>
      <c r="C13" s="1">
        <v>0</v>
      </c>
      <c r="D13" s="1">
        <v>0</v>
      </c>
      <c r="E13" s="1">
        <v>0</v>
      </c>
      <c r="F13" s="1">
        <v>3</v>
      </c>
      <c r="G13" s="1">
        <v>1</v>
      </c>
      <c r="H13" s="1">
        <v>1</v>
      </c>
      <c r="I13" s="1">
        <v>3</v>
      </c>
      <c r="J13" s="1">
        <v>2</v>
      </c>
      <c r="K13" s="1">
        <v>1</v>
      </c>
      <c r="L13" s="1">
        <v>0</v>
      </c>
      <c r="M13" s="1">
        <v>2</v>
      </c>
      <c r="N13" s="1">
        <v>0</v>
      </c>
      <c r="O13">
        <f t="shared" si="0"/>
        <v>13</v>
      </c>
      <c r="P13" s="3"/>
      <c r="Q13" s="5"/>
      <c r="R13" s="100">
        <v>10</v>
      </c>
      <c r="S13" s="123" t="s">
        <v>12</v>
      </c>
      <c r="T13" s="100">
        <v>40</v>
      </c>
      <c r="U13" s="101">
        <f t="shared" si="1"/>
        <v>4.1841004184100417E-2</v>
      </c>
      <c r="V13" s="5"/>
      <c r="W13" s="5"/>
      <c r="X13" s="9">
        <v>10</v>
      </c>
      <c r="Y13" s="10" t="s">
        <v>5</v>
      </c>
      <c r="Z13" s="9">
        <v>46</v>
      </c>
      <c r="AA13" s="11">
        <f t="shared" si="2"/>
        <v>4.8117154811715482E-2</v>
      </c>
      <c r="AB13" s="5"/>
      <c r="AC13" s="3"/>
      <c r="AD13" s="3"/>
      <c r="AE13" s="3"/>
      <c r="AF13" s="3"/>
      <c r="AG13" s="3"/>
      <c r="AH13" s="3"/>
      <c r="AI13" s="3"/>
      <c r="AJ13" s="3"/>
      <c r="AK13" s="3"/>
      <c r="AL13" s="3"/>
      <c r="AM13" s="3"/>
      <c r="AN13" s="3"/>
      <c r="AO13" s="3"/>
      <c r="AP13" s="5"/>
      <c r="AQ13" s="1" t="s">
        <v>13</v>
      </c>
      <c r="AR13" s="1">
        <v>0</v>
      </c>
      <c r="AS13" s="1">
        <v>1</v>
      </c>
      <c r="AT13" s="1">
        <v>1</v>
      </c>
      <c r="AU13" s="1">
        <v>2</v>
      </c>
      <c r="AV13" s="1">
        <v>7</v>
      </c>
      <c r="AW13" s="1">
        <v>7</v>
      </c>
      <c r="AX13" s="1">
        <v>12</v>
      </c>
      <c r="AY13" s="1">
        <v>2</v>
      </c>
      <c r="AZ13" s="1">
        <v>4</v>
      </c>
      <c r="BA13" s="1">
        <v>2</v>
      </c>
      <c r="BB13" s="1">
        <v>3</v>
      </c>
      <c r="BC13" s="1">
        <v>2</v>
      </c>
    </row>
    <row r="14" spans="2:96" x14ac:dyDescent="0.2">
      <c r="B14" s="1" t="s">
        <v>10</v>
      </c>
      <c r="C14" s="1">
        <v>0</v>
      </c>
      <c r="D14" s="1">
        <v>2</v>
      </c>
      <c r="E14" s="1">
        <v>0</v>
      </c>
      <c r="F14" s="1">
        <v>0</v>
      </c>
      <c r="G14" s="1">
        <v>6</v>
      </c>
      <c r="H14" s="1">
        <v>9</v>
      </c>
      <c r="I14" s="1">
        <v>10</v>
      </c>
      <c r="J14" s="1">
        <v>5</v>
      </c>
      <c r="K14" s="1">
        <v>3</v>
      </c>
      <c r="L14" s="1">
        <v>4</v>
      </c>
      <c r="M14" s="1">
        <v>3</v>
      </c>
      <c r="N14" s="1">
        <v>1</v>
      </c>
      <c r="O14">
        <f t="shared" si="0"/>
        <v>43</v>
      </c>
      <c r="P14" s="3"/>
      <c r="Q14" s="5"/>
      <c r="R14" s="53">
        <v>11</v>
      </c>
      <c r="S14" s="113" t="s">
        <v>2</v>
      </c>
      <c r="T14" s="53">
        <v>35</v>
      </c>
      <c r="U14" s="58">
        <f t="shared" si="1"/>
        <v>3.6610878661087864E-2</v>
      </c>
      <c r="V14" s="5"/>
      <c r="W14" s="5"/>
      <c r="X14" s="9">
        <v>11</v>
      </c>
      <c r="Y14" s="10" t="s">
        <v>10</v>
      </c>
      <c r="Z14" s="9">
        <v>43</v>
      </c>
      <c r="AA14" s="11">
        <f t="shared" si="2"/>
        <v>4.4979079497907949E-2</v>
      </c>
      <c r="AB14" s="5"/>
      <c r="AC14" s="3"/>
      <c r="AD14" s="3"/>
      <c r="AE14" s="3"/>
      <c r="AF14" s="3"/>
      <c r="AG14" s="3"/>
      <c r="AH14" s="3"/>
      <c r="AI14" s="3"/>
      <c r="AJ14" s="3"/>
      <c r="AK14" s="3"/>
      <c r="AL14" s="3"/>
      <c r="AM14" s="3"/>
      <c r="AN14" s="3"/>
      <c r="AO14" s="3"/>
      <c r="AP14" s="5"/>
      <c r="AQ14" s="1" t="s">
        <v>12</v>
      </c>
      <c r="AR14" s="1">
        <v>0</v>
      </c>
      <c r="AS14" s="1">
        <v>1</v>
      </c>
      <c r="AT14" s="1">
        <v>2</v>
      </c>
      <c r="AU14" s="1">
        <v>5</v>
      </c>
      <c r="AV14" s="1">
        <v>3</v>
      </c>
      <c r="AW14" s="1">
        <v>9</v>
      </c>
      <c r="AX14" s="1">
        <v>4</v>
      </c>
      <c r="AY14" s="1">
        <v>6</v>
      </c>
      <c r="AZ14" s="1">
        <v>3</v>
      </c>
      <c r="BA14" s="1">
        <v>1</v>
      </c>
      <c r="BB14" s="1">
        <v>5</v>
      </c>
      <c r="BC14" s="1">
        <v>1</v>
      </c>
    </row>
    <row r="15" spans="2:96" x14ac:dyDescent="0.2">
      <c r="B15" s="1" t="s">
        <v>11</v>
      </c>
      <c r="C15" s="1">
        <v>0</v>
      </c>
      <c r="D15" s="1">
        <v>0</v>
      </c>
      <c r="E15" s="1">
        <v>0</v>
      </c>
      <c r="F15" s="1">
        <v>0</v>
      </c>
      <c r="G15" s="1">
        <v>1</v>
      </c>
      <c r="H15" s="1">
        <v>1</v>
      </c>
      <c r="I15" s="1">
        <v>3</v>
      </c>
      <c r="J15" s="1">
        <v>2</v>
      </c>
      <c r="K15" s="1">
        <v>1</v>
      </c>
      <c r="L15" s="1">
        <v>1</v>
      </c>
      <c r="M15" s="1">
        <v>1</v>
      </c>
      <c r="N15" s="1">
        <v>0</v>
      </c>
      <c r="O15">
        <f t="shared" si="0"/>
        <v>10</v>
      </c>
      <c r="P15" s="3"/>
      <c r="Q15" s="5"/>
      <c r="R15" s="53">
        <v>12</v>
      </c>
      <c r="S15" s="113" t="s">
        <v>23</v>
      </c>
      <c r="T15" s="53">
        <v>30</v>
      </c>
      <c r="U15" s="58">
        <f t="shared" si="1"/>
        <v>3.1380753138075312E-2</v>
      </c>
      <c r="V15" s="5"/>
      <c r="W15" s="5"/>
      <c r="X15" s="9">
        <v>12</v>
      </c>
      <c r="Y15" s="10" t="s">
        <v>13</v>
      </c>
      <c r="Z15" s="9">
        <v>43</v>
      </c>
      <c r="AA15" s="11">
        <f t="shared" si="2"/>
        <v>4.4979079497907949E-2</v>
      </c>
      <c r="AB15" s="5"/>
      <c r="AC15" s="3"/>
      <c r="AD15" s="3"/>
      <c r="AE15" s="3"/>
      <c r="AF15" s="3"/>
      <c r="AG15" s="3"/>
      <c r="AH15" s="3"/>
      <c r="AI15" s="3"/>
      <c r="AJ15" s="3"/>
      <c r="AK15" s="3"/>
      <c r="AL15" s="3"/>
      <c r="AM15" s="3"/>
      <c r="AN15" s="3"/>
      <c r="AO15" s="3"/>
      <c r="AP15" s="5"/>
      <c r="AQ15" s="3" t="s">
        <v>355</v>
      </c>
      <c r="AR15">
        <f>AVERAGE(AR5:AR14)</f>
        <v>0.1</v>
      </c>
      <c r="AS15">
        <f t="shared" ref="AS15:BC15" si="15">AVERAGE(AS5:AS14)</f>
        <v>2.2000000000000002</v>
      </c>
      <c r="AT15">
        <f t="shared" si="15"/>
        <v>4.4000000000000004</v>
      </c>
      <c r="AU15">
        <f t="shared" si="15"/>
        <v>5.5</v>
      </c>
      <c r="AV15">
        <f t="shared" si="15"/>
        <v>9.1</v>
      </c>
      <c r="AW15">
        <f t="shared" si="15"/>
        <v>10.8</v>
      </c>
      <c r="AX15">
        <f t="shared" si="15"/>
        <v>7.7</v>
      </c>
      <c r="AY15">
        <f t="shared" si="15"/>
        <v>7.7</v>
      </c>
      <c r="AZ15">
        <f t="shared" si="15"/>
        <v>6.5</v>
      </c>
      <c r="BA15">
        <f t="shared" si="15"/>
        <v>5.2</v>
      </c>
      <c r="BB15">
        <f t="shared" si="15"/>
        <v>6.1</v>
      </c>
      <c r="BC15">
        <f t="shared" si="15"/>
        <v>1.6</v>
      </c>
    </row>
    <row r="16" spans="2:96" x14ac:dyDescent="0.2">
      <c r="B16" s="1" t="s">
        <v>12</v>
      </c>
      <c r="C16" s="1">
        <v>0</v>
      </c>
      <c r="D16" s="1">
        <v>1</v>
      </c>
      <c r="E16" s="1">
        <v>2</v>
      </c>
      <c r="F16" s="1">
        <v>5</v>
      </c>
      <c r="G16" s="1">
        <v>3</v>
      </c>
      <c r="H16" s="1">
        <v>9</v>
      </c>
      <c r="I16" s="1">
        <v>4</v>
      </c>
      <c r="J16" s="1">
        <v>6</v>
      </c>
      <c r="K16" s="1">
        <v>3</v>
      </c>
      <c r="L16" s="1">
        <v>1</v>
      </c>
      <c r="M16" s="1">
        <v>5</v>
      </c>
      <c r="N16" s="1">
        <v>1</v>
      </c>
      <c r="O16">
        <f t="shared" si="0"/>
        <v>40</v>
      </c>
      <c r="P16" s="3"/>
      <c r="Q16" s="5"/>
      <c r="R16" s="53">
        <v>13</v>
      </c>
      <c r="S16" s="113" t="s">
        <v>1</v>
      </c>
      <c r="T16" s="53">
        <v>26</v>
      </c>
      <c r="U16" s="58">
        <f t="shared" si="1"/>
        <v>2.7196652719665274E-2</v>
      </c>
      <c r="V16" s="5"/>
      <c r="W16" s="5"/>
      <c r="X16" s="9">
        <v>13</v>
      </c>
      <c r="Y16" s="10" t="s">
        <v>12</v>
      </c>
      <c r="Z16" s="9">
        <v>40</v>
      </c>
      <c r="AA16" s="11">
        <f t="shared" si="2"/>
        <v>4.1841004184100417E-2</v>
      </c>
      <c r="AB16" s="5"/>
      <c r="AC16" s="3"/>
      <c r="AD16" s="3"/>
      <c r="AE16" s="3"/>
      <c r="AF16" s="3"/>
      <c r="AG16" s="3"/>
      <c r="AH16" s="3"/>
      <c r="AI16" s="3"/>
      <c r="AJ16" s="3"/>
      <c r="AK16" s="3"/>
      <c r="AL16" s="3"/>
      <c r="AM16" s="3"/>
      <c r="AN16" s="3"/>
      <c r="AO16" s="3"/>
      <c r="AP16" s="5"/>
      <c r="AQ16" s="5"/>
    </row>
    <row r="17" spans="2:43" x14ac:dyDescent="0.2">
      <c r="B17" s="1" t="s">
        <v>13</v>
      </c>
      <c r="C17" s="1">
        <v>0</v>
      </c>
      <c r="D17" s="1">
        <v>1</v>
      </c>
      <c r="E17" s="1">
        <v>1</v>
      </c>
      <c r="F17" s="1">
        <v>2</v>
      </c>
      <c r="G17" s="1">
        <v>7</v>
      </c>
      <c r="H17" s="1">
        <v>7</v>
      </c>
      <c r="I17" s="1">
        <v>12</v>
      </c>
      <c r="J17" s="1">
        <v>2</v>
      </c>
      <c r="K17" s="1">
        <v>4</v>
      </c>
      <c r="L17" s="1">
        <v>2</v>
      </c>
      <c r="M17" s="1">
        <v>3</v>
      </c>
      <c r="N17" s="1">
        <v>2</v>
      </c>
      <c r="O17">
        <f t="shared" si="0"/>
        <v>43</v>
      </c>
      <c r="P17" s="3"/>
      <c r="Q17" s="5"/>
      <c r="R17" s="53">
        <v>14</v>
      </c>
      <c r="S17" s="115" t="s">
        <v>3</v>
      </c>
      <c r="T17" s="53">
        <v>23</v>
      </c>
      <c r="U17" s="58">
        <f t="shared" si="1"/>
        <v>2.4058577405857741E-2</v>
      </c>
      <c r="V17" s="5"/>
      <c r="W17" s="5"/>
      <c r="X17" s="9">
        <v>14</v>
      </c>
      <c r="Y17" s="10" t="s">
        <v>1</v>
      </c>
      <c r="Z17" s="9">
        <v>26</v>
      </c>
      <c r="AA17" s="11">
        <f t="shared" si="2"/>
        <v>2.7196652719665274E-2</v>
      </c>
      <c r="AB17" s="5"/>
      <c r="AC17" s="3"/>
      <c r="AD17" s="3"/>
      <c r="AE17" s="3"/>
      <c r="AF17" s="3"/>
      <c r="AG17" s="3"/>
      <c r="AH17" s="3"/>
      <c r="AI17" s="3"/>
      <c r="AJ17" s="3"/>
      <c r="AK17" s="3"/>
      <c r="AL17" s="3"/>
      <c r="AM17" s="3"/>
      <c r="AN17" s="3"/>
      <c r="AO17" s="3"/>
      <c r="AP17" s="5"/>
      <c r="AQ17" s="5"/>
    </row>
    <row r="18" spans="2:43" x14ac:dyDescent="0.2">
      <c r="B18" s="1" t="s">
        <v>14</v>
      </c>
      <c r="C18" s="1">
        <v>0</v>
      </c>
      <c r="D18" s="1">
        <v>2</v>
      </c>
      <c r="E18" s="1">
        <v>0</v>
      </c>
      <c r="F18" s="1">
        <v>5</v>
      </c>
      <c r="G18" s="1">
        <v>17</v>
      </c>
      <c r="H18" s="1">
        <v>13</v>
      </c>
      <c r="I18" s="1">
        <v>9</v>
      </c>
      <c r="J18" s="1">
        <v>12</v>
      </c>
      <c r="K18" s="1">
        <v>13</v>
      </c>
      <c r="L18" s="1">
        <v>8</v>
      </c>
      <c r="M18" s="1">
        <v>6</v>
      </c>
      <c r="N18" s="1">
        <v>2</v>
      </c>
      <c r="O18">
        <f t="shared" si="0"/>
        <v>87</v>
      </c>
      <c r="P18" s="3"/>
      <c r="Q18" s="5"/>
      <c r="R18" s="53">
        <v>15</v>
      </c>
      <c r="S18" s="113" t="s">
        <v>27</v>
      </c>
      <c r="T18" s="53">
        <v>21</v>
      </c>
      <c r="U18" s="58">
        <f t="shared" si="1"/>
        <v>2.1966527196652718E-2</v>
      </c>
      <c r="V18" s="5"/>
      <c r="W18" s="5"/>
      <c r="X18" s="9">
        <v>15</v>
      </c>
      <c r="Y18" s="10" t="s">
        <v>27</v>
      </c>
      <c r="Z18" s="9">
        <v>21</v>
      </c>
      <c r="AA18" s="11">
        <f t="shared" si="2"/>
        <v>2.1966527196652718E-2</v>
      </c>
      <c r="AB18" s="5"/>
      <c r="AC18" s="3"/>
      <c r="AD18" s="3"/>
      <c r="AE18" s="3"/>
      <c r="AF18" s="3"/>
      <c r="AG18" s="3"/>
      <c r="AH18" s="3"/>
      <c r="AI18" s="3"/>
      <c r="AJ18" s="3"/>
      <c r="AK18" s="3"/>
      <c r="AL18" s="3"/>
      <c r="AM18" s="3"/>
      <c r="AN18" s="3"/>
      <c r="AO18" s="3"/>
      <c r="AP18" s="5"/>
      <c r="AQ18" s="5"/>
    </row>
    <row r="19" spans="2:43" x14ac:dyDescent="0.2">
      <c r="B19" s="1" t="s">
        <v>15</v>
      </c>
      <c r="C19" s="1">
        <v>0</v>
      </c>
      <c r="D19" s="1">
        <v>1</v>
      </c>
      <c r="E19" s="1">
        <v>2</v>
      </c>
      <c r="F19" s="1">
        <v>8</v>
      </c>
      <c r="G19" s="1">
        <v>8</v>
      </c>
      <c r="H19" s="1">
        <v>24</v>
      </c>
      <c r="I19" s="1">
        <v>8</v>
      </c>
      <c r="J19" s="1">
        <v>9</v>
      </c>
      <c r="K19" s="1">
        <v>8</v>
      </c>
      <c r="L19" s="1">
        <v>12</v>
      </c>
      <c r="M19" s="1">
        <v>5</v>
      </c>
      <c r="N19" s="1">
        <v>4</v>
      </c>
      <c r="O19">
        <f t="shared" si="0"/>
        <v>89</v>
      </c>
      <c r="P19" s="3"/>
      <c r="Q19" s="5"/>
      <c r="R19" s="53">
        <v>16</v>
      </c>
      <c r="S19" s="113" t="s">
        <v>18</v>
      </c>
      <c r="T19" s="53">
        <v>20</v>
      </c>
      <c r="U19" s="58">
        <f t="shared" si="1"/>
        <v>2.0920502092050208E-2</v>
      </c>
      <c r="V19" s="5"/>
      <c r="W19" s="5"/>
      <c r="X19" s="9">
        <v>16</v>
      </c>
      <c r="Y19" s="10" t="s">
        <v>18</v>
      </c>
      <c r="Z19" s="9">
        <v>20</v>
      </c>
      <c r="AA19" s="11">
        <f t="shared" si="2"/>
        <v>2.0920502092050208E-2</v>
      </c>
      <c r="AB19" s="5"/>
      <c r="AC19" s="3"/>
      <c r="AD19" s="3"/>
      <c r="AE19" s="3"/>
      <c r="AF19" s="3"/>
      <c r="AG19" s="3"/>
      <c r="AH19" s="3"/>
      <c r="AI19" s="3"/>
      <c r="AJ19" s="3"/>
      <c r="AK19" s="3"/>
      <c r="AL19" s="3"/>
      <c r="AM19" s="3"/>
      <c r="AN19" s="3"/>
      <c r="AO19" s="3"/>
      <c r="AP19" s="5"/>
      <c r="AQ19" s="5"/>
    </row>
    <row r="20" spans="2:43" x14ac:dyDescent="0.2">
      <c r="B20" s="1" t="s">
        <v>16</v>
      </c>
      <c r="C20" s="1">
        <v>0</v>
      </c>
      <c r="D20" s="1">
        <v>0</v>
      </c>
      <c r="E20" s="1">
        <v>0</v>
      </c>
      <c r="F20" s="1">
        <v>0</v>
      </c>
      <c r="G20" s="1">
        <v>2</v>
      </c>
      <c r="H20" s="1">
        <v>3</v>
      </c>
      <c r="I20" s="1">
        <v>0</v>
      </c>
      <c r="J20" s="1">
        <v>1</v>
      </c>
      <c r="K20" s="1">
        <v>0</v>
      </c>
      <c r="L20" s="1">
        <v>0</v>
      </c>
      <c r="M20" s="1">
        <v>0</v>
      </c>
      <c r="N20" s="1">
        <v>0</v>
      </c>
      <c r="O20">
        <f t="shared" si="0"/>
        <v>6</v>
      </c>
      <c r="P20" s="3"/>
      <c r="Q20" s="5"/>
      <c r="R20" s="53">
        <v>17</v>
      </c>
      <c r="S20" s="113" t="s">
        <v>28</v>
      </c>
      <c r="T20" s="53">
        <v>20</v>
      </c>
      <c r="U20" s="58">
        <f t="shared" si="1"/>
        <v>2.0920502092050208E-2</v>
      </c>
      <c r="V20" s="5"/>
      <c r="W20" s="5"/>
      <c r="X20" s="9">
        <v>17</v>
      </c>
      <c r="Y20" s="10" t="s">
        <v>28</v>
      </c>
      <c r="Z20" s="9">
        <v>20</v>
      </c>
      <c r="AA20" s="11">
        <f t="shared" si="2"/>
        <v>2.0920502092050208E-2</v>
      </c>
      <c r="AB20" s="5"/>
      <c r="AC20" s="3"/>
      <c r="AD20" s="3"/>
      <c r="AE20" s="3"/>
      <c r="AF20" s="3"/>
      <c r="AG20" s="3"/>
      <c r="AH20" s="3"/>
      <c r="AI20" s="3"/>
      <c r="AJ20" s="3"/>
      <c r="AK20" s="3"/>
      <c r="AL20" s="3"/>
      <c r="AM20" s="3"/>
      <c r="AN20" s="3"/>
      <c r="AO20" s="3"/>
      <c r="AP20" s="5"/>
      <c r="AQ20" s="5"/>
    </row>
    <row r="21" spans="2:43" x14ac:dyDescent="0.2">
      <c r="B21" s="1" t="s">
        <v>17</v>
      </c>
      <c r="C21" s="1">
        <v>0</v>
      </c>
      <c r="D21" s="1">
        <v>0</v>
      </c>
      <c r="E21" s="1">
        <v>0</v>
      </c>
      <c r="F21" s="1">
        <v>1</v>
      </c>
      <c r="G21" s="1">
        <v>1</v>
      </c>
      <c r="H21" s="1">
        <v>0</v>
      </c>
      <c r="I21" s="1">
        <v>0</v>
      </c>
      <c r="J21" s="1">
        <v>2</v>
      </c>
      <c r="K21" s="1">
        <v>0</v>
      </c>
      <c r="L21" s="1">
        <v>3</v>
      </c>
      <c r="M21" s="1">
        <v>2</v>
      </c>
      <c r="N21" s="1">
        <v>0</v>
      </c>
      <c r="O21">
        <f t="shared" si="0"/>
        <v>9</v>
      </c>
      <c r="P21" s="3"/>
      <c r="Q21" s="5"/>
      <c r="R21" s="53">
        <v>18</v>
      </c>
      <c r="S21" s="113" t="s">
        <v>22</v>
      </c>
      <c r="T21" s="53">
        <v>19</v>
      </c>
      <c r="U21" s="58">
        <f t="shared" si="1"/>
        <v>1.9874476987447699E-2</v>
      </c>
      <c r="V21" s="5"/>
      <c r="W21" s="5"/>
      <c r="X21" s="9">
        <v>18</v>
      </c>
      <c r="Y21" s="10" t="s">
        <v>22</v>
      </c>
      <c r="Z21" s="9">
        <v>19</v>
      </c>
      <c r="AA21" s="11">
        <f t="shared" si="2"/>
        <v>1.9874476987447699E-2</v>
      </c>
      <c r="AB21" s="5"/>
      <c r="AC21" s="3"/>
      <c r="AD21" s="3"/>
      <c r="AE21" s="3"/>
      <c r="AF21" s="3"/>
      <c r="AG21" s="3"/>
      <c r="AH21" s="3"/>
      <c r="AI21" s="3"/>
      <c r="AJ21" s="3"/>
      <c r="AK21" s="3"/>
      <c r="AL21" s="3"/>
      <c r="AM21" s="3"/>
      <c r="AN21" s="3"/>
      <c r="AO21" s="3"/>
      <c r="AP21" s="5"/>
      <c r="AQ21" s="5"/>
    </row>
    <row r="22" spans="2:43" x14ac:dyDescent="0.2">
      <c r="B22" s="1" t="s">
        <v>18</v>
      </c>
      <c r="C22" s="1">
        <v>0</v>
      </c>
      <c r="D22" s="1">
        <v>0</v>
      </c>
      <c r="E22" s="1">
        <v>1</v>
      </c>
      <c r="F22" s="1">
        <v>2</v>
      </c>
      <c r="G22" s="1">
        <v>2</v>
      </c>
      <c r="H22" s="1">
        <v>5</v>
      </c>
      <c r="I22" s="1">
        <v>2</v>
      </c>
      <c r="J22" s="1">
        <v>4</v>
      </c>
      <c r="K22" s="1">
        <v>1</v>
      </c>
      <c r="L22" s="1">
        <v>2</v>
      </c>
      <c r="M22" s="1">
        <v>1</v>
      </c>
      <c r="N22" s="1">
        <v>0</v>
      </c>
      <c r="O22">
        <f t="shared" si="0"/>
        <v>20</v>
      </c>
      <c r="P22" s="3"/>
      <c r="Q22" s="5"/>
      <c r="R22" s="53">
        <v>19</v>
      </c>
      <c r="S22" s="113" t="s">
        <v>24</v>
      </c>
      <c r="T22" s="53">
        <v>16</v>
      </c>
      <c r="U22" s="58">
        <f t="shared" si="1"/>
        <v>1.6736401673640166E-2</v>
      </c>
      <c r="V22" s="5"/>
      <c r="W22" s="5"/>
      <c r="X22" s="9">
        <v>19</v>
      </c>
      <c r="Y22" s="10" t="s">
        <v>11</v>
      </c>
      <c r="Z22" s="9">
        <v>10</v>
      </c>
      <c r="AA22" s="11">
        <f t="shared" si="2"/>
        <v>1.0460251046025104E-2</v>
      </c>
      <c r="AB22" s="5"/>
      <c r="AC22" s="3"/>
      <c r="AD22" s="3"/>
      <c r="AE22" s="3"/>
      <c r="AF22" s="3"/>
      <c r="AG22" s="3"/>
      <c r="AH22" s="3"/>
      <c r="AI22" s="3"/>
      <c r="AJ22" s="3"/>
      <c r="AK22" s="3"/>
      <c r="AL22" s="3"/>
      <c r="AM22" s="3"/>
      <c r="AN22" s="3"/>
      <c r="AO22" s="3"/>
      <c r="AP22" s="5"/>
      <c r="AQ22" s="5"/>
    </row>
    <row r="23" spans="2:43" x14ac:dyDescent="0.2">
      <c r="B23" s="1" t="s">
        <v>19</v>
      </c>
      <c r="C23" s="1">
        <v>0</v>
      </c>
      <c r="D23" s="1">
        <v>0</v>
      </c>
      <c r="E23" s="1">
        <v>0</v>
      </c>
      <c r="F23" s="1">
        <v>0</v>
      </c>
      <c r="G23" s="1">
        <v>0</v>
      </c>
      <c r="H23" s="1">
        <v>0</v>
      </c>
      <c r="I23" s="1">
        <v>0</v>
      </c>
      <c r="J23" s="1">
        <v>1</v>
      </c>
      <c r="K23" s="1">
        <v>1</v>
      </c>
      <c r="L23" s="1">
        <v>0</v>
      </c>
      <c r="M23" s="1">
        <v>0</v>
      </c>
      <c r="N23" s="1">
        <v>0</v>
      </c>
      <c r="O23">
        <f t="shared" si="0"/>
        <v>2</v>
      </c>
      <c r="P23" s="3"/>
      <c r="Q23" s="5"/>
      <c r="R23" s="53">
        <v>20</v>
      </c>
      <c r="S23" s="113" t="s">
        <v>26</v>
      </c>
      <c r="T23" s="53">
        <v>14</v>
      </c>
      <c r="U23" s="58">
        <f t="shared" si="1"/>
        <v>1.4644351464435146E-2</v>
      </c>
      <c r="V23" s="5"/>
      <c r="W23" s="5"/>
      <c r="X23" s="9">
        <v>20</v>
      </c>
      <c r="Y23" s="10" t="s">
        <v>17</v>
      </c>
      <c r="Z23" s="9">
        <v>9</v>
      </c>
      <c r="AA23" s="11">
        <f t="shared" si="2"/>
        <v>9.4142259414225944E-3</v>
      </c>
      <c r="AB23" s="5"/>
      <c r="AC23" s="3"/>
      <c r="AD23" s="3"/>
      <c r="AE23" s="3"/>
      <c r="AF23" s="3"/>
      <c r="AG23" s="3"/>
      <c r="AH23" s="3"/>
      <c r="AI23" s="3"/>
      <c r="AJ23" s="3"/>
      <c r="AK23" s="3"/>
      <c r="AL23" s="3"/>
      <c r="AM23" s="3"/>
      <c r="AN23" s="3"/>
      <c r="AO23" s="3"/>
      <c r="AP23" s="5"/>
      <c r="AQ23" s="5"/>
    </row>
    <row r="24" spans="2:43" x14ac:dyDescent="0.2">
      <c r="B24" s="1" t="s">
        <v>282</v>
      </c>
      <c r="C24" s="1">
        <v>1</v>
      </c>
      <c r="D24" s="1">
        <v>1</v>
      </c>
      <c r="E24" s="1">
        <v>31</v>
      </c>
      <c r="F24" s="1">
        <v>5</v>
      </c>
      <c r="G24" s="1">
        <v>0</v>
      </c>
      <c r="H24" s="1">
        <v>3</v>
      </c>
      <c r="I24" s="1">
        <v>12</v>
      </c>
      <c r="J24" s="1">
        <v>21</v>
      </c>
      <c r="K24" s="1">
        <v>11</v>
      </c>
      <c r="L24" s="1">
        <v>12</v>
      </c>
      <c r="M24" s="1">
        <v>10</v>
      </c>
      <c r="N24" s="1">
        <v>0</v>
      </c>
      <c r="O24">
        <f t="shared" si="0"/>
        <v>107</v>
      </c>
      <c r="P24" s="3"/>
      <c r="Q24" s="5"/>
      <c r="R24" s="53">
        <v>21</v>
      </c>
      <c r="S24" s="113" t="s">
        <v>9</v>
      </c>
      <c r="T24" s="53">
        <v>13</v>
      </c>
      <c r="U24" s="58">
        <f t="shared" si="1"/>
        <v>1.3598326359832637E-2</v>
      </c>
      <c r="V24" s="5"/>
      <c r="W24" s="5"/>
      <c r="X24" s="9">
        <v>21</v>
      </c>
      <c r="Y24" s="10" t="s">
        <v>29</v>
      </c>
      <c r="Z24" s="9">
        <v>8</v>
      </c>
      <c r="AA24" s="11">
        <f t="shared" si="2"/>
        <v>8.368200836820083E-3</v>
      </c>
      <c r="AB24" s="5"/>
      <c r="AC24" s="3"/>
      <c r="AD24" s="3"/>
      <c r="AE24" s="3"/>
      <c r="AF24" s="3"/>
      <c r="AG24" s="3"/>
      <c r="AH24" s="3"/>
      <c r="AI24" s="3"/>
      <c r="AJ24" s="3"/>
      <c r="AK24" s="3"/>
      <c r="AL24" s="3"/>
      <c r="AM24" s="3"/>
      <c r="AN24" s="3"/>
      <c r="AO24" s="3"/>
      <c r="AP24" s="5"/>
      <c r="AQ24" s="5"/>
    </row>
    <row r="25" spans="2:43" x14ac:dyDescent="0.2">
      <c r="B25" s="1" t="s">
        <v>21</v>
      </c>
      <c r="C25" s="1">
        <v>0</v>
      </c>
      <c r="D25" s="1">
        <v>0</v>
      </c>
      <c r="E25" s="1">
        <v>3</v>
      </c>
      <c r="F25" s="1">
        <v>0</v>
      </c>
      <c r="G25" s="1">
        <v>0</v>
      </c>
      <c r="H25" s="1">
        <v>0</v>
      </c>
      <c r="I25" s="1">
        <v>0</v>
      </c>
      <c r="J25" s="1">
        <v>1</v>
      </c>
      <c r="K25" s="1">
        <v>0</v>
      </c>
      <c r="L25" s="1">
        <v>0</v>
      </c>
      <c r="M25" s="1">
        <v>0</v>
      </c>
      <c r="N25" s="1">
        <v>0</v>
      </c>
      <c r="O25">
        <f t="shared" si="0"/>
        <v>4</v>
      </c>
      <c r="P25" s="3"/>
      <c r="Q25" s="5"/>
      <c r="R25" s="53">
        <v>22</v>
      </c>
      <c r="S25" s="113" t="s">
        <v>11</v>
      </c>
      <c r="T25" s="53">
        <v>10</v>
      </c>
      <c r="U25" s="58">
        <f t="shared" si="1"/>
        <v>1.0460251046025104E-2</v>
      </c>
      <c r="V25" s="5"/>
      <c r="W25" s="5"/>
      <c r="X25" s="9">
        <v>22</v>
      </c>
      <c r="Y25" s="10" t="s">
        <v>16</v>
      </c>
      <c r="Z25" s="9">
        <v>6</v>
      </c>
      <c r="AA25" s="11">
        <f t="shared" si="2"/>
        <v>6.2761506276150627E-3</v>
      </c>
      <c r="AB25" s="5"/>
      <c r="AC25" s="3"/>
      <c r="AD25" s="3"/>
      <c r="AE25" s="3"/>
      <c r="AF25" s="3"/>
      <c r="AG25" s="3"/>
      <c r="AH25" s="3"/>
      <c r="AI25" s="3"/>
      <c r="AJ25" s="3"/>
      <c r="AK25" s="3"/>
      <c r="AL25" s="3"/>
      <c r="AM25" s="3"/>
      <c r="AN25" s="3"/>
      <c r="AO25" s="3"/>
      <c r="AP25" s="5"/>
      <c r="AQ25" s="5"/>
    </row>
    <row r="26" spans="2:43" x14ac:dyDescent="0.2">
      <c r="B26" s="1" t="s">
        <v>22</v>
      </c>
      <c r="C26" s="1">
        <v>0</v>
      </c>
      <c r="D26" s="1">
        <v>0</v>
      </c>
      <c r="E26" s="1">
        <v>0</v>
      </c>
      <c r="F26" s="1">
        <v>1</v>
      </c>
      <c r="G26" s="1">
        <v>0</v>
      </c>
      <c r="H26" s="1">
        <v>2</v>
      </c>
      <c r="I26" s="1">
        <v>3</v>
      </c>
      <c r="J26" s="1">
        <v>4</v>
      </c>
      <c r="K26" s="1">
        <v>3</v>
      </c>
      <c r="L26" s="1">
        <v>1</v>
      </c>
      <c r="M26" s="1">
        <v>2</v>
      </c>
      <c r="N26" s="1">
        <v>3</v>
      </c>
      <c r="O26">
        <f t="shared" si="0"/>
        <v>19</v>
      </c>
      <c r="P26" s="3"/>
      <c r="Q26" s="5"/>
      <c r="R26" s="53">
        <v>23</v>
      </c>
      <c r="S26" s="113" t="s">
        <v>17</v>
      </c>
      <c r="T26" s="53">
        <v>9</v>
      </c>
      <c r="U26" s="58">
        <f t="shared" si="1"/>
        <v>9.4142259414225944E-3</v>
      </c>
      <c r="V26" s="5"/>
      <c r="W26" s="5"/>
      <c r="X26" s="9">
        <v>23</v>
      </c>
      <c r="Y26" s="10" t="s">
        <v>21</v>
      </c>
      <c r="Z26" s="9">
        <v>4</v>
      </c>
      <c r="AA26" s="11">
        <f t="shared" si="2"/>
        <v>4.1841004184100415E-3</v>
      </c>
      <c r="AB26" s="5"/>
      <c r="AC26" s="3"/>
      <c r="AD26" s="3"/>
      <c r="AE26" s="3"/>
      <c r="AF26" s="3"/>
      <c r="AG26" s="3"/>
      <c r="AH26" s="3"/>
      <c r="AI26" s="3"/>
      <c r="AJ26" s="3"/>
      <c r="AK26" s="3"/>
      <c r="AL26" s="3"/>
      <c r="AM26" s="3"/>
      <c r="AN26" s="3"/>
      <c r="AO26" s="3"/>
      <c r="AP26" s="5"/>
      <c r="AQ26" s="5"/>
    </row>
    <row r="27" spans="2:43" x14ac:dyDescent="0.2">
      <c r="B27" s="1" t="s">
        <v>23</v>
      </c>
      <c r="C27" s="1">
        <v>0</v>
      </c>
      <c r="D27" s="1">
        <v>0</v>
      </c>
      <c r="E27" s="1">
        <v>3</v>
      </c>
      <c r="F27" s="1">
        <v>4</v>
      </c>
      <c r="G27" s="1">
        <v>4</v>
      </c>
      <c r="H27" s="1">
        <v>3</v>
      </c>
      <c r="I27" s="1">
        <v>1</v>
      </c>
      <c r="J27" s="1">
        <v>2</v>
      </c>
      <c r="K27" s="1">
        <v>0</v>
      </c>
      <c r="L27" s="1">
        <v>4</v>
      </c>
      <c r="M27" s="1">
        <v>9</v>
      </c>
      <c r="N27" s="1">
        <v>0</v>
      </c>
      <c r="O27">
        <f t="shared" si="0"/>
        <v>30</v>
      </c>
      <c r="P27" s="3"/>
      <c r="Q27" s="5"/>
      <c r="R27" s="53">
        <v>24</v>
      </c>
      <c r="S27" s="113" t="s">
        <v>29</v>
      </c>
      <c r="T27" s="53">
        <v>8</v>
      </c>
      <c r="U27" s="58">
        <f t="shared" si="1"/>
        <v>8.368200836820083E-3</v>
      </c>
      <c r="V27" s="5"/>
      <c r="W27" s="5"/>
      <c r="X27" s="9">
        <v>24</v>
      </c>
      <c r="Y27" s="10" t="s">
        <v>19</v>
      </c>
      <c r="Z27" s="9">
        <v>2</v>
      </c>
      <c r="AA27" s="11">
        <f t="shared" si="2"/>
        <v>2.0920502092050207E-3</v>
      </c>
      <c r="AB27" s="5"/>
      <c r="AC27" s="3"/>
      <c r="AD27" s="3"/>
      <c r="AE27" s="3"/>
      <c r="AF27" s="3"/>
      <c r="AG27" s="3"/>
      <c r="AH27" s="3"/>
      <c r="AI27" s="3"/>
      <c r="AJ27" s="3"/>
      <c r="AK27" s="3"/>
      <c r="AL27" s="3"/>
      <c r="AM27" s="3"/>
      <c r="AN27" s="3"/>
      <c r="AO27" s="3"/>
      <c r="AP27" s="5"/>
      <c r="AQ27" s="5"/>
    </row>
    <row r="28" spans="2:43" x14ac:dyDescent="0.2">
      <c r="B28" s="1" t="s">
        <v>24</v>
      </c>
      <c r="C28" s="1">
        <v>0</v>
      </c>
      <c r="D28" s="1">
        <v>1</v>
      </c>
      <c r="E28" s="1">
        <v>4</v>
      </c>
      <c r="F28" s="1">
        <v>3</v>
      </c>
      <c r="G28" s="1">
        <v>0</v>
      </c>
      <c r="H28" s="1">
        <v>1</v>
      </c>
      <c r="I28" s="1">
        <v>0</v>
      </c>
      <c r="J28" s="1">
        <v>1</v>
      </c>
      <c r="K28" s="1">
        <v>3</v>
      </c>
      <c r="L28" s="1">
        <v>0</v>
      </c>
      <c r="M28" s="1">
        <v>1</v>
      </c>
      <c r="N28" s="1">
        <v>2</v>
      </c>
      <c r="O28">
        <f t="shared" si="0"/>
        <v>16</v>
      </c>
      <c r="P28" s="3"/>
      <c r="Q28" s="5"/>
      <c r="R28" s="53">
        <v>25</v>
      </c>
      <c r="S28" s="113" t="s">
        <v>8</v>
      </c>
      <c r="T28" s="53">
        <v>7</v>
      </c>
      <c r="U28" s="58">
        <f t="shared" si="1"/>
        <v>7.3221757322175732E-3</v>
      </c>
      <c r="V28" s="5"/>
      <c r="W28" s="5"/>
      <c r="X28" s="9">
        <v>25</v>
      </c>
      <c r="Y28" s="10"/>
      <c r="Z28" s="9"/>
      <c r="AA28" s="11"/>
      <c r="AB28" s="5"/>
      <c r="AC28" s="3"/>
      <c r="AD28" s="3"/>
      <c r="AE28" s="3"/>
      <c r="AF28" s="3"/>
      <c r="AG28" s="3"/>
      <c r="AH28" s="3"/>
      <c r="AI28" s="3"/>
      <c r="AJ28" s="3"/>
      <c r="AK28" s="3"/>
      <c r="AL28" s="3"/>
      <c r="AM28" s="3"/>
      <c r="AN28" s="3"/>
      <c r="AO28" s="3"/>
      <c r="AP28" s="5"/>
      <c r="AQ28" s="5"/>
    </row>
    <row r="29" spans="2:43" x14ac:dyDescent="0.2">
      <c r="B29" s="1" t="s">
        <v>25</v>
      </c>
      <c r="C29" s="1">
        <v>0</v>
      </c>
      <c r="D29" s="1">
        <v>0</v>
      </c>
      <c r="E29" s="1">
        <v>1</v>
      </c>
      <c r="F29" s="1">
        <v>0</v>
      </c>
      <c r="G29" s="1">
        <v>0</v>
      </c>
      <c r="H29" s="1">
        <v>1</v>
      </c>
      <c r="I29" s="1">
        <v>0</v>
      </c>
      <c r="J29" s="1">
        <v>0</v>
      </c>
      <c r="K29" s="1">
        <v>0</v>
      </c>
      <c r="L29" s="1">
        <v>0</v>
      </c>
      <c r="M29" s="1">
        <v>0</v>
      </c>
      <c r="N29" s="1">
        <v>0</v>
      </c>
      <c r="O29">
        <f t="shared" si="0"/>
        <v>2</v>
      </c>
      <c r="P29" s="3"/>
      <c r="Q29" s="5"/>
      <c r="R29" s="53">
        <v>26</v>
      </c>
      <c r="S29" s="113" t="s">
        <v>16</v>
      </c>
      <c r="T29" s="53">
        <v>6</v>
      </c>
      <c r="U29" s="58">
        <f t="shared" si="1"/>
        <v>6.2761506276150627E-3</v>
      </c>
      <c r="V29" s="5"/>
      <c r="W29" s="5"/>
      <c r="X29" s="9">
        <v>26</v>
      </c>
      <c r="Y29" s="23"/>
      <c r="Z29" s="9"/>
      <c r="AA29" s="11"/>
      <c r="AB29" s="5"/>
      <c r="AC29" s="3"/>
      <c r="AD29" s="3"/>
      <c r="AE29" s="3"/>
      <c r="AF29" s="3"/>
      <c r="AG29" s="3"/>
      <c r="AH29" s="3"/>
      <c r="AI29" s="3"/>
      <c r="AJ29" s="3"/>
      <c r="AK29" s="3"/>
      <c r="AL29" s="3"/>
      <c r="AM29" s="3"/>
      <c r="AN29" s="3"/>
      <c r="AO29" s="3"/>
      <c r="AP29" s="5"/>
      <c r="AQ29" s="5"/>
    </row>
    <row r="30" spans="2:43" x14ac:dyDescent="0.2">
      <c r="B30" s="1" t="s">
        <v>26</v>
      </c>
      <c r="C30" s="1">
        <v>0</v>
      </c>
      <c r="D30" s="1">
        <v>0</v>
      </c>
      <c r="E30" s="1">
        <v>1</v>
      </c>
      <c r="F30" s="1">
        <v>0</v>
      </c>
      <c r="G30" s="1">
        <v>1</v>
      </c>
      <c r="H30" s="1">
        <v>1</v>
      </c>
      <c r="I30" s="1">
        <v>1</v>
      </c>
      <c r="J30" s="1">
        <v>1</v>
      </c>
      <c r="K30" s="1">
        <v>3</v>
      </c>
      <c r="L30" s="1">
        <v>1</v>
      </c>
      <c r="M30" s="1">
        <v>1</v>
      </c>
      <c r="N30" s="1">
        <v>4</v>
      </c>
      <c r="O30">
        <f t="shared" si="0"/>
        <v>14</v>
      </c>
      <c r="P30" s="3"/>
      <c r="Q30" s="5"/>
      <c r="R30" s="53">
        <v>27</v>
      </c>
      <c r="S30" s="113" t="s">
        <v>21</v>
      </c>
      <c r="T30" s="53">
        <v>4</v>
      </c>
      <c r="U30" s="58">
        <f t="shared" si="1"/>
        <v>4.1841004184100415E-3</v>
      </c>
      <c r="V30" s="5"/>
      <c r="W30" s="5"/>
      <c r="X30" s="9">
        <v>27</v>
      </c>
      <c r="Z30" s="9"/>
      <c r="AA30" s="11"/>
      <c r="AB30" s="5"/>
      <c r="AC30" s="3"/>
      <c r="AD30" s="3"/>
      <c r="AE30" s="3"/>
      <c r="AF30" s="3"/>
      <c r="AG30" s="3"/>
      <c r="AH30" s="3"/>
      <c r="AI30" s="3"/>
      <c r="AJ30" s="3"/>
      <c r="AK30" s="3"/>
      <c r="AL30" s="3"/>
      <c r="AM30" s="3"/>
      <c r="AN30" s="3"/>
      <c r="AO30" s="3"/>
      <c r="AP30" s="5"/>
      <c r="AQ30" s="5"/>
    </row>
    <row r="31" spans="2:43" x14ac:dyDescent="0.2">
      <c r="B31" s="1" t="s">
        <v>27</v>
      </c>
      <c r="C31" s="1">
        <v>0</v>
      </c>
      <c r="D31" s="1">
        <v>0</v>
      </c>
      <c r="E31" s="1">
        <v>1</v>
      </c>
      <c r="F31" s="1">
        <v>4</v>
      </c>
      <c r="G31" s="1">
        <v>3</v>
      </c>
      <c r="H31" s="1">
        <v>5</v>
      </c>
      <c r="I31" s="1">
        <v>1</v>
      </c>
      <c r="J31" s="1">
        <v>0</v>
      </c>
      <c r="K31" s="1">
        <v>2</v>
      </c>
      <c r="L31" s="1">
        <v>1</v>
      </c>
      <c r="M31" s="1">
        <v>4</v>
      </c>
      <c r="N31" s="1">
        <v>0</v>
      </c>
      <c r="O31">
        <f t="shared" si="0"/>
        <v>21</v>
      </c>
      <c r="P31" s="3"/>
      <c r="Q31" s="5"/>
      <c r="R31" s="53">
        <v>28</v>
      </c>
      <c r="S31" s="113" t="s">
        <v>4</v>
      </c>
      <c r="T31" s="53">
        <v>2</v>
      </c>
      <c r="U31" s="58">
        <f t="shared" si="1"/>
        <v>2.0920502092050207E-3</v>
      </c>
      <c r="V31" s="5"/>
      <c r="W31" s="5"/>
      <c r="X31" s="9">
        <v>28</v>
      </c>
      <c r="Y31" s="17"/>
      <c r="Z31" s="9"/>
      <c r="AA31" s="11"/>
      <c r="AB31" s="5"/>
      <c r="AC31" s="3"/>
      <c r="AD31" s="3"/>
      <c r="AE31" s="3"/>
      <c r="AF31" s="3"/>
      <c r="AG31" s="3"/>
      <c r="AH31" s="3"/>
      <c r="AI31" s="3"/>
      <c r="AJ31" s="3"/>
      <c r="AK31" s="3"/>
      <c r="AL31" s="3"/>
      <c r="AM31" s="3"/>
      <c r="AN31" s="3"/>
      <c r="AO31" s="3"/>
      <c r="AP31" s="5"/>
      <c r="AQ31" s="5"/>
    </row>
    <row r="32" spans="2:43" x14ac:dyDescent="0.2">
      <c r="B32" s="1" t="s">
        <v>28</v>
      </c>
      <c r="C32" s="1">
        <v>0</v>
      </c>
      <c r="D32" s="1">
        <v>0</v>
      </c>
      <c r="E32" s="1">
        <v>0</v>
      </c>
      <c r="F32" s="1">
        <v>3</v>
      </c>
      <c r="G32" s="1">
        <v>5</v>
      </c>
      <c r="H32" s="1">
        <v>2</v>
      </c>
      <c r="I32" s="1">
        <v>2</v>
      </c>
      <c r="J32" s="1">
        <v>3</v>
      </c>
      <c r="K32" s="1">
        <v>3</v>
      </c>
      <c r="L32" s="1">
        <v>0</v>
      </c>
      <c r="M32" s="1">
        <v>2</v>
      </c>
      <c r="N32" s="1">
        <v>0</v>
      </c>
      <c r="O32">
        <f t="shared" si="0"/>
        <v>20</v>
      </c>
      <c r="P32" s="3"/>
      <c r="Q32" s="5"/>
      <c r="R32" s="53">
        <v>29</v>
      </c>
      <c r="S32" s="113" t="s">
        <v>19</v>
      </c>
      <c r="T32" s="53">
        <v>2</v>
      </c>
      <c r="U32" s="58">
        <f t="shared" si="1"/>
        <v>2.0920502092050207E-3</v>
      </c>
      <c r="V32" s="5"/>
      <c r="W32" s="5"/>
      <c r="X32" s="9">
        <v>29</v>
      </c>
      <c r="Y32" s="23"/>
      <c r="Z32" s="9"/>
      <c r="AA32" s="11"/>
      <c r="AB32" s="5"/>
      <c r="AC32" s="3"/>
      <c r="AD32" s="3"/>
      <c r="AE32" s="3"/>
      <c r="AF32" s="3"/>
      <c r="AG32" s="3"/>
      <c r="AH32" s="3"/>
      <c r="AI32" s="3"/>
      <c r="AJ32" s="3"/>
      <c r="AK32" s="3"/>
      <c r="AL32" s="3"/>
      <c r="AM32" s="3"/>
      <c r="AN32" s="3"/>
      <c r="AO32" s="3"/>
      <c r="AP32" s="5"/>
      <c r="AQ32" s="5"/>
    </row>
    <row r="33" spans="2:43" x14ac:dyDescent="0.2">
      <c r="B33" s="1" t="s">
        <v>29</v>
      </c>
      <c r="C33" s="1">
        <v>0</v>
      </c>
      <c r="D33" s="1">
        <v>1</v>
      </c>
      <c r="E33" s="1">
        <v>0</v>
      </c>
      <c r="F33" s="1">
        <v>0</v>
      </c>
      <c r="G33" s="1">
        <v>1</v>
      </c>
      <c r="H33" s="1">
        <v>2</v>
      </c>
      <c r="I33" s="1">
        <v>0</v>
      </c>
      <c r="J33" s="1">
        <v>1</v>
      </c>
      <c r="K33" s="1">
        <v>0</v>
      </c>
      <c r="L33" s="1">
        <v>1</v>
      </c>
      <c r="M33" s="1">
        <v>2</v>
      </c>
      <c r="N33" s="1">
        <v>0</v>
      </c>
      <c r="O33">
        <f t="shared" si="0"/>
        <v>8</v>
      </c>
      <c r="P33" s="3"/>
      <c r="Q33" s="5"/>
      <c r="R33" s="53">
        <v>30</v>
      </c>
      <c r="S33" s="113" t="s">
        <v>25</v>
      </c>
      <c r="T33" s="53">
        <v>2</v>
      </c>
      <c r="U33" s="58">
        <f t="shared" si="1"/>
        <v>2.0920502092050207E-3</v>
      </c>
      <c r="V33" s="5"/>
      <c r="W33" s="5"/>
      <c r="X33" s="9">
        <v>30</v>
      </c>
      <c r="Z33" s="9"/>
      <c r="AA33" s="11"/>
      <c r="AB33" s="5"/>
      <c r="AC33" s="3"/>
      <c r="AD33" s="3"/>
      <c r="AE33" s="3"/>
      <c r="AF33" s="3"/>
      <c r="AG33" s="3"/>
      <c r="AH33" s="3"/>
      <c r="AI33" s="3"/>
      <c r="AJ33" s="3"/>
      <c r="AK33" s="3"/>
      <c r="AL33" s="3"/>
      <c r="AM33" s="3"/>
      <c r="AN33" s="3"/>
      <c r="AO33" s="3"/>
      <c r="AP33" s="5"/>
      <c r="AQ33" s="5"/>
    </row>
    <row r="34" spans="2:43" x14ac:dyDescent="0.2">
      <c r="B34" s="3" t="s">
        <v>37</v>
      </c>
      <c r="C34">
        <f t="shared" ref="C34:O34" si="16">SUM(C4:C33)</f>
        <v>1</v>
      </c>
      <c r="D34">
        <f t="shared" si="16"/>
        <v>24</v>
      </c>
      <c r="E34">
        <f t="shared" si="16"/>
        <v>59</v>
      </c>
      <c r="F34">
        <f t="shared" si="16"/>
        <v>82</v>
      </c>
      <c r="G34">
        <f t="shared" si="16"/>
        <v>125</v>
      </c>
      <c r="H34">
        <f t="shared" si="16"/>
        <v>144</v>
      </c>
      <c r="I34">
        <f t="shared" si="16"/>
        <v>101</v>
      </c>
      <c r="J34">
        <f t="shared" si="16"/>
        <v>116</v>
      </c>
      <c r="K34">
        <f t="shared" si="16"/>
        <v>92</v>
      </c>
      <c r="L34">
        <f t="shared" si="16"/>
        <v>81</v>
      </c>
      <c r="M34">
        <f t="shared" si="16"/>
        <v>102</v>
      </c>
      <c r="N34">
        <f t="shared" si="16"/>
        <v>29</v>
      </c>
      <c r="O34">
        <f t="shared" si="16"/>
        <v>956</v>
      </c>
      <c r="P34" s="5"/>
      <c r="Q34" s="5"/>
      <c r="R34" s="53"/>
      <c r="S34" s="124" t="s">
        <v>37</v>
      </c>
      <c r="T34" s="59">
        <f>SUM(T4:T33)</f>
        <v>956</v>
      </c>
      <c r="U34" s="60">
        <f>SUM(U4:U33)</f>
        <v>0.99999999999999989</v>
      </c>
      <c r="V34" s="5"/>
      <c r="W34" s="5"/>
      <c r="X34" s="9"/>
      <c r="Y34" s="17"/>
      <c r="Z34" s="9"/>
      <c r="AA34" s="11"/>
      <c r="AB34" s="5"/>
      <c r="AC34" s="5"/>
      <c r="AD34" s="5"/>
      <c r="AE34" s="5"/>
      <c r="AF34" s="5"/>
      <c r="AG34" s="5"/>
      <c r="AH34" s="5"/>
      <c r="AI34" s="5"/>
      <c r="AJ34" s="5"/>
      <c r="AK34" s="5"/>
      <c r="AL34" s="5"/>
      <c r="AM34" s="5"/>
      <c r="AN34" s="5"/>
      <c r="AO34" s="5"/>
      <c r="AP34" s="5"/>
      <c r="AQ34" s="5"/>
    </row>
    <row r="35" spans="2:43" x14ac:dyDescent="0.2">
      <c r="P35" s="5"/>
      <c r="Q35" s="5"/>
      <c r="R35" s="6"/>
      <c r="T35" s="7"/>
      <c r="U35" s="6"/>
      <c r="V35" s="5"/>
      <c r="W35" s="5"/>
      <c r="X35" s="5"/>
      <c r="Y35" s="5"/>
      <c r="Z35" s="5"/>
      <c r="AA35" s="5"/>
      <c r="AB35" s="5"/>
      <c r="AC35" s="5"/>
      <c r="AD35" s="5"/>
      <c r="AE35" s="5"/>
      <c r="AF35" s="5"/>
      <c r="AG35" s="5"/>
      <c r="AH35" s="5"/>
      <c r="AI35" s="5"/>
      <c r="AJ35" s="5"/>
      <c r="AK35" s="5"/>
      <c r="AL35" s="5"/>
      <c r="AM35" s="5"/>
      <c r="AN35" s="5"/>
      <c r="AO35" s="5"/>
      <c r="AP35" s="5"/>
      <c r="AQ35" s="5"/>
    </row>
    <row r="36" spans="2:43" x14ac:dyDescent="0.2">
      <c r="P36" s="5"/>
      <c r="Q36" s="5"/>
      <c r="R36" s="6"/>
      <c r="S36" s="5"/>
      <c r="T36" s="6"/>
      <c r="U36" s="6"/>
      <c r="V36" s="5"/>
      <c r="W36" s="5"/>
      <c r="X36" s="5"/>
      <c r="Y36" s="5"/>
      <c r="Z36" s="5"/>
      <c r="AA36" s="5"/>
      <c r="AB36" s="5"/>
      <c r="AC36" s="5"/>
      <c r="AD36" s="5"/>
      <c r="AE36" s="5"/>
      <c r="AF36" s="5"/>
      <c r="AG36" s="5"/>
      <c r="AH36" s="5"/>
      <c r="AI36" s="5"/>
      <c r="AJ36" s="5"/>
      <c r="AK36" s="5"/>
      <c r="AL36" s="5"/>
      <c r="AM36" s="5"/>
      <c r="AN36" s="5"/>
      <c r="AO36" s="5"/>
      <c r="AP36" s="5"/>
      <c r="AQ36" s="5"/>
    </row>
    <row r="37" spans="2:43" x14ac:dyDescent="0.2">
      <c r="B37" s="3" t="s">
        <v>32</v>
      </c>
      <c r="C37" s="4">
        <v>2008</v>
      </c>
      <c r="D37" s="4">
        <v>2009</v>
      </c>
      <c r="E37" s="4">
        <v>2010</v>
      </c>
      <c r="F37" s="4">
        <v>2011</v>
      </c>
      <c r="G37" s="4">
        <v>2012</v>
      </c>
      <c r="H37" s="4">
        <v>2013</v>
      </c>
      <c r="I37" s="4">
        <v>2014</v>
      </c>
      <c r="J37" s="4">
        <v>2015</v>
      </c>
      <c r="K37" s="4">
        <v>2016</v>
      </c>
      <c r="L37" s="4">
        <v>2017</v>
      </c>
      <c r="M37" s="4">
        <v>2018</v>
      </c>
      <c r="N37" s="4">
        <v>2019</v>
      </c>
      <c r="O37" t="s">
        <v>30</v>
      </c>
      <c r="R37" s="51" t="s">
        <v>40</v>
      </c>
      <c r="S37" s="121" t="s">
        <v>279</v>
      </c>
      <c r="T37" s="52" t="s">
        <v>39</v>
      </c>
      <c r="U37" s="52" t="s">
        <v>38</v>
      </c>
    </row>
    <row r="38" spans="2:43" x14ac:dyDescent="0.2">
      <c r="B38" s="1" t="s">
        <v>0</v>
      </c>
      <c r="C38" s="1">
        <v>0</v>
      </c>
      <c r="D38" s="1">
        <v>1</v>
      </c>
      <c r="E38" s="1">
        <v>0</v>
      </c>
      <c r="F38" s="1">
        <v>1</v>
      </c>
      <c r="G38" s="1">
        <v>9</v>
      </c>
      <c r="H38" s="1">
        <v>4</v>
      </c>
      <c r="I38" s="1">
        <v>2</v>
      </c>
      <c r="J38" s="1">
        <v>2</v>
      </c>
      <c r="K38" s="1">
        <v>6</v>
      </c>
      <c r="L38" s="1">
        <v>4</v>
      </c>
      <c r="M38" s="1">
        <v>3</v>
      </c>
      <c r="N38" s="1">
        <v>0</v>
      </c>
      <c r="O38">
        <f>SUM(C38:N38)</f>
        <v>32</v>
      </c>
      <c r="R38" s="53">
        <v>1</v>
      </c>
      <c r="S38" s="113" t="s">
        <v>0</v>
      </c>
      <c r="T38" s="54">
        <v>32</v>
      </c>
      <c r="U38" s="55">
        <f t="shared" ref="U38:U67" si="17">T38/$T$68</f>
        <v>0.15920398009950248</v>
      </c>
    </row>
    <row r="39" spans="2:43" x14ac:dyDescent="0.2">
      <c r="B39" s="1" t="s">
        <v>1</v>
      </c>
      <c r="C39" s="1">
        <v>0</v>
      </c>
      <c r="D39" s="1">
        <v>0</v>
      </c>
      <c r="E39" s="1">
        <v>1</v>
      </c>
      <c r="F39" s="1">
        <v>1</v>
      </c>
      <c r="G39" s="1">
        <v>2</v>
      </c>
      <c r="H39" s="1">
        <v>3</v>
      </c>
      <c r="I39" s="1">
        <v>0</v>
      </c>
      <c r="J39" s="1">
        <v>1</v>
      </c>
      <c r="K39" s="1">
        <v>1</v>
      </c>
      <c r="L39" s="1">
        <v>0</v>
      </c>
      <c r="M39" s="1">
        <v>1</v>
      </c>
      <c r="N39" s="1">
        <v>0</v>
      </c>
      <c r="O39">
        <f t="shared" ref="O39:O101" si="18">SUM(C39:N39)</f>
        <v>10</v>
      </c>
      <c r="R39" s="53">
        <v>2</v>
      </c>
      <c r="S39" s="113" t="s">
        <v>282</v>
      </c>
      <c r="T39" s="54">
        <v>31</v>
      </c>
      <c r="U39" s="55">
        <f t="shared" si="17"/>
        <v>0.15422885572139303</v>
      </c>
    </row>
    <row r="40" spans="2:43" x14ac:dyDescent="0.2">
      <c r="B40" s="1" t="s">
        <v>2</v>
      </c>
      <c r="C40" s="1">
        <v>0</v>
      </c>
      <c r="D40" s="1">
        <v>0</v>
      </c>
      <c r="E40" s="1">
        <v>0</v>
      </c>
      <c r="F40" s="1">
        <v>0</v>
      </c>
      <c r="G40" s="1">
        <v>2</v>
      </c>
      <c r="H40" s="1">
        <v>1</v>
      </c>
      <c r="I40" s="1">
        <v>0</v>
      </c>
      <c r="J40" s="1">
        <v>1</v>
      </c>
      <c r="K40" s="1">
        <v>0</v>
      </c>
      <c r="L40" s="1">
        <v>0</v>
      </c>
      <c r="M40" s="1">
        <v>1</v>
      </c>
      <c r="N40" s="1">
        <v>0</v>
      </c>
      <c r="O40">
        <f t="shared" si="18"/>
        <v>5</v>
      </c>
      <c r="R40" s="53">
        <v>3</v>
      </c>
      <c r="S40" s="113" t="s">
        <v>10</v>
      </c>
      <c r="T40" s="54">
        <v>21</v>
      </c>
      <c r="U40" s="55">
        <f t="shared" si="17"/>
        <v>0.1044776119402985</v>
      </c>
    </row>
    <row r="41" spans="2:43" x14ac:dyDescent="0.2">
      <c r="B41" s="2" t="s">
        <v>3</v>
      </c>
      <c r="C41" s="1">
        <v>0</v>
      </c>
      <c r="D41" s="1">
        <v>0</v>
      </c>
      <c r="E41" s="1">
        <v>0</v>
      </c>
      <c r="F41" s="1">
        <v>0</v>
      </c>
      <c r="G41" s="1">
        <v>1</v>
      </c>
      <c r="H41" s="1">
        <v>0</v>
      </c>
      <c r="I41" s="1">
        <v>0</v>
      </c>
      <c r="J41" s="1">
        <v>0</v>
      </c>
      <c r="K41" s="1">
        <v>1</v>
      </c>
      <c r="L41" s="1">
        <v>1</v>
      </c>
      <c r="M41" s="1">
        <v>0</v>
      </c>
      <c r="N41" s="1">
        <v>0</v>
      </c>
      <c r="O41">
        <f t="shared" si="18"/>
        <v>3</v>
      </c>
      <c r="R41" s="53">
        <v>4</v>
      </c>
      <c r="S41" s="113" t="s">
        <v>15</v>
      </c>
      <c r="T41" s="54">
        <v>18</v>
      </c>
      <c r="U41" s="55">
        <f t="shared" si="17"/>
        <v>8.9552238805970144E-2</v>
      </c>
    </row>
    <row r="42" spans="2:43" x14ac:dyDescent="0.2">
      <c r="B42" s="1" t="s">
        <v>4</v>
      </c>
      <c r="C42" s="1">
        <v>0</v>
      </c>
      <c r="D42" s="1">
        <v>0</v>
      </c>
      <c r="E42" s="1">
        <v>0</v>
      </c>
      <c r="F42" s="1">
        <v>0</v>
      </c>
      <c r="G42" s="1">
        <v>0</v>
      </c>
      <c r="H42" s="1">
        <v>0</v>
      </c>
      <c r="I42" s="1">
        <v>0</v>
      </c>
      <c r="J42" s="1">
        <v>0</v>
      </c>
      <c r="K42" s="1">
        <v>0</v>
      </c>
      <c r="L42" s="1">
        <v>0</v>
      </c>
      <c r="M42" s="1">
        <v>0</v>
      </c>
      <c r="N42" s="1">
        <v>0</v>
      </c>
      <c r="O42">
        <f t="shared" si="18"/>
        <v>0</v>
      </c>
      <c r="R42" s="53">
        <v>5</v>
      </c>
      <c r="S42" s="113" t="s">
        <v>12</v>
      </c>
      <c r="T42" s="54">
        <v>13</v>
      </c>
      <c r="U42" s="55">
        <f t="shared" si="17"/>
        <v>6.4676616915422883E-2</v>
      </c>
    </row>
    <row r="43" spans="2:43" x14ac:dyDescent="0.2">
      <c r="B43" s="1" t="s">
        <v>5</v>
      </c>
      <c r="C43" s="1">
        <v>0</v>
      </c>
      <c r="D43" s="1">
        <v>0</v>
      </c>
      <c r="E43" s="1">
        <v>1</v>
      </c>
      <c r="F43" s="1">
        <v>0</v>
      </c>
      <c r="G43" s="1">
        <v>3</v>
      </c>
      <c r="H43" s="1">
        <v>1</v>
      </c>
      <c r="I43" s="1">
        <v>0</v>
      </c>
      <c r="J43" s="1">
        <v>0</v>
      </c>
      <c r="K43" s="1">
        <v>0</v>
      </c>
      <c r="L43" s="1">
        <v>0</v>
      </c>
      <c r="M43" s="1">
        <v>1</v>
      </c>
      <c r="N43" s="1">
        <v>0</v>
      </c>
      <c r="O43">
        <f t="shared" si="18"/>
        <v>6</v>
      </c>
      <c r="R43" s="53">
        <v>6</v>
      </c>
      <c r="S43" s="113" t="s">
        <v>14</v>
      </c>
      <c r="T43" s="54">
        <v>13</v>
      </c>
      <c r="U43" s="55">
        <f t="shared" si="17"/>
        <v>6.4676616915422883E-2</v>
      </c>
    </row>
    <row r="44" spans="2:43" x14ac:dyDescent="0.2">
      <c r="B44" s="1" t="s">
        <v>6</v>
      </c>
      <c r="C44" s="1">
        <v>0</v>
      </c>
      <c r="D44" s="1">
        <v>0</v>
      </c>
      <c r="E44" s="1">
        <v>0</v>
      </c>
      <c r="F44" s="1">
        <v>0</v>
      </c>
      <c r="G44" s="1">
        <v>2</v>
      </c>
      <c r="H44" s="1">
        <v>1</v>
      </c>
      <c r="I44" s="1">
        <v>0</v>
      </c>
      <c r="J44" s="1">
        <v>0</v>
      </c>
      <c r="K44" s="1">
        <v>0</v>
      </c>
      <c r="L44" s="1">
        <v>0</v>
      </c>
      <c r="M44" s="1">
        <v>0</v>
      </c>
      <c r="N44" s="1">
        <v>0</v>
      </c>
      <c r="O44">
        <f t="shared" si="18"/>
        <v>3</v>
      </c>
      <c r="R44" s="53">
        <v>7</v>
      </c>
      <c r="S44" s="113" t="s">
        <v>1</v>
      </c>
      <c r="T44" s="54">
        <v>10</v>
      </c>
      <c r="U44" s="55">
        <f t="shared" si="17"/>
        <v>4.975124378109453E-2</v>
      </c>
    </row>
    <row r="45" spans="2:43" x14ac:dyDescent="0.2">
      <c r="B45" s="1" t="s">
        <v>7</v>
      </c>
      <c r="C45" s="1">
        <v>0</v>
      </c>
      <c r="D45" s="1">
        <v>0</v>
      </c>
      <c r="E45" s="1">
        <v>1</v>
      </c>
      <c r="F45" s="1">
        <v>0</v>
      </c>
      <c r="G45" s="1">
        <v>2</v>
      </c>
      <c r="H45" s="1">
        <v>1</v>
      </c>
      <c r="I45" s="1">
        <v>1</v>
      </c>
      <c r="J45" s="1">
        <v>1</v>
      </c>
      <c r="K45" s="1">
        <v>1</v>
      </c>
      <c r="L45" s="1">
        <v>1</v>
      </c>
      <c r="M45" s="1">
        <v>1</v>
      </c>
      <c r="N45" s="1">
        <v>0</v>
      </c>
      <c r="O45">
        <f t="shared" si="18"/>
        <v>9</v>
      </c>
      <c r="R45" s="53">
        <v>8</v>
      </c>
      <c r="S45" s="113" t="s">
        <v>7</v>
      </c>
      <c r="T45" s="54">
        <v>9</v>
      </c>
      <c r="U45" s="55">
        <f t="shared" si="17"/>
        <v>4.4776119402985072E-2</v>
      </c>
    </row>
    <row r="46" spans="2:43" x14ac:dyDescent="0.2">
      <c r="B46" s="1" t="s">
        <v>8</v>
      </c>
      <c r="C46" s="1">
        <v>0</v>
      </c>
      <c r="D46" s="1">
        <v>0</v>
      </c>
      <c r="E46" s="1">
        <v>0</v>
      </c>
      <c r="F46" s="1">
        <v>0</v>
      </c>
      <c r="G46" s="1">
        <v>0</v>
      </c>
      <c r="H46" s="1">
        <v>0</v>
      </c>
      <c r="I46" s="1">
        <v>0</v>
      </c>
      <c r="J46" s="1">
        <v>0</v>
      </c>
      <c r="K46" s="1">
        <v>0</v>
      </c>
      <c r="L46" s="1">
        <v>0</v>
      </c>
      <c r="M46" s="1">
        <v>0</v>
      </c>
      <c r="N46" s="1">
        <v>0</v>
      </c>
      <c r="O46">
        <f t="shared" si="18"/>
        <v>0</v>
      </c>
      <c r="R46" s="53">
        <v>9</v>
      </c>
      <c r="S46" s="113" t="s">
        <v>5</v>
      </c>
      <c r="T46" s="54">
        <v>6</v>
      </c>
      <c r="U46" s="55">
        <f t="shared" si="17"/>
        <v>2.9850746268656716E-2</v>
      </c>
    </row>
    <row r="47" spans="2:43" x14ac:dyDescent="0.2">
      <c r="B47" s="1" t="s">
        <v>9</v>
      </c>
      <c r="C47" s="1">
        <v>0</v>
      </c>
      <c r="D47" s="1">
        <v>0</v>
      </c>
      <c r="E47" s="1">
        <v>0</v>
      </c>
      <c r="F47" s="1">
        <v>1</v>
      </c>
      <c r="G47" s="1">
        <v>0</v>
      </c>
      <c r="H47" s="1">
        <v>0</v>
      </c>
      <c r="I47" s="1">
        <v>0</v>
      </c>
      <c r="J47" s="1">
        <v>0</v>
      </c>
      <c r="K47" s="1">
        <v>0</v>
      </c>
      <c r="L47" s="1">
        <v>0</v>
      </c>
      <c r="M47" s="1">
        <v>0</v>
      </c>
      <c r="N47" s="1">
        <v>0</v>
      </c>
      <c r="O47">
        <f t="shared" si="18"/>
        <v>1</v>
      </c>
      <c r="R47" s="53">
        <v>10</v>
      </c>
      <c r="S47" s="113" t="s">
        <v>13</v>
      </c>
      <c r="T47" s="54">
        <v>6</v>
      </c>
      <c r="U47" s="55">
        <f t="shared" si="17"/>
        <v>2.9850746268656716E-2</v>
      </c>
    </row>
    <row r="48" spans="2:43" x14ac:dyDescent="0.2">
      <c r="B48" s="1" t="s">
        <v>10</v>
      </c>
      <c r="C48" s="1">
        <v>0</v>
      </c>
      <c r="D48" s="1">
        <v>0</v>
      </c>
      <c r="E48" s="1">
        <v>0</v>
      </c>
      <c r="F48" s="1">
        <v>0</v>
      </c>
      <c r="G48" s="1">
        <v>5</v>
      </c>
      <c r="H48" s="1">
        <v>5</v>
      </c>
      <c r="I48" s="1">
        <v>3</v>
      </c>
      <c r="J48" s="1">
        <v>2</v>
      </c>
      <c r="K48" s="1">
        <v>2</v>
      </c>
      <c r="L48" s="1">
        <v>2</v>
      </c>
      <c r="M48" s="1">
        <v>2</v>
      </c>
      <c r="N48" s="1">
        <v>0</v>
      </c>
      <c r="O48">
        <f t="shared" si="18"/>
        <v>21</v>
      </c>
      <c r="R48" s="53">
        <v>11</v>
      </c>
      <c r="S48" s="113" t="s">
        <v>18</v>
      </c>
      <c r="T48" s="54">
        <v>6</v>
      </c>
      <c r="U48" s="55">
        <f t="shared" si="17"/>
        <v>2.9850746268656716E-2</v>
      </c>
    </row>
    <row r="49" spans="2:55" x14ac:dyDescent="0.2">
      <c r="B49" s="1" t="s">
        <v>11</v>
      </c>
      <c r="C49" s="1">
        <v>0</v>
      </c>
      <c r="D49" s="1">
        <v>0</v>
      </c>
      <c r="E49" s="1">
        <v>0</v>
      </c>
      <c r="F49" s="1">
        <v>0</v>
      </c>
      <c r="G49" s="1">
        <v>0</v>
      </c>
      <c r="H49" s="1">
        <v>1</v>
      </c>
      <c r="I49" s="1">
        <v>1</v>
      </c>
      <c r="J49" s="1">
        <v>1</v>
      </c>
      <c r="K49" s="1">
        <v>0</v>
      </c>
      <c r="L49" s="1">
        <v>0</v>
      </c>
      <c r="M49" s="1">
        <v>0</v>
      </c>
      <c r="N49" s="1">
        <v>0</v>
      </c>
      <c r="O49">
        <f t="shared" si="18"/>
        <v>3</v>
      </c>
      <c r="R49" s="53">
        <v>12</v>
      </c>
      <c r="S49" s="113" t="s">
        <v>2</v>
      </c>
      <c r="T49" s="54">
        <v>5</v>
      </c>
      <c r="U49" s="55">
        <f t="shared" si="17"/>
        <v>2.4875621890547265E-2</v>
      </c>
    </row>
    <row r="50" spans="2:55" x14ac:dyDescent="0.2">
      <c r="B50" s="1" t="s">
        <v>12</v>
      </c>
      <c r="C50" s="1">
        <v>0</v>
      </c>
      <c r="D50" s="1">
        <v>0</v>
      </c>
      <c r="E50" s="1">
        <v>0</v>
      </c>
      <c r="F50" s="1">
        <v>0</v>
      </c>
      <c r="G50" s="1">
        <v>2</v>
      </c>
      <c r="H50" s="1">
        <v>4</v>
      </c>
      <c r="I50" s="1">
        <v>0</v>
      </c>
      <c r="J50" s="1">
        <v>2</v>
      </c>
      <c r="K50" s="1">
        <v>2</v>
      </c>
      <c r="L50" s="1">
        <v>0</v>
      </c>
      <c r="M50" s="1">
        <v>2</v>
      </c>
      <c r="N50" s="1">
        <v>1</v>
      </c>
      <c r="O50">
        <f t="shared" si="18"/>
        <v>13</v>
      </c>
      <c r="R50" s="53">
        <v>13</v>
      </c>
      <c r="S50" s="113" t="s">
        <v>22</v>
      </c>
      <c r="T50" s="54">
        <v>4</v>
      </c>
      <c r="U50" s="55">
        <f t="shared" si="17"/>
        <v>1.9900497512437811E-2</v>
      </c>
    </row>
    <row r="51" spans="2:55" x14ac:dyDescent="0.2">
      <c r="B51" s="1" t="s">
        <v>13</v>
      </c>
      <c r="C51" s="1">
        <v>0</v>
      </c>
      <c r="D51" s="1">
        <v>0</v>
      </c>
      <c r="E51" s="1">
        <v>0</v>
      </c>
      <c r="F51" s="1">
        <v>0</v>
      </c>
      <c r="G51" s="1">
        <v>2</v>
      </c>
      <c r="H51" s="1">
        <v>1</v>
      </c>
      <c r="I51" s="1">
        <v>1</v>
      </c>
      <c r="J51" s="1">
        <v>2</v>
      </c>
      <c r="K51" s="1">
        <v>0</v>
      </c>
      <c r="L51" s="1">
        <v>0</v>
      </c>
      <c r="M51" s="1">
        <v>0</v>
      </c>
      <c r="N51" s="1">
        <v>0</v>
      </c>
      <c r="O51">
        <f t="shared" si="18"/>
        <v>6</v>
      </c>
      <c r="R51" s="53">
        <v>14</v>
      </c>
      <c r="S51" s="115" t="s">
        <v>3</v>
      </c>
      <c r="T51" s="54">
        <v>3</v>
      </c>
      <c r="U51" s="55">
        <f t="shared" si="17"/>
        <v>1.4925373134328358E-2</v>
      </c>
    </row>
    <row r="52" spans="2:55" x14ac:dyDescent="0.2">
      <c r="B52" s="1" t="s">
        <v>14</v>
      </c>
      <c r="C52" s="1">
        <v>0</v>
      </c>
      <c r="D52" s="1">
        <v>0</v>
      </c>
      <c r="E52" s="1">
        <v>0</v>
      </c>
      <c r="F52" s="1">
        <v>0</v>
      </c>
      <c r="G52" s="1">
        <v>5</v>
      </c>
      <c r="H52" s="1">
        <v>0</v>
      </c>
      <c r="I52" s="1">
        <v>0</v>
      </c>
      <c r="J52" s="1">
        <v>3</v>
      </c>
      <c r="K52" s="1">
        <v>2</v>
      </c>
      <c r="L52" s="1">
        <v>2</v>
      </c>
      <c r="M52" s="1">
        <v>0</v>
      </c>
      <c r="N52" s="1">
        <v>1</v>
      </c>
      <c r="O52">
        <f t="shared" si="18"/>
        <v>13</v>
      </c>
      <c r="R52" s="53">
        <v>15</v>
      </c>
      <c r="S52" s="113" t="s">
        <v>6</v>
      </c>
      <c r="T52" s="54">
        <v>3</v>
      </c>
      <c r="U52" s="55">
        <f t="shared" si="17"/>
        <v>1.4925373134328358E-2</v>
      </c>
    </row>
    <row r="53" spans="2:55" x14ac:dyDescent="0.2">
      <c r="B53" s="1" t="s">
        <v>15</v>
      </c>
      <c r="C53" s="1">
        <v>0</v>
      </c>
      <c r="D53" s="1">
        <v>0</v>
      </c>
      <c r="E53" s="1">
        <v>1</v>
      </c>
      <c r="F53" s="1">
        <v>1</v>
      </c>
      <c r="G53" s="1">
        <v>2</v>
      </c>
      <c r="H53" s="1">
        <v>9</v>
      </c>
      <c r="I53" s="1">
        <v>1</v>
      </c>
      <c r="J53" s="1">
        <v>2</v>
      </c>
      <c r="K53" s="1">
        <v>1</v>
      </c>
      <c r="L53" s="1">
        <v>1</v>
      </c>
      <c r="M53" s="1">
        <v>0</v>
      </c>
      <c r="N53" s="1">
        <v>0</v>
      </c>
      <c r="O53">
        <f t="shared" si="18"/>
        <v>18</v>
      </c>
      <c r="R53" s="53">
        <v>16</v>
      </c>
      <c r="S53" s="113" t="s">
        <v>11</v>
      </c>
      <c r="T53" s="54">
        <v>3</v>
      </c>
      <c r="U53" s="55">
        <f t="shared" si="17"/>
        <v>1.4925373134328358E-2</v>
      </c>
    </row>
    <row r="54" spans="2:55" x14ac:dyDescent="0.2">
      <c r="B54" s="1" t="s">
        <v>16</v>
      </c>
      <c r="C54" s="1">
        <v>0</v>
      </c>
      <c r="D54" s="1">
        <v>0</v>
      </c>
      <c r="E54" s="1">
        <v>0</v>
      </c>
      <c r="F54" s="1">
        <v>0</v>
      </c>
      <c r="G54" s="1">
        <v>0</v>
      </c>
      <c r="H54" s="1">
        <v>1</v>
      </c>
      <c r="I54" s="1">
        <v>0</v>
      </c>
      <c r="J54" s="1">
        <v>0</v>
      </c>
      <c r="K54" s="1">
        <v>0</v>
      </c>
      <c r="L54" s="1">
        <v>0</v>
      </c>
      <c r="M54" s="1">
        <v>0</v>
      </c>
      <c r="N54" s="1">
        <v>0</v>
      </c>
      <c r="O54">
        <f t="shared" si="18"/>
        <v>1</v>
      </c>
      <c r="R54" s="53">
        <v>17</v>
      </c>
      <c r="S54" s="113" t="s">
        <v>21</v>
      </c>
      <c r="T54" s="54">
        <v>3</v>
      </c>
      <c r="U54" s="55">
        <f t="shared" si="17"/>
        <v>1.4925373134328358E-2</v>
      </c>
    </row>
    <row r="55" spans="2:55" x14ac:dyDescent="0.2">
      <c r="B55" s="1" t="s">
        <v>17</v>
      </c>
      <c r="C55" s="1">
        <v>0</v>
      </c>
      <c r="D55" s="1">
        <v>0</v>
      </c>
      <c r="E55" s="1">
        <v>0</v>
      </c>
      <c r="F55" s="1">
        <v>0</v>
      </c>
      <c r="G55" s="1">
        <v>0</v>
      </c>
      <c r="H55" s="1">
        <v>0</v>
      </c>
      <c r="I55" s="1">
        <v>0</v>
      </c>
      <c r="J55" s="1">
        <v>0</v>
      </c>
      <c r="K55" s="1">
        <v>0</v>
      </c>
      <c r="L55" s="1">
        <v>1</v>
      </c>
      <c r="M55" s="1">
        <v>0</v>
      </c>
      <c r="N55" s="1">
        <v>0</v>
      </c>
      <c r="O55">
        <f t="shared" si="18"/>
        <v>1</v>
      </c>
      <c r="R55" s="53">
        <v>18</v>
      </c>
      <c r="S55" s="113" t="s">
        <v>29</v>
      </c>
      <c r="T55" s="54">
        <v>3</v>
      </c>
      <c r="U55" s="55">
        <f t="shared" si="17"/>
        <v>1.4925373134328358E-2</v>
      </c>
    </row>
    <row r="56" spans="2:55" x14ac:dyDescent="0.2">
      <c r="B56" s="1" t="s">
        <v>18</v>
      </c>
      <c r="C56" s="1">
        <v>0</v>
      </c>
      <c r="D56" s="1">
        <v>0</v>
      </c>
      <c r="E56" s="1">
        <v>0</v>
      </c>
      <c r="F56" s="1">
        <v>0</v>
      </c>
      <c r="G56" s="1">
        <v>1</v>
      </c>
      <c r="H56" s="1">
        <v>4</v>
      </c>
      <c r="I56" s="1">
        <v>0</v>
      </c>
      <c r="J56" s="1">
        <v>1</v>
      </c>
      <c r="K56" s="1">
        <v>0</v>
      </c>
      <c r="L56" s="1">
        <v>0</v>
      </c>
      <c r="M56" s="1">
        <v>0</v>
      </c>
      <c r="N56" s="1">
        <v>0</v>
      </c>
      <c r="O56">
        <f t="shared" si="18"/>
        <v>6</v>
      </c>
      <c r="R56" s="53">
        <v>19</v>
      </c>
      <c r="S56" s="113" t="s">
        <v>23</v>
      </c>
      <c r="T56" s="54">
        <v>2</v>
      </c>
      <c r="U56" s="55">
        <f t="shared" si="17"/>
        <v>9.9502487562189053E-3</v>
      </c>
    </row>
    <row r="57" spans="2:55" x14ac:dyDescent="0.2">
      <c r="B57" s="1" t="s">
        <v>19</v>
      </c>
      <c r="C57" s="1">
        <v>0</v>
      </c>
      <c r="D57" s="1">
        <v>0</v>
      </c>
      <c r="E57" s="1">
        <v>0</v>
      </c>
      <c r="F57" s="1">
        <v>0</v>
      </c>
      <c r="G57" s="1">
        <v>0</v>
      </c>
      <c r="H57" s="1">
        <v>0</v>
      </c>
      <c r="I57" s="1">
        <v>0</v>
      </c>
      <c r="J57" s="1">
        <v>0</v>
      </c>
      <c r="K57" s="1">
        <v>0</v>
      </c>
      <c r="L57" s="1">
        <v>0</v>
      </c>
      <c r="M57" s="1">
        <v>0</v>
      </c>
      <c r="N57" s="1">
        <v>0</v>
      </c>
      <c r="O57">
        <f t="shared" si="18"/>
        <v>0</v>
      </c>
      <c r="R57" s="53">
        <v>20</v>
      </c>
      <c r="S57" s="113" t="s">
        <v>24</v>
      </c>
      <c r="T57" s="54">
        <v>2</v>
      </c>
      <c r="U57" s="55">
        <f t="shared" si="17"/>
        <v>9.9502487562189053E-3</v>
      </c>
    </row>
    <row r="58" spans="2:55" x14ac:dyDescent="0.2">
      <c r="B58" s="1" t="s">
        <v>20</v>
      </c>
      <c r="C58" s="1">
        <v>1</v>
      </c>
      <c r="D58" s="1">
        <v>1</v>
      </c>
      <c r="E58" s="1">
        <v>4</v>
      </c>
      <c r="F58" s="1">
        <v>5</v>
      </c>
      <c r="G58" s="1">
        <v>0</v>
      </c>
      <c r="H58" s="1">
        <v>0</v>
      </c>
      <c r="I58" s="1">
        <v>2</v>
      </c>
      <c r="J58" s="1">
        <v>5</v>
      </c>
      <c r="K58" s="1">
        <v>5</v>
      </c>
      <c r="L58" s="1">
        <v>6</v>
      </c>
      <c r="M58" s="1">
        <v>2</v>
      </c>
      <c r="N58" s="1">
        <v>0</v>
      </c>
      <c r="O58">
        <f t="shared" si="18"/>
        <v>31</v>
      </c>
      <c r="R58" s="53">
        <v>21</v>
      </c>
      <c r="S58" s="113" t="s">
        <v>26</v>
      </c>
      <c r="T58" s="54">
        <v>2</v>
      </c>
      <c r="U58" s="55">
        <f t="shared" si="17"/>
        <v>9.9502487562189053E-3</v>
      </c>
    </row>
    <row r="59" spans="2:55" x14ac:dyDescent="0.2">
      <c r="B59" s="1" t="s">
        <v>21</v>
      </c>
      <c r="C59" s="1">
        <v>0</v>
      </c>
      <c r="D59" s="1">
        <v>0</v>
      </c>
      <c r="E59" s="1">
        <v>2</v>
      </c>
      <c r="F59" s="1">
        <v>0</v>
      </c>
      <c r="G59" s="1">
        <v>0</v>
      </c>
      <c r="H59" s="1">
        <v>0</v>
      </c>
      <c r="I59" s="1">
        <v>0</v>
      </c>
      <c r="J59" s="1">
        <v>1</v>
      </c>
      <c r="K59" s="1">
        <v>0</v>
      </c>
      <c r="L59" s="1">
        <v>0</v>
      </c>
      <c r="M59" s="1">
        <v>0</v>
      </c>
      <c r="N59" s="1">
        <v>0</v>
      </c>
      <c r="O59">
        <f t="shared" si="18"/>
        <v>3</v>
      </c>
      <c r="R59" s="53">
        <v>22</v>
      </c>
      <c r="S59" s="113" t="s">
        <v>27</v>
      </c>
      <c r="T59" s="54">
        <v>2</v>
      </c>
      <c r="U59" s="55">
        <f t="shared" si="17"/>
        <v>9.9502487562189053E-3</v>
      </c>
    </row>
    <row r="60" spans="2:55" x14ac:dyDescent="0.2">
      <c r="B60" s="1" t="s">
        <v>22</v>
      </c>
      <c r="C60" s="1">
        <v>0</v>
      </c>
      <c r="D60" s="1">
        <v>0</v>
      </c>
      <c r="E60" s="1">
        <v>0</v>
      </c>
      <c r="F60" s="1">
        <v>0</v>
      </c>
      <c r="G60" s="1">
        <v>0</v>
      </c>
      <c r="H60" s="1">
        <v>1</v>
      </c>
      <c r="I60" s="1">
        <v>2</v>
      </c>
      <c r="J60" s="1">
        <v>0</v>
      </c>
      <c r="K60" s="1">
        <v>1</v>
      </c>
      <c r="L60" s="1">
        <v>0</v>
      </c>
      <c r="M60" s="1">
        <v>0</v>
      </c>
      <c r="N60" s="1">
        <v>0</v>
      </c>
      <c r="O60">
        <f t="shared" si="18"/>
        <v>4</v>
      </c>
      <c r="R60" s="53">
        <v>23</v>
      </c>
      <c r="S60" s="113" t="s">
        <v>9</v>
      </c>
      <c r="T60" s="54">
        <v>1</v>
      </c>
      <c r="U60" s="55">
        <f t="shared" si="17"/>
        <v>4.9751243781094526E-3</v>
      </c>
    </row>
    <row r="61" spans="2:55" x14ac:dyDescent="0.2">
      <c r="B61" s="1" t="s">
        <v>23</v>
      </c>
      <c r="C61" s="1">
        <v>0</v>
      </c>
      <c r="D61" s="1">
        <v>0</v>
      </c>
      <c r="E61" s="1">
        <v>2</v>
      </c>
      <c r="F61" s="1">
        <v>0</v>
      </c>
      <c r="G61" s="1">
        <v>0</v>
      </c>
      <c r="H61" s="1">
        <v>0</v>
      </c>
      <c r="I61" s="1">
        <v>0</v>
      </c>
      <c r="J61" s="1">
        <v>0</v>
      </c>
      <c r="K61" s="1">
        <v>0</v>
      </c>
      <c r="L61" s="1">
        <v>0</v>
      </c>
      <c r="M61" s="1">
        <v>0</v>
      </c>
      <c r="N61" s="1">
        <v>0</v>
      </c>
      <c r="O61">
        <f t="shared" si="18"/>
        <v>2</v>
      </c>
      <c r="R61" s="53">
        <v>24</v>
      </c>
      <c r="S61" s="113" t="s">
        <v>16</v>
      </c>
      <c r="T61" s="54">
        <v>1</v>
      </c>
      <c r="U61" s="55">
        <f t="shared" si="17"/>
        <v>4.9751243781094526E-3</v>
      </c>
      <c r="AR61" s="4">
        <v>2008</v>
      </c>
      <c r="AS61" s="4">
        <v>2009</v>
      </c>
      <c r="AT61" s="4">
        <v>2010</v>
      </c>
      <c r="AU61" s="4">
        <v>2011</v>
      </c>
      <c r="AV61" s="4">
        <v>2012</v>
      </c>
      <c r="AW61" s="4">
        <v>2013</v>
      </c>
      <c r="AX61" s="4">
        <v>2014</v>
      </c>
      <c r="AY61" s="4">
        <v>2015</v>
      </c>
      <c r="AZ61" s="4">
        <v>2016</v>
      </c>
      <c r="BA61" s="4">
        <v>2017</v>
      </c>
      <c r="BB61" s="4">
        <v>2018</v>
      </c>
      <c r="BC61" s="4">
        <v>2019</v>
      </c>
    </row>
    <row r="62" spans="2:55" x14ac:dyDescent="0.2">
      <c r="B62" s="1" t="s">
        <v>24</v>
      </c>
      <c r="C62" s="1">
        <v>0</v>
      </c>
      <c r="D62" s="1">
        <v>0</v>
      </c>
      <c r="E62" s="1">
        <v>0</v>
      </c>
      <c r="F62" s="1">
        <v>1</v>
      </c>
      <c r="G62" s="1">
        <v>0</v>
      </c>
      <c r="H62" s="1">
        <v>0</v>
      </c>
      <c r="I62" s="1">
        <v>0</v>
      </c>
      <c r="J62" s="1">
        <v>0</v>
      </c>
      <c r="K62" s="1">
        <v>1</v>
      </c>
      <c r="L62" s="1">
        <v>0</v>
      </c>
      <c r="M62" s="1">
        <v>0</v>
      </c>
      <c r="N62" s="1">
        <v>0</v>
      </c>
      <c r="O62">
        <f t="shared" si="18"/>
        <v>2</v>
      </c>
      <c r="R62" s="53">
        <v>25</v>
      </c>
      <c r="S62" s="113" t="s">
        <v>17</v>
      </c>
      <c r="T62" s="54">
        <v>1</v>
      </c>
      <c r="U62" s="55">
        <f t="shared" si="17"/>
        <v>4.9751243781094526E-3</v>
      </c>
      <c r="AQ62" t="s">
        <v>370</v>
      </c>
      <c r="AR62">
        <f>AR12/C34</f>
        <v>0</v>
      </c>
      <c r="AS62">
        <f t="shared" ref="AS62:BA62" si="19">AS12/D34</f>
        <v>8.3333333333333329E-2</v>
      </c>
      <c r="AT62">
        <f t="shared" si="19"/>
        <v>0</v>
      </c>
      <c r="AU62">
        <f t="shared" si="19"/>
        <v>0</v>
      </c>
      <c r="AV62">
        <f t="shared" si="19"/>
        <v>4.8000000000000001E-2</v>
      </c>
      <c r="AW62">
        <f t="shared" si="19"/>
        <v>6.25E-2</v>
      </c>
      <c r="AX62">
        <f t="shared" si="19"/>
        <v>9.9009900990099015E-2</v>
      </c>
      <c r="AY62">
        <f t="shared" si="19"/>
        <v>4.3103448275862072E-2</v>
      </c>
      <c r="AZ62">
        <f t="shared" si="19"/>
        <v>3.2608695652173912E-2</v>
      </c>
      <c r="BA62">
        <f t="shared" si="19"/>
        <v>4.9382716049382713E-2</v>
      </c>
      <c r="BB62">
        <f>BB12/M34</f>
        <v>2.9411764705882353E-2</v>
      </c>
      <c r="BC62">
        <f t="shared" ref="BC62" si="20">BC12/N34</f>
        <v>3.4482758620689655E-2</v>
      </c>
    </row>
    <row r="63" spans="2:55" x14ac:dyDescent="0.2">
      <c r="B63" s="1" t="s">
        <v>25</v>
      </c>
      <c r="C63" s="1">
        <v>0</v>
      </c>
      <c r="D63" s="1">
        <v>0</v>
      </c>
      <c r="E63" s="1">
        <v>0</v>
      </c>
      <c r="F63" s="1">
        <v>0</v>
      </c>
      <c r="G63" s="1">
        <v>0</v>
      </c>
      <c r="H63" s="1">
        <v>1</v>
      </c>
      <c r="I63" s="1">
        <v>0</v>
      </c>
      <c r="J63" s="1">
        <v>0</v>
      </c>
      <c r="K63" s="1">
        <v>0</v>
      </c>
      <c r="L63" s="1">
        <v>0</v>
      </c>
      <c r="M63" s="1">
        <v>0</v>
      </c>
      <c r="N63" s="1">
        <v>0</v>
      </c>
      <c r="O63">
        <f t="shared" si="18"/>
        <v>1</v>
      </c>
      <c r="R63" s="53">
        <v>26</v>
      </c>
      <c r="S63" s="113" t="s">
        <v>25</v>
      </c>
      <c r="T63" s="54">
        <v>1</v>
      </c>
      <c r="U63" s="55">
        <f t="shared" si="17"/>
        <v>4.9751243781094526E-3</v>
      </c>
    </row>
    <row r="64" spans="2:55" x14ac:dyDescent="0.2">
      <c r="B64" s="1" t="s">
        <v>26</v>
      </c>
      <c r="C64" s="1">
        <v>0</v>
      </c>
      <c r="D64" s="1">
        <v>0</v>
      </c>
      <c r="E64" s="1">
        <v>0</v>
      </c>
      <c r="F64" s="1">
        <v>0</v>
      </c>
      <c r="G64" s="1">
        <v>1</v>
      </c>
      <c r="H64" s="1">
        <v>0</v>
      </c>
      <c r="I64" s="1">
        <v>0</v>
      </c>
      <c r="J64" s="1">
        <v>0</v>
      </c>
      <c r="K64" s="1">
        <v>0</v>
      </c>
      <c r="L64" s="1">
        <v>1</v>
      </c>
      <c r="M64" s="1">
        <v>0</v>
      </c>
      <c r="N64" s="1">
        <v>0</v>
      </c>
      <c r="O64">
        <f t="shared" si="18"/>
        <v>2</v>
      </c>
      <c r="R64" s="53">
        <v>27</v>
      </c>
      <c r="S64" s="113" t="s">
        <v>4</v>
      </c>
      <c r="T64" s="54">
        <v>0</v>
      </c>
      <c r="U64" s="55">
        <f t="shared" si="17"/>
        <v>0</v>
      </c>
    </row>
    <row r="65" spans="2:21" x14ac:dyDescent="0.2">
      <c r="B65" s="1" t="s">
        <v>27</v>
      </c>
      <c r="C65" s="1">
        <v>0</v>
      </c>
      <c r="D65" s="1">
        <v>0</v>
      </c>
      <c r="E65" s="1">
        <v>0</v>
      </c>
      <c r="F65" s="1">
        <v>1</v>
      </c>
      <c r="G65" s="1">
        <v>0</v>
      </c>
      <c r="H65" s="1">
        <v>1</v>
      </c>
      <c r="I65" s="1">
        <v>0</v>
      </c>
      <c r="J65" s="1">
        <v>0</v>
      </c>
      <c r="K65" s="1">
        <v>0</v>
      </c>
      <c r="L65" s="1">
        <v>0</v>
      </c>
      <c r="M65" s="1">
        <v>0</v>
      </c>
      <c r="N65" s="1">
        <v>0</v>
      </c>
      <c r="O65">
        <f t="shared" si="18"/>
        <v>2</v>
      </c>
      <c r="R65" s="53">
        <v>28</v>
      </c>
      <c r="S65" s="113" t="s">
        <v>8</v>
      </c>
      <c r="T65" s="54">
        <v>0</v>
      </c>
      <c r="U65" s="55">
        <f t="shared" si="17"/>
        <v>0</v>
      </c>
    </row>
    <row r="66" spans="2:21" x14ac:dyDescent="0.2">
      <c r="B66" s="1" t="s">
        <v>28</v>
      </c>
      <c r="C66" s="1">
        <v>0</v>
      </c>
      <c r="D66" s="1">
        <v>0</v>
      </c>
      <c r="E66" s="1">
        <v>0</v>
      </c>
      <c r="F66" s="1">
        <v>0</v>
      </c>
      <c r="G66" s="1">
        <v>0</v>
      </c>
      <c r="H66" s="1">
        <v>0</v>
      </c>
      <c r="I66" s="1">
        <v>0</v>
      </c>
      <c r="J66" s="1">
        <v>0</v>
      </c>
      <c r="K66" s="1">
        <v>0</v>
      </c>
      <c r="L66" s="1">
        <v>0</v>
      </c>
      <c r="M66" s="1">
        <v>0</v>
      </c>
      <c r="N66" s="1">
        <v>0</v>
      </c>
      <c r="O66">
        <f t="shared" si="18"/>
        <v>0</v>
      </c>
      <c r="R66" s="53">
        <v>29</v>
      </c>
      <c r="S66" s="113" t="s">
        <v>19</v>
      </c>
      <c r="T66" s="54">
        <v>0</v>
      </c>
      <c r="U66" s="55">
        <f t="shared" si="17"/>
        <v>0</v>
      </c>
    </row>
    <row r="67" spans="2:21" x14ac:dyDescent="0.2">
      <c r="B67" s="1" t="s">
        <v>29</v>
      </c>
      <c r="C67" s="1">
        <v>0</v>
      </c>
      <c r="D67" s="1">
        <v>1</v>
      </c>
      <c r="E67" s="1">
        <v>0</v>
      </c>
      <c r="F67" s="1">
        <v>0</v>
      </c>
      <c r="G67" s="1">
        <v>1</v>
      </c>
      <c r="H67" s="1">
        <v>1</v>
      </c>
      <c r="I67" s="1">
        <v>0</v>
      </c>
      <c r="J67" s="1">
        <v>0</v>
      </c>
      <c r="K67" s="1">
        <v>0</v>
      </c>
      <c r="L67" s="1">
        <v>0</v>
      </c>
      <c r="M67" s="1">
        <v>0</v>
      </c>
      <c r="N67" s="1">
        <v>0</v>
      </c>
      <c r="O67">
        <f t="shared" si="18"/>
        <v>3</v>
      </c>
      <c r="R67" s="53">
        <v>30</v>
      </c>
      <c r="S67" s="113" t="s">
        <v>28</v>
      </c>
      <c r="T67" s="54">
        <v>0</v>
      </c>
      <c r="U67" s="55">
        <f t="shared" si="17"/>
        <v>0</v>
      </c>
    </row>
    <row r="68" spans="2:21" x14ac:dyDescent="0.2">
      <c r="B68" s="1" t="s">
        <v>41</v>
      </c>
      <c r="C68" s="1"/>
      <c r="D68" s="1"/>
      <c r="E68" s="1"/>
      <c r="F68" s="1"/>
      <c r="G68" s="1"/>
      <c r="H68" s="1"/>
      <c r="I68" s="1"/>
      <c r="J68" s="1"/>
      <c r="K68" s="1"/>
      <c r="L68" s="1"/>
      <c r="M68" s="1"/>
      <c r="N68" s="1"/>
      <c r="O68">
        <f>SUM(O38:O67)</f>
        <v>201</v>
      </c>
      <c r="R68" s="54"/>
      <c r="S68" s="124" t="s">
        <v>37</v>
      </c>
      <c r="T68" s="54">
        <f>SUM(T38:T67)</f>
        <v>201</v>
      </c>
      <c r="U68" s="55">
        <f>SUM(U38:U67)</f>
        <v>1</v>
      </c>
    </row>
    <row r="69" spans="2:21" x14ac:dyDescent="0.2">
      <c r="B69" s="1"/>
      <c r="C69" s="1"/>
      <c r="D69" s="1"/>
      <c r="E69" s="1"/>
      <c r="F69" s="1"/>
      <c r="G69" s="1"/>
      <c r="H69" s="1"/>
      <c r="I69" s="1"/>
      <c r="J69" s="1"/>
      <c r="K69" s="1"/>
      <c r="L69" s="1"/>
      <c r="M69" s="1"/>
      <c r="N69" s="1"/>
      <c r="R69" s="7"/>
      <c r="U69" s="8"/>
    </row>
    <row r="70" spans="2:21" x14ac:dyDescent="0.2">
      <c r="R70" s="7"/>
      <c r="T70" s="7"/>
      <c r="U70" s="7"/>
    </row>
    <row r="71" spans="2:21" x14ac:dyDescent="0.2">
      <c r="B71" s="3" t="s">
        <v>33</v>
      </c>
      <c r="C71" s="4">
        <v>2008</v>
      </c>
      <c r="D71" s="4">
        <v>2009</v>
      </c>
      <c r="E71" s="4">
        <v>2010</v>
      </c>
      <c r="F71" s="4">
        <v>2011</v>
      </c>
      <c r="G71" s="4">
        <v>2012</v>
      </c>
      <c r="H71" s="4">
        <v>2013</v>
      </c>
      <c r="I71" s="4">
        <v>2014</v>
      </c>
      <c r="J71" s="4">
        <v>2015</v>
      </c>
      <c r="K71" s="4">
        <v>2016</v>
      </c>
      <c r="L71" s="4">
        <v>2017</v>
      </c>
      <c r="M71" s="4">
        <v>2018</v>
      </c>
      <c r="N71" s="4">
        <v>2019</v>
      </c>
      <c r="R71" s="51" t="s">
        <v>40</v>
      </c>
      <c r="S71" s="121" t="s">
        <v>280</v>
      </c>
      <c r="T71" s="52" t="s">
        <v>39</v>
      </c>
      <c r="U71" s="52" t="s">
        <v>38</v>
      </c>
    </row>
    <row r="72" spans="2:21" x14ac:dyDescent="0.2">
      <c r="B72" s="1" t="s">
        <v>0</v>
      </c>
      <c r="C72" s="1">
        <v>0</v>
      </c>
      <c r="D72" s="1">
        <v>2</v>
      </c>
      <c r="E72" s="1">
        <v>1</v>
      </c>
      <c r="F72" s="1">
        <v>7</v>
      </c>
      <c r="G72" s="1">
        <v>15</v>
      </c>
      <c r="H72" s="1">
        <v>8</v>
      </c>
      <c r="I72" s="1">
        <v>8</v>
      </c>
      <c r="J72" s="1">
        <v>5</v>
      </c>
      <c r="K72" s="1">
        <v>5</v>
      </c>
      <c r="L72" s="1">
        <v>2</v>
      </c>
      <c r="M72" s="1">
        <v>4</v>
      </c>
      <c r="N72" s="1">
        <v>2</v>
      </c>
      <c r="O72">
        <f t="shared" si="18"/>
        <v>59</v>
      </c>
      <c r="R72" s="53">
        <v>1</v>
      </c>
      <c r="S72" s="113" t="s">
        <v>20</v>
      </c>
      <c r="T72" s="54">
        <v>76</v>
      </c>
      <c r="U72" s="55">
        <f t="shared" ref="U72:U101" si="21">T72/$T$102</f>
        <v>0.10066225165562914</v>
      </c>
    </row>
    <row r="73" spans="2:21" x14ac:dyDescent="0.2">
      <c r="B73" s="1" t="s">
        <v>1</v>
      </c>
      <c r="C73" s="1">
        <v>0</v>
      </c>
      <c r="D73" s="1">
        <v>0</v>
      </c>
      <c r="E73" s="1">
        <v>0</v>
      </c>
      <c r="F73" s="1">
        <v>0</v>
      </c>
      <c r="G73" s="1">
        <v>0</v>
      </c>
      <c r="H73" s="1">
        <v>1</v>
      </c>
      <c r="I73" s="1">
        <v>3</v>
      </c>
      <c r="J73" s="1">
        <v>2</v>
      </c>
      <c r="K73" s="1">
        <v>2</v>
      </c>
      <c r="L73" s="1">
        <v>4</v>
      </c>
      <c r="M73" s="1">
        <v>1</v>
      </c>
      <c r="N73" s="1">
        <v>3</v>
      </c>
      <c r="O73">
        <f t="shared" si="18"/>
        <v>16</v>
      </c>
      <c r="R73" s="53">
        <v>2</v>
      </c>
      <c r="S73" s="113" t="s">
        <v>14</v>
      </c>
      <c r="T73" s="54">
        <v>74</v>
      </c>
      <c r="U73" s="55">
        <f t="shared" si="21"/>
        <v>9.8013245033112581E-2</v>
      </c>
    </row>
    <row r="74" spans="2:21" x14ac:dyDescent="0.2">
      <c r="B74" s="1" t="s">
        <v>2</v>
      </c>
      <c r="C74" s="1">
        <v>0</v>
      </c>
      <c r="D74" s="1">
        <v>0</v>
      </c>
      <c r="E74" s="1">
        <v>0</v>
      </c>
      <c r="F74" s="1">
        <v>3</v>
      </c>
      <c r="G74" s="1">
        <v>2</v>
      </c>
      <c r="H74" s="1">
        <v>1</v>
      </c>
      <c r="I74" s="1">
        <v>5</v>
      </c>
      <c r="J74" s="1">
        <v>7</v>
      </c>
      <c r="K74" s="1">
        <v>2</v>
      </c>
      <c r="L74" s="1">
        <v>7</v>
      </c>
      <c r="M74" s="1">
        <v>2</v>
      </c>
      <c r="N74" s="1">
        <v>1</v>
      </c>
      <c r="O74">
        <f t="shared" si="18"/>
        <v>30</v>
      </c>
      <c r="R74" s="53">
        <v>3</v>
      </c>
      <c r="S74" s="113" t="s">
        <v>15</v>
      </c>
      <c r="T74" s="54">
        <v>71</v>
      </c>
      <c r="U74" s="55">
        <f t="shared" si="21"/>
        <v>9.4039735099337746E-2</v>
      </c>
    </row>
    <row r="75" spans="2:21" x14ac:dyDescent="0.2">
      <c r="B75" s="2" t="s">
        <v>3</v>
      </c>
      <c r="C75" s="1">
        <v>0</v>
      </c>
      <c r="D75" s="1">
        <v>0</v>
      </c>
      <c r="E75" s="1">
        <v>0</v>
      </c>
      <c r="F75" s="1">
        <v>1</v>
      </c>
      <c r="G75" s="1">
        <v>4</v>
      </c>
      <c r="H75" s="1">
        <v>1</v>
      </c>
      <c r="I75" s="1">
        <v>0</v>
      </c>
      <c r="J75" s="1">
        <v>1</v>
      </c>
      <c r="K75" s="1">
        <v>3</v>
      </c>
      <c r="L75" s="1">
        <v>2</v>
      </c>
      <c r="M75" s="1">
        <v>8</v>
      </c>
      <c r="N75" s="1">
        <v>0</v>
      </c>
      <c r="O75">
        <f t="shared" si="18"/>
        <v>20</v>
      </c>
      <c r="R75" s="53">
        <v>4</v>
      </c>
      <c r="S75" s="113" t="s">
        <v>0</v>
      </c>
      <c r="T75" s="54">
        <v>59</v>
      </c>
      <c r="U75" s="55">
        <f t="shared" si="21"/>
        <v>7.8145695364238404E-2</v>
      </c>
    </row>
    <row r="76" spans="2:21" x14ac:dyDescent="0.2">
      <c r="B76" s="1" t="s">
        <v>4</v>
      </c>
      <c r="C76" s="1">
        <v>0</v>
      </c>
      <c r="D76" s="1">
        <v>0</v>
      </c>
      <c r="E76" s="1">
        <v>0</v>
      </c>
      <c r="F76" s="1">
        <v>1</v>
      </c>
      <c r="G76" s="1">
        <v>1</v>
      </c>
      <c r="H76" s="1">
        <v>0</v>
      </c>
      <c r="I76" s="1">
        <v>0</v>
      </c>
      <c r="J76" s="1">
        <v>0</v>
      </c>
      <c r="K76" s="1">
        <v>0</v>
      </c>
      <c r="L76" s="1">
        <v>0</v>
      </c>
      <c r="M76" s="1">
        <v>0</v>
      </c>
      <c r="N76" s="1">
        <v>0</v>
      </c>
      <c r="O76">
        <f t="shared" si="18"/>
        <v>2</v>
      </c>
      <c r="R76" s="53">
        <v>5</v>
      </c>
      <c r="S76" s="113" t="s">
        <v>6</v>
      </c>
      <c r="T76" s="54">
        <v>56</v>
      </c>
      <c r="U76" s="55">
        <f t="shared" si="21"/>
        <v>7.4172185430463583E-2</v>
      </c>
    </row>
    <row r="77" spans="2:21" x14ac:dyDescent="0.2">
      <c r="B77" s="1" t="s">
        <v>5</v>
      </c>
      <c r="C77" s="1">
        <v>0</v>
      </c>
      <c r="D77" s="1">
        <v>3</v>
      </c>
      <c r="E77" s="1">
        <v>0</v>
      </c>
      <c r="F77" s="1">
        <v>4</v>
      </c>
      <c r="G77" s="1">
        <v>2</v>
      </c>
      <c r="H77" s="1">
        <v>13</v>
      </c>
      <c r="I77" s="1">
        <v>5</v>
      </c>
      <c r="J77" s="1">
        <v>4</v>
      </c>
      <c r="K77" s="1">
        <v>5</v>
      </c>
      <c r="L77" s="1">
        <v>2</v>
      </c>
      <c r="M77" s="1">
        <v>2</v>
      </c>
      <c r="N77" s="1">
        <v>0</v>
      </c>
      <c r="O77">
        <f t="shared" si="18"/>
        <v>40</v>
      </c>
      <c r="R77" s="53">
        <v>6</v>
      </c>
      <c r="S77" s="113" t="s">
        <v>7</v>
      </c>
      <c r="T77" s="54">
        <v>55</v>
      </c>
      <c r="U77" s="55">
        <f t="shared" si="21"/>
        <v>7.2847682119205295E-2</v>
      </c>
    </row>
    <row r="78" spans="2:21" x14ac:dyDescent="0.2">
      <c r="B78" s="1" t="s">
        <v>6</v>
      </c>
      <c r="C78" s="1">
        <v>0</v>
      </c>
      <c r="D78" s="1">
        <v>6</v>
      </c>
      <c r="E78" s="1">
        <v>2</v>
      </c>
      <c r="F78" s="1">
        <v>6</v>
      </c>
      <c r="G78" s="1">
        <v>10</v>
      </c>
      <c r="H78" s="1">
        <v>12</v>
      </c>
      <c r="I78" s="1">
        <v>5</v>
      </c>
      <c r="J78" s="1">
        <v>4</v>
      </c>
      <c r="K78" s="1">
        <v>2</v>
      </c>
      <c r="L78" s="1">
        <v>1</v>
      </c>
      <c r="M78" s="1">
        <v>7</v>
      </c>
      <c r="N78" s="1">
        <v>1</v>
      </c>
      <c r="O78">
        <f t="shared" si="18"/>
        <v>56</v>
      </c>
      <c r="R78" s="53">
        <v>7</v>
      </c>
      <c r="S78" s="113" t="s">
        <v>5</v>
      </c>
      <c r="T78" s="54">
        <v>40</v>
      </c>
      <c r="U78" s="55">
        <f t="shared" si="21"/>
        <v>5.2980132450331126E-2</v>
      </c>
    </row>
    <row r="79" spans="2:21" x14ac:dyDescent="0.2">
      <c r="B79" s="1" t="s">
        <v>7</v>
      </c>
      <c r="C79" s="1">
        <v>0</v>
      </c>
      <c r="D79" s="1">
        <v>2</v>
      </c>
      <c r="E79" s="1">
        <v>3</v>
      </c>
      <c r="F79" s="1">
        <v>12</v>
      </c>
      <c r="G79" s="1">
        <v>7</v>
      </c>
      <c r="H79" s="1">
        <v>3</v>
      </c>
      <c r="I79" s="1">
        <v>1</v>
      </c>
      <c r="J79" s="1">
        <v>6</v>
      </c>
      <c r="K79" s="1">
        <v>4</v>
      </c>
      <c r="L79" s="1">
        <v>3</v>
      </c>
      <c r="M79" s="1">
        <v>11</v>
      </c>
      <c r="N79" s="1">
        <v>3</v>
      </c>
      <c r="O79">
        <f t="shared" si="18"/>
        <v>55</v>
      </c>
      <c r="R79" s="53">
        <v>8</v>
      </c>
      <c r="S79" s="113" t="s">
        <v>13</v>
      </c>
      <c r="T79" s="54">
        <v>37</v>
      </c>
      <c r="U79" s="55">
        <f t="shared" si="21"/>
        <v>4.900662251655629E-2</v>
      </c>
    </row>
    <row r="80" spans="2:21" x14ac:dyDescent="0.2">
      <c r="B80" s="1" t="s">
        <v>8</v>
      </c>
      <c r="C80" s="1">
        <v>0</v>
      </c>
      <c r="D80" s="1">
        <v>0</v>
      </c>
      <c r="E80" s="1">
        <v>0</v>
      </c>
      <c r="F80" s="1">
        <v>0</v>
      </c>
      <c r="G80" s="1">
        <v>1</v>
      </c>
      <c r="H80" s="1">
        <v>2</v>
      </c>
      <c r="I80" s="1">
        <v>0</v>
      </c>
      <c r="J80" s="1">
        <v>2</v>
      </c>
      <c r="K80" s="1">
        <v>0</v>
      </c>
      <c r="L80" s="1">
        <v>1</v>
      </c>
      <c r="M80" s="1">
        <v>1</v>
      </c>
      <c r="N80" s="1">
        <v>0</v>
      </c>
      <c r="O80">
        <f t="shared" si="18"/>
        <v>7</v>
      </c>
      <c r="R80" s="53">
        <v>9</v>
      </c>
      <c r="S80" s="113" t="s">
        <v>2</v>
      </c>
      <c r="T80" s="54">
        <v>30</v>
      </c>
      <c r="U80" s="55">
        <f t="shared" si="21"/>
        <v>3.9735099337748346E-2</v>
      </c>
    </row>
    <row r="81" spans="2:21" x14ac:dyDescent="0.2">
      <c r="B81" s="1" t="s">
        <v>9</v>
      </c>
      <c r="C81" s="1">
        <v>0</v>
      </c>
      <c r="D81" s="1">
        <v>0</v>
      </c>
      <c r="E81" s="1">
        <v>0</v>
      </c>
      <c r="F81" s="1">
        <v>2</v>
      </c>
      <c r="G81" s="1">
        <v>1</v>
      </c>
      <c r="H81" s="1">
        <v>1</v>
      </c>
      <c r="I81" s="1">
        <v>3</v>
      </c>
      <c r="J81" s="1">
        <v>2</v>
      </c>
      <c r="K81" s="1">
        <v>1</v>
      </c>
      <c r="L81" s="1">
        <v>0</v>
      </c>
      <c r="M81" s="1">
        <v>2</v>
      </c>
      <c r="N81" s="1">
        <v>0</v>
      </c>
      <c r="O81">
        <f t="shared" si="18"/>
        <v>12</v>
      </c>
      <c r="R81" s="53">
        <v>10</v>
      </c>
      <c r="S81" s="113" t="s">
        <v>23</v>
      </c>
      <c r="T81" s="54">
        <v>28</v>
      </c>
      <c r="U81" s="55">
        <f t="shared" si="21"/>
        <v>3.7086092715231792E-2</v>
      </c>
    </row>
    <row r="82" spans="2:21" x14ac:dyDescent="0.2">
      <c r="B82" s="1" t="s">
        <v>10</v>
      </c>
      <c r="C82" s="1">
        <v>0</v>
      </c>
      <c r="D82" s="1">
        <v>2</v>
      </c>
      <c r="E82" s="1">
        <v>0</v>
      </c>
      <c r="F82" s="1">
        <v>0</v>
      </c>
      <c r="G82" s="1">
        <v>1</v>
      </c>
      <c r="H82" s="1">
        <v>4</v>
      </c>
      <c r="I82" s="1">
        <v>7</v>
      </c>
      <c r="J82" s="1">
        <v>3</v>
      </c>
      <c r="K82" s="1">
        <v>1</v>
      </c>
      <c r="L82" s="1">
        <v>2</v>
      </c>
      <c r="M82" s="1">
        <v>1</v>
      </c>
      <c r="N82" s="1">
        <v>1</v>
      </c>
      <c r="O82">
        <f t="shared" si="18"/>
        <v>22</v>
      </c>
      <c r="R82" s="53">
        <v>11</v>
      </c>
      <c r="S82" s="113" t="s">
        <v>12</v>
      </c>
      <c r="T82" s="54">
        <v>27</v>
      </c>
      <c r="U82" s="55">
        <f t="shared" si="21"/>
        <v>3.5761589403973511E-2</v>
      </c>
    </row>
    <row r="83" spans="2:21" x14ac:dyDescent="0.2">
      <c r="B83" s="1" t="s">
        <v>11</v>
      </c>
      <c r="C83" s="1">
        <v>0</v>
      </c>
      <c r="D83" s="1">
        <v>0</v>
      </c>
      <c r="E83" s="1">
        <v>0</v>
      </c>
      <c r="F83" s="1">
        <v>0</v>
      </c>
      <c r="G83" s="1">
        <v>1</v>
      </c>
      <c r="H83" s="1">
        <v>0</v>
      </c>
      <c r="I83" s="1">
        <v>2</v>
      </c>
      <c r="J83" s="1">
        <v>1</v>
      </c>
      <c r="K83" s="1">
        <v>1</v>
      </c>
      <c r="L83" s="1">
        <v>1</v>
      </c>
      <c r="M83" s="1">
        <v>1</v>
      </c>
      <c r="N83" s="1">
        <v>0</v>
      </c>
      <c r="O83">
        <f t="shared" si="18"/>
        <v>7</v>
      </c>
      <c r="R83" s="53">
        <v>12</v>
      </c>
      <c r="S83" s="113" t="s">
        <v>10</v>
      </c>
      <c r="T83" s="54">
        <v>22</v>
      </c>
      <c r="U83" s="55">
        <f t="shared" si="21"/>
        <v>2.9139072847682121E-2</v>
      </c>
    </row>
    <row r="84" spans="2:21" x14ac:dyDescent="0.2">
      <c r="B84" s="1" t="s">
        <v>12</v>
      </c>
      <c r="C84" s="1">
        <v>0</v>
      </c>
      <c r="D84" s="1">
        <v>1</v>
      </c>
      <c r="E84" s="1">
        <v>2</v>
      </c>
      <c r="F84" s="1">
        <v>5</v>
      </c>
      <c r="G84" s="1">
        <v>1</v>
      </c>
      <c r="H84" s="1">
        <v>5</v>
      </c>
      <c r="I84" s="1">
        <v>4</v>
      </c>
      <c r="J84" s="1">
        <v>4</v>
      </c>
      <c r="K84" s="1">
        <v>1</v>
      </c>
      <c r="L84" s="1">
        <v>1</v>
      </c>
      <c r="M84" s="1">
        <v>3</v>
      </c>
      <c r="N84" s="1">
        <v>0</v>
      </c>
      <c r="O84">
        <f t="shared" si="18"/>
        <v>27</v>
      </c>
      <c r="R84" s="53">
        <v>13</v>
      </c>
      <c r="S84" s="115" t="s">
        <v>3</v>
      </c>
      <c r="T84" s="54">
        <v>20</v>
      </c>
      <c r="U84" s="55">
        <f t="shared" si="21"/>
        <v>2.6490066225165563E-2</v>
      </c>
    </row>
    <row r="85" spans="2:21" x14ac:dyDescent="0.2">
      <c r="B85" s="1" t="s">
        <v>13</v>
      </c>
      <c r="C85" s="1">
        <v>0</v>
      </c>
      <c r="D85" s="1">
        <v>1</v>
      </c>
      <c r="E85" s="1">
        <v>1</v>
      </c>
      <c r="F85" s="1">
        <v>2</v>
      </c>
      <c r="G85" s="1">
        <v>5</v>
      </c>
      <c r="H85" s="1">
        <v>6</v>
      </c>
      <c r="I85" s="1">
        <v>11</v>
      </c>
      <c r="J85" s="1">
        <v>0</v>
      </c>
      <c r="K85" s="1">
        <v>4</v>
      </c>
      <c r="L85" s="1">
        <v>2</v>
      </c>
      <c r="M85" s="1">
        <v>3</v>
      </c>
      <c r="N85" s="1">
        <v>2</v>
      </c>
      <c r="O85">
        <f t="shared" si="18"/>
        <v>37</v>
      </c>
      <c r="R85" s="53">
        <v>14</v>
      </c>
      <c r="S85" s="113" t="s">
        <v>28</v>
      </c>
      <c r="T85" s="54">
        <v>20</v>
      </c>
      <c r="U85" s="55">
        <f t="shared" si="21"/>
        <v>2.6490066225165563E-2</v>
      </c>
    </row>
    <row r="86" spans="2:21" x14ac:dyDescent="0.2">
      <c r="B86" s="1" t="s">
        <v>14</v>
      </c>
      <c r="C86" s="1">
        <v>0</v>
      </c>
      <c r="D86" s="1">
        <v>2</v>
      </c>
      <c r="E86" s="1">
        <v>0</v>
      </c>
      <c r="F86" s="1">
        <v>5</v>
      </c>
      <c r="G86" s="1">
        <v>12</v>
      </c>
      <c r="H86" s="1">
        <v>13</v>
      </c>
      <c r="I86" s="1">
        <v>9</v>
      </c>
      <c r="J86" s="1">
        <v>9</v>
      </c>
      <c r="K86" s="1">
        <v>11</v>
      </c>
      <c r="L86" s="1">
        <v>6</v>
      </c>
      <c r="M86" s="1">
        <v>6</v>
      </c>
      <c r="N86" s="1">
        <v>1</v>
      </c>
      <c r="O86">
        <f t="shared" si="18"/>
        <v>74</v>
      </c>
      <c r="R86" s="53">
        <v>15</v>
      </c>
      <c r="S86" s="113" t="s">
        <v>27</v>
      </c>
      <c r="T86" s="54">
        <v>19</v>
      </c>
      <c r="U86" s="55">
        <f t="shared" si="21"/>
        <v>2.5165562913907286E-2</v>
      </c>
    </row>
    <row r="87" spans="2:21" x14ac:dyDescent="0.2">
      <c r="B87" s="1" t="s">
        <v>15</v>
      </c>
      <c r="C87" s="1">
        <v>0</v>
      </c>
      <c r="D87" s="1">
        <v>1</v>
      </c>
      <c r="E87" s="1">
        <v>1</v>
      </c>
      <c r="F87" s="1">
        <v>7</v>
      </c>
      <c r="G87" s="1">
        <v>6</v>
      </c>
      <c r="H87" s="1">
        <v>15</v>
      </c>
      <c r="I87" s="1">
        <v>7</v>
      </c>
      <c r="J87" s="1">
        <v>7</v>
      </c>
      <c r="K87" s="1">
        <v>7</v>
      </c>
      <c r="L87" s="1">
        <v>11</v>
      </c>
      <c r="M87" s="1">
        <v>5</v>
      </c>
      <c r="N87" s="1">
        <v>4</v>
      </c>
      <c r="O87">
        <f t="shared" si="18"/>
        <v>71</v>
      </c>
      <c r="R87" s="53">
        <v>16</v>
      </c>
      <c r="S87" s="113" t="s">
        <v>1</v>
      </c>
      <c r="T87" s="54">
        <v>16</v>
      </c>
      <c r="U87" s="55">
        <f t="shared" si="21"/>
        <v>2.119205298013245E-2</v>
      </c>
    </row>
    <row r="88" spans="2:21" x14ac:dyDescent="0.2">
      <c r="B88" s="1" t="s">
        <v>16</v>
      </c>
      <c r="C88" s="1">
        <v>0</v>
      </c>
      <c r="D88" s="1">
        <v>0</v>
      </c>
      <c r="E88" s="1">
        <v>0</v>
      </c>
      <c r="F88" s="1">
        <v>0</v>
      </c>
      <c r="G88" s="1">
        <v>2</v>
      </c>
      <c r="H88" s="1">
        <v>2</v>
      </c>
      <c r="I88" s="1">
        <v>0</v>
      </c>
      <c r="J88" s="1">
        <v>1</v>
      </c>
      <c r="K88" s="1">
        <v>0</v>
      </c>
      <c r="L88" s="1">
        <v>0</v>
      </c>
      <c r="M88" s="1">
        <v>0</v>
      </c>
      <c r="N88" s="1">
        <v>0</v>
      </c>
      <c r="O88">
        <f t="shared" si="18"/>
        <v>5</v>
      </c>
      <c r="R88" s="53">
        <v>17</v>
      </c>
      <c r="S88" s="113" t="s">
        <v>22</v>
      </c>
      <c r="T88" s="54">
        <v>15</v>
      </c>
      <c r="U88" s="55">
        <f t="shared" si="21"/>
        <v>1.9867549668874173E-2</v>
      </c>
    </row>
    <row r="89" spans="2:21" x14ac:dyDescent="0.2">
      <c r="B89" s="1" t="s">
        <v>17</v>
      </c>
      <c r="C89" s="1">
        <v>0</v>
      </c>
      <c r="D89" s="1">
        <v>0</v>
      </c>
      <c r="E89" s="1">
        <v>0</v>
      </c>
      <c r="F89" s="1">
        <v>1</v>
      </c>
      <c r="G89" s="1">
        <v>1</v>
      </c>
      <c r="H89" s="1">
        <v>0</v>
      </c>
      <c r="I89" s="1">
        <v>0</v>
      </c>
      <c r="J89" s="1">
        <v>2</v>
      </c>
      <c r="K89" s="1">
        <v>0</v>
      </c>
      <c r="L89" s="1">
        <v>2</v>
      </c>
      <c r="M89" s="1">
        <v>2</v>
      </c>
      <c r="N89" s="1">
        <v>0</v>
      </c>
      <c r="O89">
        <f t="shared" si="18"/>
        <v>8</v>
      </c>
      <c r="R89" s="53">
        <v>18</v>
      </c>
      <c r="S89" s="113" t="s">
        <v>18</v>
      </c>
      <c r="T89" s="54">
        <v>14</v>
      </c>
      <c r="U89" s="55">
        <f t="shared" si="21"/>
        <v>1.8543046357615896E-2</v>
      </c>
    </row>
    <row r="90" spans="2:21" x14ac:dyDescent="0.2">
      <c r="B90" s="1" t="s">
        <v>18</v>
      </c>
      <c r="C90" s="1">
        <v>0</v>
      </c>
      <c r="D90" s="1">
        <v>0</v>
      </c>
      <c r="E90" s="1">
        <v>1</v>
      </c>
      <c r="F90" s="1">
        <v>2</v>
      </c>
      <c r="G90" s="1">
        <v>1</v>
      </c>
      <c r="H90" s="1">
        <v>1</v>
      </c>
      <c r="I90" s="1">
        <v>2</v>
      </c>
      <c r="J90" s="1">
        <v>3</v>
      </c>
      <c r="K90" s="1">
        <v>1</v>
      </c>
      <c r="L90" s="1">
        <v>2</v>
      </c>
      <c r="M90" s="1">
        <v>1</v>
      </c>
      <c r="N90" s="1">
        <v>0</v>
      </c>
      <c r="O90">
        <f t="shared" si="18"/>
        <v>14</v>
      </c>
      <c r="R90" s="53">
        <v>19</v>
      </c>
      <c r="S90" s="113" t="s">
        <v>24</v>
      </c>
      <c r="T90" s="54">
        <v>14</v>
      </c>
      <c r="U90" s="55">
        <f t="shared" si="21"/>
        <v>1.8543046357615896E-2</v>
      </c>
    </row>
    <row r="91" spans="2:21" x14ac:dyDescent="0.2">
      <c r="B91" s="1" t="s">
        <v>19</v>
      </c>
      <c r="C91" s="1">
        <v>0</v>
      </c>
      <c r="D91" s="1">
        <v>0</v>
      </c>
      <c r="E91" s="1">
        <v>0</v>
      </c>
      <c r="F91" s="1">
        <v>0</v>
      </c>
      <c r="G91" s="1">
        <v>0</v>
      </c>
      <c r="H91" s="1">
        <v>0</v>
      </c>
      <c r="I91" s="1">
        <v>0</v>
      </c>
      <c r="J91" s="1">
        <v>1</v>
      </c>
      <c r="K91" s="1">
        <v>1</v>
      </c>
      <c r="L91" s="1">
        <v>0</v>
      </c>
      <c r="M91" s="1">
        <v>0</v>
      </c>
      <c r="N91" s="1">
        <v>0</v>
      </c>
      <c r="O91">
        <f t="shared" si="18"/>
        <v>2</v>
      </c>
      <c r="R91" s="53">
        <v>20</v>
      </c>
      <c r="S91" s="113" t="s">
        <v>9</v>
      </c>
      <c r="T91" s="54">
        <v>12</v>
      </c>
      <c r="U91" s="55">
        <f t="shared" si="21"/>
        <v>1.5894039735099338E-2</v>
      </c>
    </row>
    <row r="92" spans="2:21" x14ac:dyDescent="0.2">
      <c r="B92" s="1" t="s">
        <v>20</v>
      </c>
      <c r="C92" s="1">
        <v>0</v>
      </c>
      <c r="D92" s="1">
        <v>0</v>
      </c>
      <c r="E92" s="1">
        <v>27</v>
      </c>
      <c r="F92" s="1">
        <v>0</v>
      </c>
      <c r="G92" s="1">
        <v>0</v>
      </c>
      <c r="H92" s="1">
        <v>3</v>
      </c>
      <c r="I92" s="1">
        <v>10</v>
      </c>
      <c r="J92" s="1">
        <v>16</v>
      </c>
      <c r="K92" s="1">
        <v>6</v>
      </c>
      <c r="L92" s="1">
        <v>6</v>
      </c>
      <c r="M92" s="1">
        <v>8</v>
      </c>
      <c r="N92" s="1">
        <v>0</v>
      </c>
      <c r="O92">
        <f t="shared" si="18"/>
        <v>76</v>
      </c>
      <c r="R92" s="53">
        <v>21</v>
      </c>
      <c r="S92" s="113" t="s">
        <v>26</v>
      </c>
      <c r="T92" s="54">
        <v>12</v>
      </c>
      <c r="U92" s="55">
        <f t="shared" si="21"/>
        <v>1.5894039735099338E-2</v>
      </c>
    </row>
    <row r="93" spans="2:21" x14ac:dyDescent="0.2">
      <c r="B93" s="1" t="s">
        <v>21</v>
      </c>
      <c r="C93" s="1">
        <v>0</v>
      </c>
      <c r="D93" s="1">
        <v>0</v>
      </c>
      <c r="E93" s="1">
        <v>1</v>
      </c>
      <c r="F93" s="1">
        <v>0</v>
      </c>
      <c r="G93" s="1">
        <v>0</v>
      </c>
      <c r="H93" s="1">
        <v>0</v>
      </c>
      <c r="I93" s="1">
        <v>0</v>
      </c>
      <c r="J93" s="1">
        <v>0</v>
      </c>
      <c r="K93" s="1">
        <v>0</v>
      </c>
      <c r="L93" s="1">
        <v>0</v>
      </c>
      <c r="M93" s="1">
        <v>0</v>
      </c>
      <c r="N93" s="1">
        <v>0</v>
      </c>
      <c r="O93">
        <f t="shared" si="18"/>
        <v>1</v>
      </c>
      <c r="R93" s="53">
        <v>22</v>
      </c>
      <c r="S93" s="113" t="s">
        <v>17</v>
      </c>
      <c r="T93" s="54">
        <v>8</v>
      </c>
      <c r="U93" s="55">
        <f t="shared" si="21"/>
        <v>1.0596026490066225E-2</v>
      </c>
    </row>
    <row r="94" spans="2:21" x14ac:dyDescent="0.2">
      <c r="B94" s="1" t="s">
        <v>22</v>
      </c>
      <c r="C94" s="1">
        <v>0</v>
      </c>
      <c r="D94" s="1">
        <v>0</v>
      </c>
      <c r="E94" s="1">
        <v>0</v>
      </c>
      <c r="F94" s="1">
        <v>1</v>
      </c>
      <c r="G94" s="1">
        <v>0</v>
      </c>
      <c r="H94" s="1">
        <v>1</v>
      </c>
      <c r="I94" s="1">
        <v>1</v>
      </c>
      <c r="J94" s="1">
        <v>4</v>
      </c>
      <c r="K94" s="1">
        <v>2</v>
      </c>
      <c r="L94" s="1">
        <v>1</v>
      </c>
      <c r="M94" s="1">
        <v>2</v>
      </c>
      <c r="N94" s="1">
        <v>3</v>
      </c>
      <c r="O94">
        <f t="shared" si="18"/>
        <v>15</v>
      </c>
      <c r="R94" s="53">
        <v>23</v>
      </c>
      <c r="S94" s="113" t="s">
        <v>8</v>
      </c>
      <c r="T94" s="54">
        <v>7</v>
      </c>
      <c r="U94" s="55">
        <f t="shared" si="21"/>
        <v>9.2715231788079479E-3</v>
      </c>
    </row>
    <row r="95" spans="2:21" x14ac:dyDescent="0.2">
      <c r="B95" s="1" t="s">
        <v>23</v>
      </c>
      <c r="C95" s="1">
        <v>0</v>
      </c>
      <c r="D95" s="1">
        <v>0</v>
      </c>
      <c r="E95" s="1">
        <v>1</v>
      </c>
      <c r="F95" s="1">
        <v>4</v>
      </c>
      <c r="G95" s="1">
        <v>4</v>
      </c>
      <c r="H95" s="1">
        <v>3</v>
      </c>
      <c r="I95" s="1">
        <v>1</v>
      </c>
      <c r="J95" s="1">
        <v>2</v>
      </c>
      <c r="K95" s="1">
        <v>0</v>
      </c>
      <c r="L95" s="1">
        <v>4</v>
      </c>
      <c r="M95" s="1">
        <v>9</v>
      </c>
      <c r="N95" s="1">
        <v>0</v>
      </c>
      <c r="O95">
        <f t="shared" si="18"/>
        <v>28</v>
      </c>
      <c r="R95" s="53">
        <v>24</v>
      </c>
      <c r="S95" s="113" t="s">
        <v>11</v>
      </c>
      <c r="T95" s="54">
        <v>7</v>
      </c>
      <c r="U95" s="55">
        <f t="shared" si="21"/>
        <v>9.2715231788079479E-3</v>
      </c>
    </row>
    <row r="96" spans="2:21" x14ac:dyDescent="0.2">
      <c r="B96" s="1" t="s">
        <v>24</v>
      </c>
      <c r="C96" s="1">
        <v>0</v>
      </c>
      <c r="D96" s="1">
        <v>1</v>
      </c>
      <c r="E96" s="1">
        <v>4</v>
      </c>
      <c r="F96" s="1">
        <v>2</v>
      </c>
      <c r="G96" s="1">
        <v>0</v>
      </c>
      <c r="H96" s="1">
        <v>1</v>
      </c>
      <c r="I96" s="1">
        <v>0</v>
      </c>
      <c r="J96" s="1">
        <v>1</v>
      </c>
      <c r="K96" s="1">
        <v>2</v>
      </c>
      <c r="L96" s="1">
        <v>0</v>
      </c>
      <c r="M96" s="1">
        <v>1</v>
      </c>
      <c r="N96" s="1">
        <v>2</v>
      </c>
      <c r="O96">
        <f t="shared" si="18"/>
        <v>14</v>
      </c>
      <c r="R96" s="53">
        <v>25</v>
      </c>
      <c r="S96" s="113" t="s">
        <v>16</v>
      </c>
      <c r="T96" s="54">
        <v>5</v>
      </c>
      <c r="U96" s="55">
        <f t="shared" si="21"/>
        <v>6.6225165562913907E-3</v>
      </c>
    </row>
    <row r="97" spans="2:21" x14ac:dyDescent="0.2">
      <c r="B97" s="1" t="s">
        <v>25</v>
      </c>
      <c r="C97" s="1">
        <v>0</v>
      </c>
      <c r="D97" s="1">
        <v>0</v>
      </c>
      <c r="E97" s="1">
        <v>1</v>
      </c>
      <c r="F97" s="1">
        <v>0</v>
      </c>
      <c r="G97" s="1">
        <v>0</v>
      </c>
      <c r="H97" s="1">
        <v>0</v>
      </c>
      <c r="I97" s="1">
        <v>0</v>
      </c>
      <c r="J97" s="1">
        <v>0</v>
      </c>
      <c r="K97" s="1">
        <v>0</v>
      </c>
      <c r="L97" s="1">
        <v>0</v>
      </c>
      <c r="M97" s="1">
        <v>0</v>
      </c>
      <c r="N97" s="1">
        <v>0</v>
      </c>
      <c r="O97">
        <f t="shared" si="18"/>
        <v>1</v>
      </c>
      <c r="R97" s="53">
        <v>26</v>
      </c>
      <c r="S97" s="113" t="s">
        <v>29</v>
      </c>
      <c r="T97" s="54">
        <v>5</v>
      </c>
      <c r="U97" s="55">
        <f t="shared" si="21"/>
        <v>6.6225165562913907E-3</v>
      </c>
    </row>
    <row r="98" spans="2:21" x14ac:dyDescent="0.2">
      <c r="B98" s="1" t="s">
        <v>26</v>
      </c>
      <c r="C98" s="1">
        <v>0</v>
      </c>
      <c r="D98" s="1">
        <v>0</v>
      </c>
      <c r="E98" s="1">
        <v>1</v>
      </c>
      <c r="F98" s="1">
        <v>0</v>
      </c>
      <c r="G98" s="1">
        <v>0</v>
      </c>
      <c r="H98" s="1">
        <v>1</v>
      </c>
      <c r="I98" s="1">
        <v>1</v>
      </c>
      <c r="J98" s="1">
        <v>1</v>
      </c>
      <c r="K98" s="1">
        <v>3</v>
      </c>
      <c r="L98" s="1">
        <v>0</v>
      </c>
      <c r="M98" s="1">
        <v>1</v>
      </c>
      <c r="N98" s="1">
        <v>4</v>
      </c>
      <c r="O98">
        <f t="shared" si="18"/>
        <v>12</v>
      </c>
      <c r="R98" s="53">
        <v>27</v>
      </c>
      <c r="S98" s="113" t="s">
        <v>4</v>
      </c>
      <c r="T98" s="54">
        <v>2</v>
      </c>
      <c r="U98" s="55">
        <f t="shared" si="21"/>
        <v>2.6490066225165563E-3</v>
      </c>
    </row>
    <row r="99" spans="2:21" x14ac:dyDescent="0.2">
      <c r="B99" s="1" t="s">
        <v>27</v>
      </c>
      <c r="C99" s="1">
        <v>0</v>
      </c>
      <c r="D99" s="1">
        <v>0</v>
      </c>
      <c r="E99" s="1">
        <v>1</v>
      </c>
      <c r="F99" s="1">
        <v>3</v>
      </c>
      <c r="G99" s="1">
        <v>3</v>
      </c>
      <c r="H99" s="1">
        <v>4</v>
      </c>
      <c r="I99" s="1">
        <v>1</v>
      </c>
      <c r="J99" s="1">
        <v>0</v>
      </c>
      <c r="K99" s="1">
        <v>2</v>
      </c>
      <c r="L99" s="1">
        <v>1</v>
      </c>
      <c r="M99" s="1">
        <v>4</v>
      </c>
      <c r="N99" s="1">
        <v>0</v>
      </c>
      <c r="O99">
        <f t="shared" si="18"/>
        <v>19</v>
      </c>
      <c r="R99" s="53">
        <v>28</v>
      </c>
      <c r="S99" s="113" t="s">
        <v>19</v>
      </c>
      <c r="T99" s="54">
        <v>2</v>
      </c>
      <c r="U99" s="55">
        <f t="shared" si="21"/>
        <v>2.6490066225165563E-3</v>
      </c>
    </row>
    <row r="100" spans="2:21" x14ac:dyDescent="0.2">
      <c r="B100" s="1" t="s">
        <v>28</v>
      </c>
      <c r="C100" s="1">
        <v>0</v>
      </c>
      <c r="D100" s="1">
        <v>0</v>
      </c>
      <c r="E100" s="1">
        <v>0</v>
      </c>
      <c r="F100" s="1">
        <v>3</v>
      </c>
      <c r="G100" s="1">
        <v>5</v>
      </c>
      <c r="H100" s="1">
        <v>2</v>
      </c>
      <c r="I100" s="1">
        <v>2</v>
      </c>
      <c r="J100" s="1">
        <v>3</v>
      </c>
      <c r="K100" s="1">
        <v>3</v>
      </c>
      <c r="L100" s="1">
        <v>0</v>
      </c>
      <c r="M100" s="1">
        <v>2</v>
      </c>
      <c r="N100" s="1">
        <v>0</v>
      </c>
      <c r="O100">
        <f t="shared" si="18"/>
        <v>20</v>
      </c>
      <c r="R100" s="53">
        <v>29</v>
      </c>
      <c r="S100" s="113" t="s">
        <v>21</v>
      </c>
      <c r="T100" s="54">
        <v>1</v>
      </c>
      <c r="U100" s="55">
        <f t="shared" si="21"/>
        <v>1.3245033112582781E-3</v>
      </c>
    </row>
    <row r="101" spans="2:21" x14ac:dyDescent="0.2">
      <c r="B101" s="1" t="s">
        <v>29</v>
      </c>
      <c r="C101" s="1">
        <v>0</v>
      </c>
      <c r="D101" s="1">
        <v>0</v>
      </c>
      <c r="E101" s="1">
        <v>0</v>
      </c>
      <c r="F101" s="1">
        <v>0</v>
      </c>
      <c r="G101" s="1">
        <v>0</v>
      </c>
      <c r="H101" s="1">
        <v>1</v>
      </c>
      <c r="I101" s="1">
        <v>0</v>
      </c>
      <c r="J101" s="1">
        <v>1</v>
      </c>
      <c r="K101" s="1">
        <v>0</v>
      </c>
      <c r="L101" s="1">
        <v>1</v>
      </c>
      <c r="M101" s="1">
        <v>2</v>
      </c>
      <c r="N101" s="1">
        <v>0</v>
      </c>
      <c r="O101">
        <f t="shared" si="18"/>
        <v>5</v>
      </c>
      <c r="R101" s="53">
        <v>30</v>
      </c>
      <c r="S101" s="113" t="s">
        <v>25</v>
      </c>
      <c r="T101" s="54">
        <v>1</v>
      </c>
      <c r="U101" s="55">
        <f t="shared" si="21"/>
        <v>1.3245033112582781E-3</v>
      </c>
    </row>
    <row r="102" spans="2:21" x14ac:dyDescent="0.2">
      <c r="O102">
        <f>SUM(O72:O101)</f>
        <v>755</v>
      </c>
      <c r="R102" s="57"/>
      <c r="S102" s="124" t="s">
        <v>37</v>
      </c>
      <c r="T102" s="54">
        <f>SUM(T72:T101)</f>
        <v>755</v>
      </c>
      <c r="U102" s="55">
        <f>SUM(U72:U101)</f>
        <v>1.0000000000000002</v>
      </c>
    </row>
    <row r="103" spans="2:21" x14ac:dyDescent="0.2">
      <c r="U103" s="8"/>
    </row>
    <row r="104" spans="2:21" x14ac:dyDescent="0.2">
      <c r="T104" s="7"/>
      <c r="U104" s="7"/>
    </row>
    <row r="105" spans="2:21" ht="18" x14ac:dyDescent="0.2">
      <c r="B105" s="57"/>
      <c r="C105" s="61" t="s">
        <v>36</v>
      </c>
      <c r="D105" s="61" t="s">
        <v>34</v>
      </c>
      <c r="E105" s="61" t="s">
        <v>74</v>
      </c>
      <c r="F105" s="61" t="s">
        <v>73</v>
      </c>
      <c r="G105" s="61" t="s">
        <v>71</v>
      </c>
      <c r="H105" s="61" t="s">
        <v>70</v>
      </c>
      <c r="T105" s="7"/>
      <c r="U105" s="7"/>
    </row>
    <row r="106" spans="2:21" ht="18" x14ac:dyDescent="0.2">
      <c r="B106" s="62" t="s">
        <v>266</v>
      </c>
      <c r="C106" s="54">
        <v>132</v>
      </c>
      <c r="D106" s="54">
        <v>52</v>
      </c>
      <c r="E106" s="54">
        <v>40</v>
      </c>
      <c r="F106" s="54">
        <v>25</v>
      </c>
      <c r="G106" s="54">
        <v>4</v>
      </c>
      <c r="H106" s="54">
        <v>11</v>
      </c>
    </row>
    <row r="107" spans="2:21" x14ac:dyDescent="0.2">
      <c r="B107" s="140" t="s">
        <v>267</v>
      </c>
      <c r="C107" s="63">
        <v>201</v>
      </c>
      <c r="D107" s="63">
        <v>68</v>
      </c>
      <c r="E107" s="63">
        <v>51</v>
      </c>
      <c r="F107" s="63">
        <v>59</v>
      </c>
      <c r="G107" s="63">
        <v>6</v>
      </c>
      <c r="H107" s="63">
        <v>17</v>
      </c>
    </row>
    <row r="108" spans="2:21" x14ac:dyDescent="0.2">
      <c r="B108" s="140"/>
      <c r="C108" s="64">
        <f t="shared" ref="C108:H108" si="22">C107/C111</f>
        <v>0.21025104602510461</v>
      </c>
      <c r="D108" s="64">
        <f t="shared" si="22"/>
        <v>0.19596541786743515</v>
      </c>
      <c r="E108" s="64">
        <f t="shared" si="22"/>
        <v>0.15740740740740741</v>
      </c>
      <c r="F108" s="64">
        <f t="shared" si="22"/>
        <v>0.32596685082872928</v>
      </c>
      <c r="G108" s="64">
        <f t="shared" si="22"/>
        <v>0.2857142857142857</v>
      </c>
      <c r="H108" s="64">
        <f t="shared" si="22"/>
        <v>0.20481927710843373</v>
      </c>
    </row>
    <row r="109" spans="2:21" x14ac:dyDescent="0.2">
      <c r="B109" s="140" t="s">
        <v>268</v>
      </c>
      <c r="C109" s="63">
        <v>755</v>
      </c>
      <c r="D109" s="63">
        <v>279</v>
      </c>
      <c r="E109" s="63">
        <v>273</v>
      </c>
      <c r="F109" s="63">
        <v>122</v>
      </c>
      <c r="G109" s="63">
        <v>15</v>
      </c>
      <c r="H109" s="63">
        <v>66</v>
      </c>
    </row>
    <row r="110" spans="2:21" x14ac:dyDescent="0.2">
      <c r="B110" s="140"/>
      <c r="C110" s="64">
        <f t="shared" ref="C110:H110" si="23">C109/C111</f>
        <v>0.78974895397489542</v>
      </c>
      <c r="D110" s="64">
        <f t="shared" si="23"/>
        <v>0.80403458213256485</v>
      </c>
      <c r="E110" s="64">
        <f t="shared" si="23"/>
        <v>0.84259259259259256</v>
      </c>
      <c r="F110" s="64">
        <f t="shared" si="23"/>
        <v>0.67403314917127077</v>
      </c>
      <c r="G110" s="64">
        <f t="shared" si="23"/>
        <v>0.7142857142857143</v>
      </c>
      <c r="H110" s="64">
        <f t="shared" si="23"/>
        <v>0.79518072289156627</v>
      </c>
    </row>
    <row r="111" spans="2:21" ht="18" x14ac:dyDescent="0.2">
      <c r="B111" s="62" t="s">
        <v>35</v>
      </c>
      <c r="C111" s="54">
        <v>956</v>
      </c>
      <c r="D111" s="54">
        <f>SUM(D107,D109)</f>
        <v>347</v>
      </c>
      <c r="E111" s="54">
        <f>SUM(E107,E109)</f>
        <v>324</v>
      </c>
      <c r="F111" s="54">
        <f>SUM(F107,F109)</f>
        <v>181</v>
      </c>
      <c r="G111" s="54">
        <f>SUM(G107,G109)</f>
        <v>21</v>
      </c>
      <c r="H111" s="54">
        <f>SUM(H107,H109)</f>
        <v>83</v>
      </c>
      <c r="I111" s="50"/>
    </row>
    <row r="112" spans="2:21" ht="18" x14ac:dyDescent="0.2">
      <c r="B112" s="62" t="s">
        <v>269</v>
      </c>
      <c r="C112" s="65">
        <f t="shared" ref="C112:H112" si="24">C111/C106</f>
        <v>7.2424242424242422</v>
      </c>
      <c r="D112" s="65">
        <f t="shared" si="24"/>
        <v>6.6730769230769234</v>
      </c>
      <c r="E112" s="65">
        <f t="shared" si="24"/>
        <v>8.1</v>
      </c>
      <c r="F112" s="65">
        <f t="shared" si="24"/>
        <v>7.24</v>
      </c>
      <c r="G112" s="65">
        <f t="shared" si="24"/>
        <v>5.25</v>
      </c>
      <c r="H112" s="65">
        <f t="shared" si="24"/>
        <v>7.5454545454545459</v>
      </c>
      <c r="J112" s="125">
        <f>STDEV(C112:H112)</f>
        <v>0.9790644641987224</v>
      </c>
    </row>
    <row r="115" spans="2:15" x14ac:dyDescent="0.2">
      <c r="C115">
        <v>2008</v>
      </c>
      <c r="D115">
        <v>2009</v>
      </c>
      <c r="E115">
        <v>2010</v>
      </c>
      <c r="F115">
        <v>2011</v>
      </c>
      <c r="G115">
        <v>2012</v>
      </c>
      <c r="H115">
        <v>2013</v>
      </c>
      <c r="I115">
        <v>2014</v>
      </c>
      <c r="J115">
        <v>2015</v>
      </c>
      <c r="K115">
        <v>2016</v>
      </c>
      <c r="L115">
        <v>2017</v>
      </c>
      <c r="M115">
        <v>2018</v>
      </c>
      <c r="N115">
        <v>2019</v>
      </c>
    </row>
    <row r="116" spans="2:15" x14ac:dyDescent="0.2">
      <c r="B116" t="s">
        <v>34</v>
      </c>
      <c r="D116">
        <v>2</v>
      </c>
      <c r="E116">
        <v>3</v>
      </c>
      <c r="F116">
        <v>3</v>
      </c>
      <c r="G116">
        <v>10</v>
      </c>
      <c r="H116">
        <v>8</v>
      </c>
      <c r="I116">
        <v>4</v>
      </c>
      <c r="J116">
        <v>3</v>
      </c>
      <c r="K116">
        <v>8</v>
      </c>
      <c r="L116">
        <v>4</v>
      </c>
      <c r="M116">
        <v>7</v>
      </c>
      <c r="O116">
        <f>SUM(C116:N116)</f>
        <v>52</v>
      </c>
    </row>
    <row r="117" spans="2:15" x14ac:dyDescent="0.2">
      <c r="B117" t="s">
        <v>270</v>
      </c>
      <c r="D117">
        <v>1</v>
      </c>
      <c r="E117">
        <v>2</v>
      </c>
      <c r="F117">
        <v>5</v>
      </c>
      <c r="G117">
        <v>5</v>
      </c>
      <c r="H117">
        <v>6</v>
      </c>
      <c r="I117">
        <v>5</v>
      </c>
      <c r="J117">
        <v>7</v>
      </c>
      <c r="K117">
        <v>2</v>
      </c>
      <c r="L117">
        <v>2</v>
      </c>
      <c r="M117">
        <v>4</v>
      </c>
      <c r="N117">
        <v>1</v>
      </c>
      <c r="O117">
        <f>SUM(C117:N117)</f>
        <v>40</v>
      </c>
    </row>
    <row r="118" spans="2:15" x14ac:dyDescent="0.2">
      <c r="B118" t="s">
        <v>271</v>
      </c>
      <c r="C118">
        <v>0</v>
      </c>
      <c r="D118">
        <v>1</v>
      </c>
      <c r="E118">
        <v>0</v>
      </c>
      <c r="F118">
        <v>0</v>
      </c>
      <c r="G118">
        <v>2</v>
      </c>
      <c r="H118">
        <v>2</v>
      </c>
      <c r="I118">
        <v>4</v>
      </c>
      <c r="J118">
        <v>4</v>
      </c>
      <c r="K118">
        <v>1</v>
      </c>
      <c r="L118">
        <v>4</v>
      </c>
      <c r="M118">
        <v>5</v>
      </c>
      <c r="N118">
        <v>2</v>
      </c>
      <c r="O118">
        <f>SUM(C118:N118)</f>
        <v>25</v>
      </c>
    </row>
    <row r="119" spans="2:15" x14ac:dyDescent="0.2">
      <c r="B119" t="s">
        <v>272</v>
      </c>
      <c r="D119">
        <v>1</v>
      </c>
      <c r="F119">
        <v>2</v>
      </c>
      <c r="G119">
        <v>1</v>
      </c>
      <c r="O119">
        <f>SUM(C119:N119)</f>
        <v>4</v>
      </c>
    </row>
    <row r="120" spans="2:15" x14ac:dyDescent="0.2">
      <c r="B120" t="s">
        <v>70</v>
      </c>
      <c r="C120">
        <v>1</v>
      </c>
      <c r="D120">
        <v>0</v>
      </c>
      <c r="E120">
        <v>3</v>
      </c>
      <c r="F120">
        <v>1</v>
      </c>
      <c r="G120">
        <v>1</v>
      </c>
      <c r="H120">
        <v>1</v>
      </c>
      <c r="I120">
        <v>2</v>
      </c>
      <c r="J120">
        <v>0</v>
      </c>
      <c r="K120">
        <v>1</v>
      </c>
      <c r="L120">
        <v>1</v>
      </c>
      <c r="M120">
        <v>0</v>
      </c>
      <c r="N120">
        <v>0</v>
      </c>
      <c r="O120">
        <f>SUM(C120:N120)</f>
        <v>11</v>
      </c>
    </row>
    <row r="121" spans="2:15" x14ac:dyDescent="0.2">
      <c r="O121">
        <f>SUM(O116:O120)</f>
        <v>132</v>
      </c>
    </row>
  </sheetData>
  <autoFilter ref="Y3:AA26" xr:uid="{E75A7CBE-374D-9643-9E29-D9812E99CC8A}">
    <sortState xmlns:xlrd2="http://schemas.microsoft.com/office/spreadsheetml/2017/richdata2" ref="Y4:AA34">
      <sortCondition descending="1" ref="Z3:Z34"/>
    </sortState>
  </autoFilter>
  <mergeCells count="2">
    <mergeCell ref="B107:B108"/>
    <mergeCell ref="B109:B1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1A30A-BAB8-514E-8681-80273B30CF29}">
  <dimension ref="B1:BC102"/>
  <sheetViews>
    <sheetView topLeftCell="AB35" workbookViewId="0">
      <selection activeCell="AT78" sqref="AT78"/>
    </sheetView>
  </sheetViews>
  <sheetFormatPr baseColWidth="10" defaultRowHeight="16" x14ac:dyDescent="0.2"/>
  <cols>
    <col min="1" max="1" width="10.83203125" style="128"/>
    <col min="2" max="2" width="34.6640625" style="128" customWidth="1"/>
    <col min="3" max="14" width="10.83203125" style="128"/>
    <col min="15" max="15" width="6.83203125" style="128" customWidth="1"/>
    <col min="16" max="16" width="29.83203125" style="128" customWidth="1"/>
    <col min="17" max="17" width="10.83203125" style="128"/>
    <col min="18" max="18" width="12.6640625" style="128" customWidth="1"/>
    <col min="19" max="19" width="10.83203125" style="128"/>
    <col min="20" max="20" width="18" style="128" customWidth="1"/>
    <col min="21" max="21" width="10.83203125" style="128"/>
    <col min="22" max="22" width="16" style="128" customWidth="1"/>
    <col min="23" max="33" width="10.83203125" style="128"/>
    <col min="34" max="34" width="33.33203125" style="128" customWidth="1"/>
    <col min="35" max="16384" width="10.83203125" style="128"/>
  </cols>
  <sheetData>
    <row r="1" spans="2:55" x14ac:dyDescent="0.2">
      <c r="B1" s="133" t="s">
        <v>34</v>
      </c>
    </row>
    <row r="3" spans="2:55" x14ac:dyDescent="0.2">
      <c r="B3" s="116" t="s">
        <v>35</v>
      </c>
      <c r="C3" s="116">
        <v>2009</v>
      </c>
      <c r="D3" s="116">
        <v>2010</v>
      </c>
      <c r="E3" s="116">
        <v>2011</v>
      </c>
      <c r="F3" s="116">
        <v>2012</v>
      </c>
      <c r="G3" s="116">
        <v>2013</v>
      </c>
      <c r="H3" s="116">
        <v>2014</v>
      </c>
      <c r="I3" s="116">
        <v>2015</v>
      </c>
      <c r="J3" s="116">
        <v>2016</v>
      </c>
      <c r="K3" s="116">
        <v>2017</v>
      </c>
      <c r="L3" s="116">
        <v>2018</v>
      </c>
      <c r="M3" s="128" t="s">
        <v>31</v>
      </c>
      <c r="N3" s="116"/>
      <c r="O3" s="51" t="s">
        <v>40</v>
      </c>
      <c r="P3" s="121" t="s">
        <v>35</v>
      </c>
      <c r="Q3" s="51" t="s">
        <v>39</v>
      </c>
      <c r="R3" s="51" t="s">
        <v>38</v>
      </c>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row>
    <row r="4" spans="2:55" x14ac:dyDescent="0.2">
      <c r="B4" s="116" t="s">
        <v>0</v>
      </c>
      <c r="C4" s="116">
        <v>2</v>
      </c>
      <c r="D4" s="116">
        <v>1</v>
      </c>
      <c r="E4" s="116">
        <v>0</v>
      </c>
      <c r="F4" s="116">
        <v>6</v>
      </c>
      <c r="G4" s="116">
        <v>5</v>
      </c>
      <c r="H4" s="116">
        <v>5</v>
      </c>
      <c r="I4" s="116">
        <v>1</v>
      </c>
      <c r="J4" s="116">
        <v>7</v>
      </c>
      <c r="K4" s="116">
        <v>1</v>
      </c>
      <c r="L4" s="116">
        <v>3</v>
      </c>
      <c r="M4" s="128">
        <f>SUM(C4:L4)</f>
        <v>31</v>
      </c>
      <c r="N4" s="116"/>
      <c r="O4" s="53">
        <v>1</v>
      </c>
      <c r="P4" s="124" t="s">
        <v>0</v>
      </c>
      <c r="Q4" s="53">
        <v>31</v>
      </c>
      <c r="R4" s="58">
        <f t="shared" ref="R4:R33" si="0">Q4/$M$34</f>
        <v>8.9337175792507204E-2</v>
      </c>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row>
    <row r="5" spans="2:55" x14ac:dyDescent="0.2">
      <c r="B5" s="116" t="s">
        <v>1</v>
      </c>
      <c r="C5" s="116">
        <v>0</v>
      </c>
      <c r="D5" s="116">
        <v>1</v>
      </c>
      <c r="E5" s="116">
        <v>0</v>
      </c>
      <c r="F5" s="116">
        <v>1</v>
      </c>
      <c r="G5" s="116">
        <v>2</v>
      </c>
      <c r="H5" s="116">
        <v>2</v>
      </c>
      <c r="I5" s="116">
        <v>1</v>
      </c>
      <c r="J5" s="116">
        <v>2</v>
      </c>
      <c r="K5" s="116">
        <v>1</v>
      </c>
      <c r="L5" s="116">
        <v>1</v>
      </c>
      <c r="M5" s="128">
        <f t="shared" ref="M5:M33" si="1">SUM(C5:L5)</f>
        <v>11</v>
      </c>
      <c r="N5" s="116"/>
      <c r="O5" s="53">
        <v>2</v>
      </c>
      <c r="P5" s="124" t="s">
        <v>10</v>
      </c>
      <c r="Q5" s="53">
        <v>31</v>
      </c>
      <c r="R5" s="58">
        <f t="shared" si="0"/>
        <v>8.9337175792507204E-2</v>
      </c>
      <c r="T5" s="128" t="s">
        <v>283</v>
      </c>
      <c r="U5" s="128">
        <f>SUM(Q7,Q19,Q29)</f>
        <v>35</v>
      </c>
      <c r="V5" s="139">
        <f>U5/$M$34</f>
        <v>0.10086455331412104</v>
      </c>
      <c r="W5" s="116"/>
      <c r="X5" s="116"/>
      <c r="Y5" s="116"/>
      <c r="Z5" s="116"/>
      <c r="AA5" s="116"/>
      <c r="AB5" s="116"/>
      <c r="AC5" s="116"/>
      <c r="AD5" s="116"/>
      <c r="AE5" s="116"/>
      <c r="AF5" s="116"/>
      <c r="AG5" s="116"/>
      <c r="AH5" s="116" t="s">
        <v>35</v>
      </c>
      <c r="AI5" s="116">
        <v>2009</v>
      </c>
      <c r="AJ5" s="116">
        <v>2010</v>
      </c>
      <c r="AK5" s="116">
        <v>2011</v>
      </c>
      <c r="AL5" s="116">
        <v>2012</v>
      </c>
      <c r="AM5" s="116">
        <v>2013</v>
      </c>
      <c r="AN5" s="116">
        <v>2014</v>
      </c>
      <c r="AO5" s="116">
        <v>2015</v>
      </c>
      <c r="AP5" s="116">
        <v>2016</v>
      </c>
      <c r="AQ5" s="116">
        <v>2017</v>
      </c>
      <c r="AR5" s="116">
        <v>2018</v>
      </c>
      <c r="AS5" s="116"/>
      <c r="AT5" s="116"/>
      <c r="AU5" s="116"/>
      <c r="AV5" s="116"/>
      <c r="AW5" s="116"/>
      <c r="AX5" s="116"/>
      <c r="AY5" s="116"/>
      <c r="AZ5" s="116"/>
      <c r="BA5" s="116"/>
      <c r="BB5" s="116"/>
      <c r="BC5" s="116"/>
    </row>
    <row r="6" spans="2:55" x14ac:dyDescent="0.2">
      <c r="B6" s="116" t="s">
        <v>2</v>
      </c>
      <c r="C6" s="116">
        <v>0</v>
      </c>
      <c r="D6" s="116">
        <v>0</v>
      </c>
      <c r="E6" s="116">
        <v>0</v>
      </c>
      <c r="F6" s="116">
        <v>2</v>
      </c>
      <c r="G6" s="116">
        <v>1</v>
      </c>
      <c r="H6" s="116">
        <v>4</v>
      </c>
      <c r="I6" s="116">
        <v>1</v>
      </c>
      <c r="J6" s="116">
        <v>2</v>
      </c>
      <c r="K6" s="116">
        <v>1</v>
      </c>
      <c r="L6" s="116">
        <v>1</v>
      </c>
      <c r="M6" s="128">
        <f t="shared" si="1"/>
        <v>12</v>
      </c>
      <c r="N6" s="116"/>
      <c r="O6" s="53">
        <v>3</v>
      </c>
      <c r="P6" s="124" t="s">
        <v>14</v>
      </c>
      <c r="Q6" s="53">
        <v>29</v>
      </c>
      <c r="R6" s="58">
        <f t="shared" si="0"/>
        <v>8.3573487031700283E-2</v>
      </c>
      <c r="T6" s="128" t="s">
        <v>284</v>
      </c>
      <c r="U6" s="128">
        <f>SUM(Q14,Q21,Q28)</f>
        <v>19</v>
      </c>
      <c r="V6" s="139">
        <f>U6/$M$34</f>
        <v>5.4755043227665709E-2</v>
      </c>
      <c r="W6" s="116"/>
      <c r="X6" s="116"/>
      <c r="Y6" s="116"/>
      <c r="Z6" s="116"/>
      <c r="AA6" s="116"/>
      <c r="AB6" s="116"/>
      <c r="AC6" s="116"/>
      <c r="AD6" s="116"/>
      <c r="AE6" s="116"/>
      <c r="AF6" s="116"/>
      <c r="AG6" s="116"/>
      <c r="AH6" s="116" t="s">
        <v>0</v>
      </c>
      <c r="AI6" s="116">
        <v>2</v>
      </c>
      <c r="AJ6" s="116">
        <v>1</v>
      </c>
      <c r="AK6" s="116">
        <v>0</v>
      </c>
      <c r="AL6" s="116">
        <v>6</v>
      </c>
      <c r="AM6" s="116">
        <v>5</v>
      </c>
      <c r="AN6" s="116">
        <v>5</v>
      </c>
      <c r="AO6" s="116">
        <v>1</v>
      </c>
      <c r="AP6" s="116">
        <v>7</v>
      </c>
      <c r="AQ6" s="116">
        <v>1</v>
      </c>
      <c r="AR6" s="116">
        <v>3</v>
      </c>
      <c r="AS6" s="116"/>
      <c r="AT6" s="116"/>
      <c r="AU6" s="116"/>
      <c r="AV6" s="116"/>
      <c r="AW6" s="116"/>
      <c r="AX6" s="116"/>
      <c r="AY6" s="116"/>
      <c r="AZ6" s="116"/>
      <c r="BA6" s="116"/>
      <c r="BB6" s="116"/>
      <c r="BC6" s="116"/>
    </row>
    <row r="7" spans="2:55" x14ac:dyDescent="0.2">
      <c r="B7" s="117" t="s">
        <v>3</v>
      </c>
      <c r="C7" s="116">
        <v>0</v>
      </c>
      <c r="D7" s="116">
        <v>0</v>
      </c>
      <c r="E7" s="116">
        <v>0</v>
      </c>
      <c r="F7" s="116">
        <v>1</v>
      </c>
      <c r="G7" s="116">
        <v>0</v>
      </c>
      <c r="H7" s="116">
        <v>0</v>
      </c>
      <c r="I7" s="116">
        <v>0</v>
      </c>
      <c r="J7" s="116">
        <v>3</v>
      </c>
      <c r="K7" s="116">
        <v>1</v>
      </c>
      <c r="L7" s="116">
        <v>0</v>
      </c>
      <c r="M7" s="128">
        <f t="shared" si="1"/>
        <v>5</v>
      </c>
      <c r="N7" s="116"/>
      <c r="O7" s="53">
        <v>4</v>
      </c>
      <c r="P7" s="124" t="s">
        <v>7</v>
      </c>
      <c r="Q7" s="53">
        <v>28</v>
      </c>
      <c r="R7" s="58">
        <f t="shared" si="0"/>
        <v>8.069164265129683E-2</v>
      </c>
      <c r="T7" s="128" t="s">
        <v>285</v>
      </c>
      <c r="U7" s="128">
        <f>SUM(Q33,Q22,Q18,Q25)</f>
        <v>17</v>
      </c>
      <c r="V7" s="139">
        <f>U7/$M$34</f>
        <v>4.8991354466858789E-2</v>
      </c>
      <c r="W7" s="116"/>
      <c r="X7" s="116"/>
      <c r="Y7" s="116"/>
      <c r="Z7" s="116"/>
      <c r="AA7" s="116"/>
      <c r="AB7" s="116"/>
      <c r="AC7" s="116"/>
      <c r="AD7" s="116"/>
      <c r="AE7" s="116"/>
      <c r="AF7" s="116"/>
      <c r="AG7" s="116"/>
      <c r="AH7" s="116" t="s">
        <v>1</v>
      </c>
      <c r="AI7" s="116">
        <v>0</v>
      </c>
      <c r="AJ7" s="116">
        <v>1</v>
      </c>
      <c r="AK7" s="116">
        <v>0</v>
      </c>
      <c r="AL7" s="116">
        <v>1</v>
      </c>
      <c r="AM7" s="116">
        <v>2</v>
      </c>
      <c r="AN7" s="116">
        <v>2</v>
      </c>
      <c r="AO7" s="116">
        <v>1</v>
      </c>
      <c r="AP7" s="116">
        <v>2</v>
      </c>
      <c r="AQ7" s="116">
        <v>1</v>
      </c>
      <c r="AR7" s="116">
        <v>1</v>
      </c>
      <c r="AS7" s="116"/>
      <c r="AT7" s="116"/>
      <c r="AU7" s="116"/>
      <c r="AV7" s="116"/>
      <c r="AW7" s="116"/>
      <c r="AX7" s="116"/>
      <c r="AY7" s="116"/>
      <c r="AZ7" s="116"/>
      <c r="BA7" s="116"/>
      <c r="BB7" s="116"/>
      <c r="BC7" s="116"/>
    </row>
    <row r="8" spans="2:55" x14ac:dyDescent="0.2">
      <c r="B8" s="116" t="s">
        <v>4</v>
      </c>
      <c r="C8" s="116">
        <v>0</v>
      </c>
      <c r="D8" s="116">
        <v>0</v>
      </c>
      <c r="E8" s="116">
        <v>0</v>
      </c>
      <c r="F8" s="116">
        <v>2</v>
      </c>
      <c r="G8" s="116">
        <v>0</v>
      </c>
      <c r="H8" s="116">
        <v>0</v>
      </c>
      <c r="I8" s="116">
        <v>0</v>
      </c>
      <c r="J8" s="116">
        <v>0</v>
      </c>
      <c r="K8" s="116">
        <v>0</v>
      </c>
      <c r="L8" s="116">
        <v>0</v>
      </c>
      <c r="M8" s="128">
        <f t="shared" si="1"/>
        <v>2</v>
      </c>
      <c r="N8" s="116"/>
      <c r="O8" s="53">
        <v>5</v>
      </c>
      <c r="P8" s="124" t="s">
        <v>13</v>
      </c>
      <c r="Q8" s="53">
        <v>28</v>
      </c>
      <c r="R8" s="58">
        <f t="shared" si="0"/>
        <v>8.069164265129683E-2</v>
      </c>
      <c r="V8" s="116"/>
      <c r="W8" s="116"/>
      <c r="X8" s="116"/>
      <c r="Y8" s="116"/>
      <c r="Z8" s="116"/>
      <c r="AA8" s="116"/>
      <c r="AB8" s="116"/>
      <c r="AC8" s="116"/>
      <c r="AD8" s="116"/>
      <c r="AE8" s="116"/>
      <c r="AF8" s="116"/>
      <c r="AG8" s="116"/>
      <c r="AH8" s="116" t="s">
        <v>2</v>
      </c>
      <c r="AI8" s="116">
        <v>0</v>
      </c>
      <c r="AJ8" s="116">
        <v>0</v>
      </c>
      <c r="AK8" s="116">
        <v>0</v>
      </c>
      <c r="AL8" s="116">
        <v>2</v>
      </c>
      <c r="AM8" s="116">
        <v>1</v>
      </c>
      <c r="AN8" s="116">
        <v>4</v>
      </c>
      <c r="AO8" s="116">
        <v>1</v>
      </c>
      <c r="AP8" s="116">
        <v>2</v>
      </c>
      <c r="AQ8" s="116">
        <v>1</v>
      </c>
      <c r="AR8" s="116">
        <v>1</v>
      </c>
      <c r="AS8" s="116"/>
      <c r="AT8" s="116"/>
      <c r="AU8" s="116"/>
      <c r="AV8" s="116"/>
      <c r="AW8" s="116"/>
      <c r="AX8" s="116"/>
      <c r="AY8" s="116"/>
      <c r="AZ8" s="116"/>
      <c r="BA8" s="116"/>
      <c r="BB8" s="116"/>
      <c r="BC8" s="116"/>
    </row>
    <row r="9" spans="2:55" x14ac:dyDescent="0.2">
      <c r="B9" s="116" t="s">
        <v>5</v>
      </c>
      <c r="C9" s="116">
        <v>3</v>
      </c>
      <c r="D9" s="116">
        <v>0</v>
      </c>
      <c r="E9" s="116">
        <v>0</v>
      </c>
      <c r="F9" s="116">
        <v>8</v>
      </c>
      <c r="G9" s="116">
        <v>6</v>
      </c>
      <c r="H9" s="116">
        <v>1</v>
      </c>
      <c r="I9" s="116">
        <v>1</v>
      </c>
      <c r="J9" s="116">
        <v>3</v>
      </c>
      <c r="K9" s="116">
        <v>1</v>
      </c>
      <c r="L9" s="116">
        <v>2</v>
      </c>
      <c r="M9" s="128">
        <f t="shared" si="1"/>
        <v>25</v>
      </c>
      <c r="N9" s="116"/>
      <c r="O9" s="53">
        <v>6</v>
      </c>
      <c r="P9" s="124" t="s">
        <v>5</v>
      </c>
      <c r="Q9" s="53">
        <v>25</v>
      </c>
      <c r="R9" s="58">
        <f t="shared" si="0"/>
        <v>7.2046109510086456E-2</v>
      </c>
      <c r="V9" s="116"/>
      <c r="W9" s="116"/>
      <c r="X9" s="116"/>
      <c r="Y9" s="116"/>
      <c r="Z9" s="116"/>
      <c r="AA9" s="116"/>
      <c r="AB9" s="116"/>
      <c r="AC9" s="116"/>
      <c r="AD9" s="116"/>
      <c r="AE9" s="116"/>
      <c r="AF9" s="116"/>
      <c r="AG9" s="116"/>
      <c r="AH9" s="117" t="s">
        <v>3</v>
      </c>
      <c r="AI9" s="116">
        <v>0</v>
      </c>
      <c r="AJ9" s="116">
        <v>0</v>
      </c>
      <c r="AK9" s="116">
        <v>0</v>
      </c>
      <c r="AL9" s="116">
        <v>1</v>
      </c>
      <c r="AM9" s="116">
        <v>0</v>
      </c>
      <c r="AN9" s="116">
        <v>0</v>
      </c>
      <c r="AO9" s="116">
        <v>0</v>
      </c>
      <c r="AP9" s="116">
        <v>3</v>
      </c>
      <c r="AQ9" s="116">
        <v>1</v>
      </c>
      <c r="AR9" s="116">
        <v>0</v>
      </c>
      <c r="AS9" s="116"/>
      <c r="AT9" s="116"/>
      <c r="AU9" s="116"/>
      <c r="AV9" s="116"/>
      <c r="AW9" s="116"/>
      <c r="AX9" s="116"/>
      <c r="AY9" s="116"/>
      <c r="AZ9" s="116"/>
      <c r="BA9" s="116"/>
      <c r="BB9" s="116"/>
      <c r="BC9" s="116"/>
    </row>
    <row r="10" spans="2:55" x14ac:dyDescent="0.2">
      <c r="B10" s="116" t="s">
        <v>6</v>
      </c>
      <c r="C10" s="116">
        <v>4</v>
      </c>
      <c r="D10" s="116">
        <v>1</v>
      </c>
      <c r="E10" s="116">
        <v>0</v>
      </c>
      <c r="F10" s="116">
        <v>2</v>
      </c>
      <c r="G10" s="116">
        <v>5</v>
      </c>
      <c r="H10" s="116">
        <v>4</v>
      </c>
      <c r="I10" s="116">
        <v>0</v>
      </c>
      <c r="J10" s="116">
        <v>1</v>
      </c>
      <c r="K10" s="116">
        <v>1</v>
      </c>
      <c r="L10" s="116">
        <v>4</v>
      </c>
      <c r="M10" s="128">
        <f t="shared" si="1"/>
        <v>22</v>
      </c>
      <c r="N10" s="116"/>
      <c r="O10" s="53">
        <v>7</v>
      </c>
      <c r="P10" s="124" t="s">
        <v>6</v>
      </c>
      <c r="Q10" s="53">
        <v>22</v>
      </c>
      <c r="R10" s="58">
        <f t="shared" si="0"/>
        <v>6.3400576368876083E-2</v>
      </c>
      <c r="V10" s="116"/>
      <c r="W10" s="116"/>
      <c r="X10" s="116"/>
      <c r="Y10" s="116"/>
      <c r="Z10" s="116"/>
      <c r="AA10" s="116"/>
      <c r="AB10" s="116"/>
      <c r="AC10" s="116"/>
      <c r="AD10" s="116"/>
      <c r="AE10" s="116"/>
      <c r="AF10" s="116"/>
      <c r="AG10" s="116"/>
      <c r="AH10" s="116" t="s">
        <v>4</v>
      </c>
      <c r="AI10" s="116">
        <v>0</v>
      </c>
      <c r="AJ10" s="116">
        <v>0</v>
      </c>
      <c r="AK10" s="116">
        <v>0</v>
      </c>
      <c r="AL10" s="116">
        <v>2</v>
      </c>
      <c r="AM10" s="116">
        <v>0</v>
      </c>
      <c r="AN10" s="116">
        <v>0</v>
      </c>
      <c r="AO10" s="116">
        <v>0</v>
      </c>
      <c r="AP10" s="116">
        <v>0</v>
      </c>
      <c r="AQ10" s="116">
        <v>0</v>
      </c>
      <c r="AR10" s="116">
        <v>0</v>
      </c>
      <c r="AS10" s="116"/>
      <c r="AT10" s="116"/>
      <c r="AU10" s="116"/>
      <c r="AV10" s="116"/>
      <c r="AW10" s="116"/>
      <c r="AX10" s="116"/>
      <c r="AY10" s="116"/>
      <c r="AZ10" s="116"/>
      <c r="BA10" s="116"/>
      <c r="BB10" s="116"/>
      <c r="BC10" s="116"/>
    </row>
    <row r="11" spans="2:55" x14ac:dyDescent="0.2">
      <c r="B11" s="116" t="s">
        <v>7</v>
      </c>
      <c r="C11" s="116">
        <v>1</v>
      </c>
      <c r="D11" s="116">
        <v>3</v>
      </c>
      <c r="E11" s="116">
        <v>1</v>
      </c>
      <c r="F11" s="116">
        <v>9</v>
      </c>
      <c r="G11" s="116">
        <v>1</v>
      </c>
      <c r="H11" s="116">
        <v>1</v>
      </c>
      <c r="I11" s="116">
        <v>4</v>
      </c>
      <c r="J11" s="116">
        <v>3</v>
      </c>
      <c r="K11" s="116">
        <v>2</v>
      </c>
      <c r="L11" s="116">
        <v>3</v>
      </c>
      <c r="M11" s="128">
        <f t="shared" si="1"/>
        <v>28</v>
      </c>
      <c r="N11" s="116"/>
      <c r="O11" s="53">
        <v>8</v>
      </c>
      <c r="P11" s="124" t="s">
        <v>15</v>
      </c>
      <c r="Q11" s="53">
        <v>22</v>
      </c>
      <c r="R11" s="58">
        <f t="shared" si="0"/>
        <v>6.3400576368876083E-2</v>
      </c>
      <c r="V11" s="116"/>
      <c r="W11" s="116"/>
      <c r="X11" s="116"/>
      <c r="Y11" s="116"/>
      <c r="Z11" s="116"/>
      <c r="AA11" s="116"/>
      <c r="AB11" s="116"/>
      <c r="AC11" s="116"/>
      <c r="AD11" s="116"/>
      <c r="AE11" s="116"/>
      <c r="AF11" s="116"/>
      <c r="AG11" s="116"/>
      <c r="AH11" s="116" t="s">
        <v>5</v>
      </c>
      <c r="AI11" s="116">
        <v>3</v>
      </c>
      <c r="AJ11" s="116">
        <v>0</v>
      </c>
      <c r="AK11" s="116">
        <v>0</v>
      </c>
      <c r="AL11" s="116">
        <v>8</v>
      </c>
      <c r="AM11" s="116">
        <v>6</v>
      </c>
      <c r="AN11" s="116">
        <v>1</v>
      </c>
      <c r="AO11" s="116">
        <v>1</v>
      </c>
      <c r="AP11" s="116">
        <v>3</v>
      </c>
      <c r="AQ11" s="116">
        <v>1</v>
      </c>
      <c r="AR11" s="116">
        <v>2</v>
      </c>
      <c r="AS11" s="116"/>
      <c r="AT11" s="116"/>
      <c r="AU11" s="116"/>
      <c r="AV11" s="116"/>
      <c r="AW11" s="116"/>
      <c r="AX11" s="116"/>
      <c r="AY11" s="116"/>
      <c r="AZ11" s="116"/>
      <c r="BA11" s="116"/>
      <c r="BB11" s="116"/>
      <c r="BC11" s="116"/>
    </row>
    <row r="12" spans="2:55" x14ac:dyDescent="0.2">
      <c r="B12" s="116" t="s">
        <v>8</v>
      </c>
      <c r="C12" s="116">
        <v>0</v>
      </c>
      <c r="D12" s="116">
        <v>0</v>
      </c>
      <c r="E12" s="116">
        <v>0</v>
      </c>
      <c r="F12" s="116">
        <v>0</v>
      </c>
      <c r="G12" s="116">
        <v>0</v>
      </c>
      <c r="H12" s="116">
        <v>0</v>
      </c>
      <c r="I12" s="116">
        <v>1</v>
      </c>
      <c r="J12" s="116">
        <v>0</v>
      </c>
      <c r="K12" s="116">
        <v>0</v>
      </c>
      <c r="L12" s="116">
        <v>0</v>
      </c>
      <c r="M12" s="128">
        <f t="shared" si="1"/>
        <v>1</v>
      </c>
      <c r="N12" s="116"/>
      <c r="O12" s="53">
        <v>9</v>
      </c>
      <c r="P12" s="124" t="s">
        <v>12</v>
      </c>
      <c r="Q12" s="53">
        <v>19</v>
      </c>
      <c r="R12" s="58">
        <f t="shared" si="0"/>
        <v>5.4755043227665709E-2</v>
      </c>
      <c r="V12" s="116"/>
      <c r="W12" s="116"/>
      <c r="X12" s="116"/>
      <c r="Y12" s="116"/>
      <c r="Z12" s="116"/>
      <c r="AA12" s="116"/>
      <c r="AB12" s="116"/>
      <c r="AC12" s="116"/>
      <c r="AD12" s="116"/>
      <c r="AE12" s="116"/>
      <c r="AF12" s="116"/>
      <c r="AG12" s="116"/>
      <c r="AH12" s="116" t="s">
        <v>6</v>
      </c>
      <c r="AI12" s="116">
        <v>4</v>
      </c>
      <c r="AJ12" s="116">
        <v>1</v>
      </c>
      <c r="AK12" s="116">
        <v>0</v>
      </c>
      <c r="AL12" s="116">
        <v>2</v>
      </c>
      <c r="AM12" s="116">
        <v>5</v>
      </c>
      <c r="AN12" s="116">
        <v>4</v>
      </c>
      <c r="AO12" s="116">
        <v>0</v>
      </c>
      <c r="AP12" s="116">
        <v>1</v>
      </c>
      <c r="AQ12" s="116">
        <v>1</v>
      </c>
      <c r="AR12" s="116">
        <v>4</v>
      </c>
      <c r="AS12" s="116"/>
      <c r="AT12" s="116"/>
      <c r="AU12" s="116"/>
      <c r="AV12" s="116"/>
      <c r="AW12" s="116"/>
      <c r="AX12" s="116"/>
      <c r="AY12" s="116"/>
      <c r="AZ12" s="116"/>
      <c r="BA12" s="116"/>
      <c r="BB12" s="116"/>
      <c r="BC12" s="116"/>
    </row>
    <row r="13" spans="2:55" x14ac:dyDescent="0.2">
      <c r="B13" s="116" t="s">
        <v>9</v>
      </c>
      <c r="C13" s="116">
        <v>0</v>
      </c>
      <c r="D13" s="116">
        <v>0</v>
      </c>
      <c r="E13" s="116">
        <v>0</v>
      </c>
      <c r="F13" s="116">
        <v>1</v>
      </c>
      <c r="G13" s="116">
        <v>1</v>
      </c>
      <c r="H13" s="116">
        <v>3</v>
      </c>
      <c r="I13" s="116">
        <v>0</v>
      </c>
      <c r="J13" s="116">
        <v>1</v>
      </c>
      <c r="K13" s="116">
        <v>0</v>
      </c>
      <c r="L13" s="116">
        <v>0</v>
      </c>
      <c r="M13" s="128">
        <f t="shared" si="1"/>
        <v>6</v>
      </c>
      <c r="N13" s="116"/>
      <c r="O13" s="53">
        <v>10</v>
      </c>
      <c r="P13" s="124" t="s">
        <v>20</v>
      </c>
      <c r="Q13" s="53">
        <v>15</v>
      </c>
      <c r="R13" s="58">
        <f t="shared" si="0"/>
        <v>4.3227665706051875E-2</v>
      </c>
      <c r="V13" s="116"/>
      <c r="W13" s="116"/>
      <c r="X13" s="116"/>
      <c r="Y13" s="116"/>
      <c r="Z13" s="116"/>
      <c r="AA13" s="116"/>
      <c r="AB13" s="116"/>
      <c r="AC13" s="116"/>
      <c r="AD13" s="116"/>
      <c r="AE13" s="116"/>
      <c r="AF13" s="116"/>
      <c r="AG13" s="116"/>
      <c r="AH13" s="116" t="s">
        <v>7</v>
      </c>
      <c r="AI13" s="116">
        <v>1</v>
      </c>
      <c r="AJ13" s="116">
        <v>3</v>
      </c>
      <c r="AK13" s="116">
        <v>1</v>
      </c>
      <c r="AL13" s="116">
        <v>9</v>
      </c>
      <c r="AM13" s="116">
        <v>1</v>
      </c>
      <c r="AN13" s="116">
        <v>1</v>
      </c>
      <c r="AO13" s="116">
        <v>4</v>
      </c>
      <c r="AP13" s="116">
        <v>3</v>
      </c>
      <c r="AQ13" s="116">
        <v>2</v>
      </c>
      <c r="AR13" s="116">
        <v>3</v>
      </c>
      <c r="AS13" s="116"/>
      <c r="AT13" s="116"/>
      <c r="AU13" s="116"/>
      <c r="AV13" s="116"/>
      <c r="AW13" s="116"/>
      <c r="AX13" s="116"/>
      <c r="AY13" s="116"/>
      <c r="AZ13" s="116"/>
      <c r="BA13" s="116"/>
      <c r="BB13" s="116"/>
      <c r="BC13" s="116"/>
    </row>
    <row r="14" spans="2:55" x14ac:dyDescent="0.2">
      <c r="B14" s="116" t="s">
        <v>10</v>
      </c>
      <c r="C14" s="116">
        <v>1</v>
      </c>
      <c r="D14" s="116">
        <v>0</v>
      </c>
      <c r="E14" s="116">
        <v>0</v>
      </c>
      <c r="F14" s="116">
        <v>6</v>
      </c>
      <c r="G14" s="116">
        <v>7</v>
      </c>
      <c r="H14" s="116">
        <v>8</v>
      </c>
      <c r="I14" s="116">
        <v>3</v>
      </c>
      <c r="J14" s="116">
        <v>2</v>
      </c>
      <c r="K14" s="116">
        <v>1</v>
      </c>
      <c r="L14" s="116">
        <v>3</v>
      </c>
      <c r="M14" s="128">
        <f t="shared" si="1"/>
        <v>31</v>
      </c>
      <c r="N14" s="116"/>
      <c r="O14" s="135">
        <v>11</v>
      </c>
      <c r="P14" s="116" t="s">
        <v>2</v>
      </c>
      <c r="Q14" s="135">
        <v>12</v>
      </c>
      <c r="R14" s="136">
        <f t="shared" si="0"/>
        <v>3.4582132564841501E-2</v>
      </c>
      <c r="V14" s="116"/>
      <c r="W14" s="116"/>
      <c r="X14" s="116"/>
      <c r="Y14" s="116"/>
      <c r="Z14" s="116"/>
      <c r="AA14" s="116"/>
      <c r="AB14" s="116"/>
      <c r="AC14" s="116"/>
      <c r="AD14" s="116"/>
      <c r="AE14" s="116"/>
      <c r="AF14" s="116"/>
      <c r="AG14" s="116"/>
      <c r="AH14" s="116" t="s">
        <v>8</v>
      </c>
      <c r="AI14" s="116">
        <v>0</v>
      </c>
      <c r="AJ14" s="116">
        <v>0</v>
      </c>
      <c r="AK14" s="116">
        <v>0</v>
      </c>
      <c r="AL14" s="116">
        <v>0</v>
      </c>
      <c r="AM14" s="116">
        <v>0</v>
      </c>
      <c r="AN14" s="116">
        <v>0</v>
      </c>
      <c r="AO14" s="116">
        <v>1</v>
      </c>
      <c r="AP14" s="116">
        <v>0</v>
      </c>
      <c r="AQ14" s="116">
        <v>0</v>
      </c>
      <c r="AR14" s="116">
        <v>0</v>
      </c>
      <c r="AS14" s="116"/>
      <c r="AT14" s="116"/>
      <c r="AU14" s="116"/>
      <c r="AV14" s="116"/>
      <c r="AW14" s="116"/>
      <c r="AX14" s="116"/>
      <c r="AY14" s="116"/>
      <c r="AZ14" s="116"/>
      <c r="BA14" s="116"/>
      <c r="BB14" s="116"/>
      <c r="BC14" s="116"/>
    </row>
    <row r="15" spans="2:55" x14ac:dyDescent="0.2">
      <c r="B15" s="116" t="s">
        <v>11</v>
      </c>
      <c r="C15" s="116">
        <v>0</v>
      </c>
      <c r="D15" s="116">
        <v>0</v>
      </c>
      <c r="E15" s="116">
        <v>0</v>
      </c>
      <c r="F15" s="116">
        <v>4</v>
      </c>
      <c r="G15" s="116">
        <v>1</v>
      </c>
      <c r="H15" s="116">
        <v>2</v>
      </c>
      <c r="I15" s="116">
        <v>0</v>
      </c>
      <c r="J15" s="116">
        <v>1</v>
      </c>
      <c r="K15" s="116">
        <v>1</v>
      </c>
      <c r="L15" s="116">
        <v>1</v>
      </c>
      <c r="M15" s="128">
        <f t="shared" si="1"/>
        <v>10</v>
      </c>
      <c r="N15" s="116"/>
      <c r="O15" s="53">
        <v>12</v>
      </c>
      <c r="P15" s="116" t="s">
        <v>1</v>
      </c>
      <c r="Q15" s="53">
        <v>11</v>
      </c>
      <c r="R15" s="58">
        <f t="shared" si="0"/>
        <v>3.1700288184438041E-2</v>
      </c>
      <c r="V15" s="116"/>
      <c r="W15" s="116"/>
      <c r="X15" s="116"/>
      <c r="Y15" s="116"/>
      <c r="Z15" s="116"/>
      <c r="AA15" s="116"/>
      <c r="AB15" s="116"/>
      <c r="AC15" s="116"/>
      <c r="AD15" s="116"/>
      <c r="AE15" s="116"/>
      <c r="AF15" s="116"/>
      <c r="AG15" s="116"/>
      <c r="AH15" s="116" t="s">
        <v>9</v>
      </c>
      <c r="AI15" s="116">
        <v>0</v>
      </c>
      <c r="AJ15" s="116">
        <v>0</v>
      </c>
      <c r="AK15" s="116">
        <v>0</v>
      </c>
      <c r="AL15" s="116">
        <v>1</v>
      </c>
      <c r="AM15" s="116">
        <v>1</v>
      </c>
      <c r="AN15" s="116">
        <v>3</v>
      </c>
      <c r="AO15" s="116">
        <v>0</v>
      </c>
      <c r="AP15" s="116">
        <v>1</v>
      </c>
      <c r="AQ15" s="116">
        <v>0</v>
      </c>
      <c r="AR15" s="116">
        <v>0</v>
      </c>
      <c r="AS15" s="116"/>
      <c r="AT15" s="116"/>
      <c r="AU15" s="116"/>
      <c r="AV15" s="116"/>
      <c r="AW15" s="116"/>
      <c r="AX15" s="116"/>
      <c r="AY15" s="116"/>
      <c r="AZ15" s="116"/>
      <c r="BA15" s="116"/>
      <c r="BB15" s="116"/>
      <c r="BC15" s="116"/>
    </row>
    <row r="16" spans="2:55" x14ac:dyDescent="0.2">
      <c r="B16" s="116" t="s">
        <v>12</v>
      </c>
      <c r="C16" s="116">
        <v>1</v>
      </c>
      <c r="D16" s="116">
        <v>2</v>
      </c>
      <c r="E16" s="116">
        <v>2</v>
      </c>
      <c r="F16" s="116">
        <v>4</v>
      </c>
      <c r="G16" s="116">
        <v>4</v>
      </c>
      <c r="H16" s="116">
        <v>1</v>
      </c>
      <c r="I16" s="116">
        <v>2</v>
      </c>
      <c r="J16" s="116">
        <v>1</v>
      </c>
      <c r="K16" s="116">
        <v>1</v>
      </c>
      <c r="L16" s="116">
        <v>1</v>
      </c>
      <c r="M16" s="128">
        <f t="shared" si="1"/>
        <v>19</v>
      </c>
      <c r="N16" s="116"/>
      <c r="O16" s="53">
        <v>13</v>
      </c>
      <c r="P16" s="116" t="s">
        <v>27</v>
      </c>
      <c r="Q16" s="53">
        <v>11</v>
      </c>
      <c r="R16" s="58">
        <f t="shared" si="0"/>
        <v>3.1700288184438041E-2</v>
      </c>
      <c r="V16" s="116"/>
      <c r="W16" s="116"/>
      <c r="X16" s="116"/>
      <c r="Y16" s="116"/>
      <c r="Z16" s="116"/>
      <c r="AA16" s="116"/>
      <c r="AB16" s="116"/>
      <c r="AC16" s="116"/>
      <c r="AD16" s="116"/>
      <c r="AE16" s="116"/>
      <c r="AF16" s="116"/>
      <c r="AG16" s="116"/>
      <c r="AH16" s="116" t="s">
        <v>10</v>
      </c>
      <c r="AI16" s="116">
        <v>1</v>
      </c>
      <c r="AJ16" s="116">
        <v>0</v>
      </c>
      <c r="AK16" s="116">
        <v>0</v>
      </c>
      <c r="AL16" s="116">
        <v>6</v>
      </c>
      <c r="AM16" s="116">
        <v>7</v>
      </c>
      <c r="AN16" s="116">
        <v>8</v>
      </c>
      <c r="AO16" s="116">
        <v>3</v>
      </c>
      <c r="AP16" s="116">
        <v>2</v>
      </c>
      <c r="AQ16" s="116">
        <v>1</v>
      </c>
      <c r="AR16" s="116">
        <v>3</v>
      </c>
      <c r="AS16" s="116"/>
      <c r="AT16" s="116"/>
      <c r="AU16" s="116"/>
      <c r="AV16" s="116"/>
      <c r="AW16" s="116"/>
      <c r="AX16" s="116"/>
      <c r="AY16" s="116"/>
      <c r="AZ16" s="116"/>
      <c r="BA16" s="116"/>
      <c r="BB16" s="116"/>
      <c r="BC16" s="116"/>
    </row>
    <row r="17" spans="2:55" x14ac:dyDescent="0.2">
      <c r="B17" s="116" t="s">
        <v>13</v>
      </c>
      <c r="C17" s="116">
        <v>1</v>
      </c>
      <c r="D17" s="116">
        <v>1</v>
      </c>
      <c r="E17" s="116">
        <v>0</v>
      </c>
      <c r="F17" s="116">
        <v>7</v>
      </c>
      <c r="G17" s="116">
        <v>4</v>
      </c>
      <c r="H17" s="116">
        <v>8</v>
      </c>
      <c r="I17" s="116">
        <v>0</v>
      </c>
      <c r="J17" s="116">
        <v>3</v>
      </c>
      <c r="K17" s="116">
        <v>1</v>
      </c>
      <c r="L17" s="116">
        <v>3</v>
      </c>
      <c r="M17" s="128">
        <f t="shared" si="1"/>
        <v>28</v>
      </c>
      <c r="N17" s="116"/>
      <c r="O17" s="53">
        <v>14</v>
      </c>
      <c r="P17" s="116" t="s">
        <v>11</v>
      </c>
      <c r="Q17" s="53">
        <v>10</v>
      </c>
      <c r="R17" s="58">
        <f t="shared" si="0"/>
        <v>2.8818443804034581E-2</v>
      </c>
      <c r="V17" s="116"/>
      <c r="W17" s="116"/>
      <c r="X17" s="116"/>
      <c r="Y17" s="116"/>
      <c r="Z17" s="116"/>
      <c r="AA17" s="116"/>
      <c r="AB17" s="116"/>
      <c r="AC17" s="116"/>
      <c r="AD17" s="116"/>
      <c r="AE17" s="116"/>
      <c r="AF17" s="116"/>
      <c r="AG17" s="116"/>
      <c r="AH17" s="116" t="s">
        <v>11</v>
      </c>
      <c r="AI17" s="116">
        <v>0</v>
      </c>
      <c r="AJ17" s="116">
        <v>0</v>
      </c>
      <c r="AK17" s="116">
        <v>0</v>
      </c>
      <c r="AL17" s="116">
        <v>4</v>
      </c>
      <c r="AM17" s="116">
        <v>1</v>
      </c>
      <c r="AN17" s="116">
        <v>2</v>
      </c>
      <c r="AO17" s="116">
        <v>0</v>
      </c>
      <c r="AP17" s="116">
        <v>1</v>
      </c>
      <c r="AQ17" s="116">
        <v>1</v>
      </c>
      <c r="AR17" s="116">
        <v>1</v>
      </c>
      <c r="AS17" s="116"/>
      <c r="AT17" s="116"/>
      <c r="AU17" s="116"/>
      <c r="AV17" s="116"/>
      <c r="AW17" s="116"/>
      <c r="AX17" s="116"/>
      <c r="AY17" s="116"/>
      <c r="AZ17" s="116"/>
      <c r="BA17" s="116"/>
      <c r="BB17" s="116"/>
      <c r="BC17" s="116"/>
    </row>
    <row r="18" spans="2:55" x14ac:dyDescent="0.2">
      <c r="B18" s="116" t="s">
        <v>14</v>
      </c>
      <c r="C18" s="116">
        <v>2</v>
      </c>
      <c r="D18" s="116">
        <v>0</v>
      </c>
      <c r="E18" s="116">
        <v>1</v>
      </c>
      <c r="F18" s="116">
        <v>4</v>
      </c>
      <c r="G18" s="116">
        <v>6</v>
      </c>
      <c r="H18" s="116">
        <v>2</v>
      </c>
      <c r="I18" s="116">
        <v>1</v>
      </c>
      <c r="J18" s="116">
        <v>9</v>
      </c>
      <c r="K18" s="116">
        <v>1</v>
      </c>
      <c r="L18" s="116">
        <v>3</v>
      </c>
      <c r="M18" s="128">
        <f t="shared" si="1"/>
        <v>29</v>
      </c>
      <c r="N18" s="116"/>
      <c r="O18" s="53">
        <v>15</v>
      </c>
      <c r="P18" s="116" t="s">
        <v>23</v>
      </c>
      <c r="Q18" s="53">
        <v>8</v>
      </c>
      <c r="R18" s="58">
        <f t="shared" si="0"/>
        <v>2.3054755043227664E-2</v>
      </c>
      <c r="V18" s="116"/>
      <c r="W18" s="116"/>
      <c r="X18" s="116"/>
      <c r="Y18" s="116"/>
      <c r="Z18" s="116"/>
      <c r="AA18" s="116"/>
      <c r="AB18" s="116"/>
      <c r="AC18" s="116"/>
      <c r="AD18" s="116"/>
      <c r="AE18" s="116"/>
      <c r="AF18" s="116"/>
      <c r="AG18" s="116"/>
      <c r="AH18" s="116" t="s">
        <v>12</v>
      </c>
      <c r="AI18" s="116">
        <v>1</v>
      </c>
      <c r="AJ18" s="116">
        <v>2</v>
      </c>
      <c r="AK18" s="116">
        <v>2</v>
      </c>
      <c r="AL18" s="116">
        <v>4</v>
      </c>
      <c r="AM18" s="116">
        <v>4</v>
      </c>
      <c r="AN18" s="116">
        <v>1</v>
      </c>
      <c r="AO18" s="116">
        <v>2</v>
      </c>
      <c r="AP18" s="116">
        <v>1</v>
      </c>
      <c r="AQ18" s="116">
        <v>1</v>
      </c>
      <c r="AR18" s="116">
        <v>1</v>
      </c>
      <c r="AS18" s="116"/>
      <c r="AT18" s="116"/>
      <c r="AU18" s="116"/>
      <c r="AV18" s="116"/>
      <c r="AW18" s="116"/>
      <c r="AX18" s="116"/>
      <c r="AY18" s="116"/>
      <c r="AZ18" s="116"/>
      <c r="BA18" s="116"/>
      <c r="BB18" s="116"/>
      <c r="BC18" s="116"/>
    </row>
    <row r="19" spans="2:55" x14ac:dyDescent="0.2">
      <c r="B19" s="116" t="s">
        <v>15</v>
      </c>
      <c r="C19" s="116">
        <v>1</v>
      </c>
      <c r="D19" s="116">
        <v>1</v>
      </c>
      <c r="E19" s="116">
        <v>0</v>
      </c>
      <c r="F19" s="116">
        <v>5</v>
      </c>
      <c r="G19" s="116">
        <v>7</v>
      </c>
      <c r="H19" s="116">
        <v>0</v>
      </c>
      <c r="I19" s="116">
        <v>1</v>
      </c>
      <c r="J19" s="116">
        <v>3</v>
      </c>
      <c r="K19" s="116">
        <v>3</v>
      </c>
      <c r="L19" s="116">
        <v>1</v>
      </c>
      <c r="M19" s="128">
        <f t="shared" si="1"/>
        <v>22</v>
      </c>
      <c r="N19" s="116"/>
      <c r="O19" s="53">
        <v>16</v>
      </c>
      <c r="P19" s="116" t="s">
        <v>9</v>
      </c>
      <c r="Q19" s="53">
        <v>6</v>
      </c>
      <c r="R19" s="58">
        <f t="shared" si="0"/>
        <v>1.7291066282420751E-2</v>
      </c>
      <c r="V19" s="116"/>
      <c r="W19" s="116"/>
      <c r="X19" s="116"/>
      <c r="Y19" s="116"/>
      <c r="Z19" s="116"/>
      <c r="AA19" s="116"/>
      <c r="AB19" s="116"/>
      <c r="AC19" s="116"/>
      <c r="AD19" s="116"/>
      <c r="AE19" s="116"/>
      <c r="AF19" s="116"/>
      <c r="AG19" s="116"/>
      <c r="AH19" s="116" t="s">
        <v>13</v>
      </c>
      <c r="AI19" s="116">
        <v>1</v>
      </c>
      <c r="AJ19" s="116">
        <v>1</v>
      </c>
      <c r="AK19" s="116">
        <v>0</v>
      </c>
      <c r="AL19" s="116">
        <v>7</v>
      </c>
      <c r="AM19" s="116">
        <v>4</v>
      </c>
      <c r="AN19" s="116">
        <v>8</v>
      </c>
      <c r="AO19" s="116">
        <v>0</v>
      </c>
      <c r="AP19" s="116">
        <v>3</v>
      </c>
      <c r="AQ19" s="116">
        <v>1</v>
      </c>
      <c r="AR19" s="116">
        <v>3</v>
      </c>
      <c r="AS19" s="116"/>
      <c r="AT19" s="116"/>
      <c r="AU19" s="116"/>
      <c r="AV19" s="116"/>
      <c r="AW19" s="116"/>
      <c r="AX19" s="116"/>
      <c r="AY19" s="116"/>
      <c r="AZ19" s="116"/>
      <c r="BA19" s="116"/>
      <c r="BB19" s="116"/>
      <c r="BC19" s="116"/>
    </row>
    <row r="20" spans="2:55" x14ac:dyDescent="0.2">
      <c r="B20" s="116" t="s">
        <v>16</v>
      </c>
      <c r="C20" s="116">
        <v>0</v>
      </c>
      <c r="D20" s="116">
        <v>0</v>
      </c>
      <c r="E20" s="116">
        <v>0</v>
      </c>
      <c r="F20" s="116">
        <v>1</v>
      </c>
      <c r="G20" s="116">
        <v>2</v>
      </c>
      <c r="H20" s="116">
        <v>0</v>
      </c>
      <c r="I20" s="116">
        <v>0</v>
      </c>
      <c r="J20" s="116">
        <v>0</v>
      </c>
      <c r="K20" s="116">
        <v>0</v>
      </c>
      <c r="L20" s="116">
        <v>0</v>
      </c>
      <c r="M20" s="128">
        <f t="shared" si="1"/>
        <v>3</v>
      </c>
      <c r="N20" s="116"/>
      <c r="O20" s="53">
        <v>17</v>
      </c>
      <c r="P20" s="116" t="s">
        <v>29</v>
      </c>
      <c r="Q20" s="53">
        <v>6</v>
      </c>
      <c r="R20" s="58">
        <f t="shared" si="0"/>
        <v>1.7291066282420751E-2</v>
      </c>
      <c r="V20" s="116"/>
      <c r="W20" s="116"/>
      <c r="X20" s="116"/>
      <c r="Y20" s="116"/>
      <c r="Z20" s="116"/>
      <c r="AA20" s="116"/>
      <c r="AB20" s="116"/>
      <c r="AC20" s="116"/>
      <c r="AD20" s="116"/>
      <c r="AE20" s="116"/>
      <c r="AF20" s="116"/>
      <c r="AG20" s="116"/>
      <c r="AH20" s="116" t="s">
        <v>14</v>
      </c>
      <c r="AI20" s="116">
        <v>2</v>
      </c>
      <c r="AJ20" s="116">
        <v>0</v>
      </c>
      <c r="AK20" s="116">
        <v>1</v>
      </c>
      <c r="AL20" s="116">
        <v>4</v>
      </c>
      <c r="AM20" s="116">
        <v>6</v>
      </c>
      <c r="AN20" s="116">
        <v>2</v>
      </c>
      <c r="AO20" s="116">
        <v>1</v>
      </c>
      <c r="AP20" s="116">
        <v>9</v>
      </c>
      <c r="AQ20" s="116">
        <v>1</v>
      </c>
      <c r="AR20" s="116">
        <v>3</v>
      </c>
      <c r="AS20" s="116"/>
      <c r="AT20" s="116"/>
      <c r="AU20" s="116"/>
      <c r="AV20" s="116"/>
      <c r="AW20" s="116"/>
      <c r="AX20" s="116"/>
      <c r="AY20" s="116"/>
      <c r="AZ20" s="116"/>
      <c r="BA20" s="116"/>
      <c r="BB20" s="116"/>
      <c r="BC20" s="116"/>
    </row>
    <row r="21" spans="2:55" x14ac:dyDescent="0.2">
      <c r="B21" s="116" t="s">
        <v>17</v>
      </c>
      <c r="C21" s="116">
        <v>0</v>
      </c>
      <c r="D21" s="116">
        <v>0</v>
      </c>
      <c r="E21" s="116">
        <v>0</v>
      </c>
      <c r="F21" s="116">
        <v>0</v>
      </c>
      <c r="G21" s="116">
        <v>0</v>
      </c>
      <c r="H21" s="116">
        <v>0</v>
      </c>
      <c r="I21" s="116">
        <v>1</v>
      </c>
      <c r="J21" s="116">
        <v>0</v>
      </c>
      <c r="K21" s="116">
        <v>0</v>
      </c>
      <c r="L21" s="116">
        <v>0</v>
      </c>
      <c r="M21" s="128">
        <f t="shared" si="1"/>
        <v>1</v>
      </c>
      <c r="N21" s="116"/>
      <c r="O21" s="53">
        <v>18</v>
      </c>
      <c r="P21" s="117" t="s">
        <v>3</v>
      </c>
      <c r="Q21" s="53">
        <v>5</v>
      </c>
      <c r="R21" s="58">
        <f t="shared" si="0"/>
        <v>1.4409221902017291E-2</v>
      </c>
      <c r="V21" s="116"/>
      <c r="W21" s="116"/>
      <c r="X21" s="116"/>
      <c r="Y21" s="116"/>
      <c r="Z21" s="116"/>
      <c r="AA21" s="116"/>
      <c r="AB21" s="116"/>
      <c r="AC21" s="116"/>
      <c r="AD21" s="116"/>
      <c r="AE21" s="116"/>
      <c r="AF21" s="116"/>
      <c r="AG21" s="116"/>
      <c r="AH21" s="116" t="s">
        <v>15</v>
      </c>
      <c r="AI21" s="116">
        <v>1</v>
      </c>
      <c r="AJ21" s="116">
        <v>1</v>
      </c>
      <c r="AK21" s="116">
        <v>0</v>
      </c>
      <c r="AL21" s="116">
        <v>5</v>
      </c>
      <c r="AM21" s="116">
        <v>7</v>
      </c>
      <c r="AN21" s="116">
        <v>0</v>
      </c>
      <c r="AO21" s="116">
        <v>1</v>
      </c>
      <c r="AP21" s="116">
        <v>3</v>
      </c>
      <c r="AQ21" s="116">
        <v>3</v>
      </c>
      <c r="AR21" s="116">
        <v>1</v>
      </c>
      <c r="AS21" s="116"/>
      <c r="AT21" s="116"/>
      <c r="AU21" s="116"/>
      <c r="AV21" s="116"/>
      <c r="AW21" s="116"/>
      <c r="AX21" s="116"/>
      <c r="AY21" s="116"/>
      <c r="AZ21" s="116"/>
      <c r="BA21" s="116"/>
      <c r="BB21" s="116"/>
      <c r="BC21" s="116"/>
    </row>
    <row r="22" spans="2:55" x14ac:dyDescent="0.2">
      <c r="B22" s="116" t="s">
        <v>18</v>
      </c>
      <c r="C22" s="116">
        <v>0</v>
      </c>
      <c r="D22" s="116">
        <v>0</v>
      </c>
      <c r="E22" s="116">
        <v>0</v>
      </c>
      <c r="F22" s="116">
        <v>1</v>
      </c>
      <c r="G22" s="116">
        <v>2</v>
      </c>
      <c r="H22" s="116">
        <v>0</v>
      </c>
      <c r="I22" s="116">
        <v>0</v>
      </c>
      <c r="J22" s="116">
        <v>0</v>
      </c>
      <c r="K22" s="116">
        <v>0</v>
      </c>
      <c r="L22" s="116">
        <v>1</v>
      </c>
      <c r="M22" s="128">
        <f t="shared" si="1"/>
        <v>4</v>
      </c>
      <c r="N22" s="116"/>
      <c r="O22" s="53">
        <v>19</v>
      </c>
      <c r="P22" s="116" t="s">
        <v>26</v>
      </c>
      <c r="Q22" s="53">
        <v>5</v>
      </c>
      <c r="R22" s="58">
        <f t="shared" si="0"/>
        <v>1.4409221902017291E-2</v>
      </c>
      <c r="V22" s="116"/>
      <c r="W22" s="116"/>
      <c r="X22" s="116"/>
      <c r="Y22" s="116"/>
      <c r="Z22" s="116"/>
      <c r="AA22" s="116"/>
      <c r="AB22" s="116"/>
      <c r="AC22" s="116"/>
      <c r="AD22" s="116"/>
      <c r="AE22" s="116"/>
      <c r="AF22" s="116"/>
      <c r="AG22" s="116"/>
      <c r="AH22" s="116" t="s">
        <v>16</v>
      </c>
      <c r="AI22" s="116">
        <v>0</v>
      </c>
      <c r="AJ22" s="116">
        <v>0</v>
      </c>
      <c r="AK22" s="116">
        <v>0</v>
      </c>
      <c r="AL22" s="116">
        <v>1</v>
      </c>
      <c r="AM22" s="116">
        <v>2</v>
      </c>
      <c r="AN22" s="116">
        <v>0</v>
      </c>
      <c r="AO22" s="116">
        <v>0</v>
      </c>
      <c r="AP22" s="116">
        <v>0</v>
      </c>
      <c r="AQ22" s="116">
        <v>0</v>
      </c>
      <c r="AR22" s="116">
        <v>0</v>
      </c>
      <c r="AS22" s="116"/>
      <c r="AT22" s="116"/>
      <c r="AU22" s="116"/>
      <c r="AV22" s="116"/>
      <c r="AW22" s="116"/>
      <c r="AX22" s="116"/>
      <c r="AY22" s="116"/>
      <c r="AZ22" s="116"/>
      <c r="BA22" s="116"/>
      <c r="BB22" s="116"/>
      <c r="BC22" s="116"/>
    </row>
    <row r="23" spans="2:55" x14ac:dyDescent="0.2">
      <c r="B23" s="116" t="s">
        <v>19</v>
      </c>
      <c r="C23" s="116">
        <v>0</v>
      </c>
      <c r="D23" s="116">
        <v>0</v>
      </c>
      <c r="E23" s="116">
        <v>0</v>
      </c>
      <c r="F23" s="116">
        <v>0</v>
      </c>
      <c r="G23" s="116">
        <v>0</v>
      </c>
      <c r="H23" s="116">
        <v>0</v>
      </c>
      <c r="I23" s="116">
        <v>0</v>
      </c>
      <c r="J23" s="116">
        <v>1</v>
      </c>
      <c r="K23" s="116">
        <v>0</v>
      </c>
      <c r="L23" s="116">
        <v>0</v>
      </c>
      <c r="M23" s="128">
        <f t="shared" si="1"/>
        <v>1</v>
      </c>
      <c r="N23" s="116"/>
      <c r="O23" s="53">
        <v>20</v>
      </c>
      <c r="P23" s="116" t="s">
        <v>18</v>
      </c>
      <c r="Q23" s="53">
        <v>4</v>
      </c>
      <c r="R23" s="58">
        <f t="shared" si="0"/>
        <v>1.1527377521613832E-2</v>
      </c>
      <c r="V23" s="116"/>
      <c r="W23" s="116"/>
      <c r="X23" s="116"/>
      <c r="Y23" s="116"/>
      <c r="Z23" s="116"/>
      <c r="AA23" s="116"/>
      <c r="AB23" s="116"/>
      <c r="AC23" s="116"/>
      <c r="AD23" s="116"/>
      <c r="AE23" s="116"/>
      <c r="AF23" s="116"/>
      <c r="AG23" s="116"/>
      <c r="AH23" s="116" t="s">
        <v>17</v>
      </c>
      <c r="AI23" s="116">
        <v>0</v>
      </c>
      <c r="AJ23" s="116">
        <v>0</v>
      </c>
      <c r="AK23" s="116">
        <v>0</v>
      </c>
      <c r="AL23" s="116">
        <v>0</v>
      </c>
      <c r="AM23" s="116">
        <v>0</v>
      </c>
      <c r="AN23" s="116">
        <v>0</v>
      </c>
      <c r="AO23" s="116">
        <v>1</v>
      </c>
      <c r="AP23" s="116">
        <v>0</v>
      </c>
      <c r="AQ23" s="116">
        <v>0</v>
      </c>
      <c r="AR23" s="116">
        <v>0</v>
      </c>
      <c r="AS23" s="116"/>
      <c r="AT23" s="116"/>
      <c r="AU23" s="116"/>
      <c r="AV23" s="116"/>
      <c r="AW23" s="116"/>
      <c r="AX23" s="116"/>
      <c r="AY23" s="116"/>
      <c r="AZ23" s="116"/>
      <c r="BA23" s="116"/>
      <c r="BB23" s="116"/>
      <c r="BC23" s="116"/>
    </row>
    <row r="24" spans="2:55" x14ac:dyDescent="0.2">
      <c r="B24" s="116" t="s">
        <v>20</v>
      </c>
      <c r="C24" s="116">
        <v>0</v>
      </c>
      <c r="D24" s="116">
        <v>0</v>
      </c>
      <c r="E24" s="116">
        <v>1</v>
      </c>
      <c r="F24" s="116">
        <v>0</v>
      </c>
      <c r="G24" s="116">
        <v>3</v>
      </c>
      <c r="H24" s="116">
        <v>4</v>
      </c>
      <c r="I24" s="116">
        <v>0</v>
      </c>
      <c r="J24" s="116">
        <v>6</v>
      </c>
      <c r="K24" s="116">
        <v>0</v>
      </c>
      <c r="L24" s="116">
        <v>1</v>
      </c>
      <c r="M24" s="128">
        <f t="shared" si="1"/>
        <v>15</v>
      </c>
      <c r="N24" s="116"/>
      <c r="O24" s="53">
        <v>21</v>
      </c>
      <c r="P24" s="116" t="s">
        <v>22</v>
      </c>
      <c r="Q24" s="53">
        <v>4</v>
      </c>
      <c r="R24" s="58">
        <f t="shared" si="0"/>
        <v>1.1527377521613832E-2</v>
      </c>
      <c r="V24" s="116"/>
      <c r="W24" s="116"/>
      <c r="X24" s="116"/>
      <c r="Y24" s="116"/>
      <c r="Z24" s="116"/>
      <c r="AA24" s="116"/>
      <c r="AB24" s="116"/>
      <c r="AC24" s="116"/>
      <c r="AD24" s="116"/>
      <c r="AE24" s="116"/>
      <c r="AF24" s="116"/>
      <c r="AG24" s="116"/>
      <c r="AH24" s="116" t="s">
        <v>18</v>
      </c>
      <c r="AI24" s="116">
        <v>0</v>
      </c>
      <c r="AJ24" s="116">
        <v>0</v>
      </c>
      <c r="AK24" s="116">
        <v>0</v>
      </c>
      <c r="AL24" s="116">
        <v>1</v>
      </c>
      <c r="AM24" s="116">
        <v>2</v>
      </c>
      <c r="AN24" s="116">
        <v>0</v>
      </c>
      <c r="AO24" s="116">
        <v>0</v>
      </c>
      <c r="AP24" s="116">
        <v>0</v>
      </c>
      <c r="AQ24" s="116">
        <v>0</v>
      </c>
      <c r="AR24" s="116">
        <v>1</v>
      </c>
      <c r="AS24" s="116"/>
      <c r="AT24" s="116"/>
      <c r="AU24" s="116"/>
      <c r="AV24" s="116"/>
      <c r="AW24" s="116"/>
      <c r="AX24" s="116"/>
      <c r="AY24" s="116"/>
      <c r="AZ24" s="116"/>
      <c r="BA24" s="116"/>
      <c r="BB24" s="116"/>
      <c r="BC24" s="116"/>
    </row>
    <row r="25" spans="2:55" x14ac:dyDescent="0.2">
      <c r="B25" s="116" t="s">
        <v>21</v>
      </c>
      <c r="C25" s="116">
        <v>0</v>
      </c>
      <c r="D25" s="116">
        <v>0</v>
      </c>
      <c r="E25" s="116">
        <v>0</v>
      </c>
      <c r="F25" s="116">
        <v>0</v>
      </c>
      <c r="G25" s="116">
        <v>0</v>
      </c>
      <c r="H25" s="116">
        <v>0</v>
      </c>
      <c r="I25" s="116">
        <v>0</v>
      </c>
      <c r="J25" s="116">
        <v>0</v>
      </c>
      <c r="K25" s="116">
        <v>0</v>
      </c>
      <c r="L25" s="116">
        <v>0</v>
      </c>
      <c r="M25" s="128">
        <f t="shared" si="1"/>
        <v>0</v>
      </c>
      <c r="N25" s="116"/>
      <c r="O25" s="53">
        <v>22</v>
      </c>
      <c r="P25" s="116" t="s">
        <v>24</v>
      </c>
      <c r="Q25" s="53">
        <v>4</v>
      </c>
      <c r="R25" s="58">
        <f t="shared" si="0"/>
        <v>1.1527377521613832E-2</v>
      </c>
      <c r="V25" s="116"/>
      <c r="W25" s="116"/>
      <c r="X25" s="116"/>
      <c r="Y25" s="116"/>
      <c r="Z25" s="116"/>
      <c r="AA25" s="116"/>
      <c r="AB25" s="116"/>
      <c r="AC25" s="116"/>
      <c r="AD25" s="116"/>
      <c r="AE25" s="116"/>
      <c r="AF25" s="116"/>
      <c r="AG25" s="116"/>
      <c r="AH25" s="116" t="s">
        <v>19</v>
      </c>
      <c r="AI25" s="116">
        <v>0</v>
      </c>
      <c r="AJ25" s="116">
        <v>0</v>
      </c>
      <c r="AK25" s="116">
        <v>0</v>
      </c>
      <c r="AL25" s="116">
        <v>0</v>
      </c>
      <c r="AM25" s="116">
        <v>0</v>
      </c>
      <c r="AN25" s="116">
        <v>0</v>
      </c>
      <c r="AO25" s="116">
        <v>0</v>
      </c>
      <c r="AP25" s="116">
        <v>1</v>
      </c>
      <c r="AQ25" s="116">
        <v>0</v>
      </c>
      <c r="AR25" s="116">
        <v>0</v>
      </c>
      <c r="AS25" s="116"/>
      <c r="AT25" s="116"/>
      <c r="AU25" s="116"/>
      <c r="AV25" s="116"/>
      <c r="AW25" s="116"/>
      <c r="AX25" s="116"/>
      <c r="AY25" s="116"/>
      <c r="AZ25" s="116"/>
      <c r="BA25" s="116"/>
      <c r="BB25" s="116"/>
      <c r="BC25" s="116"/>
    </row>
    <row r="26" spans="2:55" x14ac:dyDescent="0.2">
      <c r="B26" s="116" t="s">
        <v>22</v>
      </c>
      <c r="C26" s="116">
        <v>0</v>
      </c>
      <c r="D26" s="116">
        <v>0</v>
      </c>
      <c r="E26" s="116">
        <v>0</v>
      </c>
      <c r="F26" s="116">
        <v>0</v>
      </c>
      <c r="G26" s="116">
        <v>0</v>
      </c>
      <c r="H26" s="116">
        <v>0</v>
      </c>
      <c r="I26" s="116">
        <v>1</v>
      </c>
      <c r="J26" s="116">
        <v>1</v>
      </c>
      <c r="K26" s="116">
        <v>1</v>
      </c>
      <c r="L26" s="116">
        <v>1</v>
      </c>
      <c r="M26" s="128">
        <f t="shared" si="1"/>
        <v>4</v>
      </c>
      <c r="N26" s="116"/>
      <c r="O26" s="53">
        <v>23</v>
      </c>
      <c r="P26" s="116" t="s">
        <v>16</v>
      </c>
      <c r="Q26" s="53">
        <v>3</v>
      </c>
      <c r="R26" s="58">
        <f t="shared" si="0"/>
        <v>8.6455331412103754E-3</v>
      </c>
      <c r="V26" s="116"/>
      <c r="W26" s="116"/>
      <c r="X26" s="116"/>
      <c r="Y26" s="116"/>
      <c r="Z26" s="116"/>
      <c r="AA26" s="116"/>
      <c r="AB26" s="116"/>
      <c r="AC26" s="116"/>
      <c r="AD26" s="116"/>
      <c r="AE26" s="116"/>
      <c r="AF26" s="116"/>
      <c r="AG26" s="116"/>
      <c r="AH26" s="116" t="s">
        <v>20</v>
      </c>
      <c r="AI26" s="116">
        <v>0</v>
      </c>
      <c r="AJ26" s="116">
        <v>0</v>
      </c>
      <c r="AK26" s="116">
        <v>1</v>
      </c>
      <c r="AL26" s="116">
        <v>0</v>
      </c>
      <c r="AM26" s="116">
        <v>3</v>
      </c>
      <c r="AN26" s="116">
        <v>4</v>
      </c>
      <c r="AO26" s="116">
        <v>0</v>
      </c>
      <c r="AP26" s="116">
        <v>6</v>
      </c>
      <c r="AQ26" s="116">
        <v>0</v>
      </c>
      <c r="AR26" s="116">
        <v>1</v>
      </c>
      <c r="AS26" s="116"/>
      <c r="AT26" s="116"/>
      <c r="AU26" s="116"/>
      <c r="AV26" s="116"/>
      <c r="AW26" s="116"/>
      <c r="AX26" s="116"/>
      <c r="AY26" s="116"/>
      <c r="AZ26" s="116"/>
      <c r="BA26" s="116"/>
      <c r="BB26" s="116"/>
      <c r="BC26" s="116"/>
    </row>
    <row r="27" spans="2:55" x14ac:dyDescent="0.2">
      <c r="B27" s="116" t="s">
        <v>23</v>
      </c>
      <c r="C27" s="116">
        <v>0</v>
      </c>
      <c r="D27" s="116">
        <v>1</v>
      </c>
      <c r="E27" s="116">
        <v>0</v>
      </c>
      <c r="F27" s="116">
        <v>2</v>
      </c>
      <c r="G27" s="116">
        <v>0</v>
      </c>
      <c r="H27" s="116">
        <v>1</v>
      </c>
      <c r="I27" s="116">
        <v>1</v>
      </c>
      <c r="J27" s="116">
        <v>0</v>
      </c>
      <c r="K27" s="116">
        <v>1</v>
      </c>
      <c r="L27" s="116">
        <v>2</v>
      </c>
      <c r="M27" s="128">
        <f t="shared" si="1"/>
        <v>8</v>
      </c>
      <c r="N27" s="116"/>
      <c r="O27" s="53">
        <v>24</v>
      </c>
      <c r="P27" s="116" t="s">
        <v>28</v>
      </c>
      <c r="Q27" s="53">
        <v>3</v>
      </c>
      <c r="R27" s="58">
        <f t="shared" si="0"/>
        <v>8.6455331412103754E-3</v>
      </c>
      <c r="V27" s="116"/>
      <c r="W27" s="116"/>
      <c r="X27" s="116"/>
      <c r="Y27" s="116"/>
      <c r="Z27" s="116"/>
      <c r="AA27" s="116"/>
      <c r="AB27" s="116"/>
      <c r="AC27" s="116"/>
      <c r="AD27" s="116"/>
      <c r="AE27" s="116"/>
      <c r="AF27" s="116"/>
      <c r="AG27" s="116"/>
      <c r="AH27" s="116" t="s">
        <v>21</v>
      </c>
      <c r="AI27" s="116">
        <v>0</v>
      </c>
      <c r="AJ27" s="116">
        <v>0</v>
      </c>
      <c r="AK27" s="116">
        <v>0</v>
      </c>
      <c r="AL27" s="116">
        <v>0</v>
      </c>
      <c r="AM27" s="116">
        <v>0</v>
      </c>
      <c r="AN27" s="116">
        <v>0</v>
      </c>
      <c r="AO27" s="116">
        <v>0</v>
      </c>
      <c r="AP27" s="116">
        <v>0</v>
      </c>
      <c r="AQ27" s="116">
        <v>0</v>
      </c>
      <c r="AR27" s="116">
        <v>0</v>
      </c>
      <c r="AS27" s="116"/>
      <c r="AT27" s="116"/>
      <c r="AU27" s="116"/>
      <c r="AV27" s="116"/>
      <c r="AW27" s="116"/>
      <c r="AX27" s="116"/>
      <c r="AY27" s="116"/>
      <c r="AZ27" s="116"/>
      <c r="BA27" s="116"/>
      <c r="BB27" s="116"/>
      <c r="BC27" s="116"/>
    </row>
    <row r="28" spans="2:55" x14ac:dyDescent="0.2">
      <c r="B28" s="116" t="s">
        <v>24</v>
      </c>
      <c r="C28" s="116">
        <v>0</v>
      </c>
      <c r="D28" s="116">
        <v>1</v>
      </c>
      <c r="E28" s="116">
        <v>1</v>
      </c>
      <c r="F28" s="116">
        <v>0</v>
      </c>
      <c r="G28" s="116">
        <v>1</v>
      </c>
      <c r="H28" s="116">
        <v>0</v>
      </c>
      <c r="I28" s="116">
        <v>0</v>
      </c>
      <c r="J28" s="116">
        <v>0</v>
      </c>
      <c r="K28" s="116">
        <v>0</v>
      </c>
      <c r="L28" s="116">
        <v>1</v>
      </c>
      <c r="M28" s="128">
        <f t="shared" si="1"/>
        <v>4</v>
      </c>
      <c r="N28" s="116"/>
      <c r="O28" s="53">
        <v>25</v>
      </c>
      <c r="P28" s="116" t="s">
        <v>4</v>
      </c>
      <c r="Q28" s="53">
        <v>2</v>
      </c>
      <c r="R28" s="58">
        <f t="shared" si="0"/>
        <v>5.763688760806916E-3</v>
      </c>
      <c r="V28" s="116"/>
      <c r="W28" s="116"/>
      <c r="X28" s="116"/>
      <c r="Y28" s="116"/>
      <c r="Z28" s="116"/>
      <c r="AA28" s="116"/>
      <c r="AB28" s="116"/>
      <c r="AC28" s="116"/>
      <c r="AD28" s="116"/>
      <c r="AE28" s="116"/>
      <c r="AF28" s="116"/>
      <c r="AG28" s="116"/>
      <c r="AH28" s="116" t="s">
        <v>22</v>
      </c>
      <c r="AI28" s="116">
        <v>0</v>
      </c>
      <c r="AJ28" s="116">
        <v>0</v>
      </c>
      <c r="AK28" s="116">
        <v>0</v>
      </c>
      <c r="AL28" s="116">
        <v>0</v>
      </c>
      <c r="AM28" s="116">
        <v>0</v>
      </c>
      <c r="AN28" s="116">
        <v>0</v>
      </c>
      <c r="AO28" s="116">
        <v>1</v>
      </c>
      <c r="AP28" s="116">
        <v>1</v>
      </c>
      <c r="AQ28" s="116">
        <v>1</v>
      </c>
      <c r="AR28" s="116">
        <v>1</v>
      </c>
      <c r="AS28" s="116"/>
      <c r="AT28" s="116"/>
      <c r="AU28" s="116"/>
      <c r="AV28" s="116"/>
      <c r="AW28" s="116"/>
      <c r="AX28" s="116"/>
      <c r="AY28" s="116"/>
      <c r="AZ28" s="116"/>
      <c r="BA28" s="116"/>
      <c r="BB28" s="116"/>
      <c r="BC28" s="116"/>
    </row>
    <row r="29" spans="2:55" x14ac:dyDescent="0.2">
      <c r="B29" s="116" t="s">
        <v>25</v>
      </c>
      <c r="C29" s="116">
        <v>0</v>
      </c>
      <c r="D29" s="116">
        <v>0</v>
      </c>
      <c r="E29" s="116">
        <v>0</v>
      </c>
      <c r="F29" s="116">
        <v>0</v>
      </c>
      <c r="G29" s="116">
        <v>0</v>
      </c>
      <c r="H29" s="116">
        <v>0</v>
      </c>
      <c r="I29" s="116">
        <v>0</v>
      </c>
      <c r="J29" s="116">
        <v>0</v>
      </c>
      <c r="K29" s="116">
        <v>0</v>
      </c>
      <c r="L29" s="116">
        <v>0</v>
      </c>
      <c r="M29" s="128">
        <f t="shared" si="1"/>
        <v>0</v>
      </c>
      <c r="N29" s="116"/>
      <c r="O29" s="53">
        <v>26</v>
      </c>
      <c r="P29" s="116" t="s">
        <v>8</v>
      </c>
      <c r="Q29" s="53">
        <v>1</v>
      </c>
      <c r="R29" s="58">
        <f t="shared" si="0"/>
        <v>2.881844380403458E-3</v>
      </c>
      <c r="V29" s="116"/>
      <c r="W29" s="116"/>
      <c r="X29" s="116"/>
      <c r="Y29" s="116"/>
      <c r="Z29" s="116"/>
      <c r="AA29" s="116"/>
      <c r="AB29" s="116"/>
      <c r="AC29" s="116"/>
      <c r="AD29" s="116"/>
      <c r="AE29" s="116"/>
      <c r="AF29" s="116"/>
      <c r="AG29" s="116"/>
      <c r="AH29" s="116" t="s">
        <v>23</v>
      </c>
      <c r="AI29" s="116">
        <v>0</v>
      </c>
      <c r="AJ29" s="116">
        <v>1</v>
      </c>
      <c r="AK29" s="116">
        <v>0</v>
      </c>
      <c r="AL29" s="116">
        <v>2</v>
      </c>
      <c r="AM29" s="116">
        <v>0</v>
      </c>
      <c r="AN29" s="116">
        <v>1</v>
      </c>
      <c r="AO29" s="116">
        <v>1</v>
      </c>
      <c r="AP29" s="116">
        <v>0</v>
      </c>
      <c r="AQ29" s="116">
        <v>1</v>
      </c>
      <c r="AR29" s="116">
        <v>2</v>
      </c>
      <c r="AS29" s="116"/>
      <c r="AT29" s="116"/>
      <c r="AU29" s="116"/>
      <c r="AV29" s="116"/>
      <c r="AW29" s="116"/>
      <c r="AX29" s="116"/>
      <c r="AY29" s="116"/>
      <c r="AZ29" s="116"/>
      <c r="BA29" s="116"/>
      <c r="BB29" s="116"/>
      <c r="BC29" s="116"/>
    </row>
    <row r="30" spans="2:55" x14ac:dyDescent="0.2">
      <c r="B30" s="116" t="s">
        <v>26</v>
      </c>
      <c r="C30" s="116">
        <v>0</v>
      </c>
      <c r="D30" s="116">
        <v>1</v>
      </c>
      <c r="E30" s="116">
        <v>0</v>
      </c>
      <c r="F30" s="116">
        <v>1</v>
      </c>
      <c r="G30" s="116">
        <v>0</v>
      </c>
      <c r="H30" s="116">
        <v>1</v>
      </c>
      <c r="I30" s="116">
        <v>0</v>
      </c>
      <c r="J30" s="116">
        <v>1</v>
      </c>
      <c r="K30" s="116">
        <v>0</v>
      </c>
      <c r="L30" s="116">
        <v>1</v>
      </c>
      <c r="M30" s="128">
        <f t="shared" si="1"/>
        <v>5</v>
      </c>
      <c r="N30" s="116"/>
      <c r="O30" s="53">
        <v>27</v>
      </c>
      <c r="P30" s="116" t="s">
        <v>17</v>
      </c>
      <c r="Q30" s="53">
        <v>1</v>
      </c>
      <c r="R30" s="58">
        <f t="shared" si="0"/>
        <v>2.881844380403458E-3</v>
      </c>
      <c r="V30" s="116"/>
      <c r="W30" s="116"/>
      <c r="X30" s="116"/>
      <c r="Y30" s="116"/>
      <c r="Z30" s="116"/>
      <c r="AA30" s="116"/>
      <c r="AB30" s="116"/>
      <c r="AC30" s="116"/>
      <c r="AD30" s="116"/>
      <c r="AE30" s="116"/>
      <c r="AF30" s="116"/>
      <c r="AG30" s="116"/>
      <c r="AH30" s="116" t="s">
        <v>24</v>
      </c>
      <c r="AI30" s="116">
        <v>0</v>
      </c>
      <c r="AJ30" s="116">
        <v>1</v>
      </c>
      <c r="AK30" s="116">
        <v>1</v>
      </c>
      <c r="AL30" s="116">
        <v>0</v>
      </c>
      <c r="AM30" s="116">
        <v>1</v>
      </c>
      <c r="AN30" s="116">
        <v>0</v>
      </c>
      <c r="AO30" s="116">
        <v>0</v>
      </c>
      <c r="AP30" s="116">
        <v>0</v>
      </c>
      <c r="AQ30" s="116">
        <v>0</v>
      </c>
      <c r="AR30" s="116">
        <v>1</v>
      </c>
      <c r="AS30" s="116"/>
      <c r="AT30" s="116"/>
      <c r="AU30" s="116"/>
      <c r="AV30" s="116"/>
      <c r="AW30" s="116"/>
      <c r="AX30" s="116"/>
      <c r="AY30" s="116"/>
      <c r="AZ30" s="116"/>
      <c r="BA30" s="116"/>
      <c r="BB30" s="116"/>
      <c r="BC30" s="116"/>
    </row>
    <row r="31" spans="2:55" x14ac:dyDescent="0.2">
      <c r="B31" s="116" t="s">
        <v>27</v>
      </c>
      <c r="C31" s="116">
        <v>0</v>
      </c>
      <c r="D31" s="116">
        <v>1</v>
      </c>
      <c r="E31" s="116">
        <v>1</v>
      </c>
      <c r="F31" s="116">
        <v>3</v>
      </c>
      <c r="G31" s="116">
        <v>4</v>
      </c>
      <c r="H31" s="116">
        <v>0</v>
      </c>
      <c r="I31" s="116">
        <v>0</v>
      </c>
      <c r="J31" s="116">
        <v>2</v>
      </c>
      <c r="K31" s="116">
        <v>0</v>
      </c>
      <c r="L31" s="116">
        <v>0</v>
      </c>
      <c r="M31" s="128">
        <f t="shared" si="1"/>
        <v>11</v>
      </c>
      <c r="N31" s="116"/>
      <c r="O31" s="53">
        <v>28</v>
      </c>
      <c r="P31" s="116" t="s">
        <v>19</v>
      </c>
      <c r="Q31" s="53">
        <v>1</v>
      </c>
      <c r="R31" s="58">
        <f t="shared" si="0"/>
        <v>2.881844380403458E-3</v>
      </c>
      <c r="V31" s="116"/>
      <c r="W31" s="116"/>
      <c r="X31" s="116"/>
      <c r="Y31" s="116"/>
      <c r="Z31" s="116"/>
      <c r="AA31" s="116"/>
      <c r="AB31" s="116"/>
      <c r="AC31" s="116"/>
      <c r="AD31" s="116"/>
      <c r="AE31" s="116"/>
      <c r="AF31" s="116"/>
      <c r="AG31" s="116"/>
      <c r="AH31" s="116" t="s">
        <v>25</v>
      </c>
      <c r="AI31" s="116">
        <v>0</v>
      </c>
      <c r="AJ31" s="116">
        <v>0</v>
      </c>
      <c r="AK31" s="116">
        <v>0</v>
      </c>
      <c r="AL31" s="116">
        <v>0</v>
      </c>
      <c r="AM31" s="116">
        <v>0</v>
      </c>
      <c r="AN31" s="116">
        <v>0</v>
      </c>
      <c r="AO31" s="116">
        <v>0</v>
      </c>
      <c r="AP31" s="116">
        <v>0</v>
      </c>
      <c r="AQ31" s="116">
        <v>0</v>
      </c>
      <c r="AR31" s="116">
        <v>0</v>
      </c>
      <c r="AS31" s="116"/>
      <c r="AT31" s="116"/>
      <c r="AU31" s="116"/>
      <c r="AV31" s="116"/>
      <c r="AW31" s="116"/>
      <c r="AX31" s="116"/>
      <c r="AY31" s="116"/>
      <c r="AZ31" s="116"/>
      <c r="BA31" s="116"/>
      <c r="BB31" s="116"/>
      <c r="BC31" s="116"/>
    </row>
    <row r="32" spans="2:55" x14ac:dyDescent="0.2">
      <c r="B32" s="116" t="s">
        <v>28</v>
      </c>
      <c r="C32" s="116">
        <v>0</v>
      </c>
      <c r="D32" s="116">
        <v>0</v>
      </c>
      <c r="E32" s="116">
        <v>0</v>
      </c>
      <c r="F32" s="116">
        <v>0</v>
      </c>
      <c r="G32" s="116">
        <v>0</v>
      </c>
      <c r="H32" s="116">
        <v>0</v>
      </c>
      <c r="I32" s="116">
        <v>1</v>
      </c>
      <c r="J32" s="116">
        <v>1</v>
      </c>
      <c r="K32" s="116">
        <v>0</v>
      </c>
      <c r="L32" s="116">
        <v>1</v>
      </c>
      <c r="M32" s="128">
        <f t="shared" si="1"/>
        <v>3</v>
      </c>
      <c r="N32" s="116"/>
      <c r="O32" s="53">
        <v>29</v>
      </c>
      <c r="P32" s="116" t="s">
        <v>21</v>
      </c>
      <c r="Q32" s="53">
        <v>0</v>
      </c>
      <c r="R32" s="58">
        <f t="shared" si="0"/>
        <v>0</v>
      </c>
      <c r="V32" s="116"/>
      <c r="W32" s="116"/>
      <c r="X32" s="116"/>
      <c r="Y32" s="116"/>
      <c r="Z32" s="116"/>
      <c r="AA32" s="116"/>
      <c r="AB32" s="116"/>
      <c r="AC32" s="116"/>
      <c r="AD32" s="116"/>
      <c r="AE32" s="116"/>
      <c r="AF32" s="116"/>
      <c r="AG32" s="116"/>
      <c r="AH32" s="116" t="s">
        <v>26</v>
      </c>
      <c r="AI32" s="116">
        <v>0</v>
      </c>
      <c r="AJ32" s="116">
        <v>1</v>
      </c>
      <c r="AK32" s="116">
        <v>0</v>
      </c>
      <c r="AL32" s="116">
        <v>1</v>
      </c>
      <c r="AM32" s="116">
        <v>0</v>
      </c>
      <c r="AN32" s="116">
        <v>1</v>
      </c>
      <c r="AO32" s="116">
        <v>0</v>
      </c>
      <c r="AP32" s="116">
        <v>1</v>
      </c>
      <c r="AQ32" s="116">
        <v>0</v>
      </c>
      <c r="AR32" s="116">
        <v>1</v>
      </c>
      <c r="AS32" s="116"/>
      <c r="AT32" s="116"/>
      <c r="AU32" s="116"/>
      <c r="AV32" s="116"/>
      <c r="AW32" s="116"/>
      <c r="AX32" s="116"/>
      <c r="AY32" s="116"/>
      <c r="AZ32" s="116"/>
      <c r="BA32" s="116"/>
      <c r="BB32" s="116"/>
      <c r="BC32" s="116"/>
    </row>
    <row r="33" spans="2:55" x14ac:dyDescent="0.2">
      <c r="B33" s="116" t="s">
        <v>29</v>
      </c>
      <c r="C33" s="116">
        <v>0</v>
      </c>
      <c r="D33" s="116">
        <v>0</v>
      </c>
      <c r="E33" s="116">
        <v>0</v>
      </c>
      <c r="F33" s="116">
        <v>4</v>
      </c>
      <c r="G33" s="116">
        <v>1</v>
      </c>
      <c r="H33" s="116">
        <v>0</v>
      </c>
      <c r="I33" s="116">
        <v>0</v>
      </c>
      <c r="J33" s="116">
        <v>0</v>
      </c>
      <c r="K33" s="116">
        <v>1</v>
      </c>
      <c r="L33" s="116">
        <v>0</v>
      </c>
      <c r="M33" s="128">
        <f t="shared" si="1"/>
        <v>6</v>
      </c>
      <c r="N33" s="116"/>
      <c r="O33" s="53">
        <v>30</v>
      </c>
      <c r="P33" s="116" t="s">
        <v>25</v>
      </c>
      <c r="Q33" s="53">
        <v>0</v>
      </c>
      <c r="R33" s="58">
        <f t="shared" si="0"/>
        <v>0</v>
      </c>
      <c r="V33" s="116"/>
      <c r="W33" s="116"/>
      <c r="X33" s="116"/>
      <c r="Y33" s="116"/>
      <c r="Z33" s="116"/>
      <c r="AA33" s="116"/>
      <c r="AB33" s="116"/>
      <c r="AC33" s="116"/>
      <c r="AD33" s="116"/>
      <c r="AE33" s="116"/>
      <c r="AF33" s="116"/>
      <c r="AG33" s="116"/>
      <c r="AH33" s="116" t="s">
        <v>27</v>
      </c>
      <c r="AI33" s="116">
        <v>0</v>
      </c>
      <c r="AJ33" s="116">
        <v>1</v>
      </c>
      <c r="AK33" s="116">
        <v>1</v>
      </c>
      <c r="AL33" s="116">
        <v>3</v>
      </c>
      <c r="AM33" s="116">
        <v>4</v>
      </c>
      <c r="AN33" s="116">
        <v>0</v>
      </c>
      <c r="AO33" s="116">
        <v>0</v>
      </c>
      <c r="AP33" s="116">
        <v>2</v>
      </c>
      <c r="AQ33" s="116">
        <v>0</v>
      </c>
      <c r="AR33" s="116">
        <v>0</v>
      </c>
      <c r="AS33" s="116"/>
      <c r="AT33" s="116"/>
      <c r="AU33" s="116"/>
      <c r="AV33" s="116"/>
      <c r="AW33" s="116"/>
      <c r="AX33" s="116"/>
      <c r="AY33" s="116"/>
      <c r="AZ33" s="116"/>
      <c r="BA33" s="116"/>
      <c r="BB33" s="116"/>
      <c r="BC33" s="116"/>
    </row>
    <row r="34" spans="2:55" x14ac:dyDescent="0.2">
      <c r="M34" s="128">
        <f>SUM(M4:M33)</f>
        <v>347</v>
      </c>
      <c r="O34" s="53"/>
      <c r="P34" s="124"/>
      <c r="Q34" s="59"/>
      <c r="R34" s="60"/>
      <c r="AH34" s="116" t="s">
        <v>28</v>
      </c>
      <c r="AI34" s="116">
        <v>0</v>
      </c>
      <c r="AJ34" s="116">
        <v>0</v>
      </c>
      <c r="AK34" s="116">
        <v>0</v>
      </c>
      <c r="AL34" s="116">
        <v>0</v>
      </c>
      <c r="AM34" s="116">
        <v>0</v>
      </c>
      <c r="AN34" s="116">
        <v>0</v>
      </c>
      <c r="AO34" s="116">
        <v>1</v>
      </c>
      <c r="AP34" s="116">
        <v>1</v>
      </c>
      <c r="AQ34" s="116">
        <v>0</v>
      </c>
      <c r="AR34" s="116">
        <v>1</v>
      </c>
    </row>
    <row r="35" spans="2:55" x14ac:dyDescent="0.2">
      <c r="O35" s="131"/>
      <c r="Q35" s="86"/>
      <c r="R35" s="131"/>
      <c r="AH35" s="116" t="s">
        <v>29</v>
      </c>
      <c r="AI35" s="116">
        <v>0</v>
      </c>
      <c r="AJ35" s="116">
        <v>0</v>
      </c>
      <c r="AK35" s="116">
        <v>0</v>
      </c>
      <c r="AL35" s="116">
        <v>4</v>
      </c>
      <c r="AM35" s="116">
        <v>1</v>
      </c>
      <c r="AN35" s="116">
        <v>0</v>
      </c>
      <c r="AO35" s="116">
        <v>0</v>
      </c>
      <c r="AP35" s="116">
        <v>0</v>
      </c>
      <c r="AQ35" s="116">
        <v>1</v>
      </c>
      <c r="AR35" s="116">
        <v>0</v>
      </c>
    </row>
    <row r="36" spans="2:55" x14ac:dyDescent="0.2">
      <c r="O36" s="131"/>
      <c r="P36" s="132"/>
      <c r="Q36" s="131"/>
      <c r="R36" s="131"/>
    </row>
    <row r="37" spans="2:55" x14ac:dyDescent="0.2">
      <c r="B37" s="116" t="s">
        <v>32</v>
      </c>
      <c r="C37" s="116">
        <v>2009</v>
      </c>
      <c r="D37" s="116">
        <v>2010</v>
      </c>
      <c r="E37" s="116">
        <v>2011</v>
      </c>
      <c r="F37" s="116">
        <v>2012</v>
      </c>
      <c r="G37" s="116">
        <v>2013</v>
      </c>
      <c r="H37" s="116">
        <v>2014</v>
      </c>
      <c r="I37" s="116">
        <v>2015</v>
      </c>
      <c r="J37" s="116">
        <v>2016</v>
      </c>
      <c r="K37" s="116">
        <v>2017</v>
      </c>
      <c r="L37" s="116">
        <v>2018</v>
      </c>
      <c r="M37" s="128" t="s">
        <v>30</v>
      </c>
      <c r="O37" s="51" t="s">
        <v>40</v>
      </c>
      <c r="P37" s="121" t="s">
        <v>32</v>
      </c>
      <c r="Q37" s="114" t="s">
        <v>39</v>
      </c>
      <c r="R37" s="114" t="s">
        <v>38</v>
      </c>
    </row>
    <row r="38" spans="2:55" x14ac:dyDescent="0.2">
      <c r="B38" s="116" t="s">
        <v>0</v>
      </c>
      <c r="C38" s="116">
        <v>1</v>
      </c>
      <c r="D38" s="116">
        <v>0</v>
      </c>
      <c r="E38" s="116">
        <v>0</v>
      </c>
      <c r="F38" s="116">
        <v>5</v>
      </c>
      <c r="G38" s="116">
        <v>2</v>
      </c>
      <c r="H38" s="116">
        <v>0</v>
      </c>
      <c r="I38" s="116">
        <v>0</v>
      </c>
      <c r="J38" s="116">
        <v>4</v>
      </c>
      <c r="K38" s="116">
        <v>1</v>
      </c>
      <c r="L38" s="116">
        <v>1</v>
      </c>
      <c r="M38" s="128">
        <f>SUM(C38:L38)</f>
        <v>14</v>
      </c>
      <c r="O38" s="53">
        <v>1</v>
      </c>
      <c r="P38" s="113" t="s">
        <v>0</v>
      </c>
      <c r="Q38" s="54">
        <v>14</v>
      </c>
      <c r="R38" s="55">
        <f t="shared" ref="R38:R67" si="2">Q38/$M$68</f>
        <v>0.20588235294117646</v>
      </c>
    </row>
    <row r="39" spans="2:55" x14ac:dyDescent="0.2">
      <c r="B39" s="116" t="s">
        <v>1</v>
      </c>
      <c r="C39" s="116">
        <v>0</v>
      </c>
      <c r="D39" s="116">
        <v>1</v>
      </c>
      <c r="E39" s="116">
        <v>0</v>
      </c>
      <c r="F39" s="116">
        <v>0</v>
      </c>
      <c r="G39" s="116">
        <v>1</v>
      </c>
      <c r="H39" s="116">
        <v>0</v>
      </c>
      <c r="I39" s="116">
        <v>0</v>
      </c>
      <c r="J39" s="116">
        <v>1</v>
      </c>
      <c r="K39" s="116">
        <v>0</v>
      </c>
      <c r="L39" s="116">
        <v>1</v>
      </c>
      <c r="M39" s="128">
        <f t="shared" ref="M39:M101" si="3">SUM(C39:L39)</f>
        <v>4</v>
      </c>
      <c r="O39" s="53">
        <v>2</v>
      </c>
      <c r="P39" s="113" t="s">
        <v>10</v>
      </c>
      <c r="Q39" s="54">
        <v>14</v>
      </c>
      <c r="R39" s="55">
        <f t="shared" si="2"/>
        <v>0.20588235294117646</v>
      </c>
    </row>
    <row r="40" spans="2:55" x14ac:dyDescent="0.2">
      <c r="B40" s="116" t="s">
        <v>2</v>
      </c>
      <c r="C40" s="116">
        <v>0</v>
      </c>
      <c r="D40" s="116">
        <v>0</v>
      </c>
      <c r="E40" s="116">
        <v>0</v>
      </c>
      <c r="F40" s="116">
        <v>1</v>
      </c>
      <c r="G40" s="116">
        <v>0</v>
      </c>
      <c r="H40" s="116">
        <v>0</v>
      </c>
      <c r="I40" s="116">
        <v>0</v>
      </c>
      <c r="J40" s="116">
        <v>0</v>
      </c>
      <c r="K40" s="116">
        <v>0</v>
      </c>
      <c r="L40" s="116">
        <v>1</v>
      </c>
      <c r="M40" s="128">
        <f t="shared" si="3"/>
        <v>2</v>
      </c>
      <c r="O40" s="53">
        <v>3</v>
      </c>
      <c r="P40" s="113" t="s">
        <v>7</v>
      </c>
      <c r="Q40" s="54">
        <v>7</v>
      </c>
      <c r="R40" s="55">
        <f t="shared" si="2"/>
        <v>0.10294117647058823</v>
      </c>
      <c r="AH40" s="116" t="s">
        <v>0</v>
      </c>
      <c r="AI40" s="116">
        <v>2</v>
      </c>
      <c r="AJ40" s="116">
        <v>1</v>
      </c>
      <c r="AK40" s="116">
        <v>0</v>
      </c>
      <c r="AL40" s="116">
        <v>6</v>
      </c>
      <c r="AM40" s="116">
        <v>5</v>
      </c>
      <c r="AN40" s="116">
        <v>5</v>
      </c>
      <c r="AO40" s="116">
        <v>1</v>
      </c>
      <c r="AP40" s="116">
        <v>7</v>
      </c>
      <c r="AQ40" s="116">
        <v>1</v>
      </c>
      <c r="AR40" s="116">
        <v>3</v>
      </c>
    </row>
    <row r="41" spans="2:55" x14ac:dyDescent="0.2">
      <c r="B41" s="117" t="s">
        <v>3</v>
      </c>
      <c r="C41" s="116">
        <v>0</v>
      </c>
      <c r="D41" s="116">
        <v>0</v>
      </c>
      <c r="E41" s="116">
        <v>0</v>
      </c>
      <c r="F41" s="116">
        <v>1</v>
      </c>
      <c r="G41" s="116">
        <v>0</v>
      </c>
      <c r="H41" s="116">
        <v>0</v>
      </c>
      <c r="I41" s="116">
        <v>0</v>
      </c>
      <c r="J41" s="116">
        <v>1</v>
      </c>
      <c r="K41" s="116">
        <v>0</v>
      </c>
      <c r="L41" s="116">
        <v>0</v>
      </c>
      <c r="M41" s="128">
        <f t="shared" si="3"/>
        <v>2</v>
      </c>
      <c r="O41" s="53">
        <v>4</v>
      </c>
      <c r="P41" s="113" t="s">
        <v>1</v>
      </c>
      <c r="Q41" s="54">
        <v>4</v>
      </c>
      <c r="R41" s="55">
        <f t="shared" si="2"/>
        <v>5.8823529411764705E-2</v>
      </c>
      <c r="AH41" s="116" t="s">
        <v>10</v>
      </c>
      <c r="AI41" s="116">
        <v>1</v>
      </c>
      <c r="AJ41" s="116">
        <v>0</v>
      </c>
      <c r="AK41" s="116">
        <v>0</v>
      </c>
      <c r="AL41" s="116">
        <v>6</v>
      </c>
      <c r="AM41" s="116">
        <v>7</v>
      </c>
      <c r="AN41" s="116">
        <v>8</v>
      </c>
      <c r="AO41" s="116">
        <v>3</v>
      </c>
      <c r="AP41" s="116">
        <v>2</v>
      </c>
      <c r="AQ41" s="116">
        <v>1</v>
      </c>
      <c r="AR41" s="116">
        <v>3</v>
      </c>
    </row>
    <row r="42" spans="2:55" x14ac:dyDescent="0.2">
      <c r="B42" s="116" t="s">
        <v>4</v>
      </c>
      <c r="C42" s="116">
        <v>0</v>
      </c>
      <c r="D42" s="116">
        <v>0</v>
      </c>
      <c r="E42" s="116">
        <v>0</v>
      </c>
      <c r="F42" s="116">
        <v>0</v>
      </c>
      <c r="G42" s="116">
        <v>0</v>
      </c>
      <c r="H42" s="116">
        <v>0</v>
      </c>
      <c r="I42" s="116">
        <v>0</v>
      </c>
      <c r="J42" s="116">
        <v>0</v>
      </c>
      <c r="K42" s="116">
        <v>0</v>
      </c>
      <c r="L42" s="116">
        <v>0</v>
      </c>
      <c r="M42" s="128">
        <f t="shared" si="3"/>
        <v>0</v>
      </c>
      <c r="O42" s="53">
        <v>5</v>
      </c>
      <c r="P42" s="113" t="s">
        <v>12</v>
      </c>
      <c r="Q42" s="54">
        <v>4</v>
      </c>
      <c r="R42" s="55">
        <f t="shared" si="2"/>
        <v>5.8823529411764705E-2</v>
      </c>
      <c r="AH42" s="116" t="s">
        <v>14</v>
      </c>
      <c r="AI42" s="116">
        <v>2</v>
      </c>
      <c r="AJ42" s="116">
        <v>0</v>
      </c>
      <c r="AK42" s="116">
        <v>1</v>
      </c>
      <c r="AL42" s="116">
        <v>4</v>
      </c>
      <c r="AM42" s="116">
        <v>6</v>
      </c>
      <c r="AN42" s="116">
        <v>2</v>
      </c>
      <c r="AO42" s="116">
        <v>1</v>
      </c>
      <c r="AP42" s="116">
        <v>9</v>
      </c>
      <c r="AQ42" s="116">
        <v>1</v>
      </c>
      <c r="AR42" s="116">
        <v>3</v>
      </c>
    </row>
    <row r="43" spans="2:55" x14ac:dyDescent="0.2">
      <c r="B43" s="116" t="s">
        <v>5</v>
      </c>
      <c r="C43" s="116">
        <v>0</v>
      </c>
      <c r="D43" s="116">
        <v>0</v>
      </c>
      <c r="E43" s="116">
        <v>0</v>
      </c>
      <c r="F43" s="116">
        <v>2</v>
      </c>
      <c r="G43" s="116">
        <v>0</v>
      </c>
      <c r="H43" s="116">
        <v>0</v>
      </c>
      <c r="I43" s="116">
        <v>0</v>
      </c>
      <c r="J43" s="116">
        <v>0</v>
      </c>
      <c r="K43" s="116">
        <v>0</v>
      </c>
      <c r="L43" s="116">
        <v>1</v>
      </c>
      <c r="M43" s="128">
        <f t="shared" si="3"/>
        <v>3</v>
      </c>
      <c r="O43" s="53">
        <v>6</v>
      </c>
      <c r="P43" s="113" t="s">
        <v>14</v>
      </c>
      <c r="Q43" s="54">
        <v>4</v>
      </c>
      <c r="R43" s="55">
        <f t="shared" si="2"/>
        <v>5.8823529411764705E-2</v>
      </c>
      <c r="AH43" s="116" t="s">
        <v>7</v>
      </c>
      <c r="AI43" s="116">
        <v>1</v>
      </c>
      <c r="AJ43" s="116">
        <v>3</v>
      </c>
      <c r="AK43" s="116">
        <v>1</v>
      </c>
      <c r="AL43" s="116">
        <v>9</v>
      </c>
      <c r="AM43" s="116">
        <v>1</v>
      </c>
      <c r="AN43" s="116">
        <v>1</v>
      </c>
      <c r="AO43" s="116">
        <v>4</v>
      </c>
      <c r="AP43" s="116">
        <v>3</v>
      </c>
      <c r="AQ43" s="116">
        <v>2</v>
      </c>
      <c r="AR43" s="116">
        <v>3</v>
      </c>
    </row>
    <row r="44" spans="2:55" x14ac:dyDescent="0.2">
      <c r="B44" s="116" t="s">
        <v>6</v>
      </c>
      <c r="C44" s="116">
        <v>0</v>
      </c>
      <c r="D44" s="116">
        <v>0</v>
      </c>
      <c r="E44" s="116">
        <v>0</v>
      </c>
      <c r="F44" s="116">
        <v>2</v>
      </c>
      <c r="G44" s="116">
        <v>0</v>
      </c>
      <c r="H44" s="116">
        <v>0</v>
      </c>
      <c r="I44" s="116">
        <v>0</v>
      </c>
      <c r="J44" s="116">
        <v>0</v>
      </c>
      <c r="K44" s="116">
        <v>0</v>
      </c>
      <c r="L44" s="116">
        <v>0</v>
      </c>
      <c r="M44" s="128">
        <f t="shared" si="3"/>
        <v>2</v>
      </c>
      <c r="O44" s="53">
        <v>7</v>
      </c>
      <c r="P44" s="113" t="s">
        <v>5</v>
      </c>
      <c r="Q44" s="54">
        <v>3</v>
      </c>
      <c r="R44" s="55">
        <f t="shared" si="2"/>
        <v>4.4117647058823532E-2</v>
      </c>
      <c r="AH44" s="116" t="s">
        <v>13</v>
      </c>
      <c r="AI44" s="116">
        <v>1</v>
      </c>
      <c r="AJ44" s="116">
        <v>1</v>
      </c>
      <c r="AK44" s="116">
        <v>0</v>
      </c>
      <c r="AL44" s="116">
        <v>7</v>
      </c>
      <c r="AM44" s="116">
        <v>4</v>
      </c>
      <c r="AN44" s="116">
        <v>8</v>
      </c>
      <c r="AO44" s="116">
        <v>0</v>
      </c>
      <c r="AP44" s="116">
        <v>3</v>
      </c>
      <c r="AQ44" s="116">
        <v>1</v>
      </c>
      <c r="AR44" s="116">
        <v>3</v>
      </c>
    </row>
    <row r="45" spans="2:55" x14ac:dyDescent="0.2">
      <c r="B45" s="116" t="s">
        <v>7</v>
      </c>
      <c r="C45" s="116">
        <v>0</v>
      </c>
      <c r="D45" s="116">
        <v>1</v>
      </c>
      <c r="E45" s="116">
        <v>0</v>
      </c>
      <c r="F45" s="116">
        <v>2</v>
      </c>
      <c r="G45" s="116">
        <v>0</v>
      </c>
      <c r="H45" s="116">
        <v>1</v>
      </c>
      <c r="I45" s="116">
        <v>1</v>
      </c>
      <c r="J45" s="116">
        <v>0</v>
      </c>
      <c r="K45" s="116">
        <v>1</v>
      </c>
      <c r="L45" s="116">
        <v>1</v>
      </c>
      <c r="M45" s="128">
        <f t="shared" si="3"/>
        <v>7</v>
      </c>
      <c r="O45" s="53">
        <v>8</v>
      </c>
      <c r="P45" s="113" t="s">
        <v>2</v>
      </c>
      <c r="Q45" s="54">
        <v>2</v>
      </c>
      <c r="R45" s="55">
        <f t="shared" si="2"/>
        <v>2.9411764705882353E-2</v>
      </c>
    </row>
    <row r="46" spans="2:55" x14ac:dyDescent="0.2">
      <c r="B46" s="116" t="s">
        <v>8</v>
      </c>
      <c r="C46" s="116">
        <v>0</v>
      </c>
      <c r="D46" s="116">
        <v>0</v>
      </c>
      <c r="E46" s="116">
        <v>0</v>
      </c>
      <c r="F46" s="116">
        <v>0</v>
      </c>
      <c r="G46" s="116">
        <v>0</v>
      </c>
      <c r="H46" s="116">
        <v>0</v>
      </c>
      <c r="I46" s="116">
        <v>0</v>
      </c>
      <c r="J46" s="116">
        <v>0</v>
      </c>
      <c r="K46" s="116">
        <v>0</v>
      </c>
      <c r="L46" s="116">
        <v>0</v>
      </c>
      <c r="M46" s="128">
        <f t="shared" si="3"/>
        <v>0</v>
      </c>
      <c r="O46" s="53">
        <v>9</v>
      </c>
      <c r="P46" s="115" t="s">
        <v>3</v>
      </c>
      <c r="Q46" s="54">
        <v>2</v>
      </c>
      <c r="R46" s="55">
        <f t="shared" si="2"/>
        <v>2.9411764705882353E-2</v>
      </c>
    </row>
    <row r="47" spans="2:55" x14ac:dyDescent="0.2">
      <c r="B47" s="116" t="s">
        <v>9</v>
      </c>
      <c r="C47" s="116">
        <v>0</v>
      </c>
      <c r="D47" s="116">
        <v>0</v>
      </c>
      <c r="E47" s="116">
        <v>0</v>
      </c>
      <c r="F47" s="116">
        <v>0</v>
      </c>
      <c r="G47" s="116">
        <v>0</v>
      </c>
      <c r="H47" s="116">
        <v>0</v>
      </c>
      <c r="I47" s="116">
        <v>0</v>
      </c>
      <c r="J47" s="116">
        <v>0</v>
      </c>
      <c r="K47" s="116">
        <v>0</v>
      </c>
      <c r="L47" s="116">
        <v>0</v>
      </c>
      <c r="M47" s="128">
        <f t="shared" si="3"/>
        <v>0</v>
      </c>
      <c r="O47" s="53">
        <v>10</v>
      </c>
      <c r="P47" s="113" t="s">
        <v>6</v>
      </c>
      <c r="Q47" s="54">
        <v>2</v>
      </c>
      <c r="R47" s="55">
        <f t="shared" si="2"/>
        <v>2.9411764705882353E-2</v>
      </c>
      <c r="AH47" s="116" t="s">
        <v>0</v>
      </c>
      <c r="AI47" s="130">
        <f>AI40/$M$4</f>
        <v>6.4516129032258063E-2</v>
      </c>
      <c r="AJ47" s="130">
        <f t="shared" ref="AJ47:AR47" si="4">AJ40/$M$4</f>
        <v>3.2258064516129031E-2</v>
      </c>
      <c r="AK47" s="130">
        <f t="shared" si="4"/>
        <v>0</v>
      </c>
      <c r="AL47" s="130">
        <f t="shared" si="4"/>
        <v>0.19354838709677419</v>
      </c>
      <c r="AM47" s="130">
        <f t="shared" si="4"/>
        <v>0.16129032258064516</v>
      </c>
      <c r="AN47" s="130">
        <f t="shared" si="4"/>
        <v>0.16129032258064516</v>
      </c>
      <c r="AO47" s="130">
        <f t="shared" si="4"/>
        <v>3.2258064516129031E-2</v>
      </c>
      <c r="AP47" s="130">
        <f t="shared" si="4"/>
        <v>0.22580645161290322</v>
      </c>
      <c r="AQ47" s="130">
        <f t="shared" si="4"/>
        <v>3.2258064516129031E-2</v>
      </c>
      <c r="AR47" s="130">
        <f t="shared" si="4"/>
        <v>9.6774193548387094E-2</v>
      </c>
    </row>
    <row r="48" spans="2:55" x14ac:dyDescent="0.2">
      <c r="B48" s="116" t="s">
        <v>10</v>
      </c>
      <c r="C48" s="116">
        <v>0</v>
      </c>
      <c r="D48" s="116">
        <v>0</v>
      </c>
      <c r="E48" s="116">
        <v>0</v>
      </c>
      <c r="F48" s="116">
        <v>3</v>
      </c>
      <c r="G48" s="116">
        <v>4</v>
      </c>
      <c r="H48" s="116">
        <v>2</v>
      </c>
      <c r="I48" s="116">
        <v>2</v>
      </c>
      <c r="J48" s="116">
        <v>1</v>
      </c>
      <c r="K48" s="116">
        <v>0</v>
      </c>
      <c r="L48" s="116">
        <v>2</v>
      </c>
      <c r="M48" s="128">
        <f t="shared" si="3"/>
        <v>14</v>
      </c>
      <c r="O48" s="135">
        <v>11</v>
      </c>
      <c r="P48" s="116" t="s">
        <v>15</v>
      </c>
      <c r="Q48" s="137">
        <v>2</v>
      </c>
      <c r="R48" s="138">
        <f t="shared" si="2"/>
        <v>2.9411764705882353E-2</v>
      </c>
      <c r="AH48" s="116" t="s">
        <v>10</v>
      </c>
      <c r="AI48" s="130">
        <f>AI41/$M$14</f>
        <v>3.2258064516129031E-2</v>
      </c>
      <c r="AJ48" s="130">
        <f t="shared" ref="AJ48:AR48" si="5">AJ41/$M$14</f>
        <v>0</v>
      </c>
      <c r="AK48" s="130">
        <f t="shared" si="5"/>
        <v>0</v>
      </c>
      <c r="AL48" s="130">
        <f t="shared" si="5"/>
        <v>0.19354838709677419</v>
      </c>
      <c r="AM48" s="130">
        <f t="shared" si="5"/>
        <v>0.22580645161290322</v>
      </c>
      <c r="AN48" s="130">
        <f t="shared" si="5"/>
        <v>0.25806451612903225</v>
      </c>
      <c r="AO48" s="130">
        <f t="shared" si="5"/>
        <v>9.6774193548387094E-2</v>
      </c>
      <c r="AP48" s="130">
        <f t="shared" si="5"/>
        <v>6.4516129032258063E-2</v>
      </c>
      <c r="AQ48" s="130">
        <f t="shared" si="5"/>
        <v>3.2258064516129031E-2</v>
      </c>
      <c r="AR48" s="130">
        <f t="shared" si="5"/>
        <v>9.6774193548387094E-2</v>
      </c>
    </row>
    <row r="49" spans="2:44" x14ac:dyDescent="0.2">
      <c r="B49" s="116" t="s">
        <v>11</v>
      </c>
      <c r="C49" s="116">
        <v>0</v>
      </c>
      <c r="D49" s="116">
        <v>0</v>
      </c>
      <c r="E49" s="116">
        <v>0</v>
      </c>
      <c r="F49" s="116">
        <v>0</v>
      </c>
      <c r="G49" s="116">
        <v>1</v>
      </c>
      <c r="H49" s="116">
        <v>0</v>
      </c>
      <c r="I49" s="116">
        <v>0</v>
      </c>
      <c r="J49" s="116">
        <v>0</v>
      </c>
      <c r="K49" s="116">
        <v>0</v>
      </c>
      <c r="L49" s="116">
        <v>0</v>
      </c>
      <c r="M49" s="128">
        <f t="shared" si="3"/>
        <v>1</v>
      </c>
      <c r="O49" s="53">
        <v>12</v>
      </c>
      <c r="P49" s="116" t="s">
        <v>282</v>
      </c>
      <c r="Q49" s="54">
        <v>2</v>
      </c>
      <c r="R49" s="55">
        <f t="shared" si="2"/>
        <v>2.9411764705882353E-2</v>
      </c>
      <c r="AH49" s="116" t="s">
        <v>14</v>
      </c>
      <c r="AI49" s="130">
        <f>AI42/$M$18</f>
        <v>6.8965517241379309E-2</v>
      </c>
      <c r="AJ49" s="130">
        <f t="shared" ref="AJ49:AR49" si="6">AJ42/$M$18</f>
        <v>0</v>
      </c>
      <c r="AK49" s="130">
        <f t="shared" si="6"/>
        <v>3.4482758620689655E-2</v>
      </c>
      <c r="AL49" s="130">
        <f t="shared" si="6"/>
        <v>0.13793103448275862</v>
      </c>
      <c r="AM49" s="130">
        <f t="shared" si="6"/>
        <v>0.20689655172413793</v>
      </c>
      <c r="AN49" s="130">
        <f t="shared" si="6"/>
        <v>6.8965517241379309E-2</v>
      </c>
      <c r="AO49" s="130">
        <f t="shared" si="6"/>
        <v>3.4482758620689655E-2</v>
      </c>
      <c r="AP49" s="130">
        <f t="shared" si="6"/>
        <v>0.31034482758620691</v>
      </c>
      <c r="AQ49" s="130">
        <f t="shared" si="6"/>
        <v>3.4482758620689655E-2</v>
      </c>
      <c r="AR49" s="130">
        <f t="shared" si="6"/>
        <v>0.10344827586206896</v>
      </c>
    </row>
    <row r="50" spans="2:44" x14ac:dyDescent="0.2">
      <c r="B50" s="116" t="s">
        <v>12</v>
      </c>
      <c r="C50" s="116">
        <v>0</v>
      </c>
      <c r="D50" s="116">
        <v>0</v>
      </c>
      <c r="E50" s="116">
        <v>0</v>
      </c>
      <c r="F50" s="116">
        <v>1</v>
      </c>
      <c r="G50" s="116">
        <v>1</v>
      </c>
      <c r="H50" s="116">
        <v>0</v>
      </c>
      <c r="I50" s="116">
        <v>1</v>
      </c>
      <c r="J50" s="116">
        <v>1</v>
      </c>
      <c r="K50" s="116">
        <v>0</v>
      </c>
      <c r="L50" s="116">
        <v>0</v>
      </c>
      <c r="M50" s="128">
        <f t="shared" si="3"/>
        <v>4</v>
      </c>
      <c r="O50" s="53">
        <v>13</v>
      </c>
      <c r="P50" s="116" t="s">
        <v>11</v>
      </c>
      <c r="Q50" s="54">
        <v>1</v>
      </c>
      <c r="R50" s="55">
        <f t="shared" si="2"/>
        <v>1.4705882352941176E-2</v>
      </c>
      <c r="AH50" s="116" t="s">
        <v>7</v>
      </c>
      <c r="AI50" s="130">
        <f>AI43/$M$11</f>
        <v>3.5714285714285712E-2</v>
      </c>
      <c r="AJ50" s="130">
        <f t="shared" ref="AJ50:AR50" si="7">AJ43/$M$11</f>
        <v>0.10714285714285714</v>
      </c>
      <c r="AK50" s="130">
        <f t="shared" si="7"/>
        <v>3.5714285714285712E-2</v>
      </c>
      <c r="AL50" s="130">
        <f t="shared" si="7"/>
        <v>0.32142857142857145</v>
      </c>
      <c r="AM50" s="130">
        <f t="shared" si="7"/>
        <v>3.5714285714285712E-2</v>
      </c>
      <c r="AN50" s="130">
        <f t="shared" si="7"/>
        <v>3.5714285714285712E-2</v>
      </c>
      <c r="AO50" s="130">
        <f t="shared" si="7"/>
        <v>0.14285714285714285</v>
      </c>
      <c r="AP50" s="130">
        <f t="shared" si="7"/>
        <v>0.10714285714285714</v>
      </c>
      <c r="AQ50" s="130">
        <f t="shared" si="7"/>
        <v>7.1428571428571425E-2</v>
      </c>
      <c r="AR50" s="130">
        <f t="shared" si="7"/>
        <v>0.10714285714285714</v>
      </c>
    </row>
    <row r="51" spans="2:44" x14ac:dyDescent="0.2">
      <c r="B51" s="116" t="s">
        <v>13</v>
      </c>
      <c r="C51" s="116">
        <v>0</v>
      </c>
      <c r="D51" s="116">
        <v>0</v>
      </c>
      <c r="E51" s="116">
        <v>0</v>
      </c>
      <c r="F51" s="116">
        <v>1</v>
      </c>
      <c r="G51" s="116">
        <v>0</v>
      </c>
      <c r="H51" s="116">
        <v>0</v>
      </c>
      <c r="I51" s="116">
        <v>0</v>
      </c>
      <c r="J51" s="116">
        <v>0</v>
      </c>
      <c r="K51" s="116">
        <v>0</v>
      </c>
      <c r="L51" s="116">
        <v>0</v>
      </c>
      <c r="M51" s="128">
        <f t="shared" si="3"/>
        <v>1</v>
      </c>
      <c r="O51" s="53">
        <v>14</v>
      </c>
      <c r="P51" s="116" t="s">
        <v>13</v>
      </c>
      <c r="Q51" s="54">
        <v>1</v>
      </c>
      <c r="R51" s="55">
        <f t="shared" si="2"/>
        <v>1.4705882352941176E-2</v>
      </c>
      <c r="AH51" s="116" t="s">
        <v>13</v>
      </c>
      <c r="AI51" s="130">
        <f>AI44/$M$17</f>
        <v>3.5714285714285712E-2</v>
      </c>
      <c r="AJ51" s="130">
        <f t="shared" ref="AJ51:AR51" si="8">AJ44/$M$17</f>
        <v>3.5714285714285712E-2</v>
      </c>
      <c r="AK51" s="130">
        <f t="shared" si="8"/>
        <v>0</v>
      </c>
      <c r="AL51" s="130">
        <f t="shared" si="8"/>
        <v>0.25</v>
      </c>
      <c r="AM51" s="130">
        <f t="shared" si="8"/>
        <v>0.14285714285714285</v>
      </c>
      <c r="AN51" s="130">
        <f t="shared" si="8"/>
        <v>0.2857142857142857</v>
      </c>
      <c r="AO51" s="130">
        <f t="shared" si="8"/>
        <v>0</v>
      </c>
      <c r="AP51" s="130">
        <f t="shared" si="8"/>
        <v>0.10714285714285714</v>
      </c>
      <c r="AQ51" s="130">
        <f t="shared" si="8"/>
        <v>3.5714285714285712E-2</v>
      </c>
      <c r="AR51" s="130">
        <f t="shared" si="8"/>
        <v>0.10714285714285714</v>
      </c>
    </row>
    <row r="52" spans="2:44" x14ac:dyDescent="0.2">
      <c r="B52" s="116" t="s">
        <v>14</v>
      </c>
      <c r="C52" s="116">
        <v>0</v>
      </c>
      <c r="D52" s="116">
        <v>0</v>
      </c>
      <c r="E52" s="116">
        <v>0</v>
      </c>
      <c r="F52" s="116">
        <v>3</v>
      </c>
      <c r="G52" s="116">
        <v>0</v>
      </c>
      <c r="H52" s="116">
        <v>0</v>
      </c>
      <c r="I52" s="116">
        <v>0</v>
      </c>
      <c r="J52" s="116">
        <v>1</v>
      </c>
      <c r="K52" s="116">
        <v>0</v>
      </c>
      <c r="L52" s="116">
        <v>0</v>
      </c>
      <c r="M52" s="128">
        <f t="shared" si="3"/>
        <v>4</v>
      </c>
      <c r="O52" s="53">
        <v>15</v>
      </c>
      <c r="P52" s="116" t="s">
        <v>18</v>
      </c>
      <c r="Q52" s="54">
        <v>1</v>
      </c>
      <c r="R52" s="55">
        <f t="shared" si="2"/>
        <v>1.4705882352941176E-2</v>
      </c>
    </row>
    <row r="53" spans="2:44" x14ac:dyDescent="0.2">
      <c r="B53" s="116" t="s">
        <v>15</v>
      </c>
      <c r="C53" s="116">
        <v>0</v>
      </c>
      <c r="D53" s="116">
        <v>1</v>
      </c>
      <c r="E53" s="116">
        <v>0</v>
      </c>
      <c r="F53" s="116">
        <v>1</v>
      </c>
      <c r="G53" s="116">
        <v>0</v>
      </c>
      <c r="H53" s="116">
        <v>0</v>
      </c>
      <c r="I53" s="116">
        <v>0</v>
      </c>
      <c r="J53" s="116">
        <v>0</v>
      </c>
      <c r="K53" s="116">
        <v>0</v>
      </c>
      <c r="L53" s="116">
        <v>0</v>
      </c>
      <c r="M53" s="128">
        <f t="shared" si="3"/>
        <v>2</v>
      </c>
      <c r="O53" s="53">
        <v>16</v>
      </c>
      <c r="P53" s="116" t="s">
        <v>22</v>
      </c>
      <c r="Q53" s="54">
        <v>1</v>
      </c>
      <c r="R53" s="55">
        <f t="shared" si="2"/>
        <v>1.4705882352941176E-2</v>
      </c>
    </row>
    <row r="54" spans="2:44" x14ac:dyDescent="0.2">
      <c r="B54" s="116" t="s">
        <v>16</v>
      </c>
      <c r="C54" s="116">
        <v>0</v>
      </c>
      <c r="D54" s="116">
        <v>0</v>
      </c>
      <c r="E54" s="116">
        <v>0</v>
      </c>
      <c r="F54" s="116">
        <v>0</v>
      </c>
      <c r="G54" s="116">
        <v>0</v>
      </c>
      <c r="H54" s="116">
        <v>0</v>
      </c>
      <c r="I54" s="116">
        <v>0</v>
      </c>
      <c r="J54" s="116">
        <v>0</v>
      </c>
      <c r="K54" s="116">
        <v>0</v>
      </c>
      <c r="L54" s="116">
        <v>0</v>
      </c>
      <c r="M54" s="128">
        <f t="shared" si="3"/>
        <v>0</v>
      </c>
      <c r="O54" s="53">
        <v>17</v>
      </c>
      <c r="P54" s="116" t="s">
        <v>23</v>
      </c>
      <c r="Q54" s="54">
        <v>1</v>
      </c>
      <c r="R54" s="55">
        <f t="shared" si="2"/>
        <v>1.4705882352941176E-2</v>
      </c>
    </row>
    <row r="55" spans="2:44" x14ac:dyDescent="0.2">
      <c r="B55" s="116" t="s">
        <v>17</v>
      </c>
      <c r="C55" s="116">
        <v>0</v>
      </c>
      <c r="D55" s="116">
        <v>0</v>
      </c>
      <c r="E55" s="116">
        <v>0</v>
      </c>
      <c r="F55" s="116">
        <v>0</v>
      </c>
      <c r="G55" s="116">
        <v>0</v>
      </c>
      <c r="H55" s="116">
        <v>0</v>
      </c>
      <c r="I55" s="116">
        <v>0</v>
      </c>
      <c r="J55" s="116">
        <v>0</v>
      </c>
      <c r="K55" s="116">
        <v>0</v>
      </c>
      <c r="L55" s="116">
        <v>0</v>
      </c>
      <c r="M55" s="128">
        <f t="shared" si="3"/>
        <v>0</v>
      </c>
      <c r="O55" s="53">
        <v>18</v>
      </c>
      <c r="P55" s="116" t="s">
        <v>24</v>
      </c>
      <c r="Q55" s="54">
        <v>1</v>
      </c>
      <c r="R55" s="55">
        <f t="shared" si="2"/>
        <v>1.4705882352941176E-2</v>
      </c>
    </row>
    <row r="56" spans="2:44" x14ac:dyDescent="0.2">
      <c r="B56" s="116" t="s">
        <v>18</v>
      </c>
      <c r="C56" s="116">
        <v>0</v>
      </c>
      <c r="D56" s="116">
        <v>0</v>
      </c>
      <c r="E56" s="116">
        <v>0</v>
      </c>
      <c r="F56" s="116">
        <v>0</v>
      </c>
      <c r="G56" s="116">
        <v>1</v>
      </c>
      <c r="H56" s="116">
        <v>0</v>
      </c>
      <c r="I56" s="116">
        <v>0</v>
      </c>
      <c r="J56" s="116">
        <v>0</v>
      </c>
      <c r="K56" s="116">
        <v>0</v>
      </c>
      <c r="L56" s="116">
        <v>0</v>
      </c>
      <c r="M56" s="128">
        <f t="shared" si="3"/>
        <v>1</v>
      </c>
      <c r="O56" s="53">
        <v>19</v>
      </c>
      <c r="P56" s="116" t="s">
        <v>26</v>
      </c>
      <c r="Q56" s="54">
        <v>1</v>
      </c>
      <c r="R56" s="55">
        <f t="shared" si="2"/>
        <v>1.4705882352941176E-2</v>
      </c>
    </row>
    <row r="57" spans="2:44" x14ac:dyDescent="0.2">
      <c r="B57" s="116" t="s">
        <v>19</v>
      </c>
      <c r="C57" s="116">
        <v>0</v>
      </c>
      <c r="D57" s="116">
        <v>0</v>
      </c>
      <c r="E57" s="116">
        <v>0</v>
      </c>
      <c r="F57" s="116">
        <v>0</v>
      </c>
      <c r="G57" s="116">
        <v>0</v>
      </c>
      <c r="H57" s="116">
        <v>0</v>
      </c>
      <c r="I57" s="116">
        <v>0</v>
      </c>
      <c r="J57" s="116">
        <v>0</v>
      </c>
      <c r="K57" s="116">
        <v>0</v>
      </c>
      <c r="L57" s="116">
        <v>0</v>
      </c>
      <c r="M57" s="128">
        <f t="shared" si="3"/>
        <v>0</v>
      </c>
      <c r="O57" s="53">
        <v>20</v>
      </c>
      <c r="P57" s="116" t="s">
        <v>27</v>
      </c>
      <c r="Q57" s="54">
        <v>1</v>
      </c>
      <c r="R57" s="55">
        <f t="shared" si="2"/>
        <v>1.4705882352941176E-2</v>
      </c>
    </row>
    <row r="58" spans="2:44" x14ac:dyDescent="0.2">
      <c r="B58" s="116" t="s">
        <v>20</v>
      </c>
      <c r="C58" s="116">
        <v>0</v>
      </c>
      <c r="D58" s="116">
        <v>0</v>
      </c>
      <c r="E58" s="116">
        <v>1</v>
      </c>
      <c r="F58" s="116">
        <v>0</v>
      </c>
      <c r="G58" s="116">
        <v>0</v>
      </c>
      <c r="H58" s="116">
        <v>0</v>
      </c>
      <c r="I58" s="116">
        <v>0</v>
      </c>
      <c r="J58" s="116">
        <v>1</v>
      </c>
      <c r="K58" s="116">
        <v>0</v>
      </c>
      <c r="L58" s="116">
        <v>0</v>
      </c>
      <c r="M58" s="128">
        <f t="shared" si="3"/>
        <v>2</v>
      </c>
      <c r="O58" s="53">
        <v>21</v>
      </c>
      <c r="P58" s="116" t="s">
        <v>4</v>
      </c>
      <c r="Q58" s="54">
        <v>0</v>
      </c>
      <c r="R58" s="55">
        <f t="shared" si="2"/>
        <v>0</v>
      </c>
    </row>
    <row r="59" spans="2:44" x14ac:dyDescent="0.2">
      <c r="B59" s="116" t="s">
        <v>21</v>
      </c>
      <c r="C59" s="116">
        <v>0</v>
      </c>
      <c r="D59" s="116">
        <v>0</v>
      </c>
      <c r="E59" s="116">
        <v>0</v>
      </c>
      <c r="F59" s="116">
        <v>0</v>
      </c>
      <c r="G59" s="116">
        <v>0</v>
      </c>
      <c r="H59" s="116">
        <v>0</v>
      </c>
      <c r="I59" s="116">
        <v>0</v>
      </c>
      <c r="J59" s="116">
        <v>0</v>
      </c>
      <c r="K59" s="116">
        <v>0</v>
      </c>
      <c r="L59" s="116">
        <v>0</v>
      </c>
      <c r="M59" s="128">
        <f t="shared" si="3"/>
        <v>0</v>
      </c>
      <c r="O59" s="53">
        <v>22</v>
      </c>
      <c r="P59" s="116" t="s">
        <v>8</v>
      </c>
      <c r="Q59" s="54">
        <v>0</v>
      </c>
      <c r="R59" s="55">
        <f t="shared" si="2"/>
        <v>0</v>
      </c>
    </row>
    <row r="60" spans="2:44" x14ac:dyDescent="0.2">
      <c r="B60" s="116" t="s">
        <v>22</v>
      </c>
      <c r="C60" s="116">
        <v>0</v>
      </c>
      <c r="D60" s="116">
        <v>0</v>
      </c>
      <c r="E60" s="116">
        <v>0</v>
      </c>
      <c r="F60" s="116">
        <v>0</v>
      </c>
      <c r="G60" s="116">
        <v>0</v>
      </c>
      <c r="H60" s="116">
        <v>0</v>
      </c>
      <c r="I60" s="116">
        <v>0</v>
      </c>
      <c r="J60" s="116">
        <v>1</v>
      </c>
      <c r="K60" s="116">
        <v>0</v>
      </c>
      <c r="L60" s="116">
        <v>0</v>
      </c>
      <c r="M60" s="128">
        <f t="shared" si="3"/>
        <v>1</v>
      </c>
      <c r="O60" s="53">
        <v>23</v>
      </c>
      <c r="P60" s="116" t="s">
        <v>9</v>
      </c>
      <c r="Q60" s="54">
        <v>0</v>
      </c>
      <c r="R60" s="55">
        <f t="shared" si="2"/>
        <v>0</v>
      </c>
    </row>
    <row r="61" spans="2:44" x14ac:dyDescent="0.2">
      <c r="B61" s="116" t="s">
        <v>23</v>
      </c>
      <c r="C61" s="116">
        <v>0</v>
      </c>
      <c r="D61" s="116">
        <v>1</v>
      </c>
      <c r="E61" s="116">
        <v>0</v>
      </c>
      <c r="F61" s="116">
        <v>0</v>
      </c>
      <c r="G61" s="116">
        <v>0</v>
      </c>
      <c r="H61" s="116">
        <v>0</v>
      </c>
      <c r="I61" s="116">
        <v>0</v>
      </c>
      <c r="J61" s="116">
        <v>0</v>
      </c>
      <c r="K61" s="116">
        <v>0</v>
      </c>
      <c r="L61" s="116">
        <v>0</v>
      </c>
      <c r="M61" s="128">
        <f t="shared" si="3"/>
        <v>1</v>
      </c>
      <c r="O61" s="53">
        <v>24</v>
      </c>
      <c r="P61" s="116" t="s">
        <v>16</v>
      </c>
      <c r="Q61" s="54">
        <v>0</v>
      </c>
      <c r="R61" s="55">
        <f t="shared" si="2"/>
        <v>0</v>
      </c>
    </row>
    <row r="62" spans="2:44" x14ac:dyDescent="0.2">
      <c r="B62" s="116" t="s">
        <v>24</v>
      </c>
      <c r="C62" s="116">
        <v>0</v>
      </c>
      <c r="D62" s="116">
        <v>0</v>
      </c>
      <c r="E62" s="116">
        <v>1</v>
      </c>
      <c r="F62" s="116">
        <v>0</v>
      </c>
      <c r="G62" s="116">
        <v>0</v>
      </c>
      <c r="H62" s="116">
        <v>0</v>
      </c>
      <c r="I62" s="116">
        <v>0</v>
      </c>
      <c r="J62" s="116">
        <v>0</v>
      </c>
      <c r="K62" s="116">
        <v>0</v>
      </c>
      <c r="L62" s="116">
        <v>0</v>
      </c>
      <c r="M62" s="128">
        <f t="shared" si="3"/>
        <v>1</v>
      </c>
      <c r="O62" s="53">
        <v>25</v>
      </c>
      <c r="P62" s="116" t="s">
        <v>17</v>
      </c>
      <c r="Q62" s="54">
        <v>0</v>
      </c>
      <c r="R62" s="55">
        <f t="shared" si="2"/>
        <v>0</v>
      </c>
    </row>
    <row r="63" spans="2:44" x14ac:dyDescent="0.2">
      <c r="B63" s="116" t="s">
        <v>25</v>
      </c>
      <c r="C63" s="116">
        <v>0</v>
      </c>
      <c r="D63" s="116">
        <v>0</v>
      </c>
      <c r="E63" s="116">
        <v>0</v>
      </c>
      <c r="F63" s="116">
        <v>0</v>
      </c>
      <c r="G63" s="116">
        <v>0</v>
      </c>
      <c r="H63" s="116">
        <v>0</v>
      </c>
      <c r="I63" s="116">
        <v>0</v>
      </c>
      <c r="J63" s="116">
        <v>0</v>
      </c>
      <c r="K63" s="116">
        <v>0</v>
      </c>
      <c r="L63" s="116">
        <v>0</v>
      </c>
      <c r="M63" s="128">
        <f t="shared" si="3"/>
        <v>0</v>
      </c>
      <c r="O63" s="53">
        <v>26</v>
      </c>
      <c r="P63" s="116" t="s">
        <v>19</v>
      </c>
      <c r="Q63" s="54">
        <v>0</v>
      </c>
      <c r="R63" s="55">
        <f t="shared" si="2"/>
        <v>0</v>
      </c>
    </row>
    <row r="64" spans="2:44" x14ac:dyDescent="0.2">
      <c r="B64" s="116" t="s">
        <v>26</v>
      </c>
      <c r="C64" s="116">
        <v>0</v>
      </c>
      <c r="D64" s="116">
        <v>0</v>
      </c>
      <c r="E64" s="116">
        <v>0</v>
      </c>
      <c r="F64" s="116">
        <v>1</v>
      </c>
      <c r="G64" s="116">
        <v>0</v>
      </c>
      <c r="H64" s="116">
        <v>0</v>
      </c>
      <c r="I64" s="116">
        <v>0</v>
      </c>
      <c r="J64" s="116">
        <v>0</v>
      </c>
      <c r="K64" s="116">
        <v>0</v>
      </c>
      <c r="L64" s="116">
        <v>0</v>
      </c>
      <c r="M64" s="128">
        <f t="shared" si="3"/>
        <v>1</v>
      </c>
      <c r="O64" s="53">
        <v>27</v>
      </c>
      <c r="P64" s="116" t="s">
        <v>21</v>
      </c>
      <c r="Q64" s="54">
        <v>0</v>
      </c>
      <c r="R64" s="55">
        <f t="shared" si="2"/>
        <v>0</v>
      </c>
    </row>
    <row r="65" spans="2:18" x14ac:dyDescent="0.2">
      <c r="B65" s="116" t="s">
        <v>27</v>
      </c>
      <c r="C65" s="116">
        <v>0</v>
      </c>
      <c r="D65" s="116">
        <v>0</v>
      </c>
      <c r="E65" s="116">
        <v>1</v>
      </c>
      <c r="F65" s="116">
        <v>0</v>
      </c>
      <c r="G65" s="116">
        <v>0</v>
      </c>
      <c r="H65" s="116">
        <v>0</v>
      </c>
      <c r="I65" s="116">
        <v>0</v>
      </c>
      <c r="J65" s="116">
        <v>0</v>
      </c>
      <c r="K65" s="116">
        <v>0</v>
      </c>
      <c r="L65" s="116">
        <v>0</v>
      </c>
      <c r="M65" s="128">
        <f t="shared" si="3"/>
        <v>1</v>
      </c>
      <c r="O65" s="53">
        <v>28</v>
      </c>
      <c r="P65" s="116" t="s">
        <v>25</v>
      </c>
      <c r="Q65" s="54">
        <v>0</v>
      </c>
      <c r="R65" s="55">
        <f t="shared" si="2"/>
        <v>0</v>
      </c>
    </row>
    <row r="66" spans="2:18" x14ac:dyDescent="0.2">
      <c r="B66" s="116" t="s">
        <v>28</v>
      </c>
      <c r="C66" s="116">
        <v>0</v>
      </c>
      <c r="D66" s="116">
        <v>0</v>
      </c>
      <c r="E66" s="116">
        <v>0</v>
      </c>
      <c r="F66" s="116">
        <v>0</v>
      </c>
      <c r="G66" s="116">
        <v>0</v>
      </c>
      <c r="H66" s="116">
        <v>0</v>
      </c>
      <c r="I66" s="116">
        <v>0</v>
      </c>
      <c r="J66" s="116">
        <v>0</v>
      </c>
      <c r="K66" s="116">
        <v>0</v>
      </c>
      <c r="L66" s="116">
        <v>0</v>
      </c>
      <c r="M66" s="128">
        <f t="shared" si="3"/>
        <v>0</v>
      </c>
      <c r="O66" s="53">
        <v>29</v>
      </c>
      <c r="P66" s="116" t="s">
        <v>28</v>
      </c>
      <c r="Q66" s="54">
        <v>0</v>
      </c>
      <c r="R66" s="55">
        <f t="shared" si="2"/>
        <v>0</v>
      </c>
    </row>
    <row r="67" spans="2:18" x14ac:dyDescent="0.2">
      <c r="B67" s="116" t="s">
        <v>29</v>
      </c>
      <c r="C67" s="116">
        <v>0</v>
      </c>
      <c r="D67" s="116">
        <v>0</v>
      </c>
      <c r="E67" s="116">
        <v>0</v>
      </c>
      <c r="F67" s="116">
        <v>0</v>
      </c>
      <c r="G67" s="116">
        <v>0</v>
      </c>
      <c r="H67" s="116">
        <v>0</v>
      </c>
      <c r="I67" s="116">
        <v>0</v>
      </c>
      <c r="J67" s="116">
        <v>0</v>
      </c>
      <c r="K67" s="116">
        <v>0</v>
      </c>
      <c r="L67" s="116">
        <v>0</v>
      </c>
      <c r="M67" s="128">
        <f t="shared" si="3"/>
        <v>0</v>
      </c>
      <c r="O67" s="53">
        <v>30</v>
      </c>
      <c r="P67" s="116" t="s">
        <v>29</v>
      </c>
      <c r="Q67" s="54">
        <v>0</v>
      </c>
      <c r="R67" s="55">
        <f t="shared" si="2"/>
        <v>0</v>
      </c>
    </row>
    <row r="68" spans="2:18" x14ac:dyDescent="0.2">
      <c r="M68" s="128">
        <f>SUM(M38:M67)</f>
        <v>68</v>
      </c>
      <c r="O68" s="54"/>
      <c r="P68" s="124"/>
      <c r="Q68" s="54"/>
      <c r="R68" s="55"/>
    </row>
    <row r="69" spans="2:18" x14ac:dyDescent="0.2">
      <c r="O69" s="86"/>
      <c r="R69" s="87"/>
    </row>
    <row r="70" spans="2:18" x14ac:dyDescent="0.2">
      <c r="O70" s="86"/>
      <c r="Q70" s="86"/>
      <c r="R70" s="86"/>
    </row>
    <row r="71" spans="2:18" x14ac:dyDescent="0.2">
      <c r="B71" s="116" t="s">
        <v>33</v>
      </c>
      <c r="C71" s="116">
        <v>2009</v>
      </c>
      <c r="D71" s="116">
        <v>2010</v>
      </c>
      <c r="E71" s="116">
        <v>2011</v>
      </c>
      <c r="F71" s="116">
        <v>2012</v>
      </c>
      <c r="G71" s="116">
        <v>2013</v>
      </c>
      <c r="H71" s="116">
        <v>2014</v>
      </c>
      <c r="I71" s="116">
        <v>2015</v>
      </c>
      <c r="J71" s="116">
        <v>2016</v>
      </c>
      <c r="K71" s="116">
        <v>2017</v>
      </c>
      <c r="L71" s="116">
        <v>2018</v>
      </c>
      <c r="M71" s="128" t="s">
        <v>30</v>
      </c>
      <c r="O71" s="51" t="s">
        <v>40</v>
      </c>
      <c r="P71" s="121" t="s">
        <v>33</v>
      </c>
      <c r="Q71" s="114" t="s">
        <v>39</v>
      </c>
      <c r="R71" s="114" t="s">
        <v>38</v>
      </c>
    </row>
    <row r="72" spans="2:18" x14ac:dyDescent="0.2">
      <c r="B72" s="116" t="s">
        <v>0</v>
      </c>
      <c r="C72" s="116">
        <v>1</v>
      </c>
      <c r="D72" s="116">
        <v>1</v>
      </c>
      <c r="E72" s="116">
        <v>0</v>
      </c>
      <c r="F72" s="116">
        <v>1</v>
      </c>
      <c r="G72" s="116">
        <v>3</v>
      </c>
      <c r="H72" s="116">
        <v>5</v>
      </c>
      <c r="I72" s="116">
        <v>1</v>
      </c>
      <c r="J72" s="116">
        <v>3</v>
      </c>
      <c r="K72" s="116">
        <v>0</v>
      </c>
      <c r="L72" s="116">
        <v>2</v>
      </c>
      <c r="M72" s="128">
        <f t="shared" si="3"/>
        <v>17</v>
      </c>
      <c r="O72" s="53">
        <v>1</v>
      </c>
      <c r="P72" s="113" t="s">
        <v>13</v>
      </c>
      <c r="Q72" s="54">
        <v>27</v>
      </c>
      <c r="R72" s="55">
        <f t="shared" ref="R72:R101" si="9">Q72/$M$102</f>
        <v>9.6774193548387094E-2</v>
      </c>
    </row>
    <row r="73" spans="2:18" x14ac:dyDescent="0.2">
      <c r="B73" s="116" t="s">
        <v>1</v>
      </c>
      <c r="C73" s="116">
        <v>0</v>
      </c>
      <c r="D73" s="116">
        <v>0</v>
      </c>
      <c r="E73" s="116">
        <v>0</v>
      </c>
      <c r="F73" s="116">
        <v>1</v>
      </c>
      <c r="G73" s="116">
        <v>1</v>
      </c>
      <c r="H73" s="116">
        <v>2</v>
      </c>
      <c r="I73" s="116">
        <v>1</v>
      </c>
      <c r="J73" s="116">
        <v>1</v>
      </c>
      <c r="K73" s="116">
        <v>1</v>
      </c>
      <c r="L73" s="116">
        <v>0</v>
      </c>
      <c r="M73" s="128">
        <f t="shared" si="3"/>
        <v>7</v>
      </c>
      <c r="O73" s="53">
        <v>2</v>
      </c>
      <c r="P73" s="113" t="s">
        <v>14</v>
      </c>
      <c r="Q73" s="54">
        <v>25</v>
      </c>
      <c r="R73" s="55">
        <f t="shared" si="9"/>
        <v>8.9605734767025089E-2</v>
      </c>
    </row>
    <row r="74" spans="2:18" x14ac:dyDescent="0.2">
      <c r="B74" s="116" t="s">
        <v>2</v>
      </c>
      <c r="C74" s="116">
        <v>0</v>
      </c>
      <c r="D74" s="116">
        <v>0</v>
      </c>
      <c r="E74" s="116">
        <v>0</v>
      </c>
      <c r="F74" s="116">
        <v>1</v>
      </c>
      <c r="G74" s="116">
        <v>1</v>
      </c>
      <c r="H74" s="116">
        <v>4</v>
      </c>
      <c r="I74" s="116">
        <v>1</v>
      </c>
      <c r="J74" s="116">
        <v>2</v>
      </c>
      <c r="K74" s="116">
        <v>1</v>
      </c>
      <c r="L74" s="116">
        <v>0</v>
      </c>
      <c r="M74" s="128">
        <f t="shared" si="3"/>
        <v>10</v>
      </c>
      <c r="O74" s="53">
        <v>3</v>
      </c>
      <c r="P74" s="113" t="s">
        <v>5</v>
      </c>
      <c r="Q74" s="54">
        <v>22</v>
      </c>
      <c r="R74" s="55">
        <f t="shared" si="9"/>
        <v>7.8853046594982074E-2</v>
      </c>
    </row>
    <row r="75" spans="2:18" x14ac:dyDescent="0.2">
      <c r="B75" s="117" t="s">
        <v>3</v>
      </c>
      <c r="C75" s="116">
        <v>0</v>
      </c>
      <c r="D75" s="116">
        <v>0</v>
      </c>
      <c r="E75" s="116">
        <v>0</v>
      </c>
      <c r="F75" s="116">
        <v>0</v>
      </c>
      <c r="G75" s="116">
        <v>0</v>
      </c>
      <c r="H75" s="116">
        <v>0</v>
      </c>
      <c r="I75" s="116">
        <v>0</v>
      </c>
      <c r="J75" s="116">
        <v>2</v>
      </c>
      <c r="K75" s="116">
        <v>1</v>
      </c>
      <c r="L75" s="116">
        <v>0</v>
      </c>
      <c r="M75" s="128">
        <f t="shared" si="3"/>
        <v>3</v>
      </c>
      <c r="O75" s="53">
        <v>4</v>
      </c>
      <c r="P75" s="113" t="s">
        <v>7</v>
      </c>
      <c r="Q75" s="54">
        <v>21</v>
      </c>
      <c r="R75" s="55">
        <f t="shared" si="9"/>
        <v>7.5268817204301078E-2</v>
      </c>
    </row>
    <row r="76" spans="2:18" x14ac:dyDescent="0.2">
      <c r="B76" s="116" t="s">
        <v>4</v>
      </c>
      <c r="C76" s="116">
        <v>0</v>
      </c>
      <c r="D76" s="116">
        <v>0</v>
      </c>
      <c r="E76" s="116">
        <v>0</v>
      </c>
      <c r="F76" s="116">
        <v>2</v>
      </c>
      <c r="G76" s="116">
        <v>0</v>
      </c>
      <c r="H76" s="116">
        <v>0</v>
      </c>
      <c r="I76" s="116">
        <v>0</v>
      </c>
      <c r="J76" s="116">
        <v>0</v>
      </c>
      <c r="K76" s="116">
        <v>0</v>
      </c>
      <c r="L76" s="116">
        <v>0</v>
      </c>
      <c r="M76" s="128">
        <f t="shared" si="3"/>
        <v>2</v>
      </c>
      <c r="O76" s="53">
        <v>5</v>
      </c>
      <c r="P76" s="113" t="s">
        <v>6</v>
      </c>
      <c r="Q76" s="54">
        <v>20</v>
      </c>
      <c r="R76" s="55">
        <f t="shared" si="9"/>
        <v>7.1684587813620068E-2</v>
      </c>
    </row>
    <row r="77" spans="2:18" x14ac:dyDescent="0.2">
      <c r="B77" s="116" t="s">
        <v>5</v>
      </c>
      <c r="C77" s="116">
        <v>3</v>
      </c>
      <c r="D77" s="116">
        <v>0</v>
      </c>
      <c r="E77" s="116">
        <v>0</v>
      </c>
      <c r="F77" s="116">
        <v>6</v>
      </c>
      <c r="G77" s="116">
        <v>6</v>
      </c>
      <c r="H77" s="116">
        <v>1</v>
      </c>
      <c r="I77" s="116">
        <v>1</v>
      </c>
      <c r="J77" s="116">
        <v>3</v>
      </c>
      <c r="K77" s="116">
        <v>1</v>
      </c>
      <c r="L77" s="116">
        <v>1</v>
      </c>
      <c r="M77" s="128">
        <f t="shared" si="3"/>
        <v>22</v>
      </c>
      <c r="O77" s="53">
        <v>6</v>
      </c>
      <c r="P77" s="113" t="s">
        <v>15</v>
      </c>
      <c r="Q77" s="54">
        <v>20</v>
      </c>
      <c r="R77" s="55">
        <f t="shared" si="9"/>
        <v>7.1684587813620068E-2</v>
      </c>
    </row>
    <row r="78" spans="2:18" x14ac:dyDescent="0.2">
      <c r="B78" s="116" t="s">
        <v>6</v>
      </c>
      <c r="C78" s="116">
        <v>4</v>
      </c>
      <c r="D78" s="116">
        <v>1</v>
      </c>
      <c r="E78" s="116">
        <v>0</v>
      </c>
      <c r="F78" s="116">
        <v>0</v>
      </c>
      <c r="G78" s="116">
        <v>5</v>
      </c>
      <c r="H78" s="116">
        <v>4</v>
      </c>
      <c r="I78" s="116">
        <v>0</v>
      </c>
      <c r="J78" s="116">
        <v>1</v>
      </c>
      <c r="K78" s="116">
        <v>1</v>
      </c>
      <c r="L78" s="116">
        <v>4</v>
      </c>
      <c r="M78" s="128">
        <f t="shared" si="3"/>
        <v>20</v>
      </c>
      <c r="O78" s="53">
        <v>7</v>
      </c>
      <c r="P78" s="113" t="s">
        <v>0</v>
      </c>
      <c r="Q78" s="54">
        <v>17</v>
      </c>
      <c r="R78" s="55">
        <f t="shared" si="9"/>
        <v>6.093189964157706E-2</v>
      </c>
    </row>
    <row r="79" spans="2:18" x14ac:dyDescent="0.2">
      <c r="B79" s="116" t="s">
        <v>7</v>
      </c>
      <c r="C79" s="116">
        <v>1</v>
      </c>
      <c r="D79" s="116">
        <v>2</v>
      </c>
      <c r="E79" s="116">
        <v>1</v>
      </c>
      <c r="F79" s="116">
        <v>7</v>
      </c>
      <c r="G79" s="116">
        <v>1</v>
      </c>
      <c r="H79" s="116">
        <v>0</v>
      </c>
      <c r="I79" s="116">
        <v>3</v>
      </c>
      <c r="J79" s="116">
        <v>3</v>
      </c>
      <c r="K79" s="116">
        <v>1</v>
      </c>
      <c r="L79" s="116">
        <v>2</v>
      </c>
      <c r="M79" s="128">
        <f t="shared" si="3"/>
        <v>21</v>
      </c>
      <c r="O79" s="53">
        <v>8</v>
      </c>
      <c r="P79" s="113" t="s">
        <v>10</v>
      </c>
      <c r="Q79" s="54">
        <v>17</v>
      </c>
      <c r="R79" s="55">
        <f t="shared" si="9"/>
        <v>6.093189964157706E-2</v>
      </c>
    </row>
    <row r="80" spans="2:18" x14ac:dyDescent="0.2">
      <c r="B80" s="116" t="s">
        <v>8</v>
      </c>
      <c r="C80" s="116">
        <v>0</v>
      </c>
      <c r="D80" s="116">
        <v>0</v>
      </c>
      <c r="E80" s="116">
        <v>0</v>
      </c>
      <c r="F80" s="116">
        <v>0</v>
      </c>
      <c r="G80" s="116">
        <v>0</v>
      </c>
      <c r="H80" s="116">
        <v>0</v>
      </c>
      <c r="I80" s="116">
        <v>1</v>
      </c>
      <c r="J80" s="116">
        <v>0</v>
      </c>
      <c r="K80" s="116">
        <v>0</v>
      </c>
      <c r="L80" s="116">
        <v>0</v>
      </c>
      <c r="M80" s="128">
        <f t="shared" si="3"/>
        <v>1</v>
      </c>
      <c r="O80" s="53">
        <v>9</v>
      </c>
      <c r="P80" s="113" t="s">
        <v>12</v>
      </c>
      <c r="Q80" s="54">
        <v>15</v>
      </c>
      <c r="R80" s="55">
        <f t="shared" si="9"/>
        <v>5.3763440860215055E-2</v>
      </c>
    </row>
    <row r="81" spans="2:18" x14ac:dyDescent="0.2">
      <c r="B81" s="116" t="s">
        <v>9</v>
      </c>
      <c r="C81" s="116">
        <v>0</v>
      </c>
      <c r="D81" s="116">
        <v>0</v>
      </c>
      <c r="E81" s="116">
        <v>0</v>
      </c>
      <c r="F81" s="116">
        <v>1</v>
      </c>
      <c r="G81" s="116">
        <v>1</v>
      </c>
      <c r="H81" s="116">
        <v>3</v>
      </c>
      <c r="I81" s="116">
        <v>0</v>
      </c>
      <c r="J81" s="116">
        <v>1</v>
      </c>
      <c r="K81" s="116">
        <v>0</v>
      </c>
      <c r="L81" s="116">
        <v>0</v>
      </c>
      <c r="M81" s="128">
        <f t="shared" si="3"/>
        <v>6</v>
      </c>
      <c r="O81" s="53">
        <v>10</v>
      </c>
      <c r="P81" s="113" t="s">
        <v>282</v>
      </c>
      <c r="Q81" s="54">
        <v>13</v>
      </c>
      <c r="R81" s="55">
        <f t="shared" si="9"/>
        <v>4.6594982078853049E-2</v>
      </c>
    </row>
    <row r="82" spans="2:18" x14ac:dyDescent="0.2">
      <c r="B82" s="116" t="s">
        <v>10</v>
      </c>
      <c r="C82" s="116">
        <v>1</v>
      </c>
      <c r="D82" s="116">
        <v>0</v>
      </c>
      <c r="E82" s="116">
        <v>0</v>
      </c>
      <c r="F82" s="116">
        <v>3</v>
      </c>
      <c r="G82" s="116">
        <v>3</v>
      </c>
      <c r="H82" s="116">
        <v>6</v>
      </c>
      <c r="I82" s="116">
        <v>1</v>
      </c>
      <c r="J82" s="116">
        <v>1</v>
      </c>
      <c r="K82" s="116">
        <v>1</v>
      </c>
      <c r="L82" s="116">
        <v>1</v>
      </c>
      <c r="M82" s="128">
        <f t="shared" si="3"/>
        <v>17</v>
      </c>
      <c r="O82" s="135">
        <v>11</v>
      </c>
      <c r="P82" s="116" t="s">
        <v>2</v>
      </c>
      <c r="Q82" s="137">
        <v>10</v>
      </c>
      <c r="R82" s="138">
        <f t="shared" si="9"/>
        <v>3.5842293906810034E-2</v>
      </c>
    </row>
    <row r="83" spans="2:18" x14ac:dyDescent="0.2">
      <c r="B83" s="116" t="s">
        <v>11</v>
      </c>
      <c r="C83" s="116">
        <v>0</v>
      </c>
      <c r="D83" s="116">
        <v>0</v>
      </c>
      <c r="E83" s="116">
        <v>0</v>
      </c>
      <c r="F83" s="116">
        <v>4</v>
      </c>
      <c r="G83" s="116">
        <v>0</v>
      </c>
      <c r="H83" s="116">
        <v>2</v>
      </c>
      <c r="I83" s="116">
        <v>0</v>
      </c>
      <c r="J83" s="116">
        <v>1</v>
      </c>
      <c r="K83" s="116">
        <v>1</v>
      </c>
      <c r="L83" s="116">
        <v>1</v>
      </c>
      <c r="M83" s="128">
        <f t="shared" si="3"/>
        <v>9</v>
      </c>
      <c r="O83" s="53">
        <v>12</v>
      </c>
      <c r="P83" s="116" t="s">
        <v>27</v>
      </c>
      <c r="Q83" s="54">
        <v>10</v>
      </c>
      <c r="R83" s="55">
        <f t="shared" si="9"/>
        <v>3.5842293906810034E-2</v>
      </c>
    </row>
    <row r="84" spans="2:18" x14ac:dyDescent="0.2">
      <c r="B84" s="116" t="s">
        <v>12</v>
      </c>
      <c r="C84" s="116">
        <v>1</v>
      </c>
      <c r="D84" s="116">
        <v>2</v>
      </c>
      <c r="E84" s="116">
        <v>2</v>
      </c>
      <c r="F84" s="116">
        <v>3</v>
      </c>
      <c r="G84" s="116">
        <v>3</v>
      </c>
      <c r="H84" s="116">
        <v>1</v>
      </c>
      <c r="I84" s="116">
        <v>1</v>
      </c>
      <c r="J84" s="116">
        <v>0</v>
      </c>
      <c r="K84" s="116">
        <v>1</v>
      </c>
      <c r="L84" s="116">
        <v>1</v>
      </c>
      <c r="M84" s="128">
        <f t="shared" si="3"/>
        <v>15</v>
      </c>
      <c r="O84" s="53">
        <v>13</v>
      </c>
      <c r="P84" s="116" t="s">
        <v>11</v>
      </c>
      <c r="Q84" s="54">
        <v>9</v>
      </c>
      <c r="R84" s="55">
        <f t="shared" si="9"/>
        <v>3.2258064516129031E-2</v>
      </c>
    </row>
    <row r="85" spans="2:18" x14ac:dyDescent="0.2">
      <c r="B85" s="116" t="s">
        <v>13</v>
      </c>
      <c r="C85" s="116">
        <v>1</v>
      </c>
      <c r="D85" s="116">
        <v>1</v>
      </c>
      <c r="E85" s="116">
        <v>0</v>
      </c>
      <c r="F85" s="116">
        <v>6</v>
      </c>
      <c r="G85" s="116">
        <v>4</v>
      </c>
      <c r="H85" s="116">
        <v>8</v>
      </c>
      <c r="I85" s="116">
        <v>0</v>
      </c>
      <c r="J85" s="116">
        <v>3</v>
      </c>
      <c r="K85" s="116">
        <v>1</v>
      </c>
      <c r="L85" s="116">
        <v>3</v>
      </c>
      <c r="M85" s="128">
        <f t="shared" si="3"/>
        <v>27</v>
      </c>
      <c r="O85" s="53">
        <v>14</v>
      </c>
      <c r="P85" s="116" t="s">
        <v>1</v>
      </c>
      <c r="Q85" s="54">
        <v>7</v>
      </c>
      <c r="R85" s="55">
        <f t="shared" si="9"/>
        <v>2.5089605734767026E-2</v>
      </c>
    </row>
    <row r="86" spans="2:18" x14ac:dyDescent="0.2">
      <c r="B86" s="116" t="s">
        <v>14</v>
      </c>
      <c r="C86" s="116">
        <v>2</v>
      </c>
      <c r="D86" s="116">
        <v>0</v>
      </c>
      <c r="E86" s="116">
        <v>1</v>
      </c>
      <c r="F86" s="116">
        <v>1</v>
      </c>
      <c r="G86" s="116">
        <v>6</v>
      </c>
      <c r="H86" s="116">
        <v>2</v>
      </c>
      <c r="I86" s="116">
        <v>1</v>
      </c>
      <c r="J86" s="116">
        <v>8</v>
      </c>
      <c r="K86" s="116">
        <v>1</v>
      </c>
      <c r="L86" s="116">
        <v>3</v>
      </c>
      <c r="M86" s="128">
        <f t="shared" si="3"/>
        <v>25</v>
      </c>
      <c r="O86" s="53">
        <v>15</v>
      </c>
      <c r="P86" s="116" t="s">
        <v>23</v>
      </c>
      <c r="Q86" s="54">
        <v>7</v>
      </c>
      <c r="R86" s="55">
        <f t="shared" si="9"/>
        <v>2.5089605734767026E-2</v>
      </c>
    </row>
    <row r="87" spans="2:18" x14ac:dyDescent="0.2">
      <c r="B87" s="116" t="s">
        <v>15</v>
      </c>
      <c r="C87" s="116">
        <v>1</v>
      </c>
      <c r="D87" s="116">
        <v>0</v>
      </c>
      <c r="E87" s="116">
        <v>0</v>
      </c>
      <c r="F87" s="116">
        <v>4</v>
      </c>
      <c r="G87" s="116">
        <v>7</v>
      </c>
      <c r="H87" s="116">
        <v>0</v>
      </c>
      <c r="I87" s="116">
        <v>1</v>
      </c>
      <c r="J87" s="116">
        <v>3</v>
      </c>
      <c r="K87" s="116">
        <v>3</v>
      </c>
      <c r="L87" s="116">
        <v>1</v>
      </c>
      <c r="M87" s="128">
        <f t="shared" si="3"/>
        <v>20</v>
      </c>
      <c r="O87" s="53">
        <v>16</v>
      </c>
      <c r="P87" s="116" t="s">
        <v>9</v>
      </c>
      <c r="Q87" s="54">
        <v>6</v>
      </c>
      <c r="R87" s="55">
        <f t="shared" si="9"/>
        <v>2.1505376344086023E-2</v>
      </c>
    </row>
    <row r="88" spans="2:18" x14ac:dyDescent="0.2">
      <c r="B88" s="116" t="s">
        <v>16</v>
      </c>
      <c r="C88" s="116">
        <v>0</v>
      </c>
      <c r="D88" s="116">
        <v>0</v>
      </c>
      <c r="E88" s="116">
        <v>0</v>
      </c>
      <c r="F88" s="116">
        <v>1</v>
      </c>
      <c r="G88" s="116">
        <v>2</v>
      </c>
      <c r="H88" s="116">
        <v>0</v>
      </c>
      <c r="I88" s="116">
        <v>0</v>
      </c>
      <c r="J88" s="116">
        <v>0</v>
      </c>
      <c r="K88" s="116">
        <v>0</v>
      </c>
      <c r="L88" s="116">
        <v>0</v>
      </c>
      <c r="M88" s="128">
        <f t="shared" si="3"/>
        <v>3</v>
      </c>
      <c r="O88" s="53">
        <v>17</v>
      </c>
      <c r="P88" s="116" t="s">
        <v>29</v>
      </c>
      <c r="Q88" s="54">
        <v>6</v>
      </c>
      <c r="R88" s="55">
        <f t="shared" si="9"/>
        <v>2.1505376344086023E-2</v>
      </c>
    </row>
    <row r="89" spans="2:18" x14ac:dyDescent="0.2">
      <c r="B89" s="116" t="s">
        <v>17</v>
      </c>
      <c r="C89" s="116">
        <v>0</v>
      </c>
      <c r="D89" s="116">
        <v>0</v>
      </c>
      <c r="E89" s="116">
        <v>0</v>
      </c>
      <c r="F89" s="116">
        <v>0</v>
      </c>
      <c r="G89" s="116">
        <v>0</v>
      </c>
      <c r="H89" s="116">
        <v>0</v>
      </c>
      <c r="I89" s="116">
        <v>1</v>
      </c>
      <c r="J89" s="116">
        <v>0</v>
      </c>
      <c r="K89" s="116">
        <v>0</v>
      </c>
      <c r="L89" s="116">
        <v>0</v>
      </c>
      <c r="M89" s="128">
        <f t="shared" si="3"/>
        <v>1</v>
      </c>
      <c r="O89" s="53">
        <v>18</v>
      </c>
      <c r="P89" s="116" t="s">
        <v>26</v>
      </c>
      <c r="Q89" s="54">
        <v>4</v>
      </c>
      <c r="R89" s="55">
        <f t="shared" si="9"/>
        <v>1.4336917562724014E-2</v>
      </c>
    </row>
    <row r="90" spans="2:18" x14ac:dyDescent="0.2">
      <c r="B90" s="116" t="s">
        <v>18</v>
      </c>
      <c r="C90" s="116">
        <v>0</v>
      </c>
      <c r="D90" s="116">
        <v>0</v>
      </c>
      <c r="E90" s="116">
        <v>0</v>
      </c>
      <c r="F90" s="116">
        <v>1</v>
      </c>
      <c r="G90" s="116">
        <v>1</v>
      </c>
      <c r="H90" s="116">
        <v>0</v>
      </c>
      <c r="I90" s="116">
        <v>0</v>
      </c>
      <c r="J90" s="116">
        <v>0</v>
      </c>
      <c r="K90" s="116">
        <v>0</v>
      </c>
      <c r="L90" s="116">
        <v>1</v>
      </c>
      <c r="M90" s="128">
        <f t="shared" si="3"/>
        <v>3</v>
      </c>
      <c r="O90" s="53">
        <v>19</v>
      </c>
      <c r="P90" s="117" t="s">
        <v>3</v>
      </c>
      <c r="Q90" s="54">
        <v>3</v>
      </c>
      <c r="R90" s="55">
        <f t="shared" si="9"/>
        <v>1.0752688172043012E-2</v>
      </c>
    </row>
    <row r="91" spans="2:18" x14ac:dyDescent="0.2">
      <c r="B91" s="116" t="s">
        <v>19</v>
      </c>
      <c r="C91" s="116">
        <v>0</v>
      </c>
      <c r="D91" s="116">
        <v>0</v>
      </c>
      <c r="E91" s="116">
        <v>0</v>
      </c>
      <c r="F91" s="116">
        <v>0</v>
      </c>
      <c r="G91" s="116">
        <v>0</v>
      </c>
      <c r="H91" s="116">
        <v>0</v>
      </c>
      <c r="I91" s="116">
        <v>0</v>
      </c>
      <c r="J91" s="116">
        <v>1</v>
      </c>
      <c r="K91" s="116">
        <v>0</v>
      </c>
      <c r="L91" s="116">
        <v>0</v>
      </c>
      <c r="M91" s="128">
        <f t="shared" si="3"/>
        <v>1</v>
      </c>
      <c r="O91" s="53">
        <v>20</v>
      </c>
      <c r="P91" s="116" t="s">
        <v>16</v>
      </c>
      <c r="Q91" s="54">
        <v>3</v>
      </c>
      <c r="R91" s="55">
        <f t="shared" si="9"/>
        <v>1.0752688172043012E-2</v>
      </c>
    </row>
    <row r="92" spans="2:18" x14ac:dyDescent="0.2">
      <c r="B92" s="116" t="s">
        <v>20</v>
      </c>
      <c r="C92" s="116">
        <v>0</v>
      </c>
      <c r="D92" s="116">
        <v>0</v>
      </c>
      <c r="E92" s="116">
        <v>0</v>
      </c>
      <c r="F92" s="116">
        <v>0</v>
      </c>
      <c r="G92" s="116">
        <v>3</v>
      </c>
      <c r="H92" s="116">
        <v>4</v>
      </c>
      <c r="I92" s="116">
        <v>0</v>
      </c>
      <c r="J92" s="116">
        <v>5</v>
      </c>
      <c r="K92" s="116">
        <v>0</v>
      </c>
      <c r="L92" s="116">
        <v>1</v>
      </c>
      <c r="M92" s="128">
        <f t="shared" si="3"/>
        <v>13</v>
      </c>
      <c r="O92" s="53">
        <v>21</v>
      </c>
      <c r="P92" s="116" t="s">
        <v>18</v>
      </c>
      <c r="Q92" s="54">
        <v>3</v>
      </c>
      <c r="R92" s="55">
        <f t="shared" si="9"/>
        <v>1.0752688172043012E-2</v>
      </c>
    </row>
    <row r="93" spans="2:18" x14ac:dyDescent="0.2">
      <c r="B93" s="116" t="s">
        <v>21</v>
      </c>
      <c r="C93" s="116">
        <v>0</v>
      </c>
      <c r="D93" s="116">
        <v>0</v>
      </c>
      <c r="E93" s="116">
        <v>0</v>
      </c>
      <c r="F93" s="116">
        <v>0</v>
      </c>
      <c r="G93" s="116">
        <v>0</v>
      </c>
      <c r="H93" s="116">
        <v>0</v>
      </c>
      <c r="I93" s="116">
        <v>0</v>
      </c>
      <c r="J93" s="116">
        <v>0</v>
      </c>
      <c r="K93" s="116">
        <v>0</v>
      </c>
      <c r="L93" s="116">
        <v>0</v>
      </c>
      <c r="M93" s="128">
        <f t="shared" si="3"/>
        <v>0</v>
      </c>
      <c r="O93" s="53">
        <v>22</v>
      </c>
      <c r="P93" s="116" t="s">
        <v>22</v>
      </c>
      <c r="Q93" s="54">
        <v>3</v>
      </c>
      <c r="R93" s="55">
        <f t="shared" si="9"/>
        <v>1.0752688172043012E-2</v>
      </c>
    </row>
    <row r="94" spans="2:18" x14ac:dyDescent="0.2">
      <c r="B94" s="116" t="s">
        <v>22</v>
      </c>
      <c r="C94" s="116">
        <v>0</v>
      </c>
      <c r="D94" s="116">
        <v>0</v>
      </c>
      <c r="E94" s="116">
        <v>0</v>
      </c>
      <c r="F94" s="116">
        <v>0</v>
      </c>
      <c r="G94" s="116">
        <v>0</v>
      </c>
      <c r="H94" s="116">
        <v>0</v>
      </c>
      <c r="I94" s="116">
        <v>1</v>
      </c>
      <c r="J94" s="116">
        <v>0</v>
      </c>
      <c r="K94" s="116">
        <v>1</v>
      </c>
      <c r="L94" s="116">
        <v>1</v>
      </c>
      <c r="M94" s="128">
        <f t="shared" si="3"/>
        <v>3</v>
      </c>
      <c r="O94" s="53">
        <v>23</v>
      </c>
      <c r="P94" s="116" t="s">
        <v>24</v>
      </c>
      <c r="Q94" s="54">
        <v>3</v>
      </c>
      <c r="R94" s="55">
        <f t="shared" si="9"/>
        <v>1.0752688172043012E-2</v>
      </c>
    </row>
    <row r="95" spans="2:18" x14ac:dyDescent="0.2">
      <c r="B95" s="116" t="s">
        <v>23</v>
      </c>
      <c r="C95" s="116">
        <v>0</v>
      </c>
      <c r="D95" s="116">
        <v>0</v>
      </c>
      <c r="E95" s="116">
        <v>0</v>
      </c>
      <c r="F95" s="116">
        <v>2</v>
      </c>
      <c r="G95" s="116">
        <v>0</v>
      </c>
      <c r="H95" s="116">
        <v>1</v>
      </c>
      <c r="I95" s="116">
        <v>1</v>
      </c>
      <c r="J95" s="116">
        <v>0</v>
      </c>
      <c r="K95" s="116">
        <v>1</v>
      </c>
      <c r="L95" s="116">
        <v>2</v>
      </c>
      <c r="M95" s="128">
        <f t="shared" si="3"/>
        <v>7</v>
      </c>
      <c r="O95" s="53">
        <v>24</v>
      </c>
      <c r="P95" s="116" t="s">
        <v>28</v>
      </c>
      <c r="Q95" s="54">
        <v>3</v>
      </c>
      <c r="R95" s="55">
        <f t="shared" si="9"/>
        <v>1.0752688172043012E-2</v>
      </c>
    </row>
    <row r="96" spans="2:18" x14ac:dyDescent="0.2">
      <c r="B96" s="116" t="s">
        <v>24</v>
      </c>
      <c r="C96" s="116">
        <v>0</v>
      </c>
      <c r="D96" s="116">
        <v>1</v>
      </c>
      <c r="E96" s="116">
        <v>0</v>
      </c>
      <c r="F96" s="116">
        <v>0</v>
      </c>
      <c r="G96" s="116">
        <v>1</v>
      </c>
      <c r="H96" s="116">
        <v>0</v>
      </c>
      <c r="I96" s="116">
        <v>0</v>
      </c>
      <c r="J96" s="116">
        <v>0</v>
      </c>
      <c r="K96" s="116">
        <v>0</v>
      </c>
      <c r="L96" s="116">
        <v>1</v>
      </c>
      <c r="M96" s="128">
        <f t="shared" si="3"/>
        <v>3</v>
      </c>
      <c r="O96" s="53">
        <v>25</v>
      </c>
      <c r="P96" s="116" t="s">
        <v>4</v>
      </c>
      <c r="Q96" s="54">
        <v>2</v>
      </c>
      <c r="R96" s="55">
        <f t="shared" si="9"/>
        <v>7.1684587813620072E-3</v>
      </c>
    </row>
    <row r="97" spans="2:18" x14ac:dyDescent="0.2">
      <c r="B97" s="116" t="s">
        <v>25</v>
      </c>
      <c r="C97" s="116">
        <v>0</v>
      </c>
      <c r="D97" s="116">
        <v>0</v>
      </c>
      <c r="E97" s="116">
        <v>0</v>
      </c>
      <c r="F97" s="116">
        <v>0</v>
      </c>
      <c r="G97" s="116">
        <v>0</v>
      </c>
      <c r="H97" s="116">
        <v>0</v>
      </c>
      <c r="I97" s="116">
        <v>0</v>
      </c>
      <c r="J97" s="116">
        <v>0</v>
      </c>
      <c r="K97" s="116">
        <v>0</v>
      </c>
      <c r="L97" s="116">
        <v>0</v>
      </c>
      <c r="M97" s="128">
        <f t="shared" si="3"/>
        <v>0</v>
      </c>
      <c r="O97" s="53">
        <v>26</v>
      </c>
      <c r="P97" s="116" t="s">
        <v>8</v>
      </c>
      <c r="Q97" s="54">
        <v>1</v>
      </c>
      <c r="R97" s="55">
        <f t="shared" si="9"/>
        <v>3.5842293906810036E-3</v>
      </c>
    </row>
    <row r="98" spans="2:18" x14ac:dyDescent="0.2">
      <c r="B98" s="116" t="s">
        <v>26</v>
      </c>
      <c r="C98" s="116">
        <v>0</v>
      </c>
      <c r="D98" s="116">
        <v>1</v>
      </c>
      <c r="E98" s="116">
        <v>0</v>
      </c>
      <c r="F98" s="116">
        <v>0</v>
      </c>
      <c r="G98" s="116">
        <v>0</v>
      </c>
      <c r="H98" s="116">
        <v>1</v>
      </c>
      <c r="I98" s="116">
        <v>0</v>
      </c>
      <c r="J98" s="116">
        <v>1</v>
      </c>
      <c r="K98" s="116">
        <v>0</v>
      </c>
      <c r="L98" s="116">
        <v>1</v>
      </c>
      <c r="M98" s="128">
        <f t="shared" si="3"/>
        <v>4</v>
      </c>
      <c r="O98" s="53">
        <v>27</v>
      </c>
      <c r="P98" s="116" t="s">
        <v>17</v>
      </c>
      <c r="Q98" s="54">
        <v>1</v>
      </c>
      <c r="R98" s="55">
        <f t="shared" si="9"/>
        <v>3.5842293906810036E-3</v>
      </c>
    </row>
    <row r="99" spans="2:18" x14ac:dyDescent="0.2">
      <c r="B99" s="116" t="s">
        <v>27</v>
      </c>
      <c r="C99" s="116">
        <v>0</v>
      </c>
      <c r="D99" s="116">
        <v>1</v>
      </c>
      <c r="E99" s="116">
        <v>0</v>
      </c>
      <c r="F99" s="116">
        <v>3</v>
      </c>
      <c r="G99" s="116">
        <v>4</v>
      </c>
      <c r="H99" s="116">
        <v>0</v>
      </c>
      <c r="I99" s="116">
        <v>0</v>
      </c>
      <c r="J99" s="116">
        <v>2</v>
      </c>
      <c r="K99" s="116">
        <v>0</v>
      </c>
      <c r="L99" s="116">
        <v>0</v>
      </c>
      <c r="M99" s="128">
        <f t="shared" si="3"/>
        <v>10</v>
      </c>
      <c r="O99" s="53">
        <v>28</v>
      </c>
      <c r="P99" s="116" t="s">
        <v>19</v>
      </c>
      <c r="Q99" s="54">
        <v>1</v>
      </c>
      <c r="R99" s="55">
        <f t="shared" si="9"/>
        <v>3.5842293906810036E-3</v>
      </c>
    </row>
    <row r="100" spans="2:18" x14ac:dyDescent="0.2">
      <c r="B100" s="116" t="s">
        <v>28</v>
      </c>
      <c r="C100" s="116">
        <v>0</v>
      </c>
      <c r="D100" s="116">
        <v>0</v>
      </c>
      <c r="E100" s="116">
        <v>0</v>
      </c>
      <c r="F100" s="116">
        <v>0</v>
      </c>
      <c r="G100" s="116">
        <v>0</v>
      </c>
      <c r="H100" s="116">
        <v>0</v>
      </c>
      <c r="I100" s="116">
        <v>1</v>
      </c>
      <c r="J100" s="116">
        <v>1</v>
      </c>
      <c r="K100" s="116">
        <v>0</v>
      </c>
      <c r="L100" s="116">
        <v>1</v>
      </c>
      <c r="M100" s="128">
        <f t="shared" si="3"/>
        <v>3</v>
      </c>
      <c r="O100" s="53">
        <v>29</v>
      </c>
      <c r="P100" s="116" t="s">
        <v>21</v>
      </c>
      <c r="Q100" s="54">
        <v>0</v>
      </c>
      <c r="R100" s="55">
        <f t="shared" si="9"/>
        <v>0</v>
      </c>
    </row>
    <row r="101" spans="2:18" x14ac:dyDescent="0.2">
      <c r="B101" s="116" t="s">
        <v>29</v>
      </c>
      <c r="C101" s="116">
        <v>0</v>
      </c>
      <c r="D101" s="116">
        <v>0</v>
      </c>
      <c r="E101" s="116">
        <v>0</v>
      </c>
      <c r="F101" s="116">
        <v>4</v>
      </c>
      <c r="G101" s="116">
        <v>1</v>
      </c>
      <c r="H101" s="116">
        <v>0</v>
      </c>
      <c r="I101" s="116">
        <v>0</v>
      </c>
      <c r="J101" s="116">
        <v>0</v>
      </c>
      <c r="K101" s="116">
        <v>1</v>
      </c>
      <c r="L101" s="116">
        <v>0</v>
      </c>
      <c r="M101" s="128">
        <f t="shared" si="3"/>
        <v>6</v>
      </c>
      <c r="O101" s="53">
        <v>30</v>
      </c>
      <c r="P101" s="116" t="s">
        <v>25</v>
      </c>
      <c r="Q101" s="54">
        <v>0</v>
      </c>
      <c r="R101" s="55">
        <f t="shared" si="9"/>
        <v>0</v>
      </c>
    </row>
    <row r="102" spans="2:18" x14ac:dyDescent="0.2">
      <c r="M102" s="128">
        <f>SUM(M72:M101)</f>
        <v>279</v>
      </c>
      <c r="O102" s="57"/>
      <c r="P102" s="124"/>
      <c r="Q102" s="54"/>
      <c r="R102" s="55"/>
    </row>
  </sheetData>
  <autoFilter ref="P71:R101" xr:uid="{AE4131C2-5B55-F74F-AE90-755632C7C5D1}">
    <sortState xmlns:xlrd2="http://schemas.microsoft.com/office/spreadsheetml/2017/richdata2" ref="P72:R101">
      <sortCondition descending="1" ref="Q71:Q101"/>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7D1BD-2524-2943-8B9B-6E30F6EC6DC6}">
  <dimension ref="B1:BH102"/>
  <sheetViews>
    <sheetView zoomScaleNormal="100" workbookViewId="0">
      <selection activeCell="R8" sqref="R8"/>
    </sheetView>
  </sheetViews>
  <sheetFormatPr baseColWidth="10" defaultRowHeight="16" x14ac:dyDescent="0.2"/>
  <cols>
    <col min="1" max="1" width="10.83203125" style="128"/>
    <col min="2" max="2" width="34.6640625" style="128" customWidth="1"/>
    <col min="3" max="15" width="10.83203125" style="128"/>
    <col min="16" max="16" width="6.83203125" style="128" customWidth="1"/>
    <col min="17" max="17" width="28.5" style="128" customWidth="1"/>
    <col min="18" max="18" width="11.33203125" style="128" customWidth="1"/>
    <col min="19" max="19" width="12.6640625" style="128" customWidth="1"/>
    <col min="20" max="20" width="10.83203125" style="128"/>
    <col min="21" max="21" width="14" style="128" customWidth="1"/>
    <col min="22" max="22" width="10.83203125" style="128"/>
    <col min="23" max="23" width="15.83203125" style="128" customWidth="1"/>
    <col min="24" max="24" width="10.83203125" style="128"/>
    <col min="25" max="25" width="26.33203125" style="128" customWidth="1"/>
    <col min="26" max="16384" width="10.83203125" style="128"/>
  </cols>
  <sheetData>
    <row r="1" spans="2:60" x14ac:dyDescent="0.2">
      <c r="B1" s="133" t="s">
        <v>74</v>
      </c>
    </row>
    <row r="3" spans="2:60" x14ac:dyDescent="0.2">
      <c r="B3" s="116" t="s">
        <v>35</v>
      </c>
      <c r="C3" s="116">
        <v>2009</v>
      </c>
      <c r="D3" s="116">
        <v>2010</v>
      </c>
      <c r="E3" s="116">
        <v>2011</v>
      </c>
      <c r="F3" s="116">
        <v>2012</v>
      </c>
      <c r="G3" s="116">
        <v>2013</v>
      </c>
      <c r="H3" s="116">
        <v>2014</v>
      </c>
      <c r="I3" s="116">
        <v>2015</v>
      </c>
      <c r="J3" s="116">
        <v>2016</v>
      </c>
      <c r="K3" s="116">
        <v>2017</v>
      </c>
      <c r="L3" s="116">
        <v>2018</v>
      </c>
      <c r="M3" s="116">
        <v>2019</v>
      </c>
      <c r="N3" s="116" t="s">
        <v>30</v>
      </c>
      <c r="O3" s="116"/>
      <c r="P3" s="51" t="s">
        <v>40</v>
      </c>
      <c r="Q3" s="122" t="s">
        <v>35</v>
      </c>
      <c r="R3" s="51" t="s">
        <v>39</v>
      </c>
      <c r="S3" s="51" t="s">
        <v>38</v>
      </c>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row>
    <row r="4" spans="2:60" x14ac:dyDescent="0.2">
      <c r="B4" s="116" t="s">
        <v>0</v>
      </c>
      <c r="C4" s="116">
        <v>1</v>
      </c>
      <c r="D4" s="116">
        <v>0</v>
      </c>
      <c r="E4" s="116">
        <v>6</v>
      </c>
      <c r="F4" s="116">
        <v>15</v>
      </c>
      <c r="G4" s="116">
        <v>6</v>
      </c>
      <c r="H4" s="116">
        <v>3</v>
      </c>
      <c r="I4" s="116">
        <v>4</v>
      </c>
      <c r="J4" s="116">
        <v>1</v>
      </c>
      <c r="K4" s="116">
        <v>1</v>
      </c>
      <c r="L4" s="116">
        <v>2</v>
      </c>
      <c r="M4" s="116">
        <v>0</v>
      </c>
      <c r="N4" s="116">
        <f>SUM(C4:M4)</f>
        <v>39</v>
      </c>
      <c r="O4" s="116"/>
      <c r="P4" s="53">
        <v>1</v>
      </c>
      <c r="Q4" s="113" t="s">
        <v>0</v>
      </c>
      <c r="R4" s="53">
        <v>39</v>
      </c>
      <c r="S4" s="58">
        <f t="shared" ref="S4:S33" si="0">R4/$N$34</f>
        <v>0.12037037037037036</v>
      </c>
      <c r="U4" s="128" t="s">
        <v>283</v>
      </c>
      <c r="V4" s="128">
        <f>SUM(R9,R25,R26)</f>
        <v>29</v>
      </c>
      <c r="W4" s="116"/>
      <c r="X4" s="116"/>
      <c r="Y4" s="116" t="s">
        <v>35</v>
      </c>
      <c r="Z4" s="116">
        <v>2009</v>
      </c>
      <c r="AA4" s="116">
        <v>2010</v>
      </c>
      <c r="AB4" s="116">
        <v>2011</v>
      </c>
      <c r="AC4" s="116">
        <v>2012</v>
      </c>
      <c r="AD4" s="116">
        <v>2013</v>
      </c>
      <c r="AE4" s="116">
        <v>2014</v>
      </c>
      <c r="AF4" s="116">
        <v>2015</v>
      </c>
      <c r="AG4" s="116">
        <v>2016</v>
      </c>
      <c r="AH4" s="116">
        <v>2017</v>
      </c>
      <c r="AI4" s="116">
        <v>2018</v>
      </c>
      <c r="AJ4" s="116">
        <v>2019</v>
      </c>
      <c r="AK4" s="116" t="s">
        <v>30</v>
      </c>
      <c r="AL4" s="116"/>
      <c r="AM4" s="116"/>
      <c r="AN4" s="116"/>
      <c r="AO4" s="116"/>
      <c r="AP4" s="116"/>
      <c r="AQ4" s="116"/>
      <c r="AR4" s="116"/>
      <c r="AS4" s="116"/>
      <c r="AT4" s="116"/>
      <c r="AU4" s="116"/>
      <c r="AV4" s="116"/>
      <c r="AW4" s="116"/>
      <c r="AX4" s="116"/>
      <c r="AY4" s="116"/>
      <c r="AZ4" s="116"/>
      <c r="BA4" s="116"/>
      <c r="BB4" s="116"/>
      <c r="BC4" s="116"/>
      <c r="BD4" s="116"/>
      <c r="BE4" s="116"/>
      <c r="BF4" s="116"/>
      <c r="BG4" s="116"/>
      <c r="BH4" s="116"/>
    </row>
    <row r="5" spans="2:60" x14ac:dyDescent="0.2">
      <c r="B5" s="116" t="s">
        <v>1</v>
      </c>
      <c r="C5" s="116">
        <v>0</v>
      </c>
      <c r="D5" s="116">
        <v>0</v>
      </c>
      <c r="E5" s="116">
        <v>1</v>
      </c>
      <c r="F5" s="116">
        <v>0</v>
      </c>
      <c r="G5" s="116">
        <v>0</v>
      </c>
      <c r="H5" s="116">
        <v>0</v>
      </c>
      <c r="I5" s="116">
        <v>2</v>
      </c>
      <c r="J5" s="116">
        <v>0</v>
      </c>
      <c r="K5" s="116">
        <v>1</v>
      </c>
      <c r="L5" s="116">
        <v>0</v>
      </c>
      <c r="M5" s="116">
        <v>0</v>
      </c>
      <c r="N5" s="116">
        <f t="shared" ref="N5:N67" si="1">SUM(C5:M5)</f>
        <v>4</v>
      </c>
      <c r="O5" s="116"/>
      <c r="P5" s="53">
        <v>2</v>
      </c>
      <c r="Q5" s="113" t="s">
        <v>282</v>
      </c>
      <c r="R5" s="53">
        <v>37</v>
      </c>
      <c r="S5" s="58">
        <f t="shared" si="0"/>
        <v>0.11419753086419752</v>
      </c>
      <c r="U5" s="128" t="s">
        <v>284</v>
      </c>
      <c r="V5" s="128">
        <f>SUM(R24,R12,R32)</f>
        <v>13</v>
      </c>
      <c r="W5" s="116"/>
      <c r="X5" s="116"/>
      <c r="Y5" s="116" t="s">
        <v>0</v>
      </c>
      <c r="Z5" s="116">
        <v>1</v>
      </c>
      <c r="AA5" s="116">
        <v>0</v>
      </c>
      <c r="AB5" s="116">
        <v>6</v>
      </c>
      <c r="AC5" s="116">
        <v>15</v>
      </c>
      <c r="AD5" s="116">
        <v>6</v>
      </c>
      <c r="AE5" s="116">
        <v>3</v>
      </c>
      <c r="AF5" s="116">
        <v>4</v>
      </c>
      <c r="AG5" s="116">
        <v>1</v>
      </c>
      <c r="AH5" s="116">
        <v>1</v>
      </c>
      <c r="AI5" s="116">
        <v>2</v>
      </c>
      <c r="AJ5" s="116">
        <v>0</v>
      </c>
      <c r="AK5" s="116">
        <f>SUM(Z5:AJ5)</f>
        <v>39</v>
      </c>
      <c r="AL5" s="116"/>
      <c r="AM5" s="116"/>
      <c r="AN5" s="116"/>
      <c r="AO5" s="116"/>
      <c r="AP5" s="116"/>
      <c r="AQ5" s="116"/>
      <c r="AR5" s="116"/>
      <c r="AS5" s="116"/>
      <c r="AT5" s="116"/>
      <c r="AU5" s="116"/>
      <c r="AV5" s="116"/>
      <c r="AW5" s="116"/>
      <c r="AX5" s="116"/>
      <c r="AY5" s="116"/>
      <c r="AZ5" s="116"/>
      <c r="BA5" s="116"/>
      <c r="BB5" s="116"/>
      <c r="BC5" s="116"/>
      <c r="BD5" s="116"/>
      <c r="BE5" s="116"/>
      <c r="BF5" s="116"/>
      <c r="BG5" s="116"/>
      <c r="BH5" s="116"/>
    </row>
    <row r="6" spans="2:60" x14ac:dyDescent="0.2">
      <c r="B6" s="116" t="s">
        <v>2</v>
      </c>
      <c r="C6" s="116">
        <v>0</v>
      </c>
      <c r="D6" s="116">
        <v>0</v>
      </c>
      <c r="E6" s="116">
        <v>3</v>
      </c>
      <c r="F6" s="116">
        <v>0</v>
      </c>
      <c r="G6" s="116">
        <v>0</v>
      </c>
      <c r="H6" s="116">
        <v>0</v>
      </c>
      <c r="I6" s="116">
        <v>4</v>
      </c>
      <c r="J6" s="116">
        <v>0</v>
      </c>
      <c r="K6" s="116">
        <v>2</v>
      </c>
      <c r="L6" s="116">
        <v>0</v>
      </c>
      <c r="M6" s="116">
        <v>0</v>
      </c>
      <c r="N6" s="116">
        <f t="shared" si="1"/>
        <v>9</v>
      </c>
      <c r="O6" s="116"/>
      <c r="P6" s="53">
        <v>3</v>
      </c>
      <c r="Q6" s="113" t="s">
        <v>15</v>
      </c>
      <c r="R6" s="53">
        <v>36</v>
      </c>
      <c r="S6" s="58">
        <f t="shared" si="0"/>
        <v>0.1111111111111111</v>
      </c>
      <c r="U6" s="128" t="s">
        <v>285</v>
      </c>
      <c r="V6" s="128">
        <f>SUM(R16,R19,R21,R33)</f>
        <v>19</v>
      </c>
      <c r="W6" s="116"/>
      <c r="X6" s="116"/>
      <c r="Y6" s="116" t="s">
        <v>1</v>
      </c>
      <c r="Z6" s="116">
        <v>0</v>
      </c>
      <c r="AA6" s="116">
        <v>0</v>
      </c>
      <c r="AB6" s="116">
        <v>1</v>
      </c>
      <c r="AC6" s="116">
        <v>0</v>
      </c>
      <c r="AD6" s="116">
        <v>0</v>
      </c>
      <c r="AE6" s="116">
        <v>0</v>
      </c>
      <c r="AF6" s="116">
        <v>2</v>
      </c>
      <c r="AG6" s="116">
        <v>0</v>
      </c>
      <c r="AH6" s="116">
        <v>1</v>
      </c>
      <c r="AI6" s="116">
        <v>0</v>
      </c>
      <c r="AJ6" s="116">
        <v>0</v>
      </c>
      <c r="AK6" s="116">
        <f t="shared" ref="AK6:AK34" si="2">SUM(Z6:AJ6)</f>
        <v>4</v>
      </c>
      <c r="AL6" s="116"/>
      <c r="AM6" s="116"/>
      <c r="AN6" s="116"/>
      <c r="AO6" s="116"/>
      <c r="AP6" s="116"/>
      <c r="AQ6" s="116"/>
      <c r="AR6" s="116"/>
      <c r="AS6" s="116"/>
      <c r="AT6" s="116"/>
      <c r="AU6" s="116"/>
      <c r="AV6" s="116"/>
      <c r="AW6" s="116"/>
      <c r="AX6" s="116"/>
      <c r="AY6" s="116"/>
      <c r="AZ6" s="116"/>
      <c r="BA6" s="116"/>
      <c r="BB6" s="116"/>
      <c r="BC6" s="116"/>
      <c r="BD6" s="116"/>
      <c r="BE6" s="116"/>
      <c r="BF6" s="116"/>
      <c r="BG6" s="116"/>
      <c r="BH6" s="116"/>
    </row>
    <row r="7" spans="2:60" x14ac:dyDescent="0.2">
      <c r="B7" s="117" t="s">
        <v>3</v>
      </c>
      <c r="C7" s="116">
        <v>0</v>
      </c>
      <c r="D7" s="116">
        <v>0</v>
      </c>
      <c r="E7" s="116">
        <v>0</v>
      </c>
      <c r="F7" s="116">
        <v>0</v>
      </c>
      <c r="G7" s="116">
        <v>1</v>
      </c>
      <c r="H7" s="116">
        <v>0</v>
      </c>
      <c r="I7" s="116">
        <v>1</v>
      </c>
      <c r="J7" s="116">
        <v>1</v>
      </c>
      <c r="K7" s="116">
        <v>0</v>
      </c>
      <c r="L7" s="116">
        <v>1</v>
      </c>
      <c r="M7" s="116">
        <v>0</v>
      </c>
      <c r="N7" s="116">
        <f t="shared" si="1"/>
        <v>4</v>
      </c>
      <c r="O7" s="116"/>
      <c r="P7" s="53">
        <v>4</v>
      </c>
      <c r="Q7" s="113" t="s">
        <v>14</v>
      </c>
      <c r="R7" s="53">
        <v>33</v>
      </c>
      <c r="S7" s="58">
        <f t="shared" si="0"/>
        <v>0.10185185185185185</v>
      </c>
      <c r="W7" s="116"/>
      <c r="X7" s="116"/>
      <c r="Y7" s="116" t="s">
        <v>2</v>
      </c>
      <c r="Z7" s="116">
        <v>0</v>
      </c>
      <c r="AA7" s="116">
        <v>0</v>
      </c>
      <c r="AB7" s="116">
        <v>3</v>
      </c>
      <c r="AC7" s="116">
        <v>0</v>
      </c>
      <c r="AD7" s="116">
        <v>0</v>
      </c>
      <c r="AE7" s="116">
        <v>0</v>
      </c>
      <c r="AF7" s="116">
        <v>4</v>
      </c>
      <c r="AG7" s="116">
        <v>0</v>
      </c>
      <c r="AH7" s="116">
        <v>2</v>
      </c>
      <c r="AI7" s="116">
        <v>0</v>
      </c>
      <c r="AJ7" s="116">
        <v>0</v>
      </c>
      <c r="AK7" s="116">
        <f t="shared" si="2"/>
        <v>9</v>
      </c>
      <c r="AL7" s="116"/>
      <c r="AM7" s="116"/>
      <c r="AN7" s="116"/>
      <c r="AO7" s="116"/>
      <c r="AP7" s="116"/>
      <c r="AQ7" s="116"/>
      <c r="AR7" s="116"/>
      <c r="AS7" s="116"/>
      <c r="AT7" s="116"/>
      <c r="AU7" s="116"/>
      <c r="AV7" s="116"/>
      <c r="AW7" s="116"/>
      <c r="AX7" s="116"/>
      <c r="AY7" s="116"/>
      <c r="AZ7" s="116"/>
      <c r="BA7" s="116"/>
      <c r="BB7" s="116"/>
      <c r="BC7" s="116"/>
      <c r="BD7" s="116"/>
      <c r="BE7" s="116"/>
      <c r="BF7" s="116"/>
      <c r="BG7" s="116"/>
      <c r="BH7" s="116"/>
    </row>
    <row r="8" spans="2:60" x14ac:dyDescent="0.2">
      <c r="B8" s="116" t="s">
        <v>4</v>
      </c>
      <c r="C8" s="116">
        <v>0</v>
      </c>
      <c r="D8" s="116">
        <v>0</v>
      </c>
      <c r="E8" s="116">
        <v>0</v>
      </c>
      <c r="F8" s="116">
        <v>0</v>
      </c>
      <c r="G8" s="116">
        <v>0</v>
      </c>
      <c r="H8" s="116">
        <v>0</v>
      </c>
      <c r="I8" s="116">
        <v>0</v>
      </c>
      <c r="J8" s="116">
        <v>0</v>
      </c>
      <c r="K8" s="116">
        <v>0</v>
      </c>
      <c r="L8" s="116">
        <v>0</v>
      </c>
      <c r="M8" s="116">
        <v>0</v>
      </c>
      <c r="N8" s="116">
        <f t="shared" si="1"/>
        <v>0</v>
      </c>
      <c r="O8" s="116"/>
      <c r="P8" s="53">
        <v>5</v>
      </c>
      <c r="Q8" s="113" t="s">
        <v>6</v>
      </c>
      <c r="R8" s="53">
        <v>26</v>
      </c>
      <c r="S8" s="58">
        <f t="shared" si="0"/>
        <v>8.0246913580246909E-2</v>
      </c>
      <c r="W8" s="116"/>
      <c r="X8" s="116"/>
      <c r="Y8" s="117" t="s">
        <v>3</v>
      </c>
      <c r="Z8" s="116">
        <v>0</v>
      </c>
      <c r="AA8" s="116">
        <v>0</v>
      </c>
      <c r="AB8" s="116">
        <v>0</v>
      </c>
      <c r="AC8" s="116">
        <v>0</v>
      </c>
      <c r="AD8" s="116">
        <v>1</v>
      </c>
      <c r="AE8" s="116">
        <v>0</v>
      </c>
      <c r="AF8" s="116">
        <v>1</v>
      </c>
      <c r="AG8" s="116">
        <v>1</v>
      </c>
      <c r="AH8" s="116">
        <v>0</v>
      </c>
      <c r="AI8" s="116">
        <v>1</v>
      </c>
      <c r="AJ8" s="116">
        <v>0</v>
      </c>
      <c r="AK8" s="116">
        <f t="shared" si="2"/>
        <v>4</v>
      </c>
      <c r="AL8" s="116"/>
      <c r="AM8" s="116"/>
      <c r="AN8" s="116"/>
      <c r="AO8" s="116"/>
      <c r="AP8" s="116"/>
      <c r="AQ8" s="116"/>
      <c r="AR8" s="116"/>
      <c r="AS8" s="116"/>
      <c r="AT8" s="116"/>
      <c r="AU8" s="116"/>
      <c r="AV8" s="116"/>
      <c r="AW8" s="116"/>
      <c r="AX8" s="116"/>
      <c r="AY8" s="116"/>
      <c r="AZ8" s="116"/>
      <c r="BA8" s="116"/>
      <c r="BB8" s="116"/>
      <c r="BC8" s="116"/>
      <c r="BD8" s="116"/>
      <c r="BE8" s="116"/>
      <c r="BF8" s="116"/>
      <c r="BG8" s="116"/>
      <c r="BH8" s="116"/>
    </row>
    <row r="9" spans="2:60" x14ac:dyDescent="0.2">
      <c r="B9" s="116" t="s">
        <v>5</v>
      </c>
      <c r="C9" s="116">
        <v>0</v>
      </c>
      <c r="D9" s="116">
        <v>1</v>
      </c>
      <c r="E9" s="116">
        <v>1</v>
      </c>
      <c r="F9" s="116">
        <v>1</v>
      </c>
      <c r="G9" s="116">
        <v>7</v>
      </c>
      <c r="H9" s="116">
        <v>1</v>
      </c>
      <c r="I9" s="116">
        <v>3</v>
      </c>
      <c r="J9" s="116">
        <v>2</v>
      </c>
      <c r="K9" s="116">
        <v>1</v>
      </c>
      <c r="L9" s="116">
        <v>0</v>
      </c>
      <c r="M9" s="116">
        <v>0</v>
      </c>
      <c r="N9" s="116">
        <f t="shared" si="1"/>
        <v>17</v>
      </c>
      <c r="O9" s="116"/>
      <c r="P9" s="53">
        <v>6</v>
      </c>
      <c r="Q9" s="113" t="s">
        <v>7</v>
      </c>
      <c r="R9" s="53">
        <v>22</v>
      </c>
      <c r="S9" s="58">
        <f t="shared" si="0"/>
        <v>6.7901234567901231E-2</v>
      </c>
      <c r="W9" s="116"/>
      <c r="X9" s="116"/>
      <c r="Y9" s="116" t="s">
        <v>4</v>
      </c>
      <c r="Z9" s="116">
        <v>0</v>
      </c>
      <c r="AA9" s="116">
        <v>0</v>
      </c>
      <c r="AB9" s="116">
        <v>0</v>
      </c>
      <c r="AC9" s="116">
        <v>0</v>
      </c>
      <c r="AD9" s="116">
        <v>0</v>
      </c>
      <c r="AE9" s="116">
        <v>0</v>
      </c>
      <c r="AF9" s="116">
        <v>0</v>
      </c>
      <c r="AG9" s="116">
        <v>0</v>
      </c>
      <c r="AH9" s="116">
        <v>0</v>
      </c>
      <c r="AI9" s="116">
        <v>0</v>
      </c>
      <c r="AJ9" s="116">
        <v>0</v>
      </c>
      <c r="AK9" s="116">
        <f t="shared" si="2"/>
        <v>0</v>
      </c>
      <c r="AL9" s="116"/>
      <c r="AM9" s="116"/>
      <c r="AN9" s="116"/>
      <c r="AO9" s="116"/>
      <c r="AP9" s="116"/>
      <c r="AQ9" s="116"/>
      <c r="AR9" s="116"/>
      <c r="AS9" s="116"/>
      <c r="AT9" s="116"/>
      <c r="AU9" s="116"/>
      <c r="AV9" s="116"/>
      <c r="AW9" s="116"/>
      <c r="AX9" s="116"/>
      <c r="AY9" s="116"/>
      <c r="AZ9" s="116"/>
      <c r="BA9" s="116"/>
      <c r="BB9" s="116"/>
      <c r="BC9" s="116"/>
      <c r="BD9" s="116"/>
      <c r="BE9" s="116"/>
      <c r="BF9" s="116"/>
      <c r="BG9" s="116"/>
      <c r="BH9" s="116"/>
    </row>
    <row r="10" spans="2:60" x14ac:dyDescent="0.2">
      <c r="B10" s="116" t="s">
        <v>6</v>
      </c>
      <c r="C10" s="116">
        <v>2</v>
      </c>
      <c r="D10" s="116">
        <v>1</v>
      </c>
      <c r="E10" s="116">
        <v>3</v>
      </c>
      <c r="F10" s="116">
        <v>4</v>
      </c>
      <c r="G10" s="116">
        <v>8</v>
      </c>
      <c r="H10" s="116">
        <v>0</v>
      </c>
      <c r="I10" s="116">
        <v>4</v>
      </c>
      <c r="J10" s="116">
        <v>1</v>
      </c>
      <c r="K10" s="116">
        <v>0</v>
      </c>
      <c r="L10" s="116">
        <v>2</v>
      </c>
      <c r="M10" s="116">
        <v>1</v>
      </c>
      <c r="N10" s="116">
        <f t="shared" si="1"/>
        <v>26</v>
      </c>
      <c r="O10" s="116"/>
      <c r="P10" s="53">
        <v>7</v>
      </c>
      <c r="Q10" s="113" t="s">
        <v>5</v>
      </c>
      <c r="R10" s="53">
        <v>17</v>
      </c>
      <c r="S10" s="58">
        <f t="shared" si="0"/>
        <v>5.2469135802469133E-2</v>
      </c>
      <c r="W10" s="116"/>
      <c r="X10" s="116"/>
      <c r="Y10" s="116" t="s">
        <v>5</v>
      </c>
      <c r="Z10" s="116">
        <v>0</v>
      </c>
      <c r="AA10" s="116">
        <v>1</v>
      </c>
      <c r="AB10" s="116">
        <v>1</v>
      </c>
      <c r="AC10" s="116">
        <v>1</v>
      </c>
      <c r="AD10" s="116">
        <v>7</v>
      </c>
      <c r="AE10" s="116">
        <v>1</v>
      </c>
      <c r="AF10" s="116">
        <v>3</v>
      </c>
      <c r="AG10" s="116">
        <v>2</v>
      </c>
      <c r="AH10" s="116">
        <v>1</v>
      </c>
      <c r="AI10" s="116">
        <v>0</v>
      </c>
      <c r="AJ10" s="116">
        <v>0</v>
      </c>
      <c r="AK10" s="116">
        <f t="shared" si="2"/>
        <v>17</v>
      </c>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row>
    <row r="11" spans="2:60" x14ac:dyDescent="0.2">
      <c r="B11" s="116" t="s">
        <v>7</v>
      </c>
      <c r="C11" s="116">
        <v>1</v>
      </c>
      <c r="D11" s="116">
        <v>0</v>
      </c>
      <c r="E11" s="116">
        <v>10</v>
      </c>
      <c r="F11" s="116">
        <v>3</v>
      </c>
      <c r="G11" s="116">
        <v>2</v>
      </c>
      <c r="H11" s="116">
        <v>1</v>
      </c>
      <c r="I11" s="116">
        <v>1</v>
      </c>
      <c r="J11" s="116">
        <v>2</v>
      </c>
      <c r="K11" s="116">
        <v>1</v>
      </c>
      <c r="L11" s="116">
        <v>1</v>
      </c>
      <c r="M11" s="116">
        <v>0</v>
      </c>
      <c r="N11" s="116">
        <f t="shared" si="1"/>
        <v>22</v>
      </c>
      <c r="O11" s="116"/>
      <c r="P11" s="53">
        <v>8</v>
      </c>
      <c r="Q11" s="113" t="s">
        <v>12</v>
      </c>
      <c r="R11" s="53">
        <v>12</v>
      </c>
      <c r="S11" s="58">
        <f t="shared" si="0"/>
        <v>3.7037037037037035E-2</v>
      </c>
      <c r="W11" s="116"/>
      <c r="X11" s="116"/>
      <c r="Y11" s="116" t="s">
        <v>6</v>
      </c>
      <c r="Z11" s="116">
        <v>2</v>
      </c>
      <c r="AA11" s="116">
        <v>1</v>
      </c>
      <c r="AB11" s="116">
        <v>3</v>
      </c>
      <c r="AC11" s="116">
        <v>4</v>
      </c>
      <c r="AD11" s="116">
        <v>8</v>
      </c>
      <c r="AE11" s="116">
        <v>0</v>
      </c>
      <c r="AF11" s="116">
        <v>4</v>
      </c>
      <c r="AG11" s="116">
        <v>1</v>
      </c>
      <c r="AH11" s="116">
        <v>0</v>
      </c>
      <c r="AI11" s="116">
        <v>2</v>
      </c>
      <c r="AJ11" s="116">
        <v>1</v>
      </c>
      <c r="AK11" s="116">
        <f t="shared" si="2"/>
        <v>26</v>
      </c>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6"/>
    </row>
    <row r="12" spans="2:60" x14ac:dyDescent="0.2">
      <c r="B12" s="116" t="s">
        <v>8</v>
      </c>
      <c r="C12" s="116">
        <v>0</v>
      </c>
      <c r="D12" s="116">
        <v>0</v>
      </c>
      <c r="E12" s="116">
        <v>0</v>
      </c>
      <c r="F12" s="116">
        <v>0</v>
      </c>
      <c r="G12" s="116">
        <v>2</v>
      </c>
      <c r="H12" s="116">
        <v>0</v>
      </c>
      <c r="I12" s="116">
        <v>1</v>
      </c>
      <c r="J12" s="116">
        <v>0</v>
      </c>
      <c r="K12" s="116">
        <v>0</v>
      </c>
      <c r="L12" s="116">
        <v>0</v>
      </c>
      <c r="M12" s="116">
        <v>0</v>
      </c>
      <c r="N12" s="116">
        <f t="shared" si="1"/>
        <v>3</v>
      </c>
      <c r="O12" s="116"/>
      <c r="P12" s="53">
        <v>9</v>
      </c>
      <c r="Q12" s="113" t="s">
        <v>2</v>
      </c>
      <c r="R12" s="53">
        <v>9</v>
      </c>
      <c r="S12" s="58">
        <f t="shared" si="0"/>
        <v>2.7777777777777776E-2</v>
      </c>
      <c r="W12" s="116"/>
      <c r="X12" s="116"/>
      <c r="Y12" s="116" t="s">
        <v>7</v>
      </c>
      <c r="Z12" s="116">
        <v>1</v>
      </c>
      <c r="AA12" s="116">
        <v>0</v>
      </c>
      <c r="AB12" s="116">
        <v>10</v>
      </c>
      <c r="AC12" s="116">
        <v>3</v>
      </c>
      <c r="AD12" s="116">
        <v>2</v>
      </c>
      <c r="AE12" s="116">
        <v>1</v>
      </c>
      <c r="AF12" s="116">
        <v>1</v>
      </c>
      <c r="AG12" s="116">
        <v>2</v>
      </c>
      <c r="AH12" s="116">
        <v>1</v>
      </c>
      <c r="AI12" s="116">
        <v>1</v>
      </c>
      <c r="AJ12" s="116">
        <v>0</v>
      </c>
      <c r="AK12" s="116">
        <f t="shared" si="2"/>
        <v>22</v>
      </c>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row>
    <row r="13" spans="2:60" x14ac:dyDescent="0.2">
      <c r="B13" s="116" t="s">
        <v>9</v>
      </c>
      <c r="C13" s="116">
        <v>0</v>
      </c>
      <c r="D13" s="116">
        <v>0</v>
      </c>
      <c r="E13" s="116">
        <v>2</v>
      </c>
      <c r="F13" s="116">
        <v>0</v>
      </c>
      <c r="G13" s="116">
        <v>0</v>
      </c>
      <c r="H13" s="116">
        <v>0</v>
      </c>
      <c r="I13" s="116">
        <v>1</v>
      </c>
      <c r="J13" s="116">
        <v>0</v>
      </c>
      <c r="K13" s="116">
        <v>0</v>
      </c>
      <c r="L13" s="116">
        <v>1</v>
      </c>
      <c r="M13" s="116">
        <v>0</v>
      </c>
      <c r="N13" s="116">
        <f t="shared" si="1"/>
        <v>4</v>
      </c>
      <c r="O13" s="116"/>
      <c r="P13" s="53">
        <v>10</v>
      </c>
      <c r="Q13" s="113" t="s">
        <v>10</v>
      </c>
      <c r="R13" s="53">
        <v>9</v>
      </c>
      <c r="S13" s="58">
        <f t="shared" si="0"/>
        <v>2.7777777777777776E-2</v>
      </c>
      <c r="W13" s="116"/>
      <c r="X13" s="116"/>
      <c r="Y13" s="116" t="s">
        <v>8</v>
      </c>
      <c r="Z13" s="116">
        <v>0</v>
      </c>
      <c r="AA13" s="116">
        <v>0</v>
      </c>
      <c r="AB13" s="116">
        <v>0</v>
      </c>
      <c r="AC13" s="116">
        <v>0</v>
      </c>
      <c r="AD13" s="116">
        <v>2</v>
      </c>
      <c r="AE13" s="116">
        <v>0</v>
      </c>
      <c r="AF13" s="116">
        <v>1</v>
      </c>
      <c r="AG13" s="116">
        <v>0</v>
      </c>
      <c r="AH13" s="116">
        <v>0</v>
      </c>
      <c r="AI13" s="116">
        <v>0</v>
      </c>
      <c r="AJ13" s="116">
        <v>0</v>
      </c>
      <c r="AK13" s="116">
        <f t="shared" si="2"/>
        <v>3</v>
      </c>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row>
    <row r="14" spans="2:60" x14ac:dyDescent="0.2">
      <c r="B14" s="116" t="s">
        <v>10</v>
      </c>
      <c r="C14" s="116">
        <v>1</v>
      </c>
      <c r="D14" s="116">
        <v>0</v>
      </c>
      <c r="E14" s="116">
        <v>0</v>
      </c>
      <c r="F14" s="116">
        <v>2</v>
      </c>
      <c r="G14" s="116">
        <v>0</v>
      </c>
      <c r="H14" s="116">
        <v>2</v>
      </c>
      <c r="I14" s="116">
        <v>2</v>
      </c>
      <c r="J14" s="116">
        <v>1</v>
      </c>
      <c r="K14" s="116">
        <v>1</v>
      </c>
      <c r="L14" s="116">
        <v>0</v>
      </c>
      <c r="M14" s="116">
        <v>0</v>
      </c>
      <c r="N14" s="116">
        <f t="shared" si="1"/>
        <v>9</v>
      </c>
      <c r="O14" s="116"/>
      <c r="P14" s="135">
        <v>11</v>
      </c>
      <c r="Q14" s="116" t="s">
        <v>22</v>
      </c>
      <c r="R14" s="135">
        <v>9</v>
      </c>
      <c r="S14" s="136">
        <f t="shared" si="0"/>
        <v>2.7777777777777776E-2</v>
      </c>
      <c r="W14" s="116"/>
      <c r="X14" s="116"/>
      <c r="Y14" s="116" t="s">
        <v>9</v>
      </c>
      <c r="Z14" s="116">
        <v>0</v>
      </c>
      <c r="AA14" s="116">
        <v>0</v>
      </c>
      <c r="AB14" s="116">
        <v>2</v>
      </c>
      <c r="AC14" s="116">
        <v>0</v>
      </c>
      <c r="AD14" s="116">
        <v>0</v>
      </c>
      <c r="AE14" s="116">
        <v>0</v>
      </c>
      <c r="AF14" s="116">
        <v>1</v>
      </c>
      <c r="AG14" s="116">
        <v>0</v>
      </c>
      <c r="AH14" s="116">
        <v>0</v>
      </c>
      <c r="AI14" s="116">
        <v>1</v>
      </c>
      <c r="AJ14" s="116">
        <v>0</v>
      </c>
      <c r="AK14" s="116">
        <f t="shared" si="2"/>
        <v>4</v>
      </c>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row>
    <row r="15" spans="2:60" x14ac:dyDescent="0.2">
      <c r="B15" s="116" t="s">
        <v>11</v>
      </c>
      <c r="C15" s="116">
        <v>0</v>
      </c>
      <c r="D15" s="116">
        <v>0</v>
      </c>
      <c r="E15" s="116">
        <v>0</v>
      </c>
      <c r="F15" s="116">
        <v>0</v>
      </c>
      <c r="G15" s="116">
        <v>0</v>
      </c>
      <c r="H15" s="116">
        <v>1</v>
      </c>
      <c r="I15" s="116">
        <v>1</v>
      </c>
      <c r="J15" s="116">
        <v>0</v>
      </c>
      <c r="K15" s="116">
        <v>0</v>
      </c>
      <c r="L15" s="116">
        <v>0</v>
      </c>
      <c r="M15" s="116">
        <v>0</v>
      </c>
      <c r="N15" s="116">
        <f t="shared" si="1"/>
        <v>2</v>
      </c>
      <c r="O15" s="116"/>
      <c r="P15" s="53">
        <v>12</v>
      </c>
      <c r="Q15" s="116" t="s">
        <v>28</v>
      </c>
      <c r="R15" s="53">
        <v>9</v>
      </c>
      <c r="S15" s="58">
        <f t="shared" si="0"/>
        <v>2.7777777777777776E-2</v>
      </c>
      <c r="W15" s="116"/>
      <c r="X15" s="116"/>
      <c r="Y15" s="116" t="s">
        <v>10</v>
      </c>
      <c r="Z15" s="116">
        <v>1</v>
      </c>
      <c r="AA15" s="116">
        <v>0</v>
      </c>
      <c r="AB15" s="116">
        <v>0</v>
      </c>
      <c r="AC15" s="116">
        <v>2</v>
      </c>
      <c r="AD15" s="116">
        <v>0</v>
      </c>
      <c r="AE15" s="116">
        <v>2</v>
      </c>
      <c r="AF15" s="116">
        <v>2</v>
      </c>
      <c r="AG15" s="116">
        <v>1</v>
      </c>
      <c r="AH15" s="116">
        <v>1</v>
      </c>
      <c r="AI15" s="116">
        <v>0</v>
      </c>
      <c r="AJ15" s="116">
        <v>0</v>
      </c>
      <c r="AK15" s="116">
        <f t="shared" si="2"/>
        <v>9</v>
      </c>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row>
    <row r="16" spans="2:60" x14ac:dyDescent="0.2">
      <c r="B16" s="116" t="s">
        <v>12</v>
      </c>
      <c r="C16" s="116">
        <v>0</v>
      </c>
      <c r="D16" s="116">
        <v>0</v>
      </c>
      <c r="E16" s="116">
        <v>2</v>
      </c>
      <c r="F16" s="116">
        <v>0</v>
      </c>
      <c r="G16" s="116">
        <v>3</v>
      </c>
      <c r="H16" s="116">
        <v>2</v>
      </c>
      <c r="I16" s="116">
        <v>1</v>
      </c>
      <c r="J16" s="116">
        <v>1</v>
      </c>
      <c r="K16" s="116">
        <v>0</v>
      </c>
      <c r="L16" s="116">
        <v>2</v>
      </c>
      <c r="M16" s="116">
        <v>1</v>
      </c>
      <c r="N16" s="116">
        <f t="shared" si="1"/>
        <v>12</v>
      </c>
      <c r="O16" s="116"/>
      <c r="P16" s="53">
        <v>13</v>
      </c>
      <c r="Q16" s="116" t="s">
        <v>23</v>
      </c>
      <c r="R16" s="53">
        <v>8</v>
      </c>
      <c r="S16" s="58">
        <f t="shared" si="0"/>
        <v>2.4691358024691357E-2</v>
      </c>
      <c r="W16" s="116"/>
      <c r="X16" s="116"/>
      <c r="Y16" s="116" t="s">
        <v>11</v>
      </c>
      <c r="Z16" s="116">
        <v>0</v>
      </c>
      <c r="AA16" s="116">
        <v>0</v>
      </c>
      <c r="AB16" s="116">
        <v>0</v>
      </c>
      <c r="AC16" s="116">
        <v>0</v>
      </c>
      <c r="AD16" s="116">
        <v>0</v>
      </c>
      <c r="AE16" s="116">
        <v>1</v>
      </c>
      <c r="AF16" s="116">
        <v>1</v>
      </c>
      <c r="AG16" s="116">
        <v>0</v>
      </c>
      <c r="AH16" s="116">
        <v>0</v>
      </c>
      <c r="AI16" s="116">
        <v>0</v>
      </c>
      <c r="AJ16" s="116">
        <v>0</v>
      </c>
      <c r="AK16" s="116">
        <f t="shared" si="2"/>
        <v>2</v>
      </c>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row>
    <row r="17" spans="2:60" x14ac:dyDescent="0.2">
      <c r="B17" s="116" t="s">
        <v>13</v>
      </c>
      <c r="C17" s="116">
        <v>0</v>
      </c>
      <c r="D17" s="116">
        <v>0</v>
      </c>
      <c r="E17" s="116">
        <v>2</v>
      </c>
      <c r="F17" s="116">
        <v>1</v>
      </c>
      <c r="G17" s="116">
        <v>1</v>
      </c>
      <c r="H17" s="116">
        <v>1</v>
      </c>
      <c r="I17" s="116">
        <v>0</v>
      </c>
      <c r="J17" s="116">
        <v>1</v>
      </c>
      <c r="K17" s="116">
        <v>0</v>
      </c>
      <c r="L17" s="116">
        <v>0</v>
      </c>
      <c r="M17" s="116">
        <v>0</v>
      </c>
      <c r="N17" s="116">
        <f t="shared" si="1"/>
        <v>6</v>
      </c>
      <c r="O17" s="116"/>
      <c r="P17" s="53">
        <v>14</v>
      </c>
      <c r="Q17" s="116" t="s">
        <v>18</v>
      </c>
      <c r="R17" s="53">
        <v>7</v>
      </c>
      <c r="S17" s="58">
        <f t="shared" si="0"/>
        <v>2.1604938271604937E-2</v>
      </c>
      <c r="W17" s="116"/>
      <c r="X17" s="116"/>
      <c r="Y17" s="116" t="s">
        <v>12</v>
      </c>
      <c r="Z17" s="116">
        <v>0</v>
      </c>
      <c r="AA17" s="116">
        <v>0</v>
      </c>
      <c r="AB17" s="116">
        <v>2</v>
      </c>
      <c r="AC17" s="116">
        <v>0</v>
      </c>
      <c r="AD17" s="116">
        <v>3</v>
      </c>
      <c r="AE17" s="116">
        <v>2</v>
      </c>
      <c r="AF17" s="116">
        <v>1</v>
      </c>
      <c r="AG17" s="116">
        <v>1</v>
      </c>
      <c r="AH17" s="116">
        <v>0</v>
      </c>
      <c r="AI17" s="116">
        <v>2</v>
      </c>
      <c r="AJ17" s="116">
        <v>1</v>
      </c>
      <c r="AK17" s="116">
        <f t="shared" si="2"/>
        <v>12</v>
      </c>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row>
    <row r="18" spans="2:60" x14ac:dyDescent="0.2">
      <c r="B18" s="116" t="s">
        <v>14</v>
      </c>
      <c r="C18" s="116">
        <v>0</v>
      </c>
      <c r="D18" s="116">
        <v>0</v>
      </c>
      <c r="E18" s="116">
        <v>4</v>
      </c>
      <c r="F18" s="116">
        <v>3</v>
      </c>
      <c r="G18" s="116">
        <v>5</v>
      </c>
      <c r="H18" s="116">
        <v>4</v>
      </c>
      <c r="I18" s="116">
        <v>7</v>
      </c>
      <c r="J18" s="116">
        <v>4</v>
      </c>
      <c r="K18" s="116">
        <v>3</v>
      </c>
      <c r="L18" s="116">
        <v>1</v>
      </c>
      <c r="M18" s="116">
        <v>2</v>
      </c>
      <c r="N18" s="116">
        <f t="shared" si="1"/>
        <v>33</v>
      </c>
      <c r="O18" s="116"/>
      <c r="P18" s="53">
        <v>15</v>
      </c>
      <c r="Q18" s="116" t="s">
        <v>13</v>
      </c>
      <c r="R18" s="53">
        <v>6</v>
      </c>
      <c r="S18" s="58">
        <f t="shared" si="0"/>
        <v>1.8518518518518517E-2</v>
      </c>
      <c r="W18" s="116"/>
      <c r="X18" s="116"/>
      <c r="Y18" s="116" t="s">
        <v>13</v>
      </c>
      <c r="Z18" s="116">
        <v>0</v>
      </c>
      <c r="AA18" s="116">
        <v>0</v>
      </c>
      <c r="AB18" s="116">
        <v>2</v>
      </c>
      <c r="AC18" s="116">
        <v>1</v>
      </c>
      <c r="AD18" s="116">
        <v>1</v>
      </c>
      <c r="AE18" s="116">
        <v>1</v>
      </c>
      <c r="AF18" s="116">
        <v>0</v>
      </c>
      <c r="AG18" s="116">
        <v>1</v>
      </c>
      <c r="AH18" s="116">
        <v>0</v>
      </c>
      <c r="AI18" s="116">
        <v>0</v>
      </c>
      <c r="AJ18" s="116">
        <v>0</v>
      </c>
      <c r="AK18" s="116">
        <f t="shared" si="2"/>
        <v>6</v>
      </c>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row>
    <row r="19" spans="2:60" x14ac:dyDescent="0.2">
      <c r="B19" s="116" t="s">
        <v>15</v>
      </c>
      <c r="C19" s="116">
        <v>0</v>
      </c>
      <c r="D19" s="116">
        <v>1</v>
      </c>
      <c r="E19" s="116">
        <v>7</v>
      </c>
      <c r="F19" s="116">
        <v>1</v>
      </c>
      <c r="G19" s="116">
        <v>7</v>
      </c>
      <c r="H19" s="116">
        <v>6</v>
      </c>
      <c r="I19" s="116">
        <v>5</v>
      </c>
      <c r="J19" s="116">
        <v>4</v>
      </c>
      <c r="K19" s="116">
        <v>1</v>
      </c>
      <c r="L19" s="116">
        <v>4</v>
      </c>
      <c r="M19" s="116">
        <v>0</v>
      </c>
      <c r="N19" s="116">
        <f t="shared" si="1"/>
        <v>36</v>
      </c>
      <c r="O19" s="116"/>
      <c r="P19" s="53">
        <v>16</v>
      </c>
      <c r="Q19" s="116" t="s">
        <v>26</v>
      </c>
      <c r="R19" s="53">
        <v>6</v>
      </c>
      <c r="S19" s="58">
        <f t="shared" si="0"/>
        <v>1.8518518518518517E-2</v>
      </c>
      <c r="W19" s="116"/>
      <c r="X19" s="116"/>
      <c r="Y19" s="116" t="s">
        <v>14</v>
      </c>
      <c r="Z19" s="116">
        <v>0</v>
      </c>
      <c r="AA19" s="116">
        <v>0</v>
      </c>
      <c r="AB19" s="116">
        <v>4</v>
      </c>
      <c r="AC19" s="116">
        <v>3</v>
      </c>
      <c r="AD19" s="116">
        <v>5</v>
      </c>
      <c r="AE19" s="116">
        <v>4</v>
      </c>
      <c r="AF19" s="116">
        <v>7</v>
      </c>
      <c r="AG19" s="116">
        <v>4</v>
      </c>
      <c r="AH19" s="116">
        <v>3</v>
      </c>
      <c r="AI19" s="116">
        <v>1</v>
      </c>
      <c r="AJ19" s="116">
        <v>2</v>
      </c>
      <c r="AK19" s="116">
        <f t="shared" si="2"/>
        <v>33</v>
      </c>
      <c r="AL19" s="116"/>
      <c r="AM19" s="116"/>
      <c r="AN19" s="116"/>
      <c r="AO19" s="116"/>
      <c r="AP19" s="116"/>
      <c r="AQ19" s="116"/>
      <c r="AR19" s="116"/>
      <c r="AS19" s="116"/>
      <c r="AT19" s="116"/>
      <c r="AU19" s="116"/>
      <c r="AV19" s="116"/>
      <c r="AW19" s="116"/>
      <c r="AX19" s="116"/>
      <c r="AY19" s="116"/>
      <c r="AZ19" s="116"/>
      <c r="BA19" s="116"/>
      <c r="BB19" s="116"/>
      <c r="BC19" s="116"/>
      <c r="BD19" s="116"/>
      <c r="BE19" s="116"/>
      <c r="BF19" s="116"/>
      <c r="BG19" s="116"/>
      <c r="BH19" s="116"/>
    </row>
    <row r="20" spans="2:60" x14ac:dyDescent="0.2">
      <c r="B20" s="116" t="s">
        <v>16</v>
      </c>
      <c r="C20" s="116">
        <v>0</v>
      </c>
      <c r="D20" s="116">
        <v>0</v>
      </c>
      <c r="E20" s="116">
        <v>0</v>
      </c>
      <c r="F20" s="116">
        <v>0</v>
      </c>
      <c r="G20" s="116">
        <v>0</v>
      </c>
      <c r="H20" s="116">
        <v>0</v>
      </c>
      <c r="I20" s="116">
        <v>1</v>
      </c>
      <c r="J20" s="116">
        <v>0</v>
      </c>
      <c r="K20" s="116">
        <v>0</v>
      </c>
      <c r="L20" s="116">
        <v>0</v>
      </c>
      <c r="M20" s="116">
        <v>0</v>
      </c>
      <c r="N20" s="116">
        <f t="shared" si="1"/>
        <v>1</v>
      </c>
      <c r="O20" s="116"/>
      <c r="P20" s="53">
        <v>17</v>
      </c>
      <c r="Q20" s="116" t="s">
        <v>17</v>
      </c>
      <c r="R20" s="53">
        <v>5</v>
      </c>
      <c r="S20" s="58">
        <f t="shared" si="0"/>
        <v>1.5432098765432098E-2</v>
      </c>
      <c r="W20" s="116"/>
      <c r="X20" s="116"/>
      <c r="Y20" s="116" t="s">
        <v>15</v>
      </c>
      <c r="Z20" s="116">
        <v>0</v>
      </c>
      <c r="AA20" s="116">
        <v>1</v>
      </c>
      <c r="AB20" s="116">
        <v>7</v>
      </c>
      <c r="AC20" s="116">
        <v>1</v>
      </c>
      <c r="AD20" s="116">
        <v>7</v>
      </c>
      <c r="AE20" s="116">
        <v>6</v>
      </c>
      <c r="AF20" s="116">
        <v>5</v>
      </c>
      <c r="AG20" s="116">
        <v>4</v>
      </c>
      <c r="AH20" s="116">
        <v>1</v>
      </c>
      <c r="AI20" s="116">
        <v>4</v>
      </c>
      <c r="AJ20" s="116">
        <v>0</v>
      </c>
      <c r="AK20" s="116">
        <f t="shared" si="2"/>
        <v>36</v>
      </c>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row>
    <row r="21" spans="2:60" x14ac:dyDescent="0.2">
      <c r="B21" s="116" t="s">
        <v>17</v>
      </c>
      <c r="C21" s="116">
        <v>0</v>
      </c>
      <c r="D21" s="116">
        <v>0</v>
      </c>
      <c r="E21" s="116">
        <v>1</v>
      </c>
      <c r="F21" s="116">
        <v>0</v>
      </c>
      <c r="G21" s="116">
        <v>0</v>
      </c>
      <c r="H21" s="116">
        <v>0</v>
      </c>
      <c r="I21" s="116">
        <v>1</v>
      </c>
      <c r="J21" s="116">
        <v>0</v>
      </c>
      <c r="K21" s="116">
        <v>1</v>
      </c>
      <c r="L21" s="116">
        <v>2</v>
      </c>
      <c r="M21" s="116">
        <v>0</v>
      </c>
      <c r="N21" s="116">
        <f t="shared" si="1"/>
        <v>5</v>
      </c>
      <c r="O21" s="116"/>
      <c r="P21" s="53">
        <v>18</v>
      </c>
      <c r="Q21" s="116" t="s">
        <v>24</v>
      </c>
      <c r="R21" s="53">
        <v>5</v>
      </c>
      <c r="S21" s="58">
        <f t="shared" si="0"/>
        <v>1.5432098765432098E-2</v>
      </c>
      <c r="W21" s="116"/>
      <c r="X21" s="116"/>
      <c r="Y21" s="116" t="s">
        <v>16</v>
      </c>
      <c r="Z21" s="116">
        <v>0</v>
      </c>
      <c r="AA21" s="116">
        <v>0</v>
      </c>
      <c r="AB21" s="116">
        <v>0</v>
      </c>
      <c r="AC21" s="116">
        <v>0</v>
      </c>
      <c r="AD21" s="116">
        <v>0</v>
      </c>
      <c r="AE21" s="116">
        <v>0</v>
      </c>
      <c r="AF21" s="116">
        <v>1</v>
      </c>
      <c r="AG21" s="116">
        <v>0</v>
      </c>
      <c r="AH21" s="116">
        <v>0</v>
      </c>
      <c r="AI21" s="116">
        <v>0</v>
      </c>
      <c r="AJ21" s="116">
        <v>0</v>
      </c>
      <c r="AK21" s="116">
        <f t="shared" si="2"/>
        <v>1</v>
      </c>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row>
    <row r="22" spans="2:60" x14ac:dyDescent="0.2">
      <c r="B22" s="116" t="s">
        <v>18</v>
      </c>
      <c r="C22" s="116">
        <v>0</v>
      </c>
      <c r="D22" s="116">
        <v>0</v>
      </c>
      <c r="E22" s="116">
        <v>0</v>
      </c>
      <c r="F22" s="116">
        <v>2</v>
      </c>
      <c r="G22" s="116">
        <v>2</v>
      </c>
      <c r="H22" s="116">
        <v>0</v>
      </c>
      <c r="I22" s="116">
        <v>2</v>
      </c>
      <c r="J22" s="116">
        <v>1</v>
      </c>
      <c r="K22" s="116">
        <v>0</v>
      </c>
      <c r="L22" s="116">
        <v>0</v>
      </c>
      <c r="M22" s="116">
        <v>0</v>
      </c>
      <c r="N22" s="116">
        <f t="shared" si="1"/>
        <v>7</v>
      </c>
      <c r="O22" s="116"/>
      <c r="P22" s="53">
        <v>19</v>
      </c>
      <c r="Q22" s="116" t="s">
        <v>27</v>
      </c>
      <c r="R22" s="53">
        <v>5</v>
      </c>
      <c r="S22" s="58">
        <f t="shared" si="0"/>
        <v>1.5432098765432098E-2</v>
      </c>
      <c r="W22" s="116"/>
      <c r="X22" s="116"/>
      <c r="Y22" s="116" t="s">
        <v>17</v>
      </c>
      <c r="Z22" s="116">
        <v>0</v>
      </c>
      <c r="AA22" s="116">
        <v>0</v>
      </c>
      <c r="AB22" s="116">
        <v>1</v>
      </c>
      <c r="AC22" s="116">
        <v>0</v>
      </c>
      <c r="AD22" s="116">
        <v>0</v>
      </c>
      <c r="AE22" s="116">
        <v>0</v>
      </c>
      <c r="AF22" s="116">
        <v>1</v>
      </c>
      <c r="AG22" s="116">
        <v>0</v>
      </c>
      <c r="AH22" s="116">
        <v>1</v>
      </c>
      <c r="AI22" s="116">
        <v>2</v>
      </c>
      <c r="AJ22" s="116">
        <v>0</v>
      </c>
      <c r="AK22" s="116">
        <f t="shared" si="2"/>
        <v>5</v>
      </c>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row>
    <row r="23" spans="2:60" x14ac:dyDescent="0.2">
      <c r="B23" s="116" t="s">
        <v>19</v>
      </c>
      <c r="C23" s="116">
        <v>0</v>
      </c>
      <c r="D23" s="116">
        <v>0</v>
      </c>
      <c r="E23" s="116">
        <v>0</v>
      </c>
      <c r="F23" s="116">
        <v>0</v>
      </c>
      <c r="G23" s="116">
        <v>0</v>
      </c>
      <c r="H23" s="116">
        <v>0</v>
      </c>
      <c r="I23" s="116">
        <v>1</v>
      </c>
      <c r="J23" s="116">
        <v>0</v>
      </c>
      <c r="K23" s="116">
        <v>0</v>
      </c>
      <c r="L23" s="116">
        <v>0</v>
      </c>
      <c r="M23" s="116">
        <v>0</v>
      </c>
      <c r="N23" s="116">
        <f t="shared" si="1"/>
        <v>1</v>
      </c>
      <c r="O23" s="116"/>
      <c r="P23" s="53">
        <v>20</v>
      </c>
      <c r="Q23" s="116" t="s">
        <v>1</v>
      </c>
      <c r="R23" s="53">
        <v>4</v>
      </c>
      <c r="S23" s="58">
        <f t="shared" si="0"/>
        <v>1.2345679012345678E-2</v>
      </c>
      <c r="W23" s="116"/>
      <c r="X23" s="116"/>
      <c r="Y23" s="116" t="s">
        <v>18</v>
      </c>
      <c r="Z23" s="116">
        <v>0</v>
      </c>
      <c r="AA23" s="116">
        <v>0</v>
      </c>
      <c r="AB23" s="116">
        <v>0</v>
      </c>
      <c r="AC23" s="116">
        <v>2</v>
      </c>
      <c r="AD23" s="116">
        <v>2</v>
      </c>
      <c r="AE23" s="116">
        <v>0</v>
      </c>
      <c r="AF23" s="116">
        <v>2</v>
      </c>
      <c r="AG23" s="116">
        <v>1</v>
      </c>
      <c r="AH23" s="116">
        <v>0</v>
      </c>
      <c r="AI23" s="116">
        <v>0</v>
      </c>
      <c r="AJ23" s="116">
        <v>0</v>
      </c>
      <c r="AK23" s="116">
        <f t="shared" si="2"/>
        <v>7</v>
      </c>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row>
    <row r="24" spans="2:60" x14ac:dyDescent="0.2">
      <c r="B24" s="116" t="s">
        <v>20</v>
      </c>
      <c r="C24" s="116">
        <v>0</v>
      </c>
      <c r="D24" s="116">
        <v>12</v>
      </c>
      <c r="E24" s="116">
        <v>0</v>
      </c>
      <c r="F24" s="116">
        <v>0</v>
      </c>
      <c r="G24" s="116">
        <v>0</v>
      </c>
      <c r="H24" s="116">
        <v>0</v>
      </c>
      <c r="I24" s="116">
        <v>16</v>
      </c>
      <c r="J24" s="116">
        <v>1</v>
      </c>
      <c r="K24" s="116">
        <v>0</v>
      </c>
      <c r="L24" s="116">
        <v>8</v>
      </c>
      <c r="M24" s="116">
        <v>0</v>
      </c>
      <c r="N24" s="116">
        <f t="shared" si="1"/>
        <v>37</v>
      </c>
      <c r="O24" s="116"/>
      <c r="P24" s="53">
        <v>21</v>
      </c>
      <c r="Q24" s="117" t="s">
        <v>3</v>
      </c>
      <c r="R24" s="53">
        <v>4</v>
      </c>
      <c r="S24" s="58">
        <f t="shared" si="0"/>
        <v>1.2345679012345678E-2</v>
      </c>
      <c r="W24" s="116"/>
      <c r="X24" s="116"/>
      <c r="Y24" s="116" t="s">
        <v>19</v>
      </c>
      <c r="Z24" s="116">
        <v>0</v>
      </c>
      <c r="AA24" s="116">
        <v>0</v>
      </c>
      <c r="AB24" s="116">
        <v>0</v>
      </c>
      <c r="AC24" s="116">
        <v>0</v>
      </c>
      <c r="AD24" s="116">
        <v>0</v>
      </c>
      <c r="AE24" s="116">
        <v>0</v>
      </c>
      <c r="AF24" s="116">
        <v>1</v>
      </c>
      <c r="AG24" s="116">
        <v>0</v>
      </c>
      <c r="AH24" s="116">
        <v>0</v>
      </c>
      <c r="AI24" s="116">
        <v>0</v>
      </c>
      <c r="AJ24" s="116">
        <v>0</v>
      </c>
      <c r="AK24" s="116">
        <f t="shared" si="2"/>
        <v>1</v>
      </c>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row>
    <row r="25" spans="2:60" x14ac:dyDescent="0.2">
      <c r="B25" s="116" t="s">
        <v>21</v>
      </c>
      <c r="C25" s="116">
        <v>0</v>
      </c>
      <c r="D25" s="116">
        <v>3</v>
      </c>
      <c r="E25" s="116">
        <v>0</v>
      </c>
      <c r="F25" s="116">
        <v>0</v>
      </c>
      <c r="G25" s="116">
        <v>0</v>
      </c>
      <c r="H25" s="116">
        <v>0</v>
      </c>
      <c r="I25" s="116">
        <v>0</v>
      </c>
      <c r="J25" s="116">
        <v>0</v>
      </c>
      <c r="K25" s="116">
        <v>0</v>
      </c>
      <c r="L25" s="116">
        <v>0</v>
      </c>
      <c r="M25" s="116">
        <v>0</v>
      </c>
      <c r="N25" s="116">
        <f t="shared" si="1"/>
        <v>3</v>
      </c>
      <c r="O25" s="116"/>
      <c r="P25" s="53">
        <v>22</v>
      </c>
      <c r="Q25" s="116" t="s">
        <v>9</v>
      </c>
      <c r="R25" s="53">
        <v>4</v>
      </c>
      <c r="S25" s="58">
        <f t="shared" si="0"/>
        <v>1.2345679012345678E-2</v>
      </c>
      <c r="W25" s="116"/>
      <c r="X25" s="116"/>
      <c r="Y25" s="116" t="s">
        <v>20</v>
      </c>
      <c r="Z25" s="116">
        <v>0</v>
      </c>
      <c r="AA25" s="116">
        <v>12</v>
      </c>
      <c r="AB25" s="116">
        <v>0</v>
      </c>
      <c r="AC25" s="116">
        <v>0</v>
      </c>
      <c r="AD25" s="116">
        <v>0</v>
      </c>
      <c r="AE25" s="116">
        <v>0</v>
      </c>
      <c r="AF25" s="116">
        <v>16</v>
      </c>
      <c r="AG25" s="116">
        <v>1</v>
      </c>
      <c r="AH25" s="116">
        <v>0</v>
      </c>
      <c r="AI25" s="116">
        <v>8</v>
      </c>
      <c r="AJ25" s="116">
        <v>0</v>
      </c>
      <c r="AK25" s="116">
        <f t="shared" si="2"/>
        <v>37</v>
      </c>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row>
    <row r="26" spans="2:60" x14ac:dyDescent="0.2">
      <c r="B26" s="116" t="s">
        <v>22</v>
      </c>
      <c r="C26" s="116">
        <v>0</v>
      </c>
      <c r="D26" s="116">
        <v>0</v>
      </c>
      <c r="E26" s="116">
        <v>0</v>
      </c>
      <c r="F26" s="116">
        <v>0</v>
      </c>
      <c r="G26" s="116">
        <v>1</v>
      </c>
      <c r="H26" s="116">
        <v>3</v>
      </c>
      <c r="I26" s="116">
        <v>2</v>
      </c>
      <c r="J26" s="116">
        <v>2</v>
      </c>
      <c r="K26" s="116">
        <v>0</v>
      </c>
      <c r="L26" s="116">
        <v>1</v>
      </c>
      <c r="M26" s="116">
        <v>0</v>
      </c>
      <c r="N26" s="116">
        <f t="shared" si="1"/>
        <v>9</v>
      </c>
      <c r="O26" s="116"/>
      <c r="P26" s="53">
        <v>23</v>
      </c>
      <c r="Q26" s="116" t="s">
        <v>8</v>
      </c>
      <c r="R26" s="53">
        <v>3</v>
      </c>
      <c r="S26" s="58">
        <f t="shared" si="0"/>
        <v>9.2592592592592587E-3</v>
      </c>
      <c r="W26" s="116"/>
      <c r="X26" s="116"/>
      <c r="Y26" s="116" t="s">
        <v>21</v>
      </c>
      <c r="Z26" s="116">
        <v>0</v>
      </c>
      <c r="AA26" s="116">
        <v>3</v>
      </c>
      <c r="AB26" s="116">
        <v>0</v>
      </c>
      <c r="AC26" s="116">
        <v>0</v>
      </c>
      <c r="AD26" s="116">
        <v>0</v>
      </c>
      <c r="AE26" s="116">
        <v>0</v>
      </c>
      <c r="AF26" s="116">
        <v>0</v>
      </c>
      <c r="AG26" s="116">
        <v>0</v>
      </c>
      <c r="AH26" s="116">
        <v>0</v>
      </c>
      <c r="AI26" s="116">
        <v>0</v>
      </c>
      <c r="AJ26" s="116">
        <v>0</v>
      </c>
      <c r="AK26" s="116">
        <f t="shared" si="2"/>
        <v>3</v>
      </c>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row>
    <row r="27" spans="2:60" x14ac:dyDescent="0.2">
      <c r="B27" s="116" t="s">
        <v>23</v>
      </c>
      <c r="C27" s="116">
        <v>0</v>
      </c>
      <c r="D27" s="116">
        <v>0</v>
      </c>
      <c r="E27" s="116">
        <v>4</v>
      </c>
      <c r="F27" s="116">
        <v>0</v>
      </c>
      <c r="G27" s="116">
        <v>3</v>
      </c>
      <c r="H27" s="116">
        <v>0</v>
      </c>
      <c r="I27" s="116">
        <v>0</v>
      </c>
      <c r="J27" s="116">
        <v>0</v>
      </c>
      <c r="K27" s="116">
        <v>1</v>
      </c>
      <c r="L27" s="116">
        <v>0</v>
      </c>
      <c r="M27" s="116">
        <v>0</v>
      </c>
      <c r="N27" s="116">
        <f t="shared" si="1"/>
        <v>8</v>
      </c>
      <c r="O27" s="116"/>
      <c r="P27" s="53">
        <v>24</v>
      </c>
      <c r="Q27" s="116" t="s">
        <v>21</v>
      </c>
      <c r="R27" s="53">
        <v>3</v>
      </c>
      <c r="S27" s="58">
        <f t="shared" si="0"/>
        <v>9.2592592592592587E-3</v>
      </c>
      <c r="W27" s="116"/>
      <c r="X27" s="116"/>
      <c r="Y27" s="116" t="s">
        <v>22</v>
      </c>
      <c r="Z27" s="116">
        <v>0</v>
      </c>
      <c r="AA27" s="116">
        <v>0</v>
      </c>
      <c r="AB27" s="116">
        <v>0</v>
      </c>
      <c r="AC27" s="116">
        <v>0</v>
      </c>
      <c r="AD27" s="116">
        <v>1</v>
      </c>
      <c r="AE27" s="116">
        <v>3</v>
      </c>
      <c r="AF27" s="116">
        <v>2</v>
      </c>
      <c r="AG27" s="116">
        <v>2</v>
      </c>
      <c r="AH27" s="116">
        <v>0</v>
      </c>
      <c r="AI27" s="116">
        <v>1</v>
      </c>
      <c r="AJ27" s="116">
        <v>0</v>
      </c>
      <c r="AK27" s="116">
        <f t="shared" si="2"/>
        <v>9</v>
      </c>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row>
    <row r="28" spans="2:60" x14ac:dyDescent="0.2">
      <c r="B28" s="116" t="s">
        <v>24</v>
      </c>
      <c r="C28" s="116">
        <v>1</v>
      </c>
      <c r="D28" s="116">
        <v>1</v>
      </c>
      <c r="E28" s="116">
        <v>1</v>
      </c>
      <c r="F28" s="116">
        <v>0</v>
      </c>
      <c r="G28" s="116">
        <v>0</v>
      </c>
      <c r="H28" s="116">
        <v>0</v>
      </c>
      <c r="I28" s="116">
        <v>1</v>
      </c>
      <c r="J28" s="116">
        <v>1</v>
      </c>
      <c r="K28" s="116">
        <v>0</v>
      </c>
      <c r="L28" s="116">
        <v>0</v>
      </c>
      <c r="M28" s="116">
        <v>0</v>
      </c>
      <c r="N28" s="116">
        <f t="shared" si="1"/>
        <v>5</v>
      </c>
      <c r="O28" s="116"/>
      <c r="P28" s="53">
        <v>25</v>
      </c>
      <c r="Q28" s="116" t="s">
        <v>11</v>
      </c>
      <c r="R28" s="53">
        <v>2</v>
      </c>
      <c r="S28" s="58">
        <f t="shared" si="0"/>
        <v>6.1728395061728392E-3</v>
      </c>
      <c r="W28" s="116"/>
      <c r="X28" s="116"/>
      <c r="Y28" s="116" t="s">
        <v>23</v>
      </c>
      <c r="Z28" s="116">
        <v>0</v>
      </c>
      <c r="AA28" s="116">
        <v>0</v>
      </c>
      <c r="AB28" s="116">
        <v>4</v>
      </c>
      <c r="AC28" s="116">
        <v>0</v>
      </c>
      <c r="AD28" s="116">
        <v>3</v>
      </c>
      <c r="AE28" s="116">
        <v>0</v>
      </c>
      <c r="AF28" s="116">
        <v>0</v>
      </c>
      <c r="AG28" s="116">
        <v>0</v>
      </c>
      <c r="AH28" s="116">
        <v>1</v>
      </c>
      <c r="AI28" s="116">
        <v>0</v>
      </c>
      <c r="AJ28" s="116">
        <v>0</v>
      </c>
      <c r="AK28" s="116">
        <f t="shared" si="2"/>
        <v>8</v>
      </c>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row>
    <row r="29" spans="2:60" x14ac:dyDescent="0.2">
      <c r="B29" s="116" t="s">
        <v>25</v>
      </c>
      <c r="C29" s="116">
        <v>0</v>
      </c>
      <c r="D29" s="116">
        <v>0</v>
      </c>
      <c r="E29" s="116">
        <v>0</v>
      </c>
      <c r="F29" s="116">
        <v>0</v>
      </c>
      <c r="G29" s="116">
        <v>0</v>
      </c>
      <c r="H29" s="116">
        <v>0</v>
      </c>
      <c r="I29" s="116">
        <v>0</v>
      </c>
      <c r="J29" s="116">
        <v>0</v>
      </c>
      <c r="K29" s="116">
        <v>0</v>
      </c>
      <c r="L29" s="116">
        <v>0</v>
      </c>
      <c r="M29" s="116">
        <v>0</v>
      </c>
      <c r="N29" s="116">
        <f t="shared" si="1"/>
        <v>0</v>
      </c>
      <c r="O29" s="116"/>
      <c r="P29" s="53">
        <v>26</v>
      </c>
      <c r="Q29" s="116" t="s">
        <v>29</v>
      </c>
      <c r="R29" s="53">
        <v>2</v>
      </c>
      <c r="S29" s="58">
        <f t="shared" si="0"/>
        <v>6.1728395061728392E-3</v>
      </c>
      <c r="W29" s="116"/>
      <c r="X29" s="116"/>
      <c r="Y29" s="116" t="s">
        <v>24</v>
      </c>
      <c r="Z29" s="116">
        <v>1</v>
      </c>
      <c r="AA29" s="116">
        <v>1</v>
      </c>
      <c r="AB29" s="116">
        <v>1</v>
      </c>
      <c r="AC29" s="116">
        <v>0</v>
      </c>
      <c r="AD29" s="116">
        <v>0</v>
      </c>
      <c r="AE29" s="116">
        <v>0</v>
      </c>
      <c r="AF29" s="116">
        <v>1</v>
      </c>
      <c r="AG29" s="116">
        <v>1</v>
      </c>
      <c r="AH29" s="116">
        <v>0</v>
      </c>
      <c r="AI29" s="116">
        <v>0</v>
      </c>
      <c r="AJ29" s="116">
        <v>0</v>
      </c>
      <c r="AK29" s="116">
        <f t="shared" si="2"/>
        <v>5</v>
      </c>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row>
    <row r="30" spans="2:60" x14ac:dyDescent="0.2">
      <c r="B30" s="116" t="s">
        <v>26</v>
      </c>
      <c r="C30" s="116">
        <v>0</v>
      </c>
      <c r="D30" s="116">
        <v>0</v>
      </c>
      <c r="E30" s="116">
        <v>0</v>
      </c>
      <c r="F30" s="116">
        <v>0</v>
      </c>
      <c r="G30" s="116">
        <v>1</v>
      </c>
      <c r="H30" s="116">
        <v>0</v>
      </c>
      <c r="I30" s="116">
        <v>1</v>
      </c>
      <c r="J30" s="116">
        <v>2</v>
      </c>
      <c r="K30" s="116">
        <v>0</v>
      </c>
      <c r="L30" s="116">
        <v>0</v>
      </c>
      <c r="M30" s="116">
        <v>2</v>
      </c>
      <c r="N30" s="116">
        <f t="shared" si="1"/>
        <v>6</v>
      </c>
      <c r="O30" s="116"/>
      <c r="P30" s="53">
        <v>27</v>
      </c>
      <c r="Q30" s="116" t="s">
        <v>16</v>
      </c>
      <c r="R30" s="53">
        <v>1</v>
      </c>
      <c r="S30" s="58">
        <f t="shared" si="0"/>
        <v>3.0864197530864196E-3</v>
      </c>
      <c r="W30" s="116"/>
      <c r="X30" s="116"/>
      <c r="Y30" s="116" t="s">
        <v>25</v>
      </c>
      <c r="Z30" s="116">
        <v>0</v>
      </c>
      <c r="AA30" s="116">
        <v>0</v>
      </c>
      <c r="AB30" s="116">
        <v>0</v>
      </c>
      <c r="AC30" s="116">
        <v>0</v>
      </c>
      <c r="AD30" s="116">
        <v>0</v>
      </c>
      <c r="AE30" s="116">
        <v>0</v>
      </c>
      <c r="AF30" s="116">
        <v>0</v>
      </c>
      <c r="AG30" s="116">
        <v>0</v>
      </c>
      <c r="AH30" s="116">
        <v>0</v>
      </c>
      <c r="AI30" s="116">
        <v>0</v>
      </c>
      <c r="AJ30" s="116">
        <v>0</v>
      </c>
      <c r="AK30" s="116">
        <f t="shared" si="2"/>
        <v>0</v>
      </c>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row>
    <row r="31" spans="2:60" x14ac:dyDescent="0.2">
      <c r="B31" s="116" t="s">
        <v>27</v>
      </c>
      <c r="C31" s="116">
        <v>0</v>
      </c>
      <c r="D31" s="116">
        <v>0</v>
      </c>
      <c r="E31" s="116">
        <v>3</v>
      </c>
      <c r="F31" s="116">
        <v>0</v>
      </c>
      <c r="G31" s="116">
        <v>0</v>
      </c>
      <c r="H31" s="116">
        <v>1</v>
      </c>
      <c r="I31" s="116">
        <v>0</v>
      </c>
      <c r="J31" s="116">
        <v>0</v>
      </c>
      <c r="K31" s="116">
        <v>1</v>
      </c>
      <c r="L31" s="116">
        <v>0</v>
      </c>
      <c r="M31" s="116">
        <v>0</v>
      </c>
      <c r="N31" s="116">
        <f t="shared" si="1"/>
        <v>5</v>
      </c>
      <c r="O31" s="116"/>
      <c r="P31" s="53">
        <v>28</v>
      </c>
      <c r="Q31" s="116" t="s">
        <v>19</v>
      </c>
      <c r="R31" s="53">
        <v>1</v>
      </c>
      <c r="S31" s="58">
        <f t="shared" si="0"/>
        <v>3.0864197530864196E-3</v>
      </c>
      <c r="W31" s="116"/>
      <c r="X31" s="116"/>
      <c r="Y31" s="116" t="s">
        <v>26</v>
      </c>
      <c r="Z31" s="116">
        <v>0</v>
      </c>
      <c r="AA31" s="116">
        <v>0</v>
      </c>
      <c r="AB31" s="116">
        <v>0</v>
      </c>
      <c r="AC31" s="116">
        <v>0</v>
      </c>
      <c r="AD31" s="116">
        <v>1</v>
      </c>
      <c r="AE31" s="116">
        <v>0</v>
      </c>
      <c r="AF31" s="116">
        <v>1</v>
      </c>
      <c r="AG31" s="116">
        <v>2</v>
      </c>
      <c r="AH31" s="116">
        <v>0</v>
      </c>
      <c r="AI31" s="116">
        <v>0</v>
      </c>
      <c r="AJ31" s="116">
        <v>2</v>
      </c>
      <c r="AK31" s="116">
        <f t="shared" si="2"/>
        <v>6</v>
      </c>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row>
    <row r="32" spans="2:60" x14ac:dyDescent="0.2">
      <c r="B32" s="116" t="s">
        <v>28</v>
      </c>
      <c r="C32" s="116">
        <v>0</v>
      </c>
      <c r="D32" s="116">
        <v>0</v>
      </c>
      <c r="E32" s="116">
        <v>3</v>
      </c>
      <c r="F32" s="116">
        <v>0</v>
      </c>
      <c r="G32" s="116">
        <v>2</v>
      </c>
      <c r="H32" s="116">
        <v>1</v>
      </c>
      <c r="I32" s="116">
        <v>1</v>
      </c>
      <c r="J32" s="116">
        <v>1</v>
      </c>
      <c r="K32" s="116">
        <v>0</v>
      </c>
      <c r="L32" s="116">
        <v>1</v>
      </c>
      <c r="M32" s="116">
        <v>0</v>
      </c>
      <c r="N32" s="116">
        <f t="shared" si="1"/>
        <v>9</v>
      </c>
      <c r="O32" s="116"/>
      <c r="P32" s="53">
        <v>29</v>
      </c>
      <c r="Q32" s="116" t="s">
        <v>4</v>
      </c>
      <c r="R32" s="53">
        <v>0</v>
      </c>
      <c r="S32" s="58">
        <f t="shared" si="0"/>
        <v>0</v>
      </c>
      <c r="W32" s="116"/>
      <c r="X32" s="116"/>
      <c r="Y32" s="116" t="s">
        <v>27</v>
      </c>
      <c r="Z32" s="116">
        <v>0</v>
      </c>
      <c r="AA32" s="116">
        <v>0</v>
      </c>
      <c r="AB32" s="116">
        <v>3</v>
      </c>
      <c r="AC32" s="116">
        <v>0</v>
      </c>
      <c r="AD32" s="116">
        <v>0</v>
      </c>
      <c r="AE32" s="116">
        <v>1</v>
      </c>
      <c r="AF32" s="116">
        <v>0</v>
      </c>
      <c r="AG32" s="116">
        <v>0</v>
      </c>
      <c r="AH32" s="116">
        <v>1</v>
      </c>
      <c r="AI32" s="116">
        <v>0</v>
      </c>
      <c r="AJ32" s="116">
        <v>0</v>
      </c>
      <c r="AK32" s="116">
        <f t="shared" si="2"/>
        <v>5</v>
      </c>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row>
    <row r="33" spans="2:60" x14ac:dyDescent="0.2">
      <c r="B33" s="116" t="s">
        <v>29</v>
      </c>
      <c r="C33" s="116">
        <v>0</v>
      </c>
      <c r="D33" s="116">
        <v>0</v>
      </c>
      <c r="E33" s="116">
        <v>0</v>
      </c>
      <c r="F33" s="116">
        <v>1</v>
      </c>
      <c r="G33" s="116">
        <v>1</v>
      </c>
      <c r="H33" s="116">
        <v>0</v>
      </c>
      <c r="I33" s="116">
        <v>0</v>
      </c>
      <c r="J33" s="116">
        <v>0</v>
      </c>
      <c r="K33" s="116">
        <v>0</v>
      </c>
      <c r="L33" s="116">
        <v>0</v>
      </c>
      <c r="M33" s="116">
        <v>0</v>
      </c>
      <c r="N33" s="116">
        <f t="shared" si="1"/>
        <v>2</v>
      </c>
      <c r="O33" s="116"/>
      <c r="P33" s="53">
        <v>30</v>
      </c>
      <c r="Q33" s="116" t="s">
        <v>25</v>
      </c>
      <c r="R33" s="53">
        <v>0</v>
      </c>
      <c r="S33" s="58">
        <f t="shared" si="0"/>
        <v>0</v>
      </c>
      <c r="W33" s="116"/>
      <c r="X33" s="116"/>
      <c r="Y33" s="116" t="s">
        <v>28</v>
      </c>
      <c r="Z33" s="116">
        <v>0</v>
      </c>
      <c r="AA33" s="116">
        <v>0</v>
      </c>
      <c r="AB33" s="116">
        <v>3</v>
      </c>
      <c r="AC33" s="116">
        <v>0</v>
      </c>
      <c r="AD33" s="116">
        <v>2</v>
      </c>
      <c r="AE33" s="116">
        <v>1</v>
      </c>
      <c r="AF33" s="116">
        <v>1</v>
      </c>
      <c r="AG33" s="116">
        <v>1</v>
      </c>
      <c r="AH33" s="116">
        <v>0</v>
      </c>
      <c r="AI33" s="116">
        <v>1</v>
      </c>
      <c r="AJ33" s="116">
        <v>0</v>
      </c>
      <c r="AK33" s="116">
        <f t="shared" si="2"/>
        <v>9</v>
      </c>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row>
    <row r="34" spans="2:60" x14ac:dyDescent="0.2">
      <c r="B34" s="134" t="s">
        <v>323</v>
      </c>
      <c r="C34" s="116">
        <f t="shared" ref="C34:M34" si="3">SUM(C4:C33)</f>
        <v>6</v>
      </c>
      <c r="D34" s="116">
        <f t="shared" si="3"/>
        <v>19</v>
      </c>
      <c r="E34" s="116">
        <f t="shared" si="3"/>
        <v>53</v>
      </c>
      <c r="F34" s="116">
        <f t="shared" si="3"/>
        <v>33</v>
      </c>
      <c r="G34" s="116">
        <f t="shared" si="3"/>
        <v>52</v>
      </c>
      <c r="H34" s="116">
        <f t="shared" si="3"/>
        <v>26</v>
      </c>
      <c r="I34" s="116">
        <f t="shared" si="3"/>
        <v>63</v>
      </c>
      <c r="J34" s="116">
        <f t="shared" si="3"/>
        <v>26</v>
      </c>
      <c r="K34" s="116">
        <f t="shared" si="3"/>
        <v>14</v>
      </c>
      <c r="L34" s="116">
        <f t="shared" si="3"/>
        <v>26</v>
      </c>
      <c r="M34" s="116">
        <f t="shared" si="3"/>
        <v>6</v>
      </c>
      <c r="N34" s="116">
        <f>SUM(N4:N33)</f>
        <v>324</v>
      </c>
      <c r="P34" s="53"/>
      <c r="Q34" s="124"/>
      <c r="R34" s="59"/>
      <c r="S34" s="60"/>
      <c r="Y34" s="116" t="s">
        <v>29</v>
      </c>
      <c r="Z34" s="116">
        <v>0</v>
      </c>
      <c r="AA34" s="116">
        <v>0</v>
      </c>
      <c r="AB34" s="116">
        <v>0</v>
      </c>
      <c r="AC34" s="116">
        <v>1</v>
      </c>
      <c r="AD34" s="116">
        <v>1</v>
      </c>
      <c r="AE34" s="116">
        <v>0</v>
      </c>
      <c r="AF34" s="116">
        <v>0</v>
      </c>
      <c r="AG34" s="116">
        <v>0</v>
      </c>
      <c r="AH34" s="116">
        <v>0</v>
      </c>
      <c r="AI34" s="116">
        <v>0</v>
      </c>
      <c r="AJ34" s="116">
        <v>0</v>
      </c>
      <c r="AK34" s="116">
        <f t="shared" si="2"/>
        <v>2</v>
      </c>
    </row>
    <row r="35" spans="2:60" x14ac:dyDescent="0.2">
      <c r="N35" s="116"/>
      <c r="P35" s="131"/>
      <c r="R35" s="86"/>
      <c r="S35" s="131"/>
      <c r="Y35" s="134" t="s">
        <v>323</v>
      </c>
      <c r="Z35" s="116">
        <f t="shared" ref="Z35:AJ35" si="4">SUM(Z5:Z34)</f>
        <v>6</v>
      </c>
      <c r="AA35" s="116">
        <f t="shared" si="4"/>
        <v>19</v>
      </c>
      <c r="AB35" s="116">
        <f t="shared" si="4"/>
        <v>53</v>
      </c>
      <c r="AC35" s="116">
        <f t="shared" si="4"/>
        <v>33</v>
      </c>
      <c r="AD35" s="116">
        <f t="shared" si="4"/>
        <v>52</v>
      </c>
      <c r="AE35" s="116">
        <f t="shared" si="4"/>
        <v>26</v>
      </c>
      <c r="AF35" s="116">
        <f t="shared" si="4"/>
        <v>63</v>
      </c>
      <c r="AG35" s="116">
        <f t="shared" si="4"/>
        <v>26</v>
      </c>
      <c r="AH35" s="116">
        <f t="shared" si="4"/>
        <v>14</v>
      </c>
      <c r="AI35" s="116">
        <f t="shared" si="4"/>
        <v>26</v>
      </c>
      <c r="AJ35" s="116">
        <f t="shared" si="4"/>
        <v>6</v>
      </c>
      <c r="AK35" s="116">
        <f>SUM(AK5:AK34)</f>
        <v>324</v>
      </c>
    </row>
    <row r="36" spans="2:60" x14ac:dyDescent="0.2">
      <c r="N36" s="116"/>
      <c r="P36" s="131"/>
      <c r="Q36" s="132"/>
      <c r="R36" s="131"/>
      <c r="S36" s="131"/>
    </row>
    <row r="37" spans="2:60" x14ac:dyDescent="0.2">
      <c r="B37" s="116" t="s">
        <v>32</v>
      </c>
      <c r="C37" s="116">
        <v>2009</v>
      </c>
      <c r="D37" s="116">
        <v>2010</v>
      </c>
      <c r="E37" s="116">
        <v>2011</v>
      </c>
      <c r="F37" s="116">
        <v>2012</v>
      </c>
      <c r="G37" s="116">
        <v>2013</v>
      </c>
      <c r="H37" s="116">
        <v>2014</v>
      </c>
      <c r="I37" s="116">
        <v>2015</v>
      </c>
      <c r="J37" s="116">
        <v>2016</v>
      </c>
      <c r="K37" s="116">
        <v>2017</v>
      </c>
      <c r="L37" s="116">
        <v>2018</v>
      </c>
      <c r="M37" s="116">
        <v>2019</v>
      </c>
      <c r="N37" s="116"/>
      <c r="P37" s="51" t="s">
        <v>40</v>
      </c>
      <c r="Q37" s="121" t="s">
        <v>32</v>
      </c>
      <c r="R37" s="114" t="s">
        <v>39</v>
      </c>
      <c r="S37" s="114" t="s">
        <v>38</v>
      </c>
    </row>
    <row r="38" spans="2:60" x14ac:dyDescent="0.2">
      <c r="B38" s="116" t="s">
        <v>0</v>
      </c>
      <c r="C38" s="116">
        <v>0</v>
      </c>
      <c r="D38" s="116">
        <v>0</v>
      </c>
      <c r="E38" s="116">
        <v>1</v>
      </c>
      <c r="F38" s="116">
        <v>3</v>
      </c>
      <c r="G38" s="116">
        <v>2</v>
      </c>
      <c r="H38" s="116">
        <v>1</v>
      </c>
      <c r="I38" s="116">
        <v>2</v>
      </c>
      <c r="J38" s="116">
        <v>0</v>
      </c>
      <c r="K38" s="116">
        <v>1</v>
      </c>
      <c r="L38" s="116">
        <v>1</v>
      </c>
      <c r="M38" s="116">
        <v>0</v>
      </c>
      <c r="N38" s="116">
        <f t="shared" si="1"/>
        <v>11</v>
      </c>
      <c r="P38" s="53">
        <v>1</v>
      </c>
      <c r="Q38" s="113" t="s">
        <v>0</v>
      </c>
      <c r="R38" s="54">
        <v>11</v>
      </c>
      <c r="S38" s="55">
        <f t="shared" ref="S38:S67" si="5">R38/$N$68</f>
        <v>0.21568627450980393</v>
      </c>
    </row>
    <row r="39" spans="2:60" x14ac:dyDescent="0.2">
      <c r="B39" s="116" t="s">
        <v>1</v>
      </c>
      <c r="C39" s="116">
        <v>0</v>
      </c>
      <c r="D39" s="116">
        <v>0</v>
      </c>
      <c r="E39" s="116">
        <v>1</v>
      </c>
      <c r="F39" s="116">
        <v>0</v>
      </c>
      <c r="G39" s="116">
        <v>0</v>
      </c>
      <c r="H39" s="116">
        <v>0</v>
      </c>
      <c r="I39" s="116">
        <v>1</v>
      </c>
      <c r="J39" s="116">
        <v>0</v>
      </c>
      <c r="K39" s="116">
        <v>0</v>
      </c>
      <c r="L39" s="116">
        <v>0</v>
      </c>
      <c r="M39" s="116">
        <v>0</v>
      </c>
      <c r="N39" s="116">
        <f t="shared" si="1"/>
        <v>2</v>
      </c>
      <c r="P39" s="53">
        <v>2</v>
      </c>
      <c r="Q39" s="113" t="s">
        <v>14</v>
      </c>
      <c r="R39" s="54">
        <v>6</v>
      </c>
      <c r="S39" s="55">
        <f t="shared" si="5"/>
        <v>0.11764705882352941</v>
      </c>
    </row>
    <row r="40" spans="2:60" x14ac:dyDescent="0.2">
      <c r="B40" s="116" t="s">
        <v>2</v>
      </c>
      <c r="C40" s="116">
        <v>0</v>
      </c>
      <c r="D40" s="116">
        <v>0</v>
      </c>
      <c r="E40" s="116">
        <v>0</v>
      </c>
      <c r="F40" s="116">
        <v>0</v>
      </c>
      <c r="G40" s="116">
        <v>0</v>
      </c>
      <c r="H40" s="116">
        <v>0</v>
      </c>
      <c r="I40" s="116">
        <v>0</v>
      </c>
      <c r="J40" s="116">
        <v>0</v>
      </c>
      <c r="K40" s="116">
        <v>0</v>
      </c>
      <c r="L40" s="116">
        <v>0</v>
      </c>
      <c r="M40" s="116">
        <v>0</v>
      </c>
      <c r="N40" s="116">
        <f t="shared" si="1"/>
        <v>0</v>
      </c>
      <c r="P40" s="53">
        <v>3</v>
      </c>
      <c r="Q40" s="113" t="s">
        <v>10</v>
      </c>
      <c r="R40" s="54">
        <v>5</v>
      </c>
      <c r="S40" s="55">
        <f t="shared" si="5"/>
        <v>9.8039215686274508E-2</v>
      </c>
      <c r="Y40" s="116" t="s">
        <v>0</v>
      </c>
      <c r="Z40" s="116">
        <v>1</v>
      </c>
      <c r="AA40" s="116">
        <v>0</v>
      </c>
      <c r="AB40" s="116">
        <v>6</v>
      </c>
      <c r="AC40" s="116">
        <v>15</v>
      </c>
      <c r="AD40" s="116">
        <v>6</v>
      </c>
      <c r="AE40" s="116">
        <v>3</v>
      </c>
      <c r="AF40" s="116">
        <v>4</v>
      </c>
      <c r="AG40" s="116">
        <v>1</v>
      </c>
      <c r="AH40" s="116">
        <v>1</v>
      </c>
      <c r="AI40" s="116">
        <v>2</v>
      </c>
      <c r="AJ40" s="116">
        <v>0</v>
      </c>
    </row>
    <row r="41" spans="2:60" x14ac:dyDescent="0.2">
      <c r="B41" s="117" t="s">
        <v>3</v>
      </c>
      <c r="C41" s="116">
        <v>0</v>
      </c>
      <c r="D41" s="116">
        <v>0</v>
      </c>
      <c r="E41" s="116">
        <v>0</v>
      </c>
      <c r="F41" s="116">
        <v>0</v>
      </c>
      <c r="G41" s="116">
        <v>0</v>
      </c>
      <c r="H41" s="116">
        <v>0</v>
      </c>
      <c r="I41" s="116">
        <v>0</v>
      </c>
      <c r="J41" s="116">
        <v>0</v>
      </c>
      <c r="K41" s="116">
        <v>0</v>
      </c>
      <c r="L41" s="116">
        <v>0</v>
      </c>
      <c r="M41" s="116">
        <v>0</v>
      </c>
      <c r="N41" s="116">
        <f t="shared" si="1"/>
        <v>0</v>
      </c>
      <c r="P41" s="53">
        <v>4</v>
      </c>
      <c r="Q41" s="113" t="s">
        <v>15</v>
      </c>
      <c r="R41" s="54">
        <v>4</v>
      </c>
      <c r="S41" s="55">
        <f t="shared" si="5"/>
        <v>7.8431372549019607E-2</v>
      </c>
      <c r="Y41" s="116" t="s">
        <v>20</v>
      </c>
      <c r="Z41" s="116">
        <v>0</v>
      </c>
      <c r="AA41" s="116">
        <v>12</v>
      </c>
      <c r="AB41" s="116">
        <v>0</v>
      </c>
      <c r="AC41" s="116">
        <v>0</v>
      </c>
      <c r="AD41" s="116">
        <v>0</v>
      </c>
      <c r="AE41" s="116">
        <v>0</v>
      </c>
      <c r="AF41" s="116">
        <v>16</v>
      </c>
      <c r="AG41" s="116">
        <v>1</v>
      </c>
      <c r="AH41" s="116">
        <v>0</v>
      </c>
      <c r="AI41" s="116">
        <v>8</v>
      </c>
      <c r="AJ41" s="116">
        <v>0</v>
      </c>
    </row>
    <row r="42" spans="2:60" x14ac:dyDescent="0.2">
      <c r="B42" s="116" t="s">
        <v>4</v>
      </c>
      <c r="C42" s="116">
        <v>0</v>
      </c>
      <c r="D42" s="116">
        <v>0</v>
      </c>
      <c r="E42" s="116">
        <v>0</v>
      </c>
      <c r="F42" s="116">
        <v>0</v>
      </c>
      <c r="G42" s="116">
        <v>0</v>
      </c>
      <c r="H42" s="116">
        <v>0</v>
      </c>
      <c r="I42" s="116">
        <v>0</v>
      </c>
      <c r="J42" s="116">
        <v>0</v>
      </c>
      <c r="K42" s="116">
        <v>0</v>
      </c>
      <c r="L42" s="116">
        <v>0</v>
      </c>
      <c r="M42" s="116">
        <v>0</v>
      </c>
      <c r="N42" s="116">
        <f t="shared" si="1"/>
        <v>0</v>
      </c>
      <c r="P42" s="53">
        <v>5</v>
      </c>
      <c r="Q42" s="113" t="s">
        <v>282</v>
      </c>
      <c r="R42" s="54">
        <v>4</v>
      </c>
      <c r="S42" s="55">
        <f t="shared" si="5"/>
        <v>7.8431372549019607E-2</v>
      </c>
      <c r="Y42" s="116" t="s">
        <v>15</v>
      </c>
      <c r="Z42" s="116">
        <v>0</v>
      </c>
      <c r="AA42" s="116">
        <v>1</v>
      </c>
      <c r="AB42" s="116">
        <v>7</v>
      </c>
      <c r="AC42" s="116">
        <v>1</v>
      </c>
      <c r="AD42" s="116">
        <v>7</v>
      </c>
      <c r="AE42" s="116">
        <v>6</v>
      </c>
      <c r="AF42" s="116">
        <v>5</v>
      </c>
      <c r="AG42" s="116">
        <v>4</v>
      </c>
      <c r="AH42" s="116">
        <v>1</v>
      </c>
      <c r="AI42" s="116">
        <v>4</v>
      </c>
      <c r="AJ42" s="116">
        <v>0</v>
      </c>
    </row>
    <row r="43" spans="2:60" x14ac:dyDescent="0.2">
      <c r="B43" s="116" t="s">
        <v>5</v>
      </c>
      <c r="C43" s="116">
        <v>0</v>
      </c>
      <c r="D43" s="116">
        <v>1</v>
      </c>
      <c r="E43" s="116">
        <v>0</v>
      </c>
      <c r="F43" s="116">
        <v>0</v>
      </c>
      <c r="G43" s="116">
        <v>0</v>
      </c>
      <c r="H43" s="116">
        <v>0</v>
      </c>
      <c r="I43" s="116">
        <v>0</v>
      </c>
      <c r="J43" s="116">
        <v>0</v>
      </c>
      <c r="K43" s="116">
        <v>0</v>
      </c>
      <c r="L43" s="116">
        <v>0</v>
      </c>
      <c r="M43" s="116">
        <v>0</v>
      </c>
      <c r="N43" s="116">
        <f t="shared" si="1"/>
        <v>1</v>
      </c>
      <c r="P43" s="53">
        <v>6</v>
      </c>
      <c r="Q43" s="113" t="s">
        <v>12</v>
      </c>
      <c r="R43" s="54">
        <v>3</v>
      </c>
      <c r="S43" s="55">
        <f t="shared" si="5"/>
        <v>5.8823529411764705E-2</v>
      </c>
      <c r="Y43" s="116" t="s">
        <v>14</v>
      </c>
      <c r="Z43" s="116">
        <v>0</v>
      </c>
      <c r="AA43" s="116">
        <v>0</v>
      </c>
      <c r="AB43" s="116">
        <v>4</v>
      </c>
      <c r="AC43" s="116">
        <v>3</v>
      </c>
      <c r="AD43" s="116">
        <v>5</v>
      </c>
      <c r="AE43" s="116">
        <v>4</v>
      </c>
      <c r="AF43" s="116">
        <v>7</v>
      </c>
      <c r="AG43" s="116">
        <v>4</v>
      </c>
      <c r="AH43" s="116">
        <v>3</v>
      </c>
      <c r="AI43" s="116">
        <v>1</v>
      </c>
      <c r="AJ43" s="116">
        <v>2</v>
      </c>
    </row>
    <row r="44" spans="2:60" x14ac:dyDescent="0.2">
      <c r="B44" s="116" t="s">
        <v>6</v>
      </c>
      <c r="C44" s="116">
        <v>0</v>
      </c>
      <c r="D44" s="116">
        <v>0</v>
      </c>
      <c r="E44" s="116">
        <v>0</v>
      </c>
      <c r="F44" s="116">
        <v>0</v>
      </c>
      <c r="G44" s="116">
        <v>1</v>
      </c>
      <c r="H44" s="116">
        <v>0</v>
      </c>
      <c r="I44" s="116">
        <v>0</v>
      </c>
      <c r="J44" s="116">
        <v>0</v>
      </c>
      <c r="K44" s="116">
        <v>0</v>
      </c>
      <c r="L44" s="116">
        <v>0</v>
      </c>
      <c r="M44" s="116">
        <v>0</v>
      </c>
      <c r="N44" s="116">
        <f t="shared" si="1"/>
        <v>1</v>
      </c>
      <c r="P44" s="53">
        <v>7</v>
      </c>
      <c r="Q44" s="113" t="s">
        <v>18</v>
      </c>
      <c r="R44" s="54">
        <v>3</v>
      </c>
      <c r="S44" s="55">
        <f t="shared" si="5"/>
        <v>5.8823529411764705E-2</v>
      </c>
      <c r="Y44" s="116" t="s">
        <v>6</v>
      </c>
      <c r="Z44" s="116">
        <v>2</v>
      </c>
      <c r="AA44" s="116">
        <v>1</v>
      </c>
      <c r="AB44" s="116">
        <v>3</v>
      </c>
      <c r="AC44" s="116">
        <v>4</v>
      </c>
      <c r="AD44" s="116">
        <v>8</v>
      </c>
      <c r="AE44" s="116">
        <v>0</v>
      </c>
      <c r="AF44" s="116">
        <v>4</v>
      </c>
      <c r="AG44" s="116">
        <v>1</v>
      </c>
      <c r="AH44" s="116">
        <v>0</v>
      </c>
      <c r="AI44" s="116">
        <v>2</v>
      </c>
      <c r="AJ44" s="116">
        <v>1</v>
      </c>
    </row>
    <row r="45" spans="2:60" x14ac:dyDescent="0.2">
      <c r="B45" s="116" t="s">
        <v>7</v>
      </c>
      <c r="C45" s="116">
        <v>0</v>
      </c>
      <c r="D45" s="116">
        <v>0</v>
      </c>
      <c r="E45" s="116">
        <v>0</v>
      </c>
      <c r="F45" s="116">
        <v>0</v>
      </c>
      <c r="G45" s="116">
        <v>0</v>
      </c>
      <c r="H45" s="116">
        <v>0</v>
      </c>
      <c r="I45" s="116">
        <v>0</v>
      </c>
      <c r="J45" s="116">
        <v>1</v>
      </c>
      <c r="K45" s="116">
        <v>0</v>
      </c>
      <c r="L45" s="116">
        <v>0</v>
      </c>
      <c r="M45" s="116">
        <v>0</v>
      </c>
      <c r="N45" s="116">
        <f t="shared" si="1"/>
        <v>1</v>
      </c>
      <c r="P45" s="53">
        <v>8</v>
      </c>
      <c r="Q45" s="113" t="s">
        <v>1</v>
      </c>
      <c r="R45" s="54">
        <v>2</v>
      </c>
      <c r="S45" s="55">
        <f t="shared" si="5"/>
        <v>3.9215686274509803E-2</v>
      </c>
    </row>
    <row r="46" spans="2:60" x14ac:dyDescent="0.2">
      <c r="B46" s="116" t="s">
        <v>8</v>
      </c>
      <c r="C46" s="116">
        <v>0</v>
      </c>
      <c r="D46" s="116">
        <v>0</v>
      </c>
      <c r="E46" s="116">
        <v>0</v>
      </c>
      <c r="F46" s="116">
        <v>0</v>
      </c>
      <c r="G46" s="116">
        <v>0</v>
      </c>
      <c r="H46" s="116">
        <v>0</v>
      </c>
      <c r="I46" s="116">
        <v>0</v>
      </c>
      <c r="J46" s="116">
        <v>0</v>
      </c>
      <c r="K46" s="116">
        <v>0</v>
      </c>
      <c r="L46" s="116">
        <v>0</v>
      </c>
      <c r="M46" s="116">
        <v>0</v>
      </c>
      <c r="N46" s="116">
        <f t="shared" si="1"/>
        <v>0</v>
      </c>
      <c r="P46" s="53">
        <v>9</v>
      </c>
      <c r="Q46" s="113" t="s">
        <v>11</v>
      </c>
      <c r="R46" s="54">
        <v>2</v>
      </c>
      <c r="S46" s="55">
        <f t="shared" si="5"/>
        <v>3.9215686274509803E-2</v>
      </c>
    </row>
    <row r="47" spans="2:60" x14ac:dyDescent="0.2">
      <c r="B47" s="116" t="s">
        <v>9</v>
      </c>
      <c r="C47" s="116">
        <v>0</v>
      </c>
      <c r="D47" s="116">
        <v>0</v>
      </c>
      <c r="E47" s="116">
        <v>1</v>
      </c>
      <c r="F47" s="116">
        <v>0</v>
      </c>
      <c r="G47" s="116">
        <v>0</v>
      </c>
      <c r="H47" s="116">
        <v>0</v>
      </c>
      <c r="I47" s="116">
        <v>0</v>
      </c>
      <c r="J47" s="116">
        <v>0</v>
      </c>
      <c r="K47" s="116">
        <v>0</v>
      </c>
      <c r="L47" s="116">
        <v>0</v>
      </c>
      <c r="M47" s="116">
        <v>0</v>
      </c>
      <c r="N47" s="116">
        <f t="shared" si="1"/>
        <v>1</v>
      </c>
      <c r="P47" s="135">
        <v>10</v>
      </c>
      <c r="Q47" s="116" t="s">
        <v>21</v>
      </c>
      <c r="R47" s="137">
        <v>2</v>
      </c>
      <c r="S47" s="138">
        <f t="shared" si="5"/>
        <v>3.9215686274509803E-2</v>
      </c>
      <c r="Y47" s="116" t="s">
        <v>0</v>
      </c>
      <c r="Z47" s="130">
        <f>Z40/$Z$35</f>
        <v>0.16666666666666666</v>
      </c>
      <c r="AA47" s="130">
        <f>AA40/$AA$35</f>
        <v>0</v>
      </c>
      <c r="AB47" s="130">
        <f>AB40/$AB$35</f>
        <v>0.11320754716981132</v>
      </c>
      <c r="AC47" s="130">
        <f>AC40/$AC$35</f>
        <v>0.45454545454545453</v>
      </c>
      <c r="AD47" s="130">
        <f>AD40/$AD$35</f>
        <v>0.11538461538461539</v>
      </c>
      <c r="AE47" s="130">
        <f>AE40/$AE$35</f>
        <v>0.11538461538461539</v>
      </c>
      <c r="AF47" s="130">
        <f>AF40/$AF$35</f>
        <v>6.3492063492063489E-2</v>
      </c>
      <c r="AG47" s="130">
        <f>AG40/$AG$35</f>
        <v>3.8461538461538464E-2</v>
      </c>
      <c r="AH47" s="130">
        <f>AH40/$AH$35</f>
        <v>7.1428571428571425E-2</v>
      </c>
      <c r="AI47" s="130">
        <f>AI40/$AI$35</f>
        <v>7.6923076923076927E-2</v>
      </c>
      <c r="AJ47" s="130">
        <f>AJ40/$AJ$35</f>
        <v>0</v>
      </c>
    </row>
    <row r="48" spans="2:60" x14ac:dyDescent="0.2">
      <c r="B48" s="116" t="s">
        <v>10</v>
      </c>
      <c r="C48" s="116">
        <v>0</v>
      </c>
      <c r="D48" s="116">
        <v>0</v>
      </c>
      <c r="E48" s="116">
        <v>0</v>
      </c>
      <c r="F48" s="116">
        <v>2</v>
      </c>
      <c r="G48" s="116">
        <v>0</v>
      </c>
      <c r="H48" s="116">
        <v>1</v>
      </c>
      <c r="I48" s="116">
        <v>0</v>
      </c>
      <c r="J48" s="116">
        <v>1</v>
      </c>
      <c r="K48" s="116">
        <v>1</v>
      </c>
      <c r="L48" s="116">
        <v>0</v>
      </c>
      <c r="M48" s="116">
        <v>0</v>
      </c>
      <c r="N48" s="116">
        <f t="shared" si="1"/>
        <v>5</v>
      </c>
      <c r="P48" s="53">
        <v>11</v>
      </c>
      <c r="Q48" s="116" t="s">
        <v>22</v>
      </c>
      <c r="R48" s="54">
        <v>2</v>
      </c>
      <c r="S48" s="55">
        <f t="shared" si="5"/>
        <v>3.9215686274509803E-2</v>
      </c>
      <c r="Y48" s="116" t="s">
        <v>282</v>
      </c>
      <c r="Z48" s="130">
        <f t="shared" ref="Z48:Z51" si="6">Z41/$Z$35</f>
        <v>0</v>
      </c>
      <c r="AA48" s="130">
        <f t="shared" ref="AA48:AA51" si="7">AA41/$AA$35</f>
        <v>0.63157894736842102</v>
      </c>
      <c r="AB48" s="130">
        <f t="shared" ref="AB48:AB51" si="8">AB41/$AB$35</f>
        <v>0</v>
      </c>
      <c r="AC48" s="130">
        <f t="shared" ref="AC48:AC51" si="9">AC41/$AC$35</f>
        <v>0</v>
      </c>
      <c r="AD48" s="130">
        <f t="shared" ref="AD48:AD51" si="10">AD41/$AD$35</f>
        <v>0</v>
      </c>
      <c r="AE48" s="130">
        <f t="shared" ref="AE48:AE51" si="11">AE41/$AE$35</f>
        <v>0</v>
      </c>
      <c r="AF48" s="130">
        <f t="shared" ref="AF48:AF51" si="12">AF41/$AF$35</f>
        <v>0.25396825396825395</v>
      </c>
      <c r="AG48" s="130">
        <f t="shared" ref="AG48:AG51" si="13">AG41/$AG$35</f>
        <v>3.8461538461538464E-2</v>
      </c>
      <c r="AH48" s="130">
        <f t="shared" ref="AH48:AH51" si="14">AH41/$AH$35</f>
        <v>0</v>
      </c>
      <c r="AI48" s="130">
        <f t="shared" ref="AI48:AI51" si="15">AI41/$AI$35</f>
        <v>0.30769230769230771</v>
      </c>
      <c r="AJ48" s="130">
        <f t="shared" ref="AJ48:AJ51" si="16">AJ41/$AJ$35</f>
        <v>0</v>
      </c>
    </row>
    <row r="49" spans="2:36" x14ac:dyDescent="0.2">
      <c r="B49" s="116" t="s">
        <v>11</v>
      </c>
      <c r="C49" s="116">
        <v>0</v>
      </c>
      <c r="D49" s="116">
        <v>0</v>
      </c>
      <c r="E49" s="116">
        <v>0</v>
      </c>
      <c r="F49" s="116">
        <v>0</v>
      </c>
      <c r="G49" s="116">
        <v>0</v>
      </c>
      <c r="H49" s="116">
        <v>1</v>
      </c>
      <c r="I49" s="116">
        <v>1</v>
      </c>
      <c r="J49" s="116">
        <v>0</v>
      </c>
      <c r="K49" s="116">
        <v>0</v>
      </c>
      <c r="L49" s="116">
        <v>0</v>
      </c>
      <c r="M49" s="116">
        <v>0</v>
      </c>
      <c r="N49" s="116">
        <f t="shared" si="1"/>
        <v>2</v>
      </c>
      <c r="P49" s="53">
        <v>12</v>
      </c>
      <c r="Q49" s="116" t="s">
        <v>29</v>
      </c>
      <c r="R49" s="54">
        <v>2</v>
      </c>
      <c r="S49" s="55">
        <f t="shared" si="5"/>
        <v>3.9215686274509803E-2</v>
      </c>
      <c r="Y49" s="116" t="s">
        <v>15</v>
      </c>
      <c r="Z49" s="130">
        <f t="shared" si="6"/>
        <v>0</v>
      </c>
      <c r="AA49" s="130">
        <f t="shared" si="7"/>
        <v>5.2631578947368418E-2</v>
      </c>
      <c r="AB49" s="130">
        <f t="shared" si="8"/>
        <v>0.13207547169811321</v>
      </c>
      <c r="AC49" s="130">
        <f t="shared" si="9"/>
        <v>3.0303030303030304E-2</v>
      </c>
      <c r="AD49" s="130">
        <f t="shared" si="10"/>
        <v>0.13461538461538461</v>
      </c>
      <c r="AE49" s="130">
        <f t="shared" si="11"/>
        <v>0.23076923076923078</v>
      </c>
      <c r="AF49" s="130">
        <f t="shared" si="12"/>
        <v>7.9365079365079361E-2</v>
      </c>
      <c r="AG49" s="130">
        <f t="shared" si="13"/>
        <v>0.15384615384615385</v>
      </c>
      <c r="AH49" s="130">
        <f t="shared" si="14"/>
        <v>7.1428571428571425E-2</v>
      </c>
      <c r="AI49" s="130">
        <f t="shared" si="15"/>
        <v>0.15384615384615385</v>
      </c>
      <c r="AJ49" s="130">
        <f t="shared" si="16"/>
        <v>0</v>
      </c>
    </row>
    <row r="50" spans="2:36" x14ac:dyDescent="0.2">
      <c r="B50" s="116" t="s">
        <v>12</v>
      </c>
      <c r="C50" s="116">
        <v>0</v>
      </c>
      <c r="D50" s="116">
        <v>0</v>
      </c>
      <c r="E50" s="116">
        <v>0</v>
      </c>
      <c r="F50" s="116">
        <v>0</v>
      </c>
      <c r="G50" s="116">
        <v>1</v>
      </c>
      <c r="H50" s="116">
        <v>0</v>
      </c>
      <c r="I50" s="116">
        <v>0</v>
      </c>
      <c r="J50" s="116">
        <v>1</v>
      </c>
      <c r="K50" s="116">
        <v>0</v>
      </c>
      <c r="L50" s="116">
        <v>0</v>
      </c>
      <c r="M50" s="116">
        <v>1</v>
      </c>
      <c r="N50" s="116">
        <f t="shared" si="1"/>
        <v>3</v>
      </c>
      <c r="P50" s="53">
        <v>13</v>
      </c>
      <c r="Q50" s="116" t="s">
        <v>5</v>
      </c>
      <c r="R50" s="54">
        <v>1</v>
      </c>
      <c r="S50" s="55">
        <f t="shared" si="5"/>
        <v>1.9607843137254902E-2</v>
      </c>
      <c r="Y50" s="116" t="s">
        <v>14</v>
      </c>
      <c r="Z50" s="130">
        <f t="shared" si="6"/>
        <v>0</v>
      </c>
      <c r="AA50" s="130">
        <f t="shared" si="7"/>
        <v>0</v>
      </c>
      <c r="AB50" s="130">
        <f t="shared" si="8"/>
        <v>7.5471698113207544E-2</v>
      </c>
      <c r="AC50" s="130">
        <f t="shared" si="9"/>
        <v>9.0909090909090912E-2</v>
      </c>
      <c r="AD50" s="130">
        <f t="shared" si="10"/>
        <v>9.6153846153846159E-2</v>
      </c>
      <c r="AE50" s="130">
        <f t="shared" si="11"/>
        <v>0.15384615384615385</v>
      </c>
      <c r="AF50" s="130">
        <f t="shared" si="12"/>
        <v>0.1111111111111111</v>
      </c>
      <c r="AG50" s="130">
        <f t="shared" si="13"/>
        <v>0.15384615384615385</v>
      </c>
      <c r="AH50" s="130">
        <f t="shared" si="14"/>
        <v>0.21428571428571427</v>
      </c>
      <c r="AI50" s="130">
        <f t="shared" si="15"/>
        <v>3.8461538461538464E-2</v>
      </c>
      <c r="AJ50" s="130">
        <f t="shared" si="16"/>
        <v>0.33333333333333331</v>
      </c>
    </row>
    <row r="51" spans="2:36" x14ac:dyDescent="0.2">
      <c r="B51" s="116" t="s">
        <v>13</v>
      </c>
      <c r="C51" s="116">
        <v>0</v>
      </c>
      <c r="D51" s="116">
        <v>0</v>
      </c>
      <c r="E51" s="116">
        <v>0</v>
      </c>
      <c r="F51" s="116">
        <v>1</v>
      </c>
      <c r="G51" s="116">
        <v>0</v>
      </c>
      <c r="H51" s="116">
        <v>0</v>
      </c>
      <c r="I51" s="116">
        <v>0</v>
      </c>
      <c r="J51" s="116">
        <v>0</v>
      </c>
      <c r="K51" s="116">
        <v>0</v>
      </c>
      <c r="L51" s="116">
        <v>0</v>
      </c>
      <c r="M51" s="116">
        <v>0</v>
      </c>
      <c r="N51" s="116">
        <f t="shared" si="1"/>
        <v>1</v>
      </c>
      <c r="P51" s="53">
        <v>14</v>
      </c>
      <c r="Q51" s="116" t="s">
        <v>6</v>
      </c>
      <c r="R51" s="54">
        <v>1</v>
      </c>
      <c r="S51" s="55">
        <f t="shared" si="5"/>
        <v>1.9607843137254902E-2</v>
      </c>
      <c r="Y51" s="116" t="s">
        <v>6</v>
      </c>
      <c r="Z51" s="130">
        <f t="shared" si="6"/>
        <v>0.33333333333333331</v>
      </c>
      <c r="AA51" s="130">
        <f t="shared" si="7"/>
        <v>5.2631578947368418E-2</v>
      </c>
      <c r="AB51" s="130">
        <f t="shared" si="8"/>
        <v>5.6603773584905662E-2</v>
      </c>
      <c r="AC51" s="130">
        <f t="shared" si="9"/>
        <v>0.12121212121212122</v>
      </c>
      <c r="AD51" s="130">
        <f t="shared" si="10"/>
        <v>0.15384615384615385</v>
      </c>
      <c r="AE51" s="130">
        <f t="shared" si="11"/>
        <v>0</v>
      </c>
      <c r="AF51" s="130">
        <f t="shared" si="12"/>
        <v>6.3492063492063489E-2</v>
      </c>
      <c r="AG51" s="130">
        <f t="shared" si="13"/>
        <v>3.8461538461538464E-2</v>
      </c>
      <c r="AH51" s="130">
        <f t="shared" si="14"/>
        <v>0</v>
      </c>
      <c r="AI51" s="130">
        <f t="shared" si="15"/>
        <v>7.6923076923076927E-2</v>
      </c>
      <c r="AJ51" s="130">
        <f t="shared" si="16"/>
        <v>0.16666666666666666</v>
      </c>
    </row>
    <row r="52" spans="2:36" x14ac:dyDescent="0.2">
      <c r="B52" s="116" t="s">
        <v>14</v>
      </c>
      <c r="C52" s="116">
        <v>0</v>
      </c>
      <c r="D52" s="116">
        <v>0</v>
      </c>
      <c r="E52" s="116">
        <v>0</v>
      </c>
      <c r="F52" s="116">
        <v>2</v>
      </c>
      <c r="G52" s="116">
        <v>0</v>
      </c>
      <c r="H52" s="116">
        <v>0</v>
      </c>
      <c r="I52" s="116">
        <v>2</v>
      </c>
      <c r="J52" s="116">
        <v>1</v>
      </c>
      <c r="K52" s="116">
        <v>0</v>
      </c>
      <c r="L52" s="116">
        <v>0</v>
      </c>
      <c r="M52" s="116">
        <v>1</v>
      </c>
      <c r="N52" s="116">
        <f t="shared" si="1"/>
        <v>6</v>
      </c>
      <c r="P52" s="53">
        <v>15</v>
      </c>
      <c r="Q52" s="116" t="s">
        <v>7</v>
      </c>
      <c r="R52" s="54">
        <v>1</v>
      </c>
      <c r="S52" s="55">
        <f t="shared" si="5"/>
        <v>1.9607843137254902E-2</v>
      </c>
    </row>
    <row r="53" spans="2:36" x14ac:dyDescent="0.2">
      <c r="B53" s="116" t="s">
        <v>15</v>
      </c>
      <c r="C53" s="116">
        <v>0</v>
      </c>
      <c r="D53" s="116">
        <v>0</v>
      </c>
      <c r="E53" s="116">
        <v>1</v>
      </c>
      <c r="F53" s="116">
        <v>0</v>
      </c>
      <c r="G53" s="116">
        <v>1</v>
      </c>
      <c r="H53" s="116">
        <v>0</v>
      </c>
      <c r="I53" s="116">
        <v>1</v>
      </c>
      <c r="J53" s="116">
        <v>1</v>
      </c>
      <c r="K53" s="116">
        <v>0</v>
      </c>
      <c r="L53" s="116">
        <v>0</v>
      </c>
      <c r="M53" s="116">
        <v>0</v>
      </c>
      <c r="N53" s="116">
        <f t="shared" si="1"/>
        <v>4</v>
      </c>
      <c r="P53" s="53">
        <v>16</v>
      </c>
      <c r="Q53" s="116" t="s">
        <v>9</v>
      </c>
      <c r="R53" s="54">
        <v>1</v>
      </c>
      <c r="S53" s="55">
        <f t="shared" si="5"/>
        <v>1.9607843137254902E-2</v>
      </c>
    </row>
    <row r="54" spans="2:36" x14ac:dyDescent="0.2">
      <c r="B54" s="116" t="s">
        <v>16</v>
      </c>
      <c r="C54" s="116">
        <v>0</v>
      </c>
      <c r="D54" s="116">
        <v>0</v>
      </c>
      <c r="E54" s="116">
        <v>0</v>
      </c>
      <c r="F54" s="116">
        <v>0</v>
      </c>
      <c r="G54" s="116">
        <v>0</v>
      </c>
      <c r="H54" s="116">
        <v>0</v>
      </c>
      <c r="I54" s="116">
        <v>0</v>
      </c>
      <c r="J54" s="116">
        <v>0</v>
      </c>
      <c r="K54" s="116">
        <v>0</v>
      </c>
      <c r="L54" s="116">
        <v>0</v>
      </c>
      <c r="M54" s="116">
        <v>0</v>
      </c>
      <c r="N54" s="116">
        <f t="shared" si="1"/>
        <v>0</v>
      </c>
      <c r="P54" s="53">
        <v>17</v>
      </c>
      <c r="Q54" s="116" t="s">
        <v>13</v>
      </c>
      <c r="R54" s="54">
        <v>1</v>
      </c>
      <c r="S54" s="55">
        <f t="shared" si="5"/>
        <v>1.9607843137254902E-2</v>
      </c>
    </row>
    <row r="55" spans="2:36" x14ac:dyDescent="0.2">
      <c r="B55" s="116" t="s">
        <v>17</v>
      </c>
      <c r="C55" s="116">
        <v>0</v>
      </c>
      <c r="D55" s="116">
        <v>0</v>
      </c>
      <c r="E55" s="116">
        <v>0</v>
      </c>
      <c r="F55" s="116">
        <v>0</v>
      </c>
      <c r="G55" s="116">
        <v>0</v>
      </c>
      <c r="H55" s="116">
        <v>0</v>
      </c>
      <c r="I55" s="116">
        <v>0</v>
      </c>
      <c r="J55" s="116">
        <v>0</v>
      </c>
      <c r="K55" s="116">
        <v>0</v>
      </c>
      <c r="L55" s="116">
        <v>0</v>
      </c>
      <c r="M55" s="116">
        <v>0</v>
      </c>
      <c r="N55" s="116">
        <f t="shared" si="1"/>
        <v>0</v>
      </c>
      <c r="P55" s="53">
        <v>18</v>
      </c>
      <c r="Q55" s="116" t="s">
        <v>2</v>
      </c>
      <c r="R55" s="54">
        <v>0</v>
      </c>
      <c r="S55" s="55">
        <f t="shared" si="5"/>
        <v>0</v>
      </c>
    </row>
    <row r="56" spans="2:36" x14ac:dyDescent="0.2">
      <c r="B56" s="116" t="s">
        <v>18</v>
      </c>
      <c r="C56" s="116">
        <v>0</v>
      </c>
      <c r="D56" s="116">
        <v>0</v>
      </c>
      <c r="E56" s="116">
        <v>0</v>
      </c>
      <c r="F56" s="116">
        <v>1</v>
      </c>
      <c r="G56" s="116">
        <v>2</v>
      </c>
      <c r="H56" s="116">
        <v>0</v>
      </c>
      <c r="I56" s="116">
        <v>0</v>
      </c>
      <c r="J56" s="116">
        <v>0</v>
      </c>
      <c r="K56" s="116">
        <v>0</v>
      </c>
      <c r="L56" s="116">
        <v>0</v>
      </c>
      <c r="M56" s="116">
        <v>0</v>
      </c>
      <c r="N56" s="116">
        <f t="shared" si="1"/>
        <v>3</v>
      </c>
      <c r="P56" s="53">
        <v>19</v>
      </c>
      <c r="Q56" s="117" t="s">
        <v>3</v>
      </c>
      <c r="R56" s="54">
        <v>0</v>
      </c>
      <c r="S56" s="55">
        <f t="shared" si="5"/>
        <v>0</v>
      </c>
    </row>
    <row r="57" spans="2:36" x14ac:dyDescent="0.2">
      <c r="B57" s="116" t="s">
        <v>19</v>
      </c>
      <c r="C57" s="116">
        <v>0</v>
      </c>
      <c r="D57" s="116">
        <v>0</v>
      </c>
      <c r="E57" s="116">
        <v>0</v>
      </c>
      <c r="F57" s="116">
        <v>0</v>
      </c>
      <c r="G57" s="116">
        <v>0</v>
      </c>
      <c r="H57" s="116">
        <v>0</v>
      </c>
      <c r="I57" s="116">
        <v>0</v>
      </c>
      <c r="J57" s="116">
        <v>0</v>
      </c>
      <c r="K57" s="116">
        <v>0</v>
      </c>
      <c r="L57" s="116">
        <v>0</v>
      </c>
      <c r="M57" s="116">
        <v>0</v>
      </c>
      <c r="N57" s="116">
        <f t="shared" si="1"/>
        <v>0</v>
      </c>
      <c r="P57" s="53">
        <v>20</v>
      </c>
      <c r="Q57" s="116" t="s">
        <v>4</v>
      </c>
      <c r="R57" s="54">
        <v>0</v>
      </c>
      <c r="S57" s="55">
        <f t="shared" si="5"/>
        <v>0</v>
      </c>
    </row>
    <row r="58" spans="2:36" x14ac:dyDescent="0.2">
      <c r="B58" s="116" t="s">
        <v>20</v>
      </c>
      <c r="C58" s="116">
        <v>0</v>
      </c>
      <c r="D58" s="116">
        <v>1</v>
      </c>
      <c r="E58" s="116">
        <v>0</v>
      </c>
      <c r="F58" s="116">
        <v>0</v>
      </c>
      <c r="G58" s="116">
        <v>0</v>
      </c>
      <c r="H58" s="116">
        <v>0</v>
      </c>
      <c r="I58" s="116">
        <v>1</v>
      </c>
      <c r="J58" s="116">
        <v>0</v>
      </c>
      <c r="K58" s="116">
        <v>0</v>
      </c>
      <c r="L58" s="116">
        <v>2</v>
      </c>
      <c r="M58" s="116">
        <v>0</v>
      </c>
      <c r="N58" s="116">
        <f t="shared" si="1"/>
        <v>4</v>
      </c>
      <c r="P58" s="53">
        <v>21</v>
      </c>
      <c r="Q58" s="116" t="s">
        <v>8</v>
      </c>
      <c r="R58" s="54">
        <v>0</v>
      </c>
      <c r="S58" s="55">
        <f t="shared" si="5"/>
        <v>0</v>
      </c>
    </row>
    <row r="59" spans="2:36" x14ac:dyDescent="0.2">
      <c r="B59" s="116" t="s">
        <v>21</v>
      </c>
      <c r="C59" s="116">
        <v>0</v>
      </c>
      <c r="D59" s="116">
        <v>2</v>
      </c>
      <c r="E59" s="116">
        <v>0</v>
      </c>
      <c r="F59" s="116">
        <v>0</v>
      </c>
      <c r="G59" s="116">
        <v>0</v>
      </c>
      <c r="H59" s="116">
        <v>0</v>
      </c>
      <c r="I59" s="116">
        <v>0</v>
      </c>
      <c r="J59" s="116">
        <v>0</v>
      </c>
      <c r="K59" s="116">
        <v>0</v>
      </c>
      <c r="L59" s="116">
        <v>0</v>
      </c>
      <c r="M59" s="116">
        <v>0</v>
      </c>
      <c r="N59" s="116">
        <f t="shared" si="1"/>
        <v>2</v>
      </c>
      <c r="P59" s="53">
        <v>22</v>
      </c>
      <c r="Q59" s="116" t="s">
        <v>16</v>
      </c>
      <c r="R59" s="54">
        <v>0</v>
      </c>
      <c r="S59" s="55">
        <f t="shared" si="5"/>
        <v>0</v>
      </c>
    </row>
    <row r="60" spans="2:36" x14ac:dyDescent="0.2">
      <c r="B60" s="116" t="s">
        <v>22</v>
      </c>
      <c r="C60" s="116">
        <v>0</v>
      </c>
      <c r="D60" s="116">
        <v>0</v>
      </c>
      <c r="E60" s="116">
        <v>0</v>
      </c>
      <c r="F60" s="116">
        <v>0</v>
      </c>
      <c r="G60" s="116">
        <v>0</v>
      </c>
      <c r="H60" s="116">
        <v>2</v>
      </c>
      <c r="I60" s="116">
        <v>0</v>
      </c>
      <c r="J60" s="116">
        <v>0</v>
      </c>
      <c r="K60" s="116">
        <v>0</v>
      </c>
      <c r="L60" s="116">
        <v>0</v>
      </c>
      <c r="M60" s="116">
        <v>0</v>
      </c>
      <c r="N60" s="116">
        <f t="shared" si="1"/>
        <v>2</v>
      </c>
      <c r="P60" s="53">
        <v>23</v>
      </c>
      <c r="Q60" s="116" t="s">
        <v>17</v>
      </c>
      <c r="R60" s="54">
        <v>0</v>
      </c>
      <c r="S60" s="55">
        <f t="shared" si="5"/>
        <v>0</v>
      </c>
    </row>
    <row r="61" spans="2:36" x14ac:dyDescent="0.2">
      <c r="B61" s="116" t="s">
        <v>23</v>
      </c>
      <c r="C61" s="116">
        <v>0</v>
      </c>
      <c r="D61" s="116">
        <v>0</v>
      </c>
      <c r="E61" s="116">
        <v>0</v>
      </c>
      <c r="F61" s="116">
        <v>0</v>
      </c>
      <c r="G61" s="116">
        <v>0</v>
      </c>
      <c r="H61" s="116">
        <v>0</v>
      </c>
      <c r="I61" s="116">
        <v>0</v>
      </c>
      <c r="J61" s="116">
        <v>0</v>
      </c>
      <c r="K61" s="116">
        <v>0</v>
      </c>
      <c r="L61" s="116">
        <v>0</v>
      </c>
      <c r="M61" s="116">
        <v>0</v>
      </c>
      <c r="N61" s="116">
        <f t="shared" si="1"/>
        <v>0</v>
      </c>
      <c r="P61" s="53">
        <v>24</v>
      </c>
      <c r="Q61" s="116" t="s">
        <v>19</v>
      </c>
      <c r="R61" s="54">
        <v>0</v>
      </c>
      <c r="S61" s="55">
        <f t="shared" si="5"/>
        <v>0</v>
      </c>
    </row>
    <row r="62" spans="2:36" x14ac:dyDescent="0.2">
      <c r="B62" s="116" t="s">
        <v>24</v>
      </c>
      <c r="C62" s="116">
        <v>0</v>
      </c>
      <c r="D62" s="116">
        <v>0</v>
      </c>
      <c r="E62" s="116">
        <v>0</v>
      </c>
      <c r="F62" s="116">
        <v>0</v>
      </c>
      <c r="G62" s="116">
        <v>0</v>
      </c>
      <c r="H62" s="116">
        <v>0</v>
      </c>
      <c r="I62" s="116">
        <v>0</v>
      </c>
      <c r="J62" s="116">
        <v>0</v>
      </c>
      <c r="K62" s="116">
        <v>0</v>
      </c>
      <c r="L62" s="116">
        <v>0</v>
      </c>
      <c r="M62" s="116">
        <v>0</v>
      </c>
      <c r="N62" s="116">
        <f t="shared" si="1"/>
        <v>0</v>
      </c>
      <c r="P62" s="53">
        <v>25</v>
      </c>
      <c r="Q62" s="116" t="s">
        <v>23</v>
      </c>
      <c r="R62" s="54">
        <v>0</v>
      </c>
      <c r="S62" s="55">
        <f t="shared" si="5"/>
        <v>0</v>
      </c>
    </row>
    <row r="63" spans="2:36" x14ac:dyDescent="0.2">
      <c r="B63" s="116" t="s">
        <v>25</v>
      </c>
      <c r="C63" s="116">
        <v>0</v>
      </c>
      <c r="D63" s="116">
        <v>0</v>
      </c>
      <c r="E63" s="116">
        <v>0</v>
      </c>
      <c r="F63" s="116">
        <v>0</v>
      </c>
      <c r="G63" s="116">
        <v>0</v>
      </c>
      <c r="H63" s="116">
        <v>0</v>
      </c>
      <c r="I63" s="116">
        <v>0</v>
      </c>
      <c r="J63" s="116">
        <v>0</v>
      </c>
      <c r="K63" s="116">
        <v>0</v>
      </c>
      <c r="L63" s="116">
        <v>0</v>
      </c>
      <c r="M63" s="116">
        <v>0</v>
      </c>
      <c r="N63" s="116">
        <f t="shared" si="1"/>
        <v>0</v>
      </c>
      <c r="P63" s="53">
        <v>26</v>
      </c>
      <c r="Q63" s="116" t="s">
        <v>24</v>
      </c>
      <c r="R63" s="54">
        <v>0</v>
      </c>
      <c r="S63" s="55">
        <f t="shared" si="5"/>
        <v>0</v>
      </c>
    </row>
    <row r="64" spans="2:36" x14ac:dyDescent="0.2">
      <c r="B64" s="116" t="s">
        <v>26</v>
      </c>
      <c r="C64" s="116">
        <v>0</v>
      </c>
      <c r="D64" s="116">
        <v>0</v>
      </c>
      <c r="E64" s="116">
        <v>0</v>
      </c>
      <c r="F64" s="116">
        <v>0</v>
      </c>
      <c r="G64" s="116">
        <v>0</v>
      </c>
      <c r="H64" s="116">
        <v>0</v>
      </c>
      <c r="I64" s="116">
        <v>0</v>
      </c>
      <c r="J64" s="116">
        <v>0</v>
      </c>
      <c r="K64" s="116">
        <v>0</v>
      </c>
      <c r="L64" s="116">
        <v>0</v>
      </c>
      <c r="M64" s="116">
        <v>0</v>
      </c>
      <c r="N64" s="116">
        <f t="shared" si="1"/>
        <v>0</v>
      </c>
      <c r="P64" s="53">
        <v>27</v>
      </c>
      <c r="Q64" s="116" t="s">
        <v>25</v>
      </c>
      <c r="R64" s="54">
        <v>0</v>
      </c>
      <c r="S64" s="55">
        <f t="shared" si="5"/>
        <v>0</v>
      </c>
    </row>
    <row r="65" spans="2:19" x14ac:dyDescent="0.2">
      <c r="B65" s="116" t="s">
        <v>27</v>
      </c>
      <c r="C65" s="116">
        <v>0</v>
      </c>
      <c r="D65" s="116">
        <v>0</v>
      </c>
      <c r="E65" s="116">
        <v>0</v>
      </c>
      <c r="F65" s="116">
        <v>0</v>
      </c>
      <c r="G65" s="116">
        <v>0</v>
      </c>
      <c r="H65" s="116">
        <v>0</v>
      </c>
      <c r="I65" s="116">
        <v>0</v>
      </c>
      <c r="J65" s="116">
        <v>0</v>
      </c>
      <c r="K65" s="116">
        <v>0</v>
      </c>
      <c r="L65" s="116">
        <v>0</v>
      </c>
      <c r="M65" s="116">
        <v>0</v>
      </c>
      <c r="N65" s="116">
        <f t="shared" si="1"/>
        <v>0</v>
      </c>
      <c r="P65" s="53">
        <v>28</v>
      </c>
      <c r="Q65" s="116" t="s">
        <v>26</v>
      </c>
      <c r="R65" s="54">
        <v>0</v>
      </c>
      <c r="S65" s="55">
        <f t="shared" si="5"/>
        <v>0</v>
      </c>
    </row>
    <row r="66" spans="2:19" x14ac:dyDescent="0.2">
      <c r="B66" s="116" t="s">
        <v>28</v>
      </c>
      <c r="C66" s="116">
        <v>0</v>
      </c>
      <c r="D66" s="116">
        <v>0</v>
      </c>
      <c r="E66" s="116">
        <v>0</v>
      </c>
      <c r="F66" s="116">
        <v>0</v>
      </c>
      <c r="G66" s="116">
        <v>0</v>
      </c>
      <c r="H66" s="116">
        <v>0</v>
      </c>
      <c r="I66" s="116">
        <v>0</v>
      </c>
      <c r="J66" s="116">
        <v>0</v>
      </c>
      <c r="K66" s="116">
        <v>0</v>
      </c>
      <c r="L66" s="116">
        <v>0</v>
      </c>
      <c r="M66" s="116">
        <v>0</v>
      </c>
      <c r="N66" s="116">
        <f t="shared" si="1"/>
        <v>0</v>
      </c>
      <c r="P66" s="53">
        <v>29</v>
      </c>
      <c r="Q66" s="116" t="s">
        <v>27</v>
      </c>
      <c r="R66" s="54">
        <v>0</v>
      </c>
      <c r="S66" s="55">
        <f t="shared" si="5"/>
        <v>0</v>
      </c>
    </row>
    <row r="67" spans="2:19" x14ac:dyDescent="0.2">
      <c r="B67" s="116" t="s">
        <v>29</v>
      </c>
      <c r="C67" s="116">
        <v>0</v>
      </c>
      <c r="D67" s="116">
        <v>0</v>
      </c>
      <c r="E67" s="116">
        <v>0</v>
      </c>
      <c r="F67" s="116">
        <v>1</v>
      </c>
      <c r="G67" s="116">
        <v>1</v>
      </c>
      <c r="H67" s="116">
        <v>0</v>
      </c>
      <c r="I67" s="116">
        <v>0</v>
      </c>
      <c r="J67" s="116">
        <v>0</v>
      </c>
      <c r="K67" s="116">
        <v>0</v>
      </c>
      <c r="L67" s="116">
        <v>0</v>
      </c>
      <c r="M67" s="116">
        <v>0</v>
      </c>
      <c r="N67" s="116">
        <f t="shared" si="1"/>
        <v>2</v>
      </c>
      <c r="P67" s="53">
        <v>30</v>
      </c>
      <c r="Q67" s="116" t="s">
        <v>28</v>
      </c>
      <c r="R67" s="54">
        <v>0</v>
      </c>
      <c r="S67" s="55">
        <f t="shared" si="5"/>
        <v>0</v>
      </c>
    </row>
    <row r="68" spans="2:19" x14ac:dyDescent="0.2">
      <c r="N68" s="116">
        <f>SUM(N38:N67)</f>
        <v>51</v>
      </c>
      <c r="P68" s="54"/>
      <c r="Q68" s="124"/>
      <c r="R68" s="54"/>
      <c r="S68" s="55"/>
    </row>
    <row r="69" spans="2:19" x14ac:dyDescent="0.2">
      <c r="N69" s="116"/>
      <c r="P69" s="86"/>
      <c r="S69" s="87"/>
    </row>
    <row r="70" spans="2:19" x14ac:dyDescent="0.2">
      <c r="N70" s="116"/>
      <c r="P70" s="86"/>
      <c r="R70" s="86"/>
      <c r="S70" s="86"/>
    </row>
    <row r="71" spans="2:19" x14ac:dyDescent="0.2">
      <c r="B71" s="116" t="s">
        <v>33</v>
      </c>
      <c r="C71" s="116">
        <v>2009</v>
      </c>
      <c r="D71" s="116">
        <v>2010</v>
      </c>
      <c r="E71" s="116">
        <v>2011</v>
      </c>
      <c r="F71" s="116">
        <v>2012</v>
      </c>
      <c r="G71" s="116">
        <v>2013</v>
      </c>
      <c r="H71" s="116">
        <v>2014</v>
      </c>
      <c r="I71" s="116">
        <v>2015</v>
      </c>
      <c r="J71" s="116">
        <v>2016</v>
      </c>
      <c r="K71" s="116">
        <v>2017</v>
      </c>
      <c r="L71" s="116">
        <v>2018</v>
      </c>
      <c r="M71" s="116">
        <v>2019</v>
      </c>
      <c r="N71" s="116"/>
      <c r="P71" s="51" t="s">
        <v>40</v>
      </c>
      <c r="Q71" s="121" t="s">
        <v>33</v>
      </c>
      <c r="R71" s="114" t="s">
        <v>39</v>
      </c>
      <c r="S71" s="114" t="s">
        <v>38</v>
      </c>
    </row>
    <row r="72" spans="2:19" x14ac:dyDescent="0.2">
      <c r="B72" s="116" t="s">
        <v>0</v>
      </c>
      <c r="C72" s="116">
        <v>1</v>
      </c>
      <c r="D72" s="116">
        <v>0</v>
      </c>
      <c r="E72" s="116">
        <v>5</v>
      </c>
      <c r="F72" s="116">
        <v>12</v>
      </c>
      <c r="G72" s="116">
        <v>4</v>
      </c>
      <c r="H72" s="116">
        <v>2</v>
      </c>
      <c r="I72" s="116">
        <v>2</v>
      </c>
      <c r="J72" s="116">
        <v>1</v>
      </c>
      <c r="K72" s="116">
        <v>0</v>
      </c>
      <c r="L72" s="116">
        <v>1</v>
      </c>
      <c r="M72" s="116">
        <v>0</v>
      </c>
      <c r="N72" s="116">
        <f t="shared" ref="N72:N101" si="17">SUM(C72:M72)</f>
        <v>28</v>
      </c>
      <c r="P72" s="53">
        <v>1</v>
      </c>
      <c r="Q72" s="113" t="s">
        <v>282</v>
      </c>
      <c r="R72" s="54">
        <v>33</v>
      </c>
      <c r="S72" s="55">
        <f t="shared" ref="S72:S101" si="18">R72/$N$102</f>
        <v>0.12087912087912088</v>
      </c>
    </row>
    <row r="73" spans="2:19" x14ac:dyDescent="0.2">
      <c r="B73" s="116" t="s">
        <v>1</v>
      </c>
      <c r="C73" s="116">
        <v>0</v>
      </c>
      <c r="D73" s="116">
        <v>0</v>
      </c>
      <c r="E73" s="116">
        <v>0</v>
      </c>
      <c r="F73" s="116">
        <v>0</v>
      </c>
      <c r="G73" s="116">
        <v>0</v>
      </c>
      <c r="H73" s="116">
        <v>0</v>
      </c>
      <c r="I73" s="116">
        <v>1</v>
      </c>
      <c r="J73" s="116">
        <v>0</v>
      </c>
      <c r="K73" s="116">
        <v>1</v>
      </c>
      <c r="L73" s="116">
        <v>0</v>
      </c>
      <c r="M73" s="116">
        <v>0</v>
      </c>
      <c r="N73" s="116">
        <f t="shared" si="17"/>
        <v>2</v>
      </c>
      <c r="P73" s="53">
        <v>2</v>
      </c>
      <c r="Q73" s="113" t="s">
        <v>15</v>
      </c>
      <c r="R73" s="54">
        <v>32</v>
      </c>
      <c r="S73" s="55">
        <f t="shared" si="18"/>
        <v>0.11721611721611722</v>
      </c>
    </row>
    <row r="74" spans="2:19" x14ac:dyDescent="0.2">
      <c r="B74" s="116" t="s">
        <v>2</v>
      </c>
      <c r="C74" s="116">
        <v>0</v>
      </c>
      <c r="D74" s="116">
        <v>0</v>
      </c>
      <c r="E74" s="116">
        <v>3</v>
      </c>
      <c r="F74" s="116">
        <v>0</v>
      </c>
      <c r="G74" s="116">
        <v>0</v>
      </c>
      <c r="H74" s="116">
        <v>0</v>
      </c>
      <c r="I74" s="116">
        <v>4</v>
      </c>
      <c r="J74" s="116">
        <v>0</v>
      </c>
      <c r="K74" s="116">
        <v>2</v>
      </c>
      <c r="L74" s="116">
        <v>0</v>
      </c>
      <c r="M74" s="116">
        <v>0</v>
      </c>
      <c r="N74" s="116">
        <f t="shared" si="17"/>
        <v>9</v>
      </c>
      <c r="P74" s="53">
        <v>3</v>
      </c>
      <c r="Q74" s="113" t="s">
        <v>0</v>
      </c>
      <c r="R74" s="54">
        <v>28</v>
      </c>
      <c r="S74" s="55">
        <f t="shared" si="18"/>
        <v>0.10256410256410256</v>
      </c>
    </row>
    <row r="75" spans="2:19" x14ac:dyDescent="0.2">
      <c r="B75" s="117" t="s">
        <v>3</v>
      </c>
      <c r="C75" s="116">
        <v>0</v>
      </c>
      <c r="D75" s="116">
        <v>0</v>
      </c>
      <c r="E75" s="116">
        <v>0</v>
      </c>
      <c r="F75" s="116">
        <v>0</v>
      </c>
      <c r="G75" s="116">
        <v>1</v>
      </c>
      <c r="H75" s="116">
        <v>0</v>
      </c>
      <c r="I75" s="116">
        <v>1</v>
      </c>
      <c r="J75" s="116">
        <v>1</v>
      </c>
      <c r="K75" s="116">
        <v>0</v>
      </c>
      <c r="L75" s="116">
        <v>1</v>
      </c>
      <c r="M75" s="116">
        <v>0</v>
      </c>
      <c r="N75" s="116">
        <f t="shared" si="17"/>
        <v>4</v>
      </c>
      <c r="P75" s="53">
        <v>4</v>
      </c>
      <c r="Q75" s="113" t="s">
        <v>14</v>
      </c>
      <c r="R75" s="54">
        <v>27</v>
      </c>
      <c r="S75" s="55">
        <f t="shared" si="18"/>
        <v>9.8901098901098897E-2</v>
      </c>
    </row>
    <row r="76" spans="2:19" x14ac:dyDescent="0.2">
      <c r="B76" s="116" t="s">
        <v>4</v>
      </c>
      <c r="C76" s="116">
        <v>0</v>
      </c>
      <c r="D76" s="116">
        <v>0</v>
      </c>
      <c r="E76" s="116">
        <v>0</v>
      </c>
      <c r="F76" s="116">
        <v>0</v>
      </c>
      <c r="G76" s="116">
        <v>0</v>
      </c>
      <c r="H76" s="116">
        <v>0</v>
      </c>
      <c r="I76" s="116">
        <v>0</v>
      </c>
      <c r="J76" s="116">
        <v>0</v>
      </c>
      <c r="K76" s="116">
        <v>0</v>
      </c>
      <c r="L76" s="116">
        <v>0</v>
      </c>
      <c r="M76" s="116">
        <v>0</v>
      </c>
      <c r="N76" s="116">
        <f t="shared" si="17"/>
        <v>0</v>
      </c>
      <c r="P76" s="53">
        <v>5</v>
      </c>
      <c r="Q76" s="113" t="s">
        <v>6</v>
      </c>
      <c r="R76" s="54">
        <v>25</v>
      </c>
      <c r="S76" s="55">
        <f t="shared" si="18"/>
        <v>9.1575091575091569E-2</v>
      </c>
    </row>
    <row r="77" spans="2:19" x14ac:dyDescent="0.2">
      <c r="B77" s="116" t="s">
        <v>5</v>
      </c>
      <c r="C77" s="116">
        <v>0</v>
      </c>
      <c r="D77" s="116">
        <v>0</v>
      </c>
      <c r="E77" s="116">
        <v>1</v>
      </c>
      <c r="F77" s="116">
        <v>1</v>
      </c>
      <c r="G77" s="116">
        <v>7</v>
      </c>
      <c r="H77" s="116">
        <v>1</v>
      </c>
      <c r="I77" s="116">
        <v>3</v>
      </c>
      <c r="J77" s="116">
        <v>2</v>
      </c>
      <c r="K77" s="116">
        <v>1</v>
      </c>
      <c r="L77" s="116">
        <v>0</v>
      </c>
      <c r="M77" s="116">
        <v>0</v>
      </c>
      <c r="N77" s="116">
        <f t="shared" si="17"/>
        <v>16</v>
      </c>
      <c r="P77" s="53">
        <v>6</v>
      </c>
      <c r="Q77" s="113" t="s">
        <v>7</v>
      </c>
      <c r="R77" s="54">
        <v>21</v>
      </c>
      <c r="S77" s="55">
        <f t="shared" si="18"/>
        <v>7.6923076923076927E-2</v>
      </c>
    </row>
    <row r="78" spans="2:19" x14ac:dyDescent="0.2">
      <c r="B78" s="116" t="s">
        <v>6</v>
      </c>
      <c r="C78" s="116">
        <v>2</v>
      </c>
      <c r="D78" s="116">
        <v>1</v>
      </c>
      <c r="E78" s="116">
        <v>3</v>
      </c>
      <c r="F78" s="116">
        <v>4</v>
      </c>
      <c r="G78" s="116">
        <v>7</v>
      </c>
      <c r="H78" s="116">
        <v>0</v>
      </c>
      <c r="I78" s="116">
        <v>4</v>
      </c>
      <c r="J78" s="116">
        <v>1</v>
      </c>
      <c r="K78" s="116">
        <v>0</v>
      </c>
      <c r="L78" s="116">
        <v>2</v>
      </c>
      <c r="M78" s="116">
        <v>1</v>
      </c>
      <c r="N78" s="116">
        <f t="shared" si="17"/>
        <v>25</v>
      </c>
      <c r="P78" s="53">
        <v>7</v>
      </c>
      <c r="Q78" s="113" t="s">
        <v>5</v>
      </c>
      <c r="R78" s="54">
        <v>16</v>
      </c>
      <c r="S78" s="55">
        <f t="shared" si="18"/>
        <v>5.8608058608058608E-2</v>
      </c>
    </row>
    <row r="79" spans="2:19" x14ac:dyDescent="0.2">
      <c r="B79" s="116" t="s">
        <v>7</v>
      </c>
      <c r="C79" s="116">
        <v>1</v>
      </c>
      <c r="D79" s="116">
        <v>0</v>
      </c>
      <c r="E79" s="116">
        <v>10</v>
      </c>
      <c r="F79" s="116">
        <v>3</v>
      </c>
      <c r="G79" s="116">
        <v>2</v>
      </c>
      <c r="H79" s="116">
        <v>1</v>
      </c>
      <c r="I79" s="116">
        <v>1</v>
      </c>
      <c r="J79" s="116">
        <v>1</v>
      </c>
      <c r="K79" s="116">
        <v>1</v>
      </c>
      <c r="L79" s="116">
        <v>1</v>
      </c>
      <c r="M79" s="116">
        <v>0</v>
      </c>
      <c r="N79" s="116">
        <f t="shared" si="17"/>
        <v>21</v>
      </c>
      <c r="P79" s="53">
        <v>8</v>
      </c>
      <c r="Q79" s="113" t="s">
        <v>2</v>
      </c>
      <c r="R79" s="54">
        <v>9</v>
      </c>
      <c r="S79" s="55">
        <f t="shared" si="18"/>
        <v>3.2967032967032968E-2</v>
      </c>
    </row>
    <row r="80" spans="2:19" x14ac:dyDescent="0.2">
      <c r="B80" s="116" t="s">
        <v>8</v>
      </c>
      <c r="C80" s="116">
        <v>0</v>
      </c>
      <c r="D80" s="116">
        <v>0</v>
      </c>
      <c r="E80" s="116">
        <v>0</v>
      </c>
      <c r="F80" s="116">
        <v>0</v>
      </c>
      <c r="G80" s="116">
        <v>2</v>
      </c>
      <c r="H80" s="116">
        <v>0</v>
      </c>
      <c r="I80" s="116">
        <v>1</v>
      </c>
      <c r="J80" s="116">
        <v>0</v>
      </c>
      <c r="K80" s="116">
        <v>0</v>
      </c>
      <c r="L80" s="116">
        <v>0</v>
      </c>
      <c r="M80" s="116">
        <v>0</v>
      </c>
      <c r="N80" s="116">
        <f t="shared" si="17"/>
        <v>3</v>
      </c>
      <c r="P80" s="53">
        <v>9</v>
      </c>
      <c r="Q80" s="113" t="s">
        <v>12</v>
      </c>
      <c r="R80" s="54">
        <v>9</v>
      </c>
      <c r="S80" s="55">
        <f t="shared" si="18"/>
        <v>3.2967032967032968E-2</v>
      </c>
    </row>
    <row r="81" spans="2:19" x14ac:dyDescent="0.2">
      <c r="B81" s="116" t="s">
        <v>9</v>
      </c>
      <c r="C81" s="116">
        <v>0</v>
      </c>
      <c r="D81" s="116">
        <v>0</v>
      </c>
      <c r="E81" s="116">
        <v>1</v>
      </c>
      <c r="F81" s="116">
        <v>0</v>
      </c>
      <c r="G81" s="116">
        <v>0</v>
      </c>
      <c r="H81" s="116">
        <v>0</v>
      </c>
      <c r="I81" s="116">
        <v>1</v>
      </c>
      <c r="J81" s="116">
        <v>0</v>
      </c>
      <c r="K81" s="116">
        <v>0</v>
      </c>
      <c r="L81" s="116">
        <v>1</v>
      </c>
      <c r="M81" s="116">
        <v>0</v>
      </c>
      <c r="N81" s="116">
        <f t="shared" si="17"/>
        <v>3</v>
      </c>
      <c r="P81" s="53">
        <v>10</v>
      </c>
      <c r="Q81" s="113" t="s">
        <v>28</v>
      </c>
      <c r="R81" s="54">
        <v>9</v>
      </c>
      <c r="S81" s="55">
        <f t="shared" si="18"/>
        <v>3.2967032967032968E-2</v>
      </c>
    </row>
    <row r="82" spans="2:19" x14ac:dyDescent="0.2">
      <c r="B82" s="116" t="s">
        <v>10</v>
      </c>
      <c r="C82" s="116">
        <v>1</v>
      </c>
      <c r="D82" s="116">
        <v>0</v>
      </c>
      <c r="E82" s="116">
        <v>0</v>
      </c>
      <c r="F82" s="116">
        <v>0</v>
      </c>
      <c r="G82" s="116">
        <v>0</v>
      </c>
      <c r="H82" s="116">
        <v>1</v>
      </c>
      <c r="I82" s="116">
        <v>2</v>
      </c>
      <c r="J82" s="116">
        <v>0</v>
      </c>
      <c r="K82" s="116">
        <v>0</v>
      </c>
      <c r="L82" s="116">
        <v>0</v>
      </c>
      <c r="M82" s="116">
        <v>0</v>
      </c>
      <c r="N82" s="116">
        <f t="shared" si="17"/>
        <v>4</v>
      </c>
      <c r="P82" s="135">
        <v>11</v>
      </c>
      <c r="Q82" s="116" t="s">
        <v>23</v>
      </c>
      <c r="R82" s="137">
        <v>8</v>
      </c>
      <c r="S82" s="138">
        <f t="shared" si="18"/>
        <v>2.9304029304029304E-2</v>
      </c>
    </row>
    <row r="83" spans="2:19" x14ac:dyDescent="0.2">
      <c r="B83" s="116" t="s">
        <v>11</v>
      </c>
      <c r="C83" s="116">
        <v>0</v>
      </c>
      <c r="D83" s="116">
        <v>0</v>
      </c>
      <c r="E83" s="116">
        <v>0</v>
      </c>
      <c r="F83" s="116">
        <v>0</v>
      </c>
      <c r="G83" s="116">
        <v>0</v>
      </c>
      <c r="H83" s="116">
        <v>0</v>
      </c>
      <c r="I83" s="116">
        <v>0</v>
      </c>
      <c r="J83" s="116">
        <v>0</v>
      </c>
      <c r="K83" s="116">
        <v>0</v>
      </c>
      <c r="L83" s="116">
        <v>0</v>
      </c>
      <c r="M83" s="116">
        <v>0</v>
      </c>
      <c r="N83" s="116">
        <f t="shared" si="17"/>
        <v>0</v>
      </c>
      <c r="P83" s="53">
        <v>12</v>
      </c>
      <c r="Q83" s="116" t="s">
        <v>22</v>
      </c>
      <c r="R83" s="54">
        <v>7</v>
      </c>
      <c r="S83" s="55">
        <f t="shared" si="18"/>
        <v>2.564102564102564E-2</v>
      </c>
    </row>
    <row r="84" spans="2:19" x14ac:dyDescent="0.2">
      <c r="B84" s="116" t="s">
        <v>12</v>
      </c>
      <c r="C84" s="116">
        <v>0</v>
      </c>
      <c r="D84" s="116">
        <v>0</v>
      </c>
      <c r="E84" s="116">
        <v>2</v>
      </c>
      <c r="F84" s="116">
        <v>0</v>
      </c>
      <c r="G84" s="116">
        <v>2</v>
      </c>
      <c r="H84" s="116">
        <v>2</v>
      </c>
      <c r="I84" s="116">
        <v>1</v>
      </c>
      <c r="J84" s="116">
        <v>0</v>
      </c>
      <c r="K84" s="116">
        <v>0</v>
      </c>
      <c r="L84" s="116">
        <v>2</v>
      </c>
      <c r="M84" s="116">
        <v>0</v>
      </c>
      <c r="N84" s="116">
        <f t="shared" si="17"/>
        <v>9</v>
      </c>
      <c r="P84" s="53">
        <v>13</v>
      </c>
      <c r="Q84" s="116" t="s">
        <v>26</v>
      </c>
      <c r="R84" s="54">
        <v>6</v>
      </c>
      <c r="S84" s="55">
        <f t="shared" si="18"/>
        <v>2.197802197802198E-2</v>
      </c>
    </row>
    <row r="85" spans="2:19" x14ac:dyDescent="0.2">
      <c r="B85" s="116" t="s">
        <v>13</v>
      </c>
      <c r="C85" s="116">
        <v>0</v>
      </c>
      <c r="D85" s="116">
        <v>0</v>
      </c>
      <c r="E85" s="116">
        <v>2</v>
      </c>
      <c r="F85" s="116">
        <v>0</v>
      </c>
      <c r="G85" s="116">
        <v>1</v>
      </c>
      <c r="H85" s="116">
        <v>1</v>
      </c>
      <c r="I85" s="116">
        <v>0</v>
      </c>
      <c r="J85" s="116">
        <v>1</v>
      </c>
      <c r="K85" s="116">
        <v>0</v>
      </c>
      <c r="L85" s="116">
        <v>0</v>
      </c>
      <c r="M85" s="116">
        <v>0</v>
      </c>
      <c r="N85" s="116">
        <f t="shared" si="17"/>
        <v>5</v>
      </c>
      <c r="P85" s="53">
        <v>14</v>
      </c>
      <c r="Q85" s="116" t="s">
        <v>13</v>
      </c>
      <c r="R85" s="54">
        <v>5</v>
      </c>
      <c r="S85" s="55">
        <f t="shared" si="18"/>
        <v>1.8315018315018316E-2</v>
      </c>
    </row>
    <row r="86" spans="2:19" x14ac:dyDescent="0.2">
      <c r="B86" s="116" t="s">
        <v>14</v>
      </c>
      <c r="C86" s="116">
        <v>0</v>
      </c>
      <c r="D86" s="116">
        <v>0</v>
      </c>
      <c r="E86" s="116">
        <v>4</v>
      </c>
      <c r="F86" s="116">
        <v>1</v>
      </c>
      <c r="G86" s="116">
        <v>5</v>
      </c>
      <c r="H86" s="116">
        <v>4</v>
      </c>
      <c r="I86" s="116">
        <v>5</v>
      </c>
      <c r="J86" s="116">
        <v>3</v>
      </c>
      <c r="K86" s="116">
        <v>3</v>
      </c>
      <c r="L86" s="116">
        <v>1</v>
      </c>
      <c r="M86" s="116">
        <v>1</v>
      </c>
      <c r="N86" s="116">
        <f t="shared" si="17"/>
        <v>27</v>
      </c>
      <c r="P86" s="53">
        <v>15</v>
      </c>
      <c r="Q86" s="116" t="s">
        <v>17</v>
      </c>
      <c r="R86" s="54">
        <v>5</v>
      </c>
      <c r="S86" s="55">
        <f t="shared" si="18"/>
        <v>1.8315018315018316E-2</v>
      </c>
    </row>
    <row r="87" spans="2:19" x14ac:dyDescent="0.2">
      <c r="B87" s="116" t="s">
        <v>15</v>
      </c>
      <c r="C87" s="116">
        <v>0</v>
      </c>
      <c r="D87" s="116">
        <v>1</v>
      </c>
      <c r="E87" s="116">
        <v>6</v>
      </c>
      <c r="F87" s="116">
        <v>1</v>
      </c>
      <c r="G87" s="116">
        <v>6</v>
      </c>
      <c r="H87" s="116">
        <v>6</v>
      </c>
      <c r="I87" s="116">
        <v>4</v>
      </c>
      <c r="J87" s="116">
        <v>3</v>
      </c>
      <c r="K87" s="116">
        <v>1</v>
      </c>
      <c r="L87" s="116">
        <v>4</v>
      </c>
      <c r="M87" s="116">
        <v>0</v>
      </c>
      <c r="N87" s="116">
        <f t="shared" si="17"/>
        <v>32</v>
      </c>
      <c r="P87" s="53">
        <v>16</v>
      </c>
      <c r="Q87" s="116" t="s">
        <v>24</v>
      </c>
      <c r="R87" s="54">
        <v>5</v>
      </c>
      <c r="S87" s="55">
        <f t="shared" si="18"/>
        <v>1.8315018315018316E-2</v>
      </c>
    </row>
    <row r="88" spans="2:19" x14ac:dyDescent="0.2">
      <c r="B88" s="116" t="s">
        <v>16</v>
      </c>
      <c r="C88" s="116">
        <v>0</v>
      </c>
      <c r="D88" s="116">
        <v>0</v>
      </c>
      <c r="E88" s="116">
        <v>0</v>
      </c>
      <c r="F88" s="116">
        <v>0</v>
      </c>
      <c r="G88" s="116">
        <v>0</v>
      </c>
      <c r="H88" s="116">
        <v>0</v>
      </c>
      <c r="I88" s="116">
        <v>1</v>
      </c>
      <c r="J88" s="116">
        <v>0</v>
      </c>
      <c r="K88" s="116">
        <v>0</v>
      </c>
      <c r="L88" s="116">
        <v>0</v>
      </c>
      <c r="M88" s="116">
        <v>0</v>
      </c>
      <c r="N88" s="116">
        <f t="shared" si="17"/>
        <v>1</v>
      </c>
      <c r="P88" s="53">
        <v>17</v>
      </c>
      <c r="Q88" s="116" t="s">
        <v>27</v>
      </c>
      <c r="R88" s="54">
        <v>5</v>
      </c>
      <c r="S88" s="55">
        <f t="shared" si="18"/>
        <v>1.8315018315018316E-2</v>
      </c>
    </row>
    <row r="89" spans="2:19" x14ac:dyDescent="0.2">
      <c r="B89" s="116" t="s">
        <v>17</v>
      </c>
      <c r="C89" s="116">
        <v>0</v>
      </c>
      <c r="D89" s="116">
        <v>0</v>
      </c>
      <c r="E89" s="116">
        <v>1</v>
      </c>
      <c r="F89" s="116">
        <v>0</v>
      </c>
      <c r="G89" s="116">
        <v>0</v>
      </c>
      <c r="H89" s="116">
        <v>0</v>
      </c>
      <c r="I89" s="116">
        <v>1</v>
      </c>
      <c r="J89" s="116">
        <v>0</v>
      </c>
      <c r="K89" s="116">
        <v>1</v>
      </c>
      <c r="L89" s="116">
        <v>2</v>
      </c>
      <c r="M89" s="116">
        <v>0</v>
      </c>
      <c r="N89" s="116">
        <f t="shared" si="17"/>
        <v>5</v>
      </c>
      <c r="P89" s="53">
        <v>18</v>
      </c>
      <c r="Q89" s="117" t="s">
        <v>3</v>
      </c>
      <c r="R89" s="54">
        <v>4</v>
      </c>
      <c r="S89" s="55">
        <f t="shared" si="18"/>
        <v>1.4652014652014652E-2</v>
      </c>
    </row>
    <row r="90" spans="2:19" x14ac:dyDescent="0.2">
      <c r="B90" s="116" t="s">
        <v>18</v>
      </c>
      <c r="C90" s="116">
        <v>0</v>
      </c>
      <c r="D90" s="116">
        <v>0</v>
      </c>
      <c r="E90" s="116">
        <v>0</v>
      </c>
      <c r="F90" s="116">
        <v>1</v>
      </c>
      <c r="G90" s="116">
        <v>0</v>
      </c>
      <c r="H90" s="116">
        <v>0</v>
      </c>
      <c r="I90" s="116">
        <v>2</v>
      </c>
      <c r="J90" s="116">
        <v>1</v>
      </c>
      <c r="K90" s="116">
        <v>0</v>
      </c>
      <c r="L90" s="116">
        <v>0</v>
      </c>
      <c r="M90" s="116">
        <v>0</v>
      </c>
      <c r="N90" s="116">
        <f t="shared" si="17"/>
        <v>4</v>
      </c>
      <c r="P90" s="53">
        <v>19</v>
      </c>
      <c r="Q90" s="116" t="s">
        <v>10</v>
      </c>
      <c r="R90" s="54">
        <v>4</v>
      </c>
      <c r="S90" s="55">
        <f t="shared" si="18"/>
        <v>1.4652014652014652E-2</v>
      </c>
    </row>
    <row r="91" spans="2:19" x14ac:dyDescent="0.2">
      <c r="B91" s="116" t="s">
        <v>19</v>
      </c>
      <c r="C91" s="116">
        <v>0</v>
      </c>
      <c r="D91" s="116">
        <v>0</v>
      </c>
      <c r="E91" s="116">
        <v>0</v>
      </c>
      <c r="F91" s="116">
        <v>0</v>
      </c>
      <c r="G91" s="116">
        <v>0</v>
      </c>
      <c r="H91" s="116">
        <v>0</v>
      </c>
      <c r="I91" s="116">
        <v>1</v>
      </c>
      <c r="J91" s="116">
        <v>0</v>
      </c>
      <c r="K91" s="116">
        <v>0</v>
      </c>
      <c r="L91" s="116">
        <v>0</v>
      </c>
      <c r="M91" s="116">
        <v>0</v>
      </c>
      <c r="N91" s="116">
        <f t="shared" si="17"/>
        <v>1</v>
      </c>
      <c r="P91" s="53">
        <v>20</v>
      </c>
      <c r="Q91" s="116" t="s">
        <v>18</v>
      </c>
      <c r="R91" s="54">
        <v>4</v>
      </c>
      <c r="S91" s="55">
        <f t="shared" si="18"/>
        <v>1.4652014652014652E-2</v>
      </c>
    </row>
    <row r="92" spans="2:19" x14ac:dyDescent="0.2">
      <c r="B92" s="116" t="s">
        <v>20</v>
      </c>
      <c r="C92" s="116">
        <v>0</v>
      </c>
      <c r="D92" s="116">
        <v>11</v>
      </c>
      <c r="E92" s="116">
        <v>0</v>
      </c>
      <c r="F92" s="116">
        <v>0</v>
      </c>
      <c r="G92" s="116">
        <v>0</v>
      </c>
      <c r="H92" s="116">
        <v>0</v>
      </c>
      <c r="I92" s="116">
        <v>15</v>
      </c>
      <c r="J92" s="116">
        <v>1</v>
      </c>
      <c r="K92" s="116">
        <v>0</v>
      </c>
      <c r="L92" s="116">
        <v>6</v>
      </c>
      <c r="M92" s="116">
        <v>0</v>
      </c>
      <c r="N92" s="116">
        <f t="shared" si="17"/>
        <v>33</v>
      </c>
      <c r="P92" s="53">
        <v>21</v>
      </c>
      <c r="Q92" s="116" t="s">
        <v>8</v>
      </c>
      <c r="R92" s="54">
        <v>3</v>
      </c>
      <c r="S92" s="55">
        <f t="shared" si="18"/>
        <v>1.098901098901099E-2</v>
      </c>
    </row>
    <row r="93" spans="2:19" x14ac:dyDescent="0.2">
      <c r="B93" s="116" t="s">
        <v>21</v>
      </c>
      <c r="C93" s="116">
        <v>0</v>
      </c>
      <c r="D93" s="116">
        <v>1</v>
      </c>
      <c r="E93" s="116">
        <v>0</v>
      </c>
      <c r="F93" s="116">
        <v>0</v>
      </c>
      <c r="G93" s="116">
        <v>0</v>
      </c>
      <c r="H93" s="116">
        <v>0</v>
      </c>
      <c r="I93" s="116">
        <v>0</v>
      </c>
      <c r="J93" s="116">
        <v>0</v>
      </c>
      <c r="K93" s="116">
        <v>0</v>
      </c>
      <c r="L93" s="116">
        <v>0</v>
      </c>
      <c r="M93" s="116">
        <v>0</v>
      </c>
      <c r="N93" s="116">
        <f t="shared" si="17"/>
        <v>1</v>
      </c>
      <c r="P93" s="53">
        <v>22</v>
      </c>
      <c r="Q93" s="116" t="s">
        <v>9</v>
      </c>
      <c r="R93" s="54">
        <v>3</v>
      </c>
      <c r="S93" s="55">
        <f t="shared" si="18"/>
        <v>1.098901098901099E-2</v>
      </c>
    </row>
    <row r="94" spans="2:19" x14ac:dyDescent="0.2">
      <c r="B94" s="116" t="s">
        <v>22</v>
      </c>
      <c r="C94" s="116">
        <v>0</v>
      </c>
      <c r="D94" s="116">
        <v>0</v>
      </c>
      <c r="E94" s="116">
        <v>0</v>
      </c>
      <c r="F94" s="116">
        <v>0</v>
      </c>
      <c r="G94" s="116">
        <v>1</v>
      </c>
      <c r="H94" s="116">
        <v>1</v>
      </c>
      <c r="I94" s="116">
        <v>2</v>
      </c>
      <c r="J94" s="116">
        <v>2</v>
      </c>
      <c r="K94" s="116">
        <v>0</v>
      </c>
      <c r="L94" s="116">
        <v>1</v>
      </c>
      <c r="M94" s="116">
        <v>0</v>
      </c>
      <c r="N94" s="116">
        <f t="shared" si="17"/>
        <v>7</v>
      </c>
      <c r="P94" s="53">
        <v>23</v>
      </c>
      <c r="Q94" s="116" t="s">
        <v>1</v>
      </c>
      <c r="R94" s="54">
        <v>2</v>
      </c>
      <c r="S94" s="55">
        <f t="shared" si="18"/>
        <v>7.326007326007326E-3</v>
      </c>
    </row>
    <row r="95" spans="2:19" x14ac:dyDescent="0.2">
      <c r="B95" s="116" t="s">
        <v>23</v>
      </c>
      <c r="C95" s="116">
        <v>0</v>
      </c>
      <c r="D95" s="116">
        <v>0</v>
      </c>
      <c r="E95" s="116">
        <v>4</v>
      </c>
      <c r="F95" s="116">
        <v>0</v>
      </c>
      <c r="G95" s="116">
        <v>3</v>
      </c>
      <c r="H95" s="116">
        <v>0</v>
      </c>
      <c r="I95" s="116">
        <v>0</v>
      </c>
      <c r="J95" s="116">
        <v>0</v>
      </c>
      <c r="K95" s="116">
        <v>1</v>
      </c>
      <c r="L95" s="116">
        <v>0</v>
      </c>
      <c r="M95" s="116">
        <v>0</v>
      </c>
      <c r="N95" s="116">
        <f t="shared" si="17"/>
        <v>8</v>
      </c>
      <c r="P95" s="53">
        <v>24</v>
      </c>
      <c r="Q95" s="116" t="s">
        <v>16</v>
      </c>
      <c r="R95" s="54">
        <v>1</v>
      </c>
      <c r="S95" s="55">
        <f t="shared" si="18"/>
        <v>3.663003663003663E-3</v>
      </c>
    </row>
    <row r="96" spans="2:19" x14ac:dyDescent="0.2">
      <c r="B96" s="116" t="s">
        <v>24</v>
      </c>
      <c r="C96" s="116">
        <v>1</v>
      </c>
      <c r="D96" s="116">
        <v>1</v>
      </c>
      <c r="E96" s="116">
        <v>1</v>
      </c>
      <c r="F96" s="116">
        <v>0</v>
      </c>
      <c r="G96" s="116">
        <v>0</v>
      </c>
      <c r="H96" s="116">
        <v>0</v>
      </c>
      <c r="I96" s="116">
        <v>1</v>
      </c>
      <c r="J96" s="116">
        <v>1</v>
      </c>
      <c r="K96" s="116">
        <v>0</v>
      </c>
      <c r="L96" s="116">
        <v>0</v>
      </c>
      <c r="M96" s="116">
        <v>0</v>
      </c>
      <c r="N96" s="116">
        <f t="shared" si="17"/>
        <v>5</v>
      </c>
      <c r="P96" s="53">
        <v>25</v>
      </c>
      <c r="Q96" s="116" t="s">
        <v>19</v>
      </c>
      <c r="R96" s="54">
        <v>1</v>
      </c>
      <c r="S96" s="55">
        <f t="shared" si="18"/>
        <v>3.663003663003663E-3</v>
      </c>
    </row>
    <row r="97" spans="2:19" x14ac:dyDescent="0.2">
      <c r="B97" s="116" t="s">
        <v>25</v>
      </c>
      <c r="C97" s="116">
        <v>0</v>
      </c>
      <c r="D97" s="116">
        <v>0</v>
      </c>
      <c r="E97" s="116">
        <v>0</v>
      </c>
      <c r="F97" s="116">
        <v>0</v>
      </c>
      <c r="G97" s="116">
        <v>0</v>
      </c>
      <c r="H97" s="116">
        <v>0</v>
      </c>
      <c r="I97" s="116">
        <v>0</v>
      </c>
      <c r="J97" s="116">
        <v>0</v>
      </c>
      <c r="K97" s="116">
        <v>0</v>
      </c>
      <c r="L97" s="116">
        <v>0</v>
      </c>
      <c r="M97" s="116">
        <v>0</v>
      </c>
      <c r="N97" s="116">
        <f t="shared" si="17"/>
        <v>0</v>
      </c>
      <c r="P97" s="53">
        <v>26</v>
      </c>
      <c r="Q97" s="116" t="s">
        <v>21</v>
      </c>
      <c r="R97" s="54">
        <v>1</v>
      </c>
      <c r="S97" s="55">
        <f t="shared" si="18"/>
        <v>3.663003663003663E-3</v>
      </c>
    </row>
    <row r="98" spans="2:19" x14ac:dyDescent="0.2">
      <c r="B98" s="116" t="s">
        <v>26</v>
      </c>
      <c r="C98" s="116">
        <v>0</v>
      </c>
      <c r="D98" s="116">
        <v>0</v>
      </c>
      <c r="E98" s="116">
        <v>0</v>
      </c>
      <c r="F98" s="116">
        <v>0</v>
      </c>
      <c r="G98" s="116">
        <v>1</v>
      </c>
      <c r="H98" s="116">
        <v>0</v>
      </c>
      <c r="I98" s="116">
        <v>1</v>
      </c>
      <c r="J98" s="116">
        <v>2</v>
      </c>
      <c r="K98" s="116">
        <v>0</v>
      </c>
      <c r="L98" s="116">
        <v>0</v>
      </c>
      <c r="M98" s="116">
        <v>2</v>
      </c>
      <c r="N98" s="116">
        <f t="shared" si="17"/>
        <v>6</v>
      </c>
      <c r="P98" s="53">
        <v>27</v>
      </c>
      <c r="Q98" s="116" t="s">
        <v>4</v>
      </c>
      <c r="R98" s="54">
        <v>0</v>
      </c>
      <c r="S98" s="55">
        <f t="shared" si="18"/>
        <v>0</v>
      </c>
    </row>
    <row r="99" spans="2:19" x14ac:dyDescent="0.2">
      <c r="B99" s="116" t="s">
        <v>27</v>
      </c>
      <c r="C99" s="116">
        <v>0</v>
      </c>
      <c r="D99" s="116">
        <v>0</v>
      </c>
      <c r="E99" s="116">
        <v>3</v>
      </c>
      <c r="F99" s="116">
        <v>0</v>
      </c>
      <c r="G99" s="116">
        <v>0</v>
      </c>
      <c r="H99" s="116">
        <v>1</v>
      </c>
      <c r="I99" s="116">
        <v>0</v>
      </c>
      <c r="J99" s="116">
        <v>0</v>
      </c>
      <c r="K99" s="116">
        <v>1</v>
      </c>
      <c r="L99" s="116">
        <v>0</v>
      </c>
      <c r="M99" s="116">
        <v>0</v>
      </c>
      <c r="N99" s="116">
        <f t="shared" si="17"/>
        <v>5</v>
      </c>
      <c r="P99" s="53">
        <v>28</v>
      </c>
      <c r="Q99" s="116" t="s">
        <v>11</v>
      </c>
      <c r="R99" s="54">
        <v>0</v>
      </c>
      <c r="S99" s="55">
        <f t="shared" si="18"/>
        <v>0</v>
      </c>
    </row>
    <row r="100" spans="2:19" x14ac:dyDescent="0.2">
      <c r="B100" s="116" t="s">
        <v>28</v>
      </c>
      <c r="C100" s="116">
        <v>0</v>
      </c>
      <c r="D100" s="116">
        <v>0</v>
      </c>
      <c r="E100" s="116">
        <v>3</v>
      </c>
      <c r="F100" s="116">
        <v>0</v>
      </c>
      <c r="G100" s="116">
        <v>2</v>
      </c>
      <c r="H100" s="116">
        <v>1</v>
      </c>
      <c r="I100" s="116">
        <v>1</v>
      </c>
      <c r="J100" s="116">
        <v>1</v>
      </c>
      <c r="K100" s="116">
        <v>0</v>
      </c>
      <c r="L100" s="116">
        <v>1</v>
      </c>
      <c r="M100" s="116">
        <v>0</v>
      </c>
      <c r="N100" s="116">
        <f t="shared" si="17"/>
        <v>9</v>
      </c>
      <c r="P100" s="53">
        <v>29</v>
      </c>
      <c r="Q100" s="116" t="s">
        <v>25</v>
      </c>
      <c r="R100" s="54">
        <v>0</v>
      </c>
      <c r="S100" s="55">
        <f t="shared" si="18"/>
        <v>0</v>
      </c>
    </row>
    <row r="101" spans="2:19" x14ac:dyDescent="0.2">
      <c r="B101" s="116" t="s">
        <v>29</v>
      </c>
      <c r="C101" s="116">
        <v>0</v>
      </c>
      <c r="D101" s="116">
        <v>0</v>
      </c>
      <c r="E101" s="116">
        <v>0</v>
      </c>
      <c r="F101" s="116">
        <v>0</v>
      </c>
      <c r="G101" s="116">
        <v>0</v>
      </c>
      <c r="H101" s="116">
        <v>0</v>
      </c>
      <c r="I101" s="116">
        <v>0</v>
      </c>
      <c r="J101" s="116">
        <v>0</v>
      </c>
      <c r="K101" s="116">
        <v>0</v>
      </c>
      <c r="L101" s="116">
        <v>0</v>
      </c>
      <c r="M101" s="116">
        <v>0</v>
      </c>
      <c r="N101" s="116">
        <f t="shared" si="17"/>
        <v>0</v>
      </c>
      <c r="P101" s="53">
        <v>30</v>
      </c>
      <c r="Q101" s="116" t="s">
        <v>29</v>
      </c>
      <c r="R101" s="54">
        <v>0</v>
      </c>
      <c r="S101" s="55">
        <f t="shared" si="18"/>
        <v>0</v>
      </c>
    </row>
    <row r="102" spans="2:19" x14ac:dyDescent="0.2">
      <c r="N102" s="134">
        <f>SUM(N72:N101)</f>
        <v>273</v>
      </c>
      <c r="P102" s="57"/>
      <c r="Q102" s="124"/>
      <c r="R102" s="54"/>
      <c r="S102" s="55"/>
    </row>
  </sheetData>
  <autoFilter ref="Q71:S101" xr:uid="{F7A52614-A6B9-A146-ABA8-480AEF44E7BB}">
    <sortState xmlns:xlrd2="http://schemas.microsoft.com/office/spreadsheetml/2017/richdata2" ref="Q72:S101">
      <sortCondition descending="1" ref="R71:R101"/>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4530-57A5-0540-8043-E267FD73C814}">
  <dimension ref="B1:AZ102"/>
  <sheetViews>
    <sheetView topLeftCell="X10" zoomScale="110" zoomScaleNormal="110" workbookViewId="0">
      <selection activeCell="AR39" sqref="AR39"/>
    </sheetView>
  </sheetViews>
  <sheetFormatPr baseColWidth="10" defaultRowHeight="16" x14ac:dyDescent="0.2"/>
  <cols>
    <col min="1" max="1" width="10.83203125" style="128"/>
    <col min="2" max="2" width="34.6640625" style="128" customWidth="1"/>
    <col min="3" max="14" width="10.83203125" style="128"/>
    <col min="15" max="15" width="6.83203125" style="128" customWidth="1"/>
    <col min="16" max="16" width="30.5" style="128" customWidth="1"/>
    <col min="17" max="17" width="10.83203125" style="128"/>
    <col min="18" max="18" width="11.5" style="128" customWidth="1"/>
    <col min="19" max="19" width="10.83203125" style="128"/>
    <col min="20" max="20" width="13.83203125" style="128" customWidth="1"/>
    <col min="21" max="21" width="10.83203125" style="128"/>
    <col min="22" max="22" width="20.1640625" style="128" customWidth="1"/>
    <col min="23" max="27" width="10.83203125" style="128"/>
    <col min="28" max="28" width="20.83203125" style="128" customWidth="1"/>
    <col min="29" max="16384" width="10.83203125" style="128"/>
  </cols>
  <sheetData>
    <row r="1" spans="2:52" x14ac:dyDescent="0.2">
      <c r="B1" s="133" t="s">
        <v>73</v>
      </c>
    </row>
    <row r="3" spans="2:52" x14ac:dyDescent="0.2">
      <c r="B3" s="116" t="s">
        <v>35</v>
      </c>
      <c r="C3" s="116">
        <v>2009</v>
      </c>
      <c r="D3" s="116">
        <v>2012</v>
      </c>
      <c r="E3" s="116">
        <v>2013</v>
      </c>
      <c r="F3" s="116">
        <v>2014</v>
      </c>
      <c r="G3" s="116">
        <v>2015</v>
      </c>
      <c r="H3" s="116">
        <v>2016</v>
      </c>
      <c r="I3" s="116">
        <v>2017</v>
      </c>
      <c r="J3" s="116">
        <v>2018</v>
      </c>
      <c r="K3" s="116">
        <v>2019</v>
      </c>
      <c r="L3" s="116"/>
      <c r="M3" s="128" t="s">
        <v>31</v>
      </c>
      <c r="N3" s="116"/>
      <c r="O3" s="51" t="s">
        <v>40</v>
      </c>
      <c r="P3" s="122" t="s">
        <v>35</v>
      </c>
      <c r="Q3" s="51" t="s">
        <v>39</v>
      </c>
      <c r="R3" s="51" t="s">
        <v>38</v>
      </c>
      <c r="V3" s="116"/>
      <c r="W3" s="116"/>
      <c r="X3" s="116"/>
      <c r="Y3" s="116"/>
      <c r="Z3" s="116"/>
      <c r="AA3" s="116"/>
      <c r="AB3" s="116" t="s">
        <v>0</v>
      </c>
      <c r="AC3" s="116">
        <v>0</v>
      </c>
      <c r="AD3" s="116">
        <v>1</v>
      </c>
      <c r="AE3" s="116">
        <v>0</v>
      </c>
      <c r="AF3" s="116">
        <v>2</v>
      </c>
      <c r="AG3" s="116">
        <v>2</v>
      </c>
      <c r="AH3" s="116">
        <v>1</v>
      </c>
      <c r="AI3" s="116">
        <v>1</v>
      </c>
      <c r="AJ3" s="116">
        <v>2</v>
      </c>
      <c r="AK3" s="116">
        <v>2</v>
      </c>
      <c r="AL3" s="116"/>
      <c r="AN3" s="116"/>
      <c r="AO3" s="116"/>
      <c r="AP3" s="116"/>
      <c r="AQ3" s="116"/>
      <c r="AR3" s="116"/>
      <c r="AS3" s="116"/>
      <c r="AT3" s="116"/>
      <c r="AU3" s="116"/>
      <c r="AV3" s="116"/>
      <c r="AW3" s="116"/>
      <c r="AX3" s="116"/>
      <c r="AY3" s="116"/>
      <c r="AZ3" s="116"/>
    </row>
    <row r="4" spans="2:52" x14ac:dyDescent="0.2">
      <c r="B4" s="116" t="s">
        <v>0</v>
      </c>
      <c r="C4" s="116">
        <v>0</v>
      </c>
      <c r="D4" s="116">
        <v>1</v>
      </c>
      <c r="E4" s="116">
        <v>0</v>
      </c>
      <c r="F4" s="116">
        <v>2</v>
      </c>
      <c r="G4" s="116">
        <v>2</v>
      </c>
      <c r="H4" s="116">
        <v>1</v>
      </c>
      <c r="I4" s="116">
        <v>1</v>
      </c>
      <c r="J4" s="116">
        <v>2</v>
      </c>
      <c r="K4" s="116">
        <v>2</v>
      </c>
      <c r="L4" s="116"/>
      <c r="M4" s="128">
        <f>SUM(C4:L4)</f>
        <v>11</v>
      </c>
      <c r="N4" s="116"/>
      <c r="O4" s="53">
        <v>1</v>
      </c>
      <c r="P4" s="113" t="s">
        <v>15</v>
      </c>
      <c r="Q4" s="53">
        <v>24</v>
      </c>
      <c r="R4" s="58">
        <f t="shared" ref="R4:R33" si="0">Q4/$M$34</f>
        <v>0.13259668508287292</v>
      </c>
      <c r="T4" s="128" t="s">
        <v>283</v>
      </c>
      <c r="U4" s="128">
        <f>SUM(Q6,Q24,Q23)</f>
        <v>19</v>
      </c>
      <c r="V4" s="116"/>
      <c r="W4" s="116"/>
      <c r="X4" s="116"/>
      <c r="Y4" s="116"/>
      <c r="Z4" s="116"/>
      <c r="AA4" s="116"/>
      <c r="AB4" s="116" t="s">
        <v>2</v>
      </c>
      <c r="AC4" s="116">
        <v>0</v>
      </c>
      <c r="AD4" s="116">
        <v>1</v>
      </c>
      <c r="AE4" s="116">
        <v>1</v>
      </c>
      <c r="AF4" s="116">
        <v>1</v>
      </c>
      <c r="AG4" s="116">
        <v>3</v>
      </c>
      <c r="AH4" s="116">
        <v>0</v>
      </c>
      <c r="AI4" s="116">
        <v>3</v>
      </c>
      <c r="AJ4" s="116">
        <v>2</v>
      </c>
      <c r="AK4" s="116">
        <v>1</v>
      </c>
      <c r="AL4" s="116"/>
      <c r="AN4" s="116"/>
      <c r="AO4" s="116"/>
      <c r="AP4" s="116"/>
      <c r="AQ4" s="116"/>
      <c r="AR4" s="116"/>
      <c r="AS4" s="116"/>
      <c r="AT4" s="116"/>
      <c r="AU4" s="116"/>
      <c r="AV4" s="116"/>
      <c r="AW4" s="116"/>
      <c r="AX4" s="116"/>
      <c r="AY4" s="116"/>
      <c r="AZ4" s="116"/>
    </row>
    <row r="5" spans="2:52" x14ac:dyDescent="0.2">
      <c r="B5" s="116" t="s">
        <v>1</v>
      </c>
      <c r="C5" s="116">
        <v>0</v>
      </c>
      <c r="D5" s="116">
        <v>1</v>
      </c>
      <c r="E5" s="116">
        <v>1</v>
      </c>
      <c r="F5" s="116">
        <v>1</v>
      </c>
      <c r="G5" s="116">
        <v>0</v>
      </c>
      <c r="H5" s="116">
        <v>0</v>
      </c>
      <c r="I5" s="116">
        <v>1</v>
      </c>
      <c r="J5" s="116">
        <v>1</v>
      </c>
      <c r="K5" s="116">
        <v>3</v>
      </c>
      <c r="L5" s="116"/>
      <c r="M5" s="128">
        <f t="shared" ref="M5:M33" si="1">SUM(C5:L5)</f>
        <v>8</v>
      </c>
      <c r="N5" s="116"/>
      <c r="O5" s="53">
        <v>2</v>
      </c>
      <c r="P5" s="113" t="s">
        <v>282</v>
      </c>
      <c r="Q5" s="53">
        <v>24</v>
      </c>
      <c r="R5" s="58">
        <f t="shared" si="0"/>
        <v>0.13259668508287292</v>
      </c>
      <c r="T5" s="128" t="s">
        <v>284</v>
      </c>
      <c r="U5" s="128">
        <f>SUM(Q7,Q10,Q31)</f>
        <v>21</v>
      </c>
      <c r="V5" s="116"/>
      <c r="W5" s="116"/>
      <c r="X5" s="116"/>
      <c r="Y5" s="116"/>
      <c r="Z5" s="116"/>
      <c r="AA5" s="116"/>
      <c r="AB5" s="116" t="s">
        <v>7</v>
      </c>
      <c r="AC5" s="116">
        <v>0</v>
      </c>
      <c r="AD5" s="116">
        <v>0</v>
      </c>
      <c r="AE5" s="116">
        <v>1</v>
      </c>
      <c r="AF5" s="116">
        <v>0</v>
      </c>
      <c r="AG5" s="116">
        <v>2</v>
      </c>
      <c r="AH5" s="116">
        <v>0</v>
      </c>
      <c r="AI5" s="116">
        <v>1</v>
      </c>
      <c r="AJ5" s="116">
        <v>8</v>
      </c>
      <c r="AK5" s="116">
        <v>3</v>
      </c>
      <c r="AL5" s="116"/>
      <c r="AN5" s="116"/>
      <c r="AO5" s="116"/>
      <c r="AP5" s="116"/>
      <c r="AQ5" s="116"/>
      <c r="AR5" s="116"/>
      <c r="AS5" s="116"/>
      <c r="AT5" s="116"/>
      <c r="AU5" s="116"/>
      <c r="AV5" s="116"/>
      <c r="AW5" s="116"/>
      <c r="AX5" s="116"/>
      <c r="AY5" s="116"/>
      <c r="AZ5" s="116"/>
    </row>
    <row r="6" spans="2:52" x14ac:dyDescent="0.2">
      <c r="B6" s="116" t="s">
        <v>2</v>
      </c>
      <c r="C6" s="116">
        <v>0</v>
      </c>
      <c r="D6" s="116">
        <v>1</v>
      </c>
      <c r="E6" s="116">
        <v>1</v>
      </c>
      <c r="F6" s="116">
        <v>1</v>
      </c>
      <c r="G6" s="116">
        <v>3</v>
      </c>
      <c r="H6" s="116">
        <v>0</v>
      </c>
      <c r="I6" s="116">
        <v>3</v>
      </c>
      <c r="J6" s="116">
        <v>2</v>
      </c>
      <c r="K6" s="116">
        <v>1</v>
      </c>
      <c r="L6" s="116"/>
      <c r="M6" s="128">
        <f t="shared" si="1"/>
        <v>12</v>
      </c>
      <c r="N6" s="116"/>
      <c r="O6" s="53">
        <v>3</v>
      </c>
      <c r="P6" s="113" t="s">
        <v>7</v>
      </c>
      <c r="Q6" s="53">
        <v>15</v>
      </c>
      <c r="R6" s="58">
        <f t="shared" si="0"/>
        <v>8.2872928176795577E-2</v>
      </c>
      <c r="T6" s="128" t="s">
        <v>285</v>
      </c>
      <c r="U6" s="128">
        <f>SUM(Q29,Q12,Q20,Q21)</f>
        <v>16</v>
      </c>
      <c r="V6" s="116" t="s">
        <v>286</v>
      </c>
      <c r="W6" s="116"/>
      <c r="X6" s="116"/>
      <c r="Y6" s="116"/>
      <c r="Z6" s="116"/>
      <c r="AA6" s="116"/>
      <c r="AB6" s="116" t="s">
        <v>15</v>
      </c>
      <c r="AC6" s="116">
        <v>0</v>
      </c>
      <c r="AD6" s="116">
        <v>1</v>
      </c>
      <c r="AE6" s="116">
        <v>7</v>
      </c>
      <c r="AF6" s="116">
        <v>2</v>
      </c>
      <c r="AG6" s="116">
        <v>3</v>
      </c>
      <c r="AH6" s="116">
        <v>0</v>
      </c>
      <c r="AI6" s="116">
        <v>7</v>
      </c>
      <c r="AJ6" s="116">
        <v>0</v>
      </c>
      <c r="AK6" s="116">
        <v>4</v>
      </c>
      <c r="AL6" s="116"/>
      <c r="AN6" s="116"/>
      <c r="AO6" s="116"/>
      <c r="AP6" s="116"/>
      <c r="AQ6" s="116"/>
      <c r="AR6" s="116"/>
      <c r="AS6" s="116"/>
      <c r="AT6" s="116"/>
      <c r="AU6" s="116"/>
      <c r="AV6" s="116"/>
      <c r="AW6" s="116"/>
      <c r="AX6" s="116"/>
      <c r="AY6" s="116"/>
      <c r="AZ6" s="116"/>
    </row>
    <row r="7" spans="2:52" x14ac:dyDescent="0.2">
      <c r="B7" s="117" t="s">
        <v>3</v>
      </c>
      <c r="C7" s="116">
        <v>0</v>
      </c>
      <c r="D7" s="116">
        <v>0</v>
      </c>
      <c r="E7" s="116">
        <v>0</v>
      </c>
      <c r="F7" s="116">
        <v>0</v>
      </c>
      <c r="G7" s="116">
        <v>0</v>
      </c>
      <c r="H7" s="116">
        <v>0</v>
      </c>
      <c r="I7" s="116">
        <v>2</v>
      </c>
      <c r="J7" s="116">
        <v>7</v>
      </c>
      <c r="K7" s="116">
        <v>0</v>
      </c>
      <c r="L7" s="116"/>
      <c r="M7" s="128">
        <f t="shared" si="1"/>
        <v>9</v>
      </c>
      <c r="N7" s="116"/>
      <c r="O7" s="53">
        <v>4</v>
      </c>
      <c r="P7" s="113" t="s">
        <v>2</v>
      </c>
      <c r="Q7" s="53">
        <v>12</v>
      </c>
      <c r="R7" s="58">
        <f t="shared" si="0"/>
        <v>6.6298342541436461E-2</v>
      </c>
      <c r="V7" s="116"/>
      <c r="W7" s="116"/>
      <c r="X7" s="116"/>
      <c r="Y7" s="116"/>
      <c r="Z7" s="116"/>
      <c r="AA7" s="116"/>
      <c r="AB7" s="116" t="s">
        <v>20</v>
      </c>
      <c r="AC7" s="116">
        <v>0</v>
      </c>
      <c r="AD7" s="116">
        <v>0</v>
      </c>
      <c r="AE7" s="116">
        <v>0</v>
      </c>
      <c r="AF7" s="116">
        <v>8</v>
      </c>
      <c r="AG7" s="116">
        <v>5</v>
      </c>
      <c r="AH7" s="116">
        <v>4</v>
      </c>
      <c r="AI7" s="116">
        <v>6</v>
      </c>
      <c r="AJ7" s="116">
        <v>1</v>
      </c>
      <c r="AK7" s="116">
        <v>0</v>
      </c>
      <c r="AL7" s="116"/>
      <c r="AN7" s="116"/>
      <c r="AO7" s="116"/>
      <c r="AP7" s="116"/>
      <c r="AQ7" s="116"/>
      <c r="AR7" s="116"/>
      <c r="AS7" s="116"/>
      <c r="AT7" s="116"/>
      <c r="AU7" s="116"/>
      <c r="AV7" s="116"/>
      <c r="AW7" s="116"/>
      <c r="AX7" s="116"/>
      <c r="AY7" s="116"/>
      <c r="AZ7" s="116"/>
    </row>
    <row r="8" spans="2:52" x14ac:dyDescent="0.2">
      <c r="B8" s="116" t="s">
        <v>4</v>
      </c>
      <c r="C8" s="116">
        <v>0</v>
      </c>
      <c r="D8" s="116">
        <v>0</v>
      </c>
      <c r="E8" s="116">
        <v>0</v>
      </c>
      <c r="F8" s="116">
        <v>0</v>
      </c>
      <c r="G8" s="116">
        <v>0</v>
      </c>
      <c r="H8" s="116">
        <v>0</v>
      </c>
      <c r="I8" s="116">
        <v>0</v>
      </c>
      <c r="J8" s="116">
        <v>0</v>
      </c>
      <c r="K8" s="116">
        <v>0</v>
      </c>
      <c r="L8" s="116"/>
      <c r="M8" s="128">
        <f t="shared" si="1"/>
        <v>0</v>
      </c>
      <c r="N8" s="116"/>
      <c r="O8" s="53">
        <v>5</v>
      </c>
      <c r="P8" s="113" t="s">
        <v>0</v>
      </c>
      <c r="Q8" s="53">
        <v>11</v>
      </c>
      <c r="R8" s="58">
        <f t="shared" si="0"/>
        <v>6.0773480662983423E-2</v>
      </c>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row>
    <row r="9" spans="2:52" x14ac:dyDescent="0.2">
      <c r="B9" s="116" t="s">
        <v>5</v>
      </c>
      <c r="C9" s="116">
        <v>0</v>
      </c>
      <c r="D9" s="116">
        <v>1</v>
      </c>
      <c r="E9" s="116">
        <v>1</v>
      </c>
      <c r="F9" s="116">
        <v>2</v>
      </c>
      <c r="G9" s="116">
        <v>0</v>
      </c>
      <c r="H9" s="116">
        <v>0</v>
      </c>
      <c r="I9" s="116">
        <v>0</v>
      </c>
      <c r="J9" s="116">
        <v>1</v>
      </c>
      <c r="K9" s="116">
        <v>0</v>
      </c>
      <c r="L9" s="116"/>
      <c r="M9" s="128">
        <f t="shared" si="1"/>
        <v>5</v>
      </c>
      <c r="N9" s="116"/>
      <c r="O9" s="53">
        <v>6</v>
      </c>
      <c r="P9" s="113" t="s">
        <v>14</v>
      </c>
      <c r="Q9" s="53">
        <v>10</v>
      </c>
      <c r="R9" s="58">
        <f t="shared" si="0"/>
        <v>5.5248618784530384E-2</v>
      </c>
      <c r="V9" s="116"/>
      <c r="W9" s="116"/>
      <c r="X9" s="116"/>
      <c r="Y9" s="116"/>
      <c r="Z9" s="116"/>
      <c r="AA9" s="116"/>
      <c r="AB9" s="116"/>
      <c r="AC9" s="134">
        <v>1</v>
      </c>
      <c r="AD9" s="116">
        <v>6</v>
      </c>
      <c r="AE9" s="116">
        <v>20</v>
      </c>
      <c r="AF9" s="116">
        <v>23</v>
      </c>
      <c r="AG9" s="116">
        <v>33</v>
      </c>
      <c r="AH9" s="116">
        <v>6</v>
      </c>
      <c r="AI9" s="116">
        <v>28</v>
      </c>
      <c r="AJ9" s="116">
        <v>41</v>
      </c>
      <c r="AK9" s="116">
        <v>23</v>
      </c>
      <c r="AL9" s="116"/>
      <c r="AM9" s="116"/>
      <c r="AN9" s="116"/>
      <c r="AO9" s="116"/>
      <c r="AP9" s="116"/>
      <c r="AQ9" s="116"/>
      <c r="AR9" s="116"/>
      <c r="AS9" s="116"/>
      <c r="AT9" s="116"/>
      <c r="AU9" s="116"/>
      <c r="AV9" s="116"/>
      <c r="AW9" s="116"/>
      <c r="AX9" s="116"/>
      <c r="AY9" s="116"/>
      <c r="AZ9" s="116"/>
    </row>
    <row r="10" spans="2:52" x14ac:dyDescent="0.2">
      <c r="B10" s="116" t="s">
        <v>6</v>
      </c>
      <c r="C10" s="116">
        <v>0</v>
      </c>
      <c r="D10" s="116">
        <v>0</v>
      </c>
      <c r="E10" s="116">
        <v>0</v>
      </c>
      <c r="F10" s="116">
        <v>1</v>
      </c>
      <c r="G10" s="116">
        <v>0</v>
      </c>
      <c r="H10" s="116">
        <v>0</v>
      </c>
      <c r="I10" s="116">
        <v>0</v>
      </c>
      <c r="J10" s="116">
        <v>1</v>
      </c>
      <c r="K10" s="116">
        <v>0</v>
      </c>
      <c r="L10" s="116"/>
      <c r="M10" s="128">
        <f t="shared" si="1"/>
        <v>2</v>
      </c>
      <c r="N10" s="116"/>
      <c r="O10" s="53">
        <v>7</v>
      </c>
      <c r="P10" s="115" t="s">
        <v>3</v>
      </c>
      <c r="Q10" s="53">
        <v>9</v>
      </c>
      <c r="R10" s="58">
        <f t="shared" si="0"/>
        <v>4.9723756906077346E-2</v>
      </c>
      <c r="V10" s="116"/>
      <c r="W10" s="116"/>
      <c r="X10" s="116"/>
      <c r="Y10" s="116"/>
      <c r="Z10" s="116"/>
      <c r="AA10" s="116"/>
      <c r="AB10" s="116"/>
      <c r="AC10" s="116">
        <v>2009</v>
      </c>
      <c r="AD10" s="116">
        <v>2012</v>
      </c>
      <c r="AE10" s="116">
        <v>2013</v>
      </c>
      <c r="AF10" s="116">
        <v>2014</v>
      </c>
      <c r="AG10" s="116">
        <v>2015</v>
      </c>
      <c r="AH10" s="116">
        <v>2016</v>
      </c>
      <c r="AI10" s="116">
        <v>2017</v>
      </c>
      <c r="AJ10" s="116">
        <v>2018</v>
      </c>
      <c r="AK10" s="116">
        <v>2019</v>
      </c>
      <c r="AL10" s="116"/>
      <c r="AM10" s="116"/>
      <c r="AN10" s="116"/>
      <c r="AO10" s="116"/>
      <c r="AP10" s="116"/>
      <c r="AQ10" s="116"/>
      <c r="AR10" s="116"/>
      <c r="AS10" s="116"/>
      <c r="AT10" s="116"/>
      <c r="AU10" s="116"/>
      <c r="AV10" s="116"/>
      <c r="AW10" s="116"/>
      <c r="AX10" s="116"/>
      <c r="AY10" s="116"/>
      <c r="AZ10" s="116"/>
    </row>
    <row r="11" spans="2:52" x14ac:dyDescent="0.2">
      <c r="B11" s="116" t="s">
        <v>7</v>
      </c>
      <c r="C11" s="116">
        <v>0</v>
      </c>
      <c r="D11" s="116">
        <v>0</v>
      </c>
      <c r="E11" s="116">
        <v>1</v>
      </c>
      <c r="F11" s="116">
        <v>0</v>
      </c>
      <c r="G11" s="116">
        <v>2</v>
      </c>
      <c r="H11" s="116">
        <v>0</v>
      </c>
      <c r="I11" s="116">
        <v>1</v>
      </c>
      <c r="J11" s="116">
        <v>8</v>
      </c>
      <c r="K11" s="116">
        <v>3</v>
      </c>
      <c r="L11" s="116"/>
      <c r="M11" s="128">
        <f t="shared" si="1"/>
        <v>15</v>
      </c>
      <c r="N11" s="116"/>
      <c r="O11" s="53">
        <v>8</v>
      </c>
      <c r="P11" s="113" t="s">
        <v>12</v>
      </c>
      <c r="Q11" s="53">
        <v>9</v>
      </c>
      <c r="R11" s="58">
        <f t="shared" si="0"/>
        <v>4.9723756906077346E-2</v>
      </c>
      <c r="V11" s="116"/>
      <c r="W11" s="116"/>
      <c r="X11" s="116"/>
      <c r="Y11" s="116"/>
      <c r="Z11" s="116"/>
      <c r="AA11" s="116"/>
      <c r="AB11" s="116" t="s">
        <v>0</v>
      </c>
      <c r="AC11" s="116">
        <f>AC3/$AC$9</f>
        <v>0</v>
      </c>
      <c r="AD11" s="116">
        <f>AD3/$AD$9</f>
        <v>0.16666666666666666</v>
      </c>
      <c r="AE11" s="116">
        <f>AE3/$AE$9</f>
        <v>0</v>
      </c>
      <c r="AF11" s="116">
        <f>AF3/$AF$9</f>
        <v>8.6956521739130432E-2</v>
      </c>
      <c r="AG11" s="116">
        <f>AG3/$AG$9</f>
        <v>6.0606060606060608E-2</v>
      </c>
      <c r="AH11" s="116">
        <f>AH3/$AH$9</f>
        <v>0.16666666666666666</v>
      </c>
      <c r="AI11" s="116">
        <f>AI3/$AI$9</f>
        <v>3.5714285714285712E-2</v>
      </c>
      <c r="AJ11" s="116">
        <f>AJ3/$AJ$9</f>
        <v>4.878048780487805E-2</v>
      </c>
      <c r="AK11" s="116">
        <f>AK3/$AK$9</f>
        <v>8.6956521739130432E-2</v>
      </c>
      <c r="AL11" s="116"/>
      <c r="AM11" s="116"/>
      <c r="AN11" s="116"/>
      <c r="AO11" s="116"/>
      <c r="AP11" s="116"/>
      <c r="AQ11" s="116"/>
      <c r="AR11" s="116"/>
      <c r="AS11" s="116"/>
      <c r="AT11" s="116"/>
      <c r="AU11" s="116"/>
      <c r="AV11" s="116"/>
      <c r="AW11" s="116"/>
      <c r="AX11" s="116"/>
      <c r="AY11" s="116"/>
      <c r="AZ11" s="116"/>
    </row>
    <row r="12" spans="2:52" x14ac:dyDescent="0.2">
      <c r="B12" s="116" t="s">
        <v>8</v>
      </c>
      <c r="C12" s="116">
        <v>0</v>
      </c>
      <c r="D12" s="116">
        <v>0</v>
      </c>
      <c r="E12" s="116">
        <v>0</v>
      </c>
      <c r="F12" s="116">
        <v>0</v>
      </c>
      <c r="G12" s="116">
        <v>0</v>
      </c>
      <c r="H12" s="116">
        <v>0</v>
      </c>
      <c r="I12" s="116">
        <v>1</v>
      </c>
      <c r="J12" s="116">
        <v>1</v>
      </c>
      <c r="K12" s="116">
        <v>0</v>
      </c>
      <c r="L12" s="116"/>
      <c r="M12" s="128">
        <f t="shared" si="1"/>
        <v>2</v>
      </c>
      <c r="N12" s="116"/>
      <c r="O12" s="53">
        <v>9</v>
      </c>
      <c r="P12" s="113" t="s">
        <v>23</v>
      </c>
      <c r="Q12" s="53">
        <v>9</v>
      </c>
      <c r="R12" s="58">
        <f t="shared" si="0"/>
        <v>4.9723756906077346E-2</v>
      </c>
      <c r="V12" s="116"/>
      <c r="W12" s="116"/>
      <c r="X12" s="116"/>
      <c r="Y12" s="116"/>
      <c r="Z12" s="116"/>
      <c r="AA12" s="116"/>
      <c r="AB12" s="116" t="s">
        <v>2</v>
      </c>
      <c r="AC12" s="116">
        <f t="shared" ref="AC12:AC15" si="2">AC4/$AC$9</f>
        <v>0</v>
      </c>
      <c r="AD12" s="116">
        <f t="shared" ref="AD12:AD15" si="3">AD4/$AD$9</f>
        <v>0.16666666666666666</v>
      </c>
      <c r="AE12" s="116">
        <f t="shared" ref="AE12:AE15" si="4">AE4/$AE$9</f>
        <v>0.05</v>
      </c>
      <c r="AF12" s="116">
        <f t="shared" ref="AF12:AF15" si="5">AF4/$AF$9</f>
        <v>4.3478260869565216E-2</v>
      </c>
      <c r="AG12" s="116">
        <f t="shared" ref="AG12:AG15" si="6">AG4/$AG$9</f>
        <v>9.0909090909090912E-2</v>
      </c>
      <c r="AH12" s="116">
        <f t="shared" ref="AH12:AH15" si="7">AH4/$AH$9</f>
        <v>0</v>
      </c>
      <c r="AI12" s="116">
        <f t="shared" ref="AI12:AI15" si="8">AI4/$AI$9</f>
        <v>0.10714285714285714</v>
      </c>
      <c r="AJ12" s="116">
        <f t="shared" ref="AJ12:AJ15" si="9">AJ4/$AJ$9</f>
        <v>4.878048780487805E-2</v>
      </c>
      <c r="AK12" s="116">
        <f t="shared" ref="AK12:AK15" si="10">AK4/$AK$9</f>
        <v>4.3478260869565216E-2</v>
      </c>
      <c r="AL12" s="116"/>
      <c r="AM12" s="116"/>
      <c r="AN12" s="116"/>
      <c r="AO12" s="116"/>
      <c r="AP12" s="116"/>
      <c r="AQ12" s="116"/>
      <c r="AR12" s="116"/>
      <c r="AS12" s="116"/>
      <c r="AT12" s="116"/>
      <c r="AU12" s="116"/>
      <c r="AV12" s="116"/>
      <c r="AW12" s="116"/>
      <c r="AX12" s="116"/>
      <c r="AY12" s="116"/>
      <c r="AZ12" s="116"/>
    </row>
    <row r="13" spans="2:52" x14ac:dyDescent="0.2">
      <c r="B13" s="116" t="s">
        <v>9</v>
      </c>
      <c r="C13" s="116">
        <v>0</v>
      </c>
      <c r="D13" s="116">
        <v>0</v>
      </c>
      <c r="E13" s="116">
        <v>0</v>
      </c>
      <c r="F13" s="116">
        <v>0</v>
      </c>
      <c r="G13" s="116">
        <v>1</v>
      </c>
      <c r="H13" s="116">
        <v>0</v>
      </c>
      <c r="I13" s="116">
        <v>0</v>
      </c>
      <c r="J13" s="116">
        <v>1</v>
      </c>
      <c r="K13" s="116">
        <v>0</v>
      </c>
      <c r="L13" s="116"/>
      <c r="M13" s="128">
        <f t="shared" si="1"/>
        <v>2</v>
      </c>
      <c r="N13" s="116"/>
      <c r="O13" s="53">
        <v>10</v>
      </c>
      <c r="P13" s="113" t="s">
        <v>1</v>
      </c>
      <c r="Q13" s="53">
        <v>8</v>
      </c>
      <c r="R13" s="58">
        <f t="shared" si="0"/>
        <v>4.4198895027624308E-2</v>
      </c>
      <c r="V13" s="116"/>
      <c r="W13" s="116"/>
      <c r="X13" s="116"/>
      <c r="Y13" s="116"/>
      <c r="Z13" s="116"/>
      <c r="AA13" s="116"/>
      <c r="AB13" s="116" t="s">
        <v>7</v>
      </c>
      <c r="AC13" s="116">
        <f t="shared" si="2"/>
        <v>0</v>
      </c>
      <c r="AD13" s="116">
        <f t="shared" si="3"/>
        <v>0</v>
      </c>
      <c r="AE13" s="116">
        <f t="shared" si="4"/>
        <v>0.05</v>
      </c>
      <c r="AF13" s="116">
        <f t="shared" si="5"/>
        <v>0</v>
      </c>
      <c r="AG13" s="116">
        <f t="shared" si="6"/>
        <v>6.0606060606060608E-2</v>
      </c>
      <c r="AH13" s="116">
        <f t="shared" si="7"/>
        <v>0</v>
      </c>
      <c r="AI13" s="116">
        <f t="shared" si="8"/>
        <v>3.5714285714285712E-2</v>
      </c>
      <c r="AJ13" s="116">
        <f t="shared" si="9"/>
        <v>0.1951219512195122</v>
      </c>
      <c r="AK13" s="116">
        <f t="shared" si="10"/>
        <v>0.13043478260869565</v>
      </c>
      <c r="AL13" s="116"/>
      <c r="AM13" s="116"/>
      <c r="AN13" s="116"/>
      <c r="AO13" s="116"/>
      <c r="AP13" s="116"/>
      <c r="AQ13" s="116"/>
      <c r="AR13" s="116"/>
      <c r="AS13" s="116"/>
      <c r="AT13" s="116"/>
      <c r="AU13" s="116"/>
      <c r="AV13" s="116"/>
      <c r="AW13" s="116"/>
      <c r="AX13" s="116"/>
      <c r="AY13" s="116"/>
      <c r="AZ13" s="116"/>
    </row>
    <row r="14" spans="2:52" x14ac:dyDescent="0.2">
      <c r="B14" s="116" t="s">
        <v>10</v>
      </c>
      <c r="C14" s="116">
        <v>0</v>
      </c>
      <c r="D14" s="116">
        <v>0</v>
      </c>
      <c r="E14" s="116">
        <v>1</v>
      </c>
      <c r="F14" s="116">
        <v>0</v>
      </c>
      <c r="G14" s="116">
        <v>0</v>
      </c>
      <c r="H14" s="116">
        <v>0</v>
      </c>
      <c r="I14" s="116">
        <v>0</v>
      </c>
      <c r="J14" s="116">
        <v>0</v>
      </c>
      <c r="K14" s="116">
        <v>1</v>
      </c>
      <c r="L14" s="116"/>
      <c r="M14" s="128">
        <f t="shared" si="1"/>
        <v>2</v>
      </c>
      <c r="N14" s="116"/>
      <c r="O14" s="135">
        <v>11</v>
      </c>
      <c r="P14" s="116" t="s">
        <v>13</v>
      </c>
      <c r="Q14" s="135">
        <v>6</v>
      </c>
      <c r="R14" s="136">
        <f t="shared" si="0"/>
        <v>3.3149171270718231E-2</v>
      </c>
      <c r="V14" s="116"/>
      <c r="W14" s="116"/>
      <c r="X14" s="116"/>
      <c r="Y14" s="116"/>
      <c r="Z14" s="116"/>
      <c r="AA14" s="116"/>
      <c r="AB14" s="116" t="s">
        <v>15</v>
      </c>
      <c r="AC14" s="116">
        <f t="shared" si="2"/>
        <v>0</v>
      </c>
      <c r="AD14" s="116">
        <f t="shared" si="3"/>
        <v>0.16666666666666666</v>
      </c>
      <c r="AE14" s="116">
        <f t="shared" si="4"/>
        <v>0.35</v>
      </c>
      <c r="AF14" s="116">
        <f t="shared" si="5"/>
        <v>8.6956521739130432E-2</v>
      </c>
      <c r="AG14" s="116">
        <f t="shared" si="6"/>
        <v>9.0909090909090912E-2</v>
      </c>
      <c r="AH14" s="116">
        <f t="shared" si="7"/>
        <v>0</v>
      </c>
      <c r="AI14" s="116">
        <f t="shared" si="8"/>
        <v>0.25</v>
      </c>
      <c r="AJ14" s="116">
        <f t="shared" si="9"/>
        <v>0</v>
      </c>
      <c r="AK14" s="116">
        <f t="shared" si="10"/>
        <v>0.17391304347826086</v>
      </c>
      <c r="AL14" s="116"/>
      <c r="AM14" s="116"/>
      <c r="AN14" s="116"/>
      <c r="AO14" s="116"/>
      <c r="AP14" s="116"/>
      <c r="AQ14" s="116"/>
      <c r="AR14" s="116"/>
      <c r="AS14" s="116"/>
      <c r="AT14" s="116"/>
      <c r="AU14" s="116"/>
      <c r="AV14" s="116"/>
      <c r="AW14" s="116"/>
      <c r="AX14" s="116"/>
      <c r="AY14" s="116"/>
      <c r="AZ14" s="116"/>
    </row>
    <row r="15" spans="2:52" x14ac:dyDescent="0.2">
      <c r="B15" s="116" t="s">
        <v>11</v>
      </c>
      <c r="C15" s="116">
        <v>0</v>
      </c>
      <c r="D15" s="116">
        <v>0</v>
      </c>
      <c r="E15" s="116">
        <v>0</v>
      </c>
      <c r="F15" s="116">
        <v>0</v>
      </c>
      <c r="G15" s="116">
        <v>1</v>
      </c>
      <c r="H15" s="116">
        <v>0</v>
      </c>
      <c r="I15" s="116">
        <v>0</v>
      </c>
      <c r="J15" s="116">
        <v>0</v>
      </c>
      <c r="K15" s="116">
        <v>0</v>
      </c>
      <c r="L15" s="116"/>
      <c r="M15" s="128">
        <f t="shared" si="1"/>
        <v>1</v>
      </c>
      <c r="N15" s="116"/>
      <c r="O15" s="53">
        <v>12</v>
      </c>
      <c r="P15" s="116" t="s">
        <v>18</v>
      </c>
      <c r="Q15" s="53">
        <v>6</v>
      </c>
      <c r="R15" s="58">
        <f t="shared" si="0"/>
        <v>3.3149171270718231E-2</v>
      </c>
      <c r="V15" s="116"/>
      <c r="W15" s="116"/>
      <c r="X15" s="116"/>
      <c r="Y15" s="116"/>
      <c r="Z15" s="116"/>
      <c r="AA15" s="116"/>
      <c r="AB15" s="116" t="s">
        <v>282</v>
      </c>
      <c r="AC15" s="116">
        <f t="shared" si="2"/>
        <v>0</v>
      </c>
      <c r="AD15" s="116">
        <f t="shared" si="3"/>
        <v>0</v>
      </c>
      <c r="AE15" s="116">
        <f t="shared" si="4"/>
        <v>0</v>
      </c>
      <c r="AF15" s="116">
        <f t="shared" si="5"/>
        <v>0.34782608695652173</v>
      </c>
      <c r="AG15" s="116">
        <f t="shared" si="6"/>
        <v>0.15151515151515152</v>
      </c>
      <c r="AH15" s="116">
        <f t="shared" si="7"/>
        <v>0.66666666666666663</v>
      </c>
      <c r="AI15" s="116">
        <f t="shared" si="8"/>
        <v>0.21428571428571427</v>
      </c>
      <c r="AJ15" s="116">
        <f t="shared" si="9"/>
        <v>2.4390243902439025E-2</v>
      </c>
      <c r="AK15" s="116">
        <f t="shared" si="10"/>
        <v>0</v>
      </c>
      <c r="AL15" s="116"/>
      <c r="AM15" s="116"/>
      <c r="AN15" s="116"/>
      <c r="AO15" s="116"/>
      <c r="AP15" s="116"/>
      <c r="AQ15" s="116"/>
      <c r="AR15" s="116"/>
      <c r="AS15" s="116"/>
      <c r="AT15" s="116"/>
      <c r="AU15" s="116"/>
      <c r="AV15" s="116"/>
      <c r="AW15" s="116"/>
      <c r="AX15" s="116"/>
      <c r="AY15" s="116"/>
      <c r="AZ15" s="116"/>
    </row>
    <row r="16" spans="2:52" x14ac:dyDescent="0.2">
      <c r="B16" s="116" t="s">
        <v>12</v>
      </c>
      <c r="C16" s="116">
        <v>0</v>
      </c>
      <c r="D16" s="116">
        <v>1</v>
      </c>
      <c r="E16" s="116">
        <v>2</v>
      </c>
      <c r="F16" s="116">
        <v>1</v>
      </c>
      <c r="G16" s="116">
        <v>3</v>
      </c>
      <c r="H16" s="116">
        <v>0</v>
      </c>
      <c r="I16" s="116">
        <v>0</v>
      </c>
      <c r="J16" s="116">
        <v>2</v>
      </c>
      <c r="K16" s="116">
        <v>0</v>
      </c>
      <c r="L16" s="116"/>
      <c r="M16" s="128">
        <f t="shared" si="1"/>
        <v>9</v>
      </c>
      <c r="N16" s="116"/>
      <c r="O16" s="53">
        <v>13</v>
      </c>
      <c r="P16" s="116" t="s">
        <v>5</v>
      </c>
      <c r="Q16" s="53">
        <v>5</v>
      </c>
      <c r="R16" s="58">
        <f t="shared" si="0"/>
        <v>2.7624309392265192E-2</v>
      </c>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row>
    <row r="17" spans="2:52" x14ac:dyDescent="0.2">
      <c r="B17" s="116" t="s">
        <v>13</v>
      </c>
      <c r="C17" s="116">
        <v>0</v>
      </c>
      <c r="D17" s="116">
        <v>0</v>
      </c>
      <c r="E17" s="116">
        <v>1</v>
      </c>
      <c r="F17" s="116">
        <v>1</v>
      </c>
      <c r="G17" s="116">
        <v>2</v>
      </c>
      <c r="H17" s="116">
        <v>0</v>
      </c>
      <c r="I17" s="116">
        <v>0</v>
      </c>
      <c r="J17" s="116">
        <v>0</v>
      </c>
      <c r="K17" s="116">
        <v>2</v>
      </c>
      <c r="L17" s="116"/>
      <c r="M17" s="128">
        <f t="shared" si="1"/>
        <v>6</v>
      </c>
      <c r="N17" s="116"/>
      <c r="O17" s="53">
        <v>14</v>
      </c>
      <c r="P17" s="116" t="s">
        <v>22</v>
      </c>
      <c r="Q17" s="53">
        <v>5</v>
      </c>
      <c r="R17" s="58">
        <f t="shared" si="0"/>
        <v>2.7624309392265192E-2</v>
      </c>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row>
    <row r="18" spans="2:52" x14ac:dyDescent="0.2">
      <c r="B18" s="116" t="s">
        <v>14</v>
      </c>
      <c r="C18" s="116">
        <v>0</v>
      </c>
      <c r="D18" s="116">
        <v>0</v>
      </c>
      <c r="E18" s="116">
        <v>0</v>
      </c>
      <c r="F18" s="116">
        <v>3</v>
      </c>
      <c r="G18" s="116">
        <v>4</v>
      </c>
      <c r="H18" s="116">
        <v>0</v>
      </c>
      <c r="I18" s="116">
        <v>2</v>
      </c>
      <c r="J18" s="116">
        <v>1</v>
      </c>
      <c r="K18" s="116">
        <v>0</v>
      </c>
      <c r="L18" s="116"/>
      <c r="M18" s="128">
        <f t="shared" si="1"/>
        <v>10</v>
      </c>
      <c r="N18" s="116"/>
      <c r="O18" s="53">
        <v>15</v>
      </c>
      <c r="P18" s="116" t="s">
        <v>27</v>
      </c>
      <c r="Q18" s="53">
        <v>5</v>
      </c>
      <c r="R18" s="58">
        <f t="shared" si="0"/>
        <v>2.7624309392265192E-2</v>
      </c>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row>
    <row r="19" spans="2:52" x14ac:dyDescent="0.2">
      <c r="B19" s="116" t="s">
        <v>15</v>
      </c>
      <c r="C19" s="116">
        <v>0</v>
      </c>
      <c r="D19" s="116">
        <v>1</v>
      </c>
      <c r="E19" s="116">
        <v>7</v>
      </c>
      <c r="F19" s="116">
        <v>2</v>
      </c>
      <c r="G19" s="116">
        <v>3</v>
      </c>
      <c r="H19" s="116">
        <v>0</v>
      </c>
      <c r="I19" s="116">
        <v>7</v>
      </c>
      <c r="J19" s="116">
        <v>0</v>
      </c>
      <c r="K19" s="116">
        <v>4</v>
      </c>
      <c r="L19" s="116"/>
      <c r="M19" s="128">
        <f t="shared" si="1"/>
        <v>24</v>
      </c>
      <c r="N19" s="116"/>
      <c r="O19" s="53">
        <v>16</v>
      </c>
      <c r="P19" s="116" t="s">
        <v>29</v>
      </c>
      <c r="Q19" s="53">
        <v>4</v>
      </c>
      <c r="R19" s="58">
        <f t="shared" si="0"/>
        <v>2.2099447513812154E-2</v>
      </c>
      <c r="V19" s="116"/>
      <c r="W19" s="116"/>
      <c r="X19" s="116"/>
      <c r="Y19" s="116"/>
      <c r="Z19" s="116"/>
      <c r="AA19" s="116"/>
      <c r="AB19" s="116"/>
      <c r="AC19" s="116"/>
      <c r="AD19" s="116"/>
      <c r="AE19" s="116"/>
      <c r="AF19" s="116"/>
      <c r="AG19" s="116"/>
      <c r="AH19" s="116"/>
      <c r="AI19" s="116"/>
      <c r="AJ19" s="116"/>
      <c r="AK19" s="116"/>
      <c r="AL19" s="116"/>
      <c r="AM19" s="116"/>
      <c r="AN19" s="116"/>
      <c r="AO19" s="116"/>
      <c r="AP19" s="116"/>
      <c r="AQ19" s="116"/>
      <c r="AR19" s="116"/>
      <c r="AS19" s="116"/>
      <c r="AT19" s="116"/>
      <c r="AU19" s="116"/>
      <c r="AV19" s="116"/>
      <c r="AW19" s="116"/>
      <c r="AX19" s="116"/>
      <c r="AY19" s="116"/>
      <c r="AZ19" s="116"/>
    </row>
    <row r="20" spans="2:52" x14ac:dyDescent="0.2">
      <c r="B20" s="116" t="s">
        <v>16</v>
      </c>
      <c r="C20" s="116">
        <v>0</v>
      </c>
      <c r="D20" s="116">
        <v>0</v>
      </c>
      <c r="E20" s="116">
        <v>1</v>
      </c>
      <c r="F20" s="116">
        <v>0</v>
      </c>
      <c r="G20" s="116">
        <v>0</v>
      </c>
      <c r="H20" s="116">
        <v>0</v>
      </c>
      <c r="I20" s="116">
        <v>0</v>
      </c>
      <c r="J20" s="116">
        <v>0</v>
      </c>
      <c r="K20" s="116">
        <v>0</v>
      </c>
      <c r="L20" s="116"/>
      <c r="M20" s="128">
        <f t="shared" si="1"/>
        <v>1</v>
      </c>
      <c r="N20" s="116"/>
      <c r="O20" s="53">
        <v>17</v>
      </c>
      <c r="P20" s="116" t="s">
        <v>24</v>
      </c>
      <c r="Q20" s="53">
        <v>3</v>
      </c>
      <c r="R20" s="58">
        <f t="shared" si="0"/>
        <v>1.6574585635359115E-2</v>
      </c>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row>
    <row r="21" spans="2:52" x14ac:dyDescent="0.2">
      <c r="B21" s="116" t="s">
        <v>17</v>
      </c>
      <c r="C21" s="116">
        <v>0</v>
      </c>
      <c r="D21" s="116">
        <v>0</v>
      </c>
      <c r="E21" s="116">
        <v>0</v>
      </c>
      <c r="F21" s="116">
        <v>0</v>
      </c>
      <c r="G21" s="116">
        <v>0</v>
      </c>
      <c r="H21" s="116">
        <v>0</v>
      </c>
      <c r="I21" s="116">
        <v>0</v>
      </c>
      <c r="J21" s="116">
        <v>0</v>
      </c>
      <c r="K21" s="116">
        <v>0</v>
      </c>
      <c r="L21" s="116"/>
      <c r="M21" s="128">
        <f t="shared" si="1"/>
        <v>0</v>
      </c>
      <c r="N21" s="116"/>
      <c r="O21" s="53">
        <v>18</v>
      </c>
      <c r="P21" s="116" t="s">
        <v>26</v>
      </c>
      <c r="Q21" s="53">
        <v>3</v>
      </c>
      <c r="R21" s="58">
        <f t="shared" si="0"/>
        <v>1.6574585635359115E-2</v>
      </c>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row>
    <row r="22" spans="2:52" x14ac:dyDescent="0.2">
      <c r="B22" s="116" t="s">
        <v>18</v>
      </c>
      <c r="C22" s="116">
        <v>0</v>
      </c>
      <c r="D22" s="116">
        <v>0</v>
      </c>
      <c r="E22" s="116">
        <v>1</v>
      </c>
      <c r="F22" s="116">
        <v>1</v>
      </c>
      <c r="G22" s="116">
        <v>2</v>
      </c>
      <c r="H22" s="116">
        <v>0</v>
      </c>
      <c r="I22" s="116">
        <v>2</v>
      </c>
      <c r="J22" s="116">
        <v>0</v>
      </c>
      <c r="K22" s="116">
        <v>0</v>
      </c>
      <c r="L22" s="116"/>
      <c r="M22" s="128">
        <f t="shared" si="1"/>
        <v>6</v>
      </c>
      <c r="N22" s="116"/>
      <c r="O22" s="53">
        <v>19</v>
      </c>
      <c r="P22" s="116" t="s">
        <v>6</v>
      </c>
      <c r="Q22" s="53">
        <v>2</v>
      </c>
      <c r="R22" s="58">
        <f t="shared" si="0"/>
        <v>1.1049723756906077E-2</v>
      </c>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row>
    <row r="23" spans="2:52" x14ac:dyDescent="0.2">
      <c r="B23" s="116" t="s">
        <v>19</v>
      </c>
      <c r="C23" s="116">
        <v>0</v>
      </c>
      <c r="D23" s="116">
        <v>0</v>
      </c>
      <c r="E23" s="116">
        <v>0</v>
      </c>
      <c r="F23" s="116">
        <v>0</v>
      </c>
      <c r="G23" s="116">
        <v>0</v>
      </c>
      <c r="H23" s="116">
        <v>0</v>
      </c>
      <c r="I23" s="116">
        <v>0</v>
      </c>
      <c r="J23" s="116">
        <v>0</v>
      </c>
      <c r="K23" s="116">
        <v>0</v>
      </c>
      <c r="L23" s="116"/>
      <c r="M23" s="128">
        <f t="shared" si="1"/>
        <v>0</v>
      </c>
      <c r="N23" s="116"/>
      <c r="O23" s="53">
        <v>20</v>
      </c>
      <c r="P23" s="116" t="s">
        <v>8</v>
      </c>
      <c r="Q23" s="53">
        <v>2</v>
      </c>
      <c r="R23" s="58">
        <f t="shared" si="0"/>
        <v>1.1049723756906077E-2</v>
      </c>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row>
    <row r="24" spans="2:52" x14ac:dyDescent="0.2">
      <c r="B24" s="116" t="s">
        <v>20</v>
      </c>
      <c r="C24" s="116">
        <v>0</v>
      </c>
      <c r="D24" s="116">
        <v>0</v>
      </c>
      <c r="E24" s="116">
        <v>0</v>
      </c>
      <c r="F24" s="116">
        <v>8</v>
      </c>
      <c r="G24" s="116">
        <v>5</v>
      </c>
      <c r="H24" s="116">
        <v>4</v>
      </c>
      <c r="I24" s="116">
        <v>6</v>
      </c>
      <c r="J24" s="116">
        <v>1</v>
      </c>
      <c r="K24" s="116">
        <v>0</v>
      </c>
      <c r="L24" s="116"/>
      <c r="M24" s="128">
        <f t="shared" si="1"/>
        <v>24</v>
      </c>
      <c r="N24" s="116"/>
      <c r="O24" s="53">
        <v>21</v>
      </c>
      <c r="P24" s="116" t="s">
        <v>9</v>
      </c>
      <c r="Q24" s="53">
        <v>2</v>
      </c>
      <c r="R24" s="58">
        <f t="shared" si="0"/>
        <v>1.1049723756906077E-2</v>
      </c>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row>
    <row r="25" spans="2:52" x14ac:dyDescent="0.2">
      <c r="B25" s="116" t="s">
        <v>21</v>
      </c>
      <c r="C25" s="116">
        <v>0</v>
      </c>
      <c r="D25" s="116">
        <v>0</v>
      </c>
      <c r="E25" s="116">
        <v>0</v>
      </c>
      <c r="F25" s="116">
        <v>0</v>
      </c>
      <c r="G25" s="116">
        <v>1</v>
      </c>
      <c r="H25" s="116">
        <v>0</v>
      </c>
      <c r="I25" s="116">
        <v>0</v>
      </c>
      <c r="J25" s="116">
        <v>0</v>
      </c>
      <c r="K25" s="116">
        <v>0</v>
      </c>
      <c r="L25" s="116"/>
      <c r="M25" s="128">
        <f t="shared" si="1"/>
        <v>1</v>
      </c>
      <c r="N25" s="116"/>
      <c r="O25" s="53">
        <v>22</v>
      </c>
      <c r="P25" s="116" t="s">
        <v>10</v>
      </c>
      <c r="Q25" s="53">
        <v>2</v>
      </c>
      <c r="R25" s="58">
        <f t="shared" si="0"/>
        <v>1.1049723756906077E-2</v>
      </c>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row>
    <row r="26" spans="2:52" x14ac:dyDescent="0.2">
      <c r="B26" s="116" t="s">
        <v>22</v>
      </c>
      <c r="C26" s="116">
        <v>0</v>
      </c>
      <c r="D26" s="116">
        <v>0</v>
      </c>
      <c r="E26" s="116">
        <v>1</v>
      </c>
      <c r="F26" s="116">
        <v>0</v>
      </c>
      <c r="G26" s="116">
        <v>1</v>
      </c>
      <c r="H26" s="116">
        <v>0</v>
      </c>
      <c r="I26" s="116">
        <v>0</v>
      </c>
      <c r="J26" s="116">
        <v>0</v>
      </c>
      <c r="K26" s="116">
        <v>3</v>
      </c>
      <c r="L26" s="116"/>
      <c r="M26" s="128">
        <f t="shared" si="1"/>
        <v>5</v>
      </c>
      <c r="N26" s="116"/>
      <c r="O26" s="53">
        <v>23</v>
      </c>
      <c r="P26" s="116" t="s">
        <v>11</v>
      </c>
      <c r="Q26" s="53">
        <v>1</v>
      </c>
      <c r="R26" s="58">
        <f t="shared" si="0"/>
        <v>5.5248618784530384E-3</v>
      </c>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row>
    <row r="27" spans="2:52" x14ac:dyDescent="0.2">
      <c r="B27" s="116" t="s">
        <v>23</v>
      </c>
      <c r="C27" s="116">
        <v>0</v>
      </c>
      <c r="D27" s="116">
        <v>0</v>
      </c>
      <c r="E27" s="116">
        <v>0</v>
      </c>
      <c r="F27" s="116">
        <v>0</v>
      </c>
      <c r="G27" s="116">
        <v>1</v>
      </c>
      <c r="H27" s="116">
        <v>0</v>
      </c>
      <c r="I27" s="116">
        <v>1</v>
      </c>
      <c r="J27" s="116">
        <v>7</v>
      </c>
      <c r="K27" s="116">
        <v>0</v>
      </c>
      <c r="L27" s="116"/>
      <c r="M27" s="128">
        <f t="shared" si="1"/>
        <v>9</v>
      </c>
      <c r="N27" s="116"/>
      <c r="O27" s="53">
        <v>24</v>
      </c>
      <c r="P27" s="116" t="s">
        <v>16</v>
      </c>
      <c r="Q27" s="53">
        <v>1</v>
      </c>
      <c r="R27" s="58">
        <f t="shared" si="0"/>
        <v>5.5248618784530384E-3</v>
      </c>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row>
    <row r="28" spans="2:52" x14ac:dyDescent="0.2">
      <c r="B28" s="116" t="s">
        <v>24</v>
      </c>
      <c r="C28" s="116">
        <v>0</v>
      </c>
      <c r="D28" s="116">
        <v>0</v>
      </c>
      <c r="E28" s="116">
        <v>0</v>
      </c>
      <c r="F28" s="116">
        <v>0</v>
      </c>
      <c r="G28" s="116">
        <v>0</v>
      </c>
      <c r="H28" s="116">
        <v>1</v>
      </c>
      <c r="I28" s="116">
        <v>0</v>
      </c>
      <c r="J28" s="116">
        <v>0</v>
      </c>
      <c r="K28" s="116">
        <v>2</v>
      </c>
      <c r="L28" s="116"/>
      <c r="M28" s="128">
        <f t="shared" si="1"/>
        <v>3</v>
      </c>
      <c r="N28" s="116"/>
      <c r="O28" s="53">
        <v>25</v>
      </c>
      <c r="P28" s="116" t="s">
        <v>21</v>
      </c>
      <c r="Q28" s="53">
        <v>1</v>
      </c>
      <c r="R28" s="58">
        <f t="shared" si="0"/>
        <v>5.5248618784530384E-3</v>
      </c>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row>
    <row r="29" spans="2:52" x14ac:dyDescent="0.2">
      <c r="B29" s="116" t="s">
        <v>25</v>
      </c>
      <c r="C29" s="116">
        <v>0</v>
      </c>
      <c r="D29" s="116">
        <v>0</v>
      </c>
      <c r="E29" s="116">
        <v>1</v>
      </c>
      <c r="F29" s="116">
        <v>0</v>
      </c>
      <c r="G29" s="116">
        <v>0</v>
      </c>
      <c r="H29" s="116">
        <v>0</v>
      </c>
      <c r="I29" s="116">
        <v>0</v>
      </c>
      <c r="J29" s="116">
        <v>0</v>
      </c>
      <c r="K29" s="116">
        <v>0</v>
      </c>
      <c r="L29" s="116"/>
      <c r="M29" s="128">
        <f t="shared" si="1"/>
        <v>1</v>
      </c>
      <c r="N29" s="116"/>
      <c r="O29" s="53">
        <v>26</v>
      </c>
      <c r="P29" s="116" t="s">
        <v>25</v>
      </c>
      <c r="Q29" s="53">
        <v>1</v>
      </c>
      <c r="R29" s="58">
        <f t="shared" si="0"/>
        <v>5.5248618784530384E-3</v>
      </c>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row>
    <row r="30" spans="2:52" x14ac:dyDescent="0.2">
      <c r="B30" s="116" t="s">
        <v>26</v>
      </c>
      <c r="C30" s="116">
        <v>0</v>
      </c>
      <c r="D30" s="116">
        <v>0</v>
      </c>
      <c r="E30" s="116">
        <v>0</v>
      </c>
      <c r="F30" s="116">
        <v>0</v>
      </c>
      <c r="G30" s="116">
        <v>0</v>
      </c>
      <c r="H30" s="116">
        <v>0</v>
      </c>
      <c r="I30" s="116">
        <v>1</v>
      </c>
      <c r="J30" s="116">
        <v>0</v>
      </c>
      <c r="K30" s="116">
        <v>2</v>
      </c>
      <c r="L30" s="116"/>
      <c r="M30" s="128">
        <f t="shared" si="1"/>
        <v>3</v>
      </c>
      <c r="N30" s="116"/>
      <c r="O30" s="53">
        <v>27</v>
      </c>
      <c r="P30" s="116" t="s">
        <v>28</v>
      </c>
      <c r="Q30" s="53">
        <v>1</v>
      </c>
      <c r="R30" s="58">
        <f t="shared" si="0"/>
        <v>5.5248618784530384E-3</v>
      </c>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row>
    <row r="31" spans="2:52" x14ac:dyDescent="0.2">
      <c r="B31" s="116" t="s">
        <v>27</v>
      </c>
      <c r="C31" s="116">
        <v>0</v>
      </c>
      <c r="D31" s="116">
        <v>0</v>
      </c>
      <c r="E31" s="116">
        <v>1</v>
      </c>
      <c r="F31" s="116">
        <v>0</v>
      </c>
      <c r="G31" s="116">
        <v>0</v>
      </c>
      <c r="H31" s="116">
        <v>0</v>
      </c>
      <c r="I31" s="116">
        <v>0</v>
      </c>
      <c r="J31" s="116">
        <v>4</v>
      </c>
      <c r="K31" s="116">
        <v>0</v>
      </c>
      <c r="L31" s="116"/>
      <c r="M31" s="128">
        <f t="shared" si="1"/>
        <v>5</v>
      </c>
      <c r="N31" s="116"/>
      <c r="O31" s="53">
        <v>28</v>
      </c>
      <c r="P31" s="116" t="s">
        <v>4</v>
      </c>
      <c r="Q31" s="53">
        <v>0</v>
      </c>
      <c r="R31" s="58">
        <f t="shared" si="0"/>
        <v>0</v>
      </c>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row>
    <row r="32" spans="2:52" x14ac:dyDescent="0.2">
      <c r="B32" s="116" t="s">
        <v>28</v>
      </c>
      <c r="C32" s="116">
        <v>0</v>
      </c>
      <c r="D32" s="116">
        <v>0</v>
      </c>
      <c r="E32" s="116">
        <v>0</v>
      </c>
      <c r="F32" s="116">
        <v>0</v>
      </c>
      <c r="G32" s="116">
        <v>1</v>
      </c>
      <c r="H32" s="116">
        <v>0</v>
      </c>
      <c r="I32" s="116">
        <v>0</v>
      </c>
      <c r="J32" s="116">
        <v>0</v>
      </c>
      <c r="K32" s="116">
        <v>0</v>
      </c>
      <c r="L32" s="116"/>
      <c r="M32" s="128">
        <f t="shared" si="1"/>
        <v>1</v>
      </c>
      <c r="N32" s="116"/>
      <c r="O32" s="53">
        <v>29</v>
      </c>
      <c r="P32" s="116" t="s">
        <v>17</v>
      </c>
      <c r="Q32" s="53">
        <v>0</v>
      </c>
      <c r="R32" s="58">
        <f t="shared" si="0"/>
        <v>0</v>
      </c>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row>
    <row r="33" spans="2:52" x14ac:dyDescent="0.2">
      <c r="B33" s="116" t="s">
        <v>29</v>
      </c>
      <c r="C33" s="116">
        <v>1</v>
      </c>
      <c r="D33" s="116">
        <v>0</v>
      </c>
      <c r="E33" s="116">
        <v>0</v>
      </c>
      <c r="F33" s="116">
        <v>0</v>
      </c>
      <c r="G33" s="116">
        <v>1</v>
      </c>
      <c r="H33" s="116">
        <v>0</v>
      </c>
      <c r="I33" s="116">
        <v>0</v>
      </c>
      <c r="J33" s="116">
        <v>2</v>
      </c>
      <c r="K33" s="116">
        <v>0</v>
      </c>
      <c r="L33" s="116"/>
      <c r="M33" s="128">
        <f t="shared" si="1"/>
        <v>4</v>
      </c>
      <c r="N33" s="116"/>
      <c r="O33" s="53">
        <v>30</v>
      </c>
      <c r="P33" s="116" t="s">
        <v>19</v>
      </c>
      <c r="Q33" s="53">
        <v>0</v>
      </c>
      <c r="R33" s="58">
        <f t="shared" si="0"/>
        <v>0</v>
      </c>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row>
    <row r="34" spans="2:52" x14ac:dyDescent="0.2">
      <c r="B34" s="134" t="s">
        <v>35</v>
      </c>
      <c r="C34" s="128">
        <f>SUM(C4:C33)</f>
        <v>1</v>
      </c>
      <c r="D34" s="128">
        <f t="shared" ref="D34:K34" si="11">SUM(D4:D33)</f>
        <v>6</v>
      </c>
      <c r="E34" s="128">
        <f t="shared" si="11"/>
        <v>20</v>
      </c>
      <c r="F34" s="128">
        <f t="shared" si="11"/>
        <v>23</v>
      </c>
      <c r="G34" s="128">
        <f t="shared" si="11"/>
        <v>33</v>
      </c>
      <c r="H34" s="128">
        <f t="shared" si="11"/>
        <v>6</v>
      </c>
      <c r="I34" s="128">
        <f t="shared" si="11"/>
        <v>28</v>
      </c>
      <c r="J34" s="128">
        <f t="shared" si="11"/>
        <v>41</v>
      </c>
      <c r="K34" s="128">
        <f t="shared" si="11"/>
        <v>23</v>
      </c>
      <c r="M34" s="128">
        <f>SUM(M4:M33)</f>
        <v>181</v>
      </c>
      <c r="O34" s="53"/>
      <c r="P34" s="124"/>
      <c r="Q34" s="59"/>
      <c r="R34" s="60"/>
    </row>
    <row r="35" spans="2:52" x14ac:dyDescent="0.2">
      <c r="O35" s="131"/>
      <c r="Q35" s="86"/>
      <c r="R35" s="131"/>
    </row>
    <row r="36" spans="2:52" x14ac:dyDescent="0.2">
      <c r="O36" s="131"/>
      <c r="P36" s="132"/>
      <c r="Q36" s="131"/>
      <c r="R36" s="131"/>
    </row>
    <row r="37" spans="2:52" x14ac:dyDescent="0.2">
      <c r="B37" s="116" t="s">
        <v>32</v>
      </c>
      <c r="C37" s="116">
        <v>2009</v>
      </c>
      <c r="D37" s="116">
        <v>2012</v>
      </c>
      <c r="E37" s="116">
        <v>2013</v>
      </c>
      <c r="F37" s="116">
        <v>2014</v>
      </c>
      <c r="G37" s="116">
        <v>2015</v>
      </c>
      <c r="H37" s="116">
        <v>2016</v>
      </c>
      <c r="I37" s="116">
        <v>2017</v>
      </c>
      <c r="J37" s="116">
        <v>2018</v>
      </c>
      <c r="K37" s="116">
        <v>2019</v>
      </c>
      <c r="L37" s="116"/>
      <c r="M37" s="128" t="s">
        <v>30</v>
      </c>
      <c r="O37" s="51" t="s">
        <v>40</v>
      </c>
      <c r="P37" s="121" t="s">
        <v>32</v>
      </c>
      <c r="Q37" s="114" t="s">
        <v>39</v>
      </c>
      <c r="R37" s="114" t="s">
        <v>38</v>
      </c>
    </row>
    <row r="38" spans="2:52" x14ac:dyDescent="0.2">
      <c r="B38" s="116" t="s">
        <v>0</v>
      </c>
      <c r="C38" s="116">
        <v>0</v>
      </c>
      <c r="D38" s="116">
        <v>1</v>
      </c>
      <c r="E38" s="116">
        <v>0</v>
      </c>
      <c r="F38" s="116">
        <v>1</v>
      </c>
      <c r="G38" s="116">
        <v>0</v>
      </c>
      <c r="H38" s="116">
        <v>1</v>
      </c>
      <c r="I38" s="116">
        <v>1</v>
      </c>
      <c r="J38" s="116">
        <v>1</v>
      </c>
      <c r="K38" s="116">
        <v>0</v>
      </c>
      <c r="L38" s="116"/>
      <c r="M38" s="128">
        <f>SUM(C38:L38)</f>
        <v>5</v>
      </c>
      <c r="O38" s="53">
        <v>1</v>
      </c>
      <c r="P38" s="116" t="s">
        <v>282</v>
      </c>
      <c r="Q38" s="54">
        <v>12</v>
      </c>
      <c r="R38" s="55">
        <f t="shared" ref="R38:R67" si="12">Q38/$M$68</f>
        <v>0.20338983050847459</v>
      </c>
    </row>
    <row r="39" spans="2:52" x14ac:dyDescent="0.2">
      <c r="B39" s="116" t="s">
        <v>1</v>
      </c>
      <c r="C39" s="116">
        <v>0</v>
      </c>
      <c r="D39" s="116">
        <v>1</v>
      </c>
      <c r="E39" s="116">
        <v>1</v>
      </c>
      <c r="F39" s="116">
        <v>0</v>
      </c>
      <c r="G39" s="116">
        <v>0</v>
      </c>
      <c r="H39" s="116">
        <v>0</v>
      </c>
      <c r="I39" s="116">
        <v>0</v>
      </c>
      <c r="J39" s="116">
        <v>0</v>
      </c>
      <c r="K39" s="116">
        <v>0</v>
      </c>
      <c r="L39" s="116"/>
      <c r="M39" s="128">
        <f t="shared" ref="M39:M101" si="13">SUM(C39:L39)</f>
        <v>2</v>
      </c>
      <c r="O39" s="53">
        <v>2</v>
      </c>
      <c r="P39" s="116" t="s">
        <v>15</v>
      </c>
      <c r="Q39" s="54">
        <v>11</v>
      </c>
      <c r="R39" s="55">
        <f t="shared" si="12"/>
        <v>0.1864406779661017</v>
      </c>
    </row>
    <row r="40" spans="2:52" x14ac:dyDescent="0.2">
      <c r="B40" s="116" t="s">
        <v>2</v>
      </c>
      <c r="C40" s="116">
        <v>0</v>
      </c>
      <c r="D40" s="116">
        <v>1</v>
      </c>
      <c r="E40" s="116">
        <v>1</v>
      </c>
      <c r="F40" s="116">
        <v>0</v>
      </c>
      <c r="G40" s="116">
        <v>1</v>
      </c>
      <c r="H40" s="116">
        <v>0</v>
      </c>
      <c r="I40" s="116">
        <v>0</v>
      </c>
      <c r="J40" s="116">
        <v>0</v>
      </c>
      <c r="K40" s="116">
        <v>0</v>
      </c>
      <c r="L40" s="116"/>
      <c r="M40" s="128">
        <f t="shared" si="13"/>
        <v>3</v>
      </c>
      <c r="O40" s="53">
        <v>3</v>
      </c>
      <c r="P40" s="116" t="s">
        <v>12</v>
      </c>
      <c r="Q40" s="54">
        <v>6</v>
      </c>
      <c r="R40" s="55">
        <f t="shared" si="12"/>
        <v>0.10169491525423729</v>
      </c>
    </row>
    <row r="41" spans="2:52" x14ac:dyDescent="0.2">
      <c r="B41" s="117" t="s">
        <v>3</v>
      </c>
      <c r="C41" s="116">
        <v>0</v>
      </c>
      <c r="D41" s="116">
        <v>0</v>
      </c>
      <c r="E41" s="116">
        <v>0</v>
      </c>
      <c r="F41" s="116">
        <v>0</v>
      </c>
      <c r="G41" s="116">
        <v>0</v>
      </c>
      <c r="H41" s="116">
        <v>0</v>
      </c>
      <c r="I41" s="116">
        <v>1</v>
      </c>
      <c r="J41" s="116">
        <v>0</v>
      </c>
      <c r="K41" s="116">
        <v>0</v>
      </c>
      <c r="L41" s="116"/>
      <c r="M41" s="128">
        <f t="shared" si="13"/>
        <v>1</v>
      </c>
      <c r="O41" s="53">
        <v>4</v>
      </c>
      <c r="P41" s="116" t="s">
        <v>0</v>
      </c>
      <c r="Q41" s="54">
        <v>5</v>
      </c>
      <c r="R41" s="55">
        <f t="shared" si="12"/>
        <v>8.4745762711864403E-2</v>
      </c>
    </row>
    <row r="42" spans="2:52" x14ac:dyDescent="0.2">
      <c r="B42" s="116" t="s">
        <v>4</v>
      </c>
      <c r="C42" s="116">
        <v>0</v>
      </c>
      <c r="D42" s="116">
        <v>0</v>
      </c>
      <c r="E42" s="116">
        <v>0</v>
      </c>
      <c r="F42" s="116">
        <v>0</v>
      </c>
      <c r="G42" s="116">
        <v>0</v>
      </c>
      <c r="H42" s="116">
        <v>0</v>
      </c>
      <c r="I42" s="116">
        <v>0</v>
      </c>
      <c r="J42" s="116">
        <v>0</v>
      </c>
      <c r="K42" s="116">
        <v>0</v>
      </c>
      <c r="L42" s="116"/>
      <c r="M42" s="128">
        <f t="shared" si="13"/>
        <v>0</v>
      </c>
      <c r="O42" s="53">
        <v>5</v>
      </c>
      <c r="P42" s="116" t="s">
        <v>2</v>
      </c>
      <c r="Q42" s="54">
        <v>3</v>
      </c>
      <c r="R42" s="55">
        <f t="shared" si="12"/>
        <v>5.0847457627118647E-2</v>
      </c>
    </row>
    <row r="43" spans="2:52" x14ac:dyDescent="0.2">
      <c r="B43" s="116" t="s">
        <v>5</v>
      </c>
      <c r="C43" s="116">
        <v>0</v>
      </c>
      <c r="D43" s="116">
        <v>1</v>
      </c>
      <c r="E43" s="116">
        <v>1</v>
      </c>
      <c r="F43" s="116">
        <v>0</v>
      </c>
      <c r="G43" s="116">
        <v>0</v>
      </c>
      <c r="H43" s="116">
        <v>0</v>
      </c>
      <c r="I43" s="116">
        <v>0</v>
      </c>
      <c r="J43" s="116">
        <v>0</v>
      </c>
      <c r="K43" s="116">
        <v>0</v>
      </c>
      <c r="L43" s="116"/>
      <c r="M43" s="128">
        <f t="shared" si="13"/>
        <v>2</v>
      </c>
      <c r="O43" s="53">
        <v>6</v>
      </c>
      <c r="P43" s="116" t="s">
        <v>13</v>
      </c>
      <c r="Q43" s="54">
        <v>3</v>
      </c>
      <c r="R43" s="55">
        <f t="shared" si="12"/>
        <v>5.0847457627118647E-2</v>
      </c>
    </row>
    <row r="44" spans="2:52" x14ac:dyDescent="0.2">
      <c r="B44" s="116" t="s">
        <v>6</v>
      </c>
      <c r="C44" s="116">
        <v>0</v>
      </c>
      <c r="D44" s="116">
        <v>0</v>
      </c>
      <c r="E44" s="116">
        <v>0</v>
      </c>
      <c r="F44" s="116">
        <v>0</v>
      </c>
      <c r="G44" s="116">
        <v>0</v>
      </c>
      <c r="H44" s="116">
        <v>0</v>
      </c>
      <c r="I44" s="116">
        <v>0</v>
      </c>
      <c r="J44" s="116">
        <v>0</v>
      </c>
      <c r="K44" s="116">
        <v>0</v>
      </c>
      <c r="L44" s="116"/>
      <c r="M44" s="128">
        <f t="shared" si="13"/>
        <v>0</v>
      </c>
      <c r="O44" s="53">
        <v>7</v>
      </c>
      <c r="P44" s="116" t="s">
        <v>1</v>
      </c>
      <c r="Q44" s="54">
        <v>2</v>
      </c>
      <c r="R44" s="55">
        <f t="shared" si="12"/>
        <v>3.3898305084745763E-2</v>
      </c>
    </row>
    <row r="45" spans="2:52" x14ac:dyDescent="0.2">
      <c r="B45" s="116" t="s">
        <v>7</v>
      </c>
      <c r="C45" s="116">
        <v>0</v>
      </c>
      <c r="D45" s="116">
        <v>0</v>
      </c>
      <c r="E45" s="116">
        <v>1</v>
      </c>
      <c r="F45" s="116">
        <v>0</v>
      </c>
      <c r="G45" s="116">
        <v>0</v>
      </c>
      <c r="H45" s="116">
        <v>0</v>
      </c>
      <c r="I45" s="116">
        <v>0</v>
      </c>
      <c r="J45" s="116">
        <v>0</v>
      </c>
      <c r="K45" s="116">
        <v>0</v>
      </c>
      <c r="L45" s="116"/>
      <c r="M45" s="128">
        <f t="shared" si="13"/>
        <v>1</v>
      </c>
      <c r="O45" s="53">
        <v>8</v>
      </c>
      <c r="P45" s="116" t="s">
        <v>5</v>
      </c>
      <c r="Q45" s="54">
        <v>2</v>
      </c>
      <c r="R45" s="55">
        <f t="shared" si="12"/>
        <v>3.3898305084745763E-2</v>
      </c>
    </row>
    <row r="46" spans="2:52" x14ac:dyDescent="0.2">
      <c r="B46" s="116" t="s">
        <v>8</v>
      </c>
      <c r="C46" s="116">
        <v>0</v>
      </c>
      <c r="D46" s="116">
        <v>0</v>
      </c>
      <c r="E46" s="116">
        <v>0</v>
      </c>
      <c r="F46" s="116">
        <v>0</v>
      </c>
      <c r="G46" s="116">
        <v>0</v>
      </c>
      <c r="H46" s="116">
        <v>0</v>
      </c>
      <c r="I46" s="116">
        <v>0</v>
      </c>
      <c r="J46" s="116">
        <v>0</v>
      </c>
      <c r="K46" s="116">
        <v>0</v>
      </c>
      <c r="L46" s="116"/>
      <c r="M46" s="128">
        <f t="shared" si="13"/>
        <v>0</v>
      </c>
      <c r="O46" s="53">
        <v>9</v>
      </c>
      <c r="P46" s="116" t="s">
        <v>14</v>
      </c>
      <c r="Q46" s="54">
        <v>2</v>
      </c>
      <c r="R46" s="55">
        <f t="shared" si="12"/>
        <v>3.3898305084745763E-2</v>
      </c>
    </row>
    <row r="47" spans="2:52" x14ac:dyDescent="0.2">
      <c r="B47" s="116" t="s">
        <v>9</v>
      </c>
      <c r="C47" s="116">
        <v>0</v>
      </c>
      <c r="D47" s="116">
        <v>0</v>
      </c>
      <c r="E47" s="116">
        <v>0</v>
      </c>
      <c r="F47" s="116">
        <v>0</v>
      </c>
      <c r="G47" s="116">
        <v>0</v>
      </c>
      <c r="H47" s="116">
        <v>0</v>
      </c>
      <c r="I47" s="116">
        <v>0</v>
      </c>
      <c r="J47" s="116">
        <v>0</v>
      </c>
      <c r="K47" s="116">
        <v>0</v>
      </c>
      <c r="L47" s="116"/>
      <c r="M47" s="128">
        <f t="shared" si="13"/>
        <v>0</v>
      </c>
      <c r="O47" s="53">
        <v>10</v>
      </c>
      <c r="P47" s="116" t="s">
        <v>18</v>
      </c>
      <c r="Q47" s="54">
        <v>2</v>
      </c>
      <c r="R47" s="55">
        <f t="shared" si="12"/>
        <v>3.3898305084745763E-2</v>
      </c>
    </row>
    <row r="48" spans="2:52" x14ac:dyDescent="0.2">
      <c r="B48" s="116" t="s">
        <v>10</v>
      </c>
      <c r="C48" s="116">
        <v>0</v>
      </c>
      <c r="D48" s="116">
        <v>0</v>
      </c>
      <c r="E48" s="116">
        <v>1</v>
      </c>
      <c r="F48" s="116">
        <v>0</v>
      </c>
      <c r="G48" s="116">
        <v>0</v>
      </c>
      <c r="H48" s="116">
        <v>0</v>
      </c>
      <c r="I48" s="116">
        <v>0</v>
      </c>
      <c r="J48" s="116">
        <v>0</v>
      </c>
      <c r="K48" s="116">
        <v>0</v>
      </c>
      <c r="L48" s="116"/>
      <c r="M48" s="128">
        <f t="shared" si="13"/>
        <v>1</v>
      </c>
      <c r="O48" s="53">
        <v>11</v>
      </c>
      <c r="P48" s="117" t="s">
        <v>3</v>
      </c>
      <c r="Q48" s="54">
        <v>1</v>
      </c>
      <c r="R48" s="55">
        <f t="shared" si="12"/>
        <v>1.6949152542372881E-2</v>
      </c>
    </row>
    <row r="49" spans="2:18" x14ac:dyDescent="0.2">
      <c r="B49" s="116" t="s">
        <v>11</v>
      </c>
      <c r="C49" s="116">
        <v>0</v>
      </c>
      <c r="D49" s="116">
        <v>0</v>
      </c>
      <c r="E49" s="116">
        <v>0</v>
      </c>
      <c r="F49" s="116">
        <v>0</v>
      </c>
      <c r="G49" s="116">
        <v>0</v>
      </c>
      <c r="H49" s="116">
        <v>0</v>
      </c>
      <c r="I49" s="116">
        <v>0</v>
      </c>
      <c r="J49" s="116">
        <v>0</v>
      </c>
      <c r="K49" s="116">
        <v>0</v>
      </c>
      <c r="L49" s="116"/>
      <c r="M49" s="128">
        <f t="shared" si="13"/>
        <v>0</v>
      </c>
      <c r="O49" s="53">
        <v>12</v>
      </c>
      <c r="P49" s="116" t="s">
        <v>7</v>
      </c>
      <c r="Q49" s="54">
        <v>1</v>
      </c>
      <c r="R49" s="55">
        <f t="shared" si="12"/>
        <v>1.6949152542372881E-2</v>
      </c>
    </row>
    <row r="50" spans="2:18" x14ac:dyDescent="0.2">
      <c r="B50" s="116" t="s">
        <v>12</v>
      </c>
      <c r="C50" s="116">
        <v>0</v>
      </c>
      <c r="D50" s="116">
        <v>1</v>
      </c>
      <c r="E50" s="116">
        <v>2</v>
      </c>
      <c r="F50" s="116">
        <v>0</v>
      </c>
      <c r="G50" s="116">
        <v>1</v>
      </c>
      <c r="H50" s="116">
        <v>0</v>
      </c>
      <c r="I50" s="116">
        <v>0</v>
      </c>
      <c r="J50" s="116">
        <v>2</v>
      </c>
      <c r="K50" s="116">
        <v>0</v>
      </c>
      <c r="L50" s="116"/>
      <c r="M50" s="128">
        <f t="shared" si="13"/>
        <v>6</v>
      </c>
      <c r="O50" s="53">
        <v>13</v>
      </c>
      <c r="P50" s="116" t="s">
        <v>10</v>
      </c>
      <c r="Q50" s="54">
        <v>1</v>
      </c>
      <c r="R50" s="55">
        <f t="shared" si="12"/>
        <v>1.6949152542372881E-2</v>
      </c>
    </row>
    <row r="51" spans="2:18" x14ac:dyDescent="0.2">
      <c r="B51" s="116" t="s">
        <v>13</v>
      </c>
      <c r="C51" s="116">
        <v>0</v>
      </c>
      <c r="D51" s="116">
        <v>0</v>
      </c>
      <c r="E51" s="116">
        <v>1</v>
      </c>
      <c r="F51" s="116">
        <v>0</v>
      </c>
      <c r="G51" s="116">
        <v>2</v>
      </c>
      <c r="H51" s="116">
        <v>0</v>
      </c>
      <c r="I51" s="116">
        <v>0</v>
      </c>
      <c r="J51" s="116">
        <v>0</v>
      </c>
      <c r="K51" s="116">
        <v>0</v>
      </c>
      <c r="L51" s="116"/>
      <c r="M51" s="128">
        <f t="shared" si="13"/>
        <v>3</v>
      </c>
      <c r="O51" s="53">
        <v>14</v>
      </c>
      <c r="P51" s="116" t="s">
        <v>16</v>
      </c>
      <c r="Q51" s="54">
        <v>1</v>
      </c>
      <c r="R51" s="55">
        <f t="shared" si="12"/>
        <v>1.6949152542372881E-2</v>
      </c>
    </row>
    <row r="52" spans="2:18" x14ac:dyDescent="0.2">
      <c r="B52" s="116" t="s">
        <v>14</v>
      </c>
      <c r="C52" s="116">
        <v>0</v>
      </c>
      <c r="D52" s="116">
        <v>0</v>
      </c>
      <c r="E52" s="116">
        <v>0</v>
      </c>
      <c r="F52" s="116">
        <v>0</v>
      </c>
      <c r="G52" s="116">
        <v>1</v>
      </c>
      <c r="H52" s="116">
        <v>0</v>
      </c>
      <c r="I52" s="116">
        <v>1</v>
      </c>
      <c r="J52" s="116">
        <v>0</v>
      </c>
      <c r="K52" s="116">
        <v>0</v>
      </c>
      <c r="L52" s="116"/>
      <c r="M52" s="128">
        <f t="shared" si="13"/>
        <v>2</v>
      </c>
      <c r="O52" s="53">
        <v>15</v>
      </c>
      <c r="P52" s="116" t="s">
        <v>21</v>
      </c>
      <c r="Q52" s="54">
        <v>1</v>
      </c>
      <c r="R52" s="55">
        <f t="shared" si="12"/>
        <v>1.6949152542372881E-2</v>
      </c>
    </row>
    <row r="53" spans="2:18" x14ac:dyDescent="0.2">
      <c r="B53" s="116" t="s">
        <v>15</v>
      </c>
      <c r="C53" s="116">
        <v>0</v>
      </c>
      <c r="D53" s="116">
        <v>1</v>
      </c>
      <c r="E53" s="116">
        <v>7</v>
      </c>
      <c r="F53" s="116">
        <v>1</v>
      </c>
      <c r="G53" s="116">
        <v>1</v>
      </c>
      <c r="H53" s="116">
        <v>0</v>
      </c>
      <c r="I53" s="116">
        <v>1</v>
      </c>
      <c r="J53" s="116">
        <v>0</v>
      </c>
      <c r="K53" s="116">
        <v>0</v>
      </c>
      <c r="L53" s="116"/>
      <c r="M53" s="128">
        <f t="shared" si="13"/>
        <v>11</v>
      </c>
      <c r="O53" s="53">
        <v>16</v>
      </c>
      <c r="P53" s="116" t="s">
        <v>22</v>
      </c>
      <c r="Q53" s="54">
        <v>1</v>
      </c>
      <c r="R53" s="55">
        <f t="shared" si="12"/>
        <v>1.6949152542372881E-2</v>
      </c>
    </row>
    <row r="54" spans="2:18" x14ac:dyDescent="0.2">
      <c r="B54" s="116" t="s">
        <v>16</v>
      </c>
      <c r="C54" s="116">
        <v>0</v>
      </c>
      <c r="D54" s="116">
        <v>0</v>
      </c>
      <c r="E54" s="116">
        <v>1</v>
      </c>
      <c r="F54" s="116">
        <v>0</v>
      </c>
      <c r="G54" s="116">
        <v>0</v>
      </c>
      <c r="H54" s="116">
        <v>0</v>
      </c>
      <c r="I54" s="116">
        <v>0</v>
      </c>
      <c r="J54" s="116">
        <v>0</v>
      </c>
      <c r="K54" s="116">
        <v>0</v>
      </c>
      <c r="L54" s="116"/>
      <c r="M54" s="128">
        <f t="shared" si="13"/>
        <v>1</v>
      </c>
      <c r="O54" s="53">
        <v>17</v>
      </c>
      <c r="P54" s="116" t="s">
        <v>24</v>
      </c>
      <c r="Q54" s="54">
        <v>1</v>
      </c>
      <c r="R54" s="55">
        <f t="shared" si="12"/>
        <v>1.6949152542372881E-2</v>
      </c>
    </row>
    <row r="55" spans="2:18" x14ac:dyDescent="0.2">
      <c r="B55" s="116" t="s">
        <v>17</v>
      </c>
      <c r="C55" s="116">
        <v>0</v>
      </c>
      <c r="D55" s="116">
        <v>0</v>
      </c>
      <c r="E55" s="116">
        <v>0</v>
      </c>
      <c r="F55" s="116">
        <v>0</v>
      </c>
      <c r="G55" s="116">
        <v>0</v>
      </c>
      <c r="H55" s="116">
        <v>0</v>
      </c>
      <c r="I55" s="116">
        <v>0</v>
      </c>
      <c r="J55" s="116">
        <v>0</v>
      </c>
      <c r="K55" s="116">
        <v>0</v>
      </c>
      <c r="L55" s="116"/>
      <c r="M55" s="128">
        <f t="shared" si="13"/>
        <v>0</v>
      </c>
      <c r="O55" s="53">
        <v>18</v>
      </c>
      <c r="P55" s="116" t="s">
        <v>25</v>
      </c>
      <c r="Q55" s="54">
        <v>1</v>
      </c>
      <c r="R55" s="55">
        <f t="shared" si="12"/>
        <v>1.6949152542372881E-2</v>
      </c>
    </row>
    <row r="56" spans="2:18" x14ac:dyDescent="0.2">
      <c r="B56" s="116" t="s">
        <v>18</v>
      </c>
      <c r="C56" s="116">
        <v>0</v>
      </c>
      <c r="D56" s="116">
        <v>0</v>
      </c>
      <c r="E56" s="116">
        <v>1</v>
      </c>
      <c r="F56" s="116">
        <v>0</v>
      </c>
      <c r="G56" s="116">
        <v>1</v>
      </c>
      <c r="H56" s="116">
        <v>0</v>
      </c>
      <c r="I56" s="116">
        <v>0</v>
      </c>
      <c r="J56" s="116">
        <v>0</v>
      </c>
      <c r="K56" s="116">
        <v>0</v>
      </c>
      <c r="L56" s="116"/>
      <c r="M56" s="128">
        <f t="shared" si="13"/>
        <v>2</v>
      </c>
      <c r="O56" s="53">
        <v>19</v>
      </c>
      <c r="P56" s="116" t="s">
        <v>26</v>
      </c>
      <c r="Q56" s="54">
        <v>1</v>
      </c>
      <c r="R56" s="55">
        <f t="shared" si="12"/>
        <v>1.6949152542372881E-2</v>
      </c>
    </row>
    <row r="57" spans="2:18" x14ac:dyDescent="0.2">
      <c r="B57" s="116" t="s">
        <v>19</v>
      </c>
      <c r="C57" s="116">
        <v>0</v>
      </c>
      <c r="D57" s="116">
        <v>0</v>
      </c>
      <c r="E57" s="116">
        <v>0</v>
      </c>
      <c r="F57" s="116">
        <v>0</v>
      </c>
      <c r="G57" s="116">
        <v>0</v>
      </c>
      <c r="H57" s="116">
        <v>0</v>
      </c>
      <c r="I57" s="116">
        <v>0</v>
      </c>
      <c r="J57" s="116">
        <v>0</v>
      </c>
      <c r="K57" s="116">
        <v>0</v>
      </c>
      <c r="L57" s="116"/>
      <c r="M57" s="128">
        <f t="shared" si="13"/>
        <v>0</v>
      </c>
      <c r="O57" s="53">
        <v>20</v>
      </c>
      <c r="P57" s="116" t="s">
        <v>27</v>
      </c>
      <c r="Q57" s="54">
        <v>1</v>
      </c>
      <c r="R57" s="55">
        <f t="shared" si="12"/>
        <v>1.6949152542372881E-2</v>
      </c>
    </row>
    <row r="58" spans="2:18" x14ac:dyDescent="0.2">
      <c r="B58" s="116" t="s">
        <v>20</v>
      </c>
      <c r="C58" s="116">
        <v>0</v>
      </c>
      <c r="D58" s="116">
        <v>0</v>
      </c>
      <c r="E58" s="116">
        <v>0</v>
      </c>
      <c r="F58" s="116">
        <v>2</v>
      </c>
      <c r="G58" s="116">
        <v>4</v>
      </c>
      <c r="H58" s="116">
        <v>4</v>
      </c>
      <c r="I58" s="116">
        <v>2</v>
      </c>
      <c r="J58" s="116">
        <v>0</v>
      </c>
      <c r="K58" s="116">
        <v>0</v>
      </c>
      <c r="L58" s="116"/>
      <c r="M58" s="128">
        <f t="shared" si="13"/>
        <v>12</v>
      </c>
      <c r="O58" s="53">
        <v>21</v>
      </c>
      <c r="P58" s="116" t="s">
        <v>29</v>
      </c>
      <c r="Q58" s="54">
        <v>1</v>
      </c>
      <c r="R58" s="55">
        <f t="shared" si="12"/>
        <v>1.6949152542372881E-2</v>
      </c>
    </row>
    <row r="59" spans="2:18" x14ac:dyDescent="0.2">
      <c r="B59" s="116" t="s">
        <v>21</v>
      </c>
      <c r="C59" s="116">
        <v>0</v>
      </c>
      <c r="D59" s="116">
        <v>0</v>
      </c>
      <c r="E59" s="116">
        <v>0</v>
      </c>
      <c r="F59" s="116">
        <v>0</v>
      </c>
      <c r="G59" s="116">
        <v>1</v>
      </c>
      <c r="H59" s="116">
        <v>0</v>
      </c>
      <c r="I59" s="116">
        <v>0</v>
      </c>
      <c r="J59" s="116">
        <v>0</v>
      </c>
      <c r="K59" s="116">
        <v>0</v>
      </c>
      <c r="L59" s="116"/>
      <c r="M59" s="128">
        <f t="shared" si="13"/>
        <v>1</v>
      </c>
      <c r="O59" s="53">
        <v>22</v>
      </c>
      <c r="P59" s="116" t="s">
        <v>4</v>
      </c>
      <c r="Q59" s="54">
        <v>0</v>
      </c>
      <c r="R59" s="55">
        <f t="shared" si="12"/>
        <v>0</v>
      </c>
    </row>
    <row r="60" spans="2:18" x14ac:dyDescent="0.2">
      <c r="B60" s="116" t="s">
        <v>22</v>
      </c>
      <c r="C60" s="116">
        <v>0</v>
      </c>
      <c r="D60" s="116">
        <v>0</v>
      </c>
      <c r="E60" s="116">
        <v>1</v>
      </c>
      <c r="F60" s="116">
        <v>0</v>
      </c>
      <c r="G60" s="116">
        <v>0</v>
      </c>
      <c r="H60" s="116">
        <v>0</v>
      </c>
      <c r="I60" s="116">
        <v>0</v>
      </c>
      <c r="J60" s="116">
        <v>0</v>
      </c>
      <c r="K60" s="116">
        <v>0</v>
      </c>
      <c r="L60" s="116"/>
      <c r="M60" s="128">
        <f t="shared" si="13"/>
        <v>1</v>
      </c>
      <c r="O60" s="53">
        <v>23</v>
      </c>
      <c r="P60" s="116" t="s">
        <v>6</v>
      </c>
      <c r="Q60" s="54">
        <v>0</v>
      </c>
      <c r="R60" s="55">
        <f t="shared" si="12"/>
        <v>0</v>
      </c>
    </row>
    <row r="61" spans="2:18" x14ac:dyDescent="0.2">
      <c r="B61" s="116" t="s">
        <v>23</v>
      </c>
      <c r="C61" s="116">
        <v>0</v>
      </c>
      <c r="D61" s="116">
        <v>0</v>
      </c>
      <c r="E61" s="116">
        <v>0</v>
      </c>
      <c r="F61" s="116">
        <v>0</v>
      </c>
      <c r="G61" s="116">
        <v>0</v>
      </c>
      <c r="H61" s="116">
        <v>0</v>
      </c>
      <c r="I61" s="116">
        <v>0</v>
      </c>
      <c r="J61" s="116">
        <v>0</v>
      </c>
      <c r="K61" s="116">
        <v>0</v>
      </c>
      <c r="L61" s="116"/>
      <c r="M61" s="128">
        <f t="shared" si="13"/>
        <v>0</v>
      </c>
      <c r="O61" s="53">
        <v>24</v>
      </c>
      <c r="P61" s="116" t="s">
        <v>8</v>
      </c>
      <c r="Q61" s="54">
        <v>0</v>
      </c>
      <c r="R61" s="55">
        <f t="shared" si="12"/>
        <v>0</v>
      </c>
    </row>
    <row r="62" spans="2:18" x14ac:dyDescent="0.2">
      <c r="B62" s="116" t="s">
        <v>24</v>
      </c>
      <c r="C62" s="116">
        <v>0</v>
      </c>
      <c r="D62" s="116">
        <v>0</v>
      </c>
      <c r="E62" s="116">
        <v>0</v>
      </c>
      <c r="F62" s="116">
        <v>0</v>
      </c>
      <c r="G62" s="116">
        <v>0</v>
      </c>
      <c r="H62" s="116">
        <v>1</v>
      </c>
      <c r="I62" s="116">
        <v>0</v>
      </c>
      <c r="J62" s="116">
        <v>0</v>
      </c>
      <c r="K62" s="116">
        <v>0</v>
      </c>
      <c r="L62" s="116"/>
      <c r="M62" s="128">
        <f t="shared" si="13"/>
        <v>1</v>
      </c>
      <c r="O62" s="53">
        <v>25</v>
      </c>
      <c r="P62" s="116" t="s">
        <v>9</v>
      </c>
      <c r="Q62" s="54">
        <v>0</v>
      </c>
      <c r="R62" s="55">
        <f t="shared" si="12"/>
        <v>0</v>
      </c>
    </row>
    <row r="63" spans="2:18" x14ac:dyDescent="0.2">
      <c r="B63" s="116" t="s">
        <v>25</v>
      </c>
      <c r="C63" s="116">
        <v>0</v>
      </c>
      <c r="D63" s="116">
        <v>0</v>
      </c>
      <c r="E63" s="116">
        <v>1</v>
      </c>
      <c r="F63" s="116">
        <v>0</v>
      </c>
      <c r="G63" s="116">
        <v>0</v>
      </c>
      <c r="H63" s="116">
        <v>0</v>
      </c>
      <c r="I63" s="116">
        <v>0</v>
      </c>
      <c r="J63" s="116">
        <v>0</v>
      </c>
      <c r="K63" s="116">
        <v>0</v>
      </c>
      <c r="L63" s="116"/>
      <c r="M63" s="128">
        <f t="shared" si="13"/>
        <v>1</v>
      </c>
      <c r="O63" s="53">
        <v>26</v>
      </c>
      <c r="P63" s="116" t="s">
        <v>11</v>
      </c>
      <c r="Q63" s="54">
        <v>0</v>
      </c>
      <c r="R63" s="55">
        <f t="shared" si="12"/>
        <v>0</v>
      </c>
    </row>
    <row r="64" spans="2:18" x14ac:dyDescent="0.2">
      <c r="B64" s="116" t="s">
        <v>26</v>
      </c>
      <c r="C64" s="116">
        <v>0</v>
      </c>
      <c r="D64" s="116">
        <v>0</v>
      </c>
      <c r="E64" s="116">
        <v>0</v>
      </c>
      <c r="F64" s="116">
        <v>0</v>
      </c>
      <c r="G64" s="116">
        <v>0</v>
      </c>
      <c r="H64" s="116">
        <v>0</v>
      </c>
      <c r="I64" s="116">
        <v>1</v>
      </c>
      <c r="J64" s="116">
        <v>0</v>
      </c>
      <c r="K64" s="116">
        <v>0</v>
      </c>
      <c r="L64" s="116"/>
      <c r="M64" s="128">
        <f t="shared" si="13"/>
        <v>1</v>
      </c>
      <c r="O64" s="53">
        <v>27</v>
      </c>
      <c r="P64" s="116" t="s">
        <v>17</v>
      </c>
      <c r="Q64" s="54">
        <v>0</v>
      </c>
      <c r="R64" s="55">
        <f t="shared" si="12"/>
        <v>0</v>
      </c>
    </row>
    <row r="65" spans="2:18" x14ac:dyDescent="0.2">
      <c r="B65" s="116" t="s">
        <v>27</v>
      </c>
      <c r="C65" s="116">
        <v>0</v>
      </c>
      <c r="D65" s="116">
        <v>0</v>
      </c>
      <c r="E65" s="116">
        <v>1</v>
      </c>
      <c r="F65" s="116">
        <v>0</v>
      </c>
      <c r="G65" s="116">
        <v>0</v>
      </c>
      <c r="H65" s="116">
        <v>0</v>
      </c>
      <c r="I65" s="116">
        <v>0</v>
      </c>
      <c r="J65" s="116">
        <v>0</v>
      </c>
      <c r="K65" s="116">
        <v>0</v>
      </c>
      <c r="L65" s="116"/>
      <c r="M65" s="128">
        <f t="shared" si="13"/>
        <v>1</v>
      </c>
      <c r="O65" s="53">
        <v>28</v>
      </c>
      <c r="P65" s="116" t="s">
        <v>19</v>
      </c>
      <c r="Q65" s="54">
        <v>0</v>
      </c>
      <c r="R65" s="55">
        <f t="shared" si="12"/>
        <v>0</v>
      </c>
    </row>
    <row r="66" spans="2:18" x14ac:dyDescent="0.2">
      <c r="B66" s="116" t="s">
        <v>28</v>
      </c>
      <c r="C66" s="116">
        <v>0</v>
      </c>
      <c r="D66" s="116">
        <v>0</v>
      </c>
      <c r="E66" s="116">
        <v>0</v>
      </c>
      <c r="F66" s="116">
        <v>0</v>
      </c>
      <c r="G66" s="116">
        <v>0</v>
      </c>
      <c r="H66" s="116">
        <v>0</v>
      </c>
      <c r="I66" s="116">
        <v>0</v>
      </c>
      <c r="J66" s="116">
        <v>0</v>
      </c>
      <c r="K66" s="116">
        <v>0</v>
      </c>
      <c r="L66" s="116"/>
      <c r="M66" s="128">
        <f t="shared" si="13"/>
        <v>0</v>
      </c>
      <c r="O66" s="53">
        <v>29</v>
      </c>
      <c r="P66" s="116" t="s">
        <v>23</v>
      </c>
      <c r="Q66" s="54">
        <v>0</v>
      </c>
      <c r="R66" s="55">
        <f t="shared" si="12"/>
        <v>0</v>
      </c>
    </row>
    <row r="67" spans="2:18" x14ac:dyDescent="0.2">
      <c r="B67" s="116" t="s">
        <v>29</v>
      </c>
      <c r="C67" s="116">
        <v>1</v>
      </c>
      <c r="D67" s="116">
        <v>0</v>
      </c>
      <c r="E67" s="116">
        <v>0</v>
      </c>
      <c r="F67" s="116">
        <v>0</v>
      </c>
      <c r="G67" s="116">
        <v>0</v>
      </c>
      <c r="H67" s="116">
        <v>0</v>
      </c>
      <c r="I67" s="116">
        <v>0</v>
      </c>
      <c r="J67" s="116">
        <v>0</v>
      </c>
      <c r="K67" s="116">
        <v>0</v>
      </c>
      <c r="L67" s="116"/>
      <c r="M67" s="128">
        <f t="shared" si="13"/>
        <v>1</v>
      </c>
      <c r="O67" s="53">
        <v>30</v>
      </c>
      <c r="P67" s="116" t="s">
        <v>28</v>
      </c>
      <c r="Q67" s="54">
        <v>0</v>
      </c>
      <c r="R67" s="55">
        <f t="shared" si="12"/>
        <v>0</v>
      </c>
    </row>
    <row r="68" spans="2:18" x14ac:dyDescent="0.2">
      <c r="M68" s="128">
        <f>SUM(M38:M67)</f>
        <v>59</v>
      </c>
      <c r="O68" s="54"/>
      <c r="P68" s="124"/>
      <c r="Q68" s="54"/>
      <c r="R68" s="55"/>
    </row>
    <row r="69" spans="2:18" x14ac:dyDescent="0.2">
      <c r="O69" s="86"/>
      <c r="R69" s="87"/>
    </row>
    <row r="70" spans="2:18" x14ac:dyDescent="0.2">
      <c r="O70" s="86"/>
      <c r="Q70" s="86"/>
      <c r="R70" s="86"/>
    </row>
    <row r="71" spans="2:18" x14ac:dyDescent="0.2">
      <c r="B71" s="116" t="s">
        <v>33</v>
      </c>
      <c r="C71" s="116">
        <v>2009</v>
      </c>
      <c r="D71" s="116">
        <v>2012</v>
      </c>
      <c r="E71" s="116">
        <v>2013</v>
      </c>
      <c r="F71" s="116">
        <v>2014</v>
      </c>
      <c r="G71" s="116">
        <v>2015</v>
      </c>
      <c r="H71" s="116">
        <v>2016</v>
      </c>
      <c r="I71" s="116">
        <v>2017</v>
      </c>
      <c r="J71" s="116">
        <v>2018</v>
      </c>
      <c r="K71" s="116">
        <v>2019</v>
      </c>
      <c r="L71" s="116"/>
      <c r="M71" s="128" t="s">
        <v>30</v>
      </c>
      <c r="O71" s="51" t="s">
        <v>40</v>
      </c>
      <c r="P71" s="121" t="s">
        <v>33</v>
      </c>
      <c r="Q71" s="114" t="s">
        <v>39</v>
      </c>
      <c r="R71" s="114" t="s">
        <v>38</v>
      </c>
    </row>
    <row r="72" spans="2:18" x14ac:dyDescent="0.2">
      <c r="B72" s="116" t="s">
        <v>0</v>
      </c>
      <c r="C72" s="116">
        <v>0</v>
      </c>
      <c r="D72" s="116">
        <v>0</v>
      </c>
      <c r="E72" s="116">
        <v>0</v>
      </c>
      <c r="F72" s="116">
        <v>1</v>
      </c>
      <c r="G72" s="116">
        <v>2</v>
      </c>
      <c r="H72" s="116">
        <v>0</v>
      </c>
      <c r="I72" s="116">
        <v>0</v>
      </c>
      <c r="J72" s="116">
        <v>1</v>
      </c>
      <c r="K72" s="116">
        <v>2</v>
      </c>
      <c r="L72" s="116"/>
      <c r="M72" s="128">
        <f t="shared" si="13"/>
        <v>6</v>
      </c>
      <c r="O72" s="53">
        <v>1</v>
      </c>
      <c r="P72" s="116" t="s">
        <v>7</v>
      </c>
      <c r="Q72" s="54">
        <v>14</v>
      </c>
      <c r="R72" s="55">
        <f t="shared" ref="R72:R101" si="14">Q72/$M$102</f>
        <v>0.11475409836065574</v>
      </c>
    </row>
    <row r="73" spans="2:18" x14ac:dyDescent="0.2">
      <c r="B73" s="116" t="s">
        <v>1</v>
      </c>
      <c r="C73" s="116">
        <v>0</v>
      </c>
      <c r="D73" s="116">
        <v>0</v>
      </c>
      <c r="E73" s="116">
        <v>0</v>
      </c>
      <c r="F73" s="116">
        <v>1</v>
      </c>
      <c r="G73" s="116">
        <v>0</v>
      </c>
      <c r="H73" s="116">
        <v>0</v>
      </c>
      <c r="I73" s="116">
        <v>1</v>
      </c>
      <c r="J73" s="116">
        <v>1</v>
      </c>
      <c r="K73" s="116">
        <v>3</v>
      </c>
      <c r="L73" s="116"/>
      <c r="M73" s="128">
        <f t="shared" si="13"/>
        <v>6</v>
      </c>
      <c r="O73" s="53">
        <v>2</v>
      </c>
      <c r="P73" s="116" t="s">
        <v>15</v>
      </c>
      <c r="Q73" s="54">
        <v>13</v>
      </c>
      <c r="R73" s="55">
        <f t="shared" si="14"/>
        <v>0.10655737704918032</v>
      </c>
    </row>
    <row r="74" spans="2:18" x14ac:dyDescent="0.2">
      <c r="B74" s="116" t="s">
        <v>2</v>
      </c>
      <c r="C74" s="116">
        <v>0</v>
      </c>
      <c r="D74" s="116">
        <v>0</v>
      </c>
      <c r="E74" s="116">
        <v>0</v>
      </c>
      <c r="F74" s="116">
        <v>1</v>
      </c>
      <c r="G74" s="116">
        <v>2</v>
      </c>
      <c r="H74" s="116">
        <v>0</v>
      </c>
      <c r="I74" s="116">
        <v>3</v>
      </c>
      <c r="J74" s="116">
        <v>2</v>
      </c>
      <c r="K74" s="116">
        <v>1</v>
      </c>
      <c r="L74" s="116"/>
      <c r="M74" s="128">
        <f t="shared" si="13"/>
        <v>9</v>
      </c>
      <c r="O74" s="53">
        <v>3</v>
      </c>
      <c r="P74" s="116" t="s">
        <v>20</v>
      </c>
      <c r="Q74" s="54">
        <v>12</v>
      </c>
      <c r="R74" s="55">
        <f t="shared" si="14"/>
        <v>9.8360655737704916E-2</v>
      </c>
    </row>
    <row r="75" spans="2:18" x14ac:dyDescent="0.2">
      <c r="B75" s="117" t="s">
        <v>3</v>
      </c>
      <c r="C75" s="116">
        <v>0</v>
      </c>
      <c r="D75" s="116">
        <v>0</v>
      </c>
      <c r="E75" s="116">
        <v>0</v>
      </c>
      <c r="F75" s="116">
        <v>0</v>
      </c>
      <c r="G75" s="116">
        <v>0</v>
      </c>
      <c r="H75" s="116">
        <v>0</v>
      </c>
      <c r="I75" s="116">
        <v>1</v>
      </c>
      <c r="J75" s="116">
        <v>7</v>
      </c>
      <c r="K75" s="116">
        <v>0</v>
      </c>
      <c r="L75" s="116"/>
      <c r="M75" s="128">
        <f t="shared" si="13"/>
        <v>8</v>
      </c>
      <c r="O75" s="53">
        <v>4</v>
      </c>
      <c r="P75" s="116" t="s">
        <v>2</v>
      </c>
      <c r="Q75" s="54">
        <v>9</v>
      </c>
      <c r="R75" s="55">
        <f t="shared" si="14"/>
        <v>7.3770491803278687E-2</v>
      </c>
    </row>
    <row r="76" spans="2:18" x14ac:dyDescent="0.2">
      <c r="B76" s="116" t="s">
        <v>4</v>
      </c>
      <c r="C76" s="116">
        <v>0</v>
      </c>
      <c r="D76" s="116">
        <v>0</v>
      </c>
      <c r="E76" s="116">
        <v>0</v>
      </c>
      <c r="F76" s="116">
        <v>0</v>
      </c>
      <c r="G76" s="116">
        <v>0</v>
      </c>
      <c r="H76" s="116">
        <v>0</v>
      </c>
      <c r="I76" s="116">
        <v>0</v>
      </c>
      <c r="J76" s="116">
        <v>0</v>
      </c>
      <c r="K76" s="116">
        <v>0</v>
      </c>
      <c r="L76" s="116"/>
      <c r="M76" s="128">
        <f t="shared" si="13"/>
        <v>0</v>
      </c>
      <c r="O76" s="53">
        <v>5</v>
      </c>
      <c r="P76" s="116" t="s">
        <v>23</v>
      </c>
      <c r="Q76" s="54">
        <v>9</v>
      </c>
      <c r="R76" s="55">
        <f t="shared" si="14"/>
        <v>7.3770491803278687E-2</v>
      </c>
    </row>
    <row r="77" spans="2:18" x14ac:dyDescent="0.2">
      <c r="B77" s="116" t="s">
        <v>5</v>
      </c>
      <c r="C77" s="116">
        <v>0</v>
      </c>
      <c r="D77" s="116">
        <v>0</v>
      </c>
      <c r="E77" s="116">
        <v>0</v>
      </c>
      <c r="F77" s="116">
        <v>2</v>
      </c>
      <c r="G77" s="116">
        <v>0</v>
      </c>
      <c r="H77" s="116">
        <v>0</v>
      </c>
      <c r="I77" s="116">
        <v>0</v>
      </c>
      <c r="J77" s="116">
        <v>1</v>
      </c>
      <c r="K77" s="116">
        <v>0</v>
      </c>
      <c r="L77" s="116"/>
      <c r="M77" s="128">
        <f t="shared" si="13"/>
        <v>3</v>
      </c>
      <c r="O77" s="53">
        <v>6</v>
      </c>
      <c r="P77" s="117" t="s">
        <v>3</v>
      </c>
      <c r="Q77" s="54">
        <v>8</v>
      </c>
      <c r="R77" s="55">
        <f t="shared" si="14"/>
        <v>6.5573770491803282E-2</v>
      </c>
    </row>
    <row r="78" spans="2:18" x14ac:dyDescent="0.2">
      <c r="B78" s="116" t="s">
        <v>6</v>
      </c>
      <c r="C78" s="116">
        <v>0</v>
      </c>
      <c r="D78" s="116">
        <v>0</v>
      </c>
      <c r="E78" s="116">
        <v>0</v>
      </c>
      <c r="F78" s="116">
        <v>1</v>
      </c>
      <c r="G78" s="116">
        <v>0</v>
      </c>
      <c r="H78" s="116">
        <v>0</v>
      </c>
      <c r="I78" s="116">
        <v>0</v>
      </c>
      <c r="J78" s="116">
        <v>1</v>
      </c>
      <c r="K78" s="116">
        <v>0</v>
      </c>
      <c r="L78" s="116"/>
      <c r="M78" s="128">
        <f t="shared" si="13"/>
        <v>2</v>
      </c>
      <c r="O78" s="53">
        <v>7</v>
      </c>
      <c r="P78" s="116" t="s">
        <v>14</v>
      </c>
      <c r="Q78" s="54">
        <v>8</v>
      </c>
      <c r="R78" s="55">
        <f t="shared" si="14"/>
        <v>6.5573770491803282E-2</v>
      </c>
    </row>
    <row r="79" spans="2:18" x14ac:dyDescent="0.2">
      <c r="B79" s="116" t="s">
        <v>7</v>
      </c>
      <c r="C79" s="116">
        <v>0</v>
      </c>
      <c r="D79" s="116">
        <v>0</v>
      </c>
      <c r="E79" s="116">
        <v>0</v>
      </c>
      <c r="F79" s="116">
        <v>0</v>
      </c>
      <c r="G79" s="116">
        <v>2</v>
      </c>
      <c r="H79" s="116">
        <v>0</v>
      </c>
      <c r="I79" s="116">
        <v>1</v>
      </c>
      <c r="J79" s="116">
        <v>8</v>
      </c>
      <c r="K79" s="116">
        <v>3</v>
      </c>
      <c r="L79" s="116"/>
      <c r="M79" s="128">
        <f t="shared" si="13"/>
        <v>14</v>
      </c>
      <c r="O79" s="53">
        <v>8</v>
      </c>
      <c r="P79" s="116" t="s">
        <v>0</v>
      </c>
      <c r="Q79" s="54">
        <v>6</v>
      </c>
      <c r="R79" s="55">
        <f t="shared" si="14"/>
        <v>4.9180327868852458E-2</v>
      </c>
    </row>
    <row r="80" spans="2:18" x14ac:dyDescent="0.2">
      <c r="B80" s="116" t="s">
        <v>8</v>
      </c>
      <c r="C80" s="116">
        <v>0</v>
      </c>
      <c r="D80" s="116">
        <v>0</v>
      </c>
      <c r="E80" s="116">
        <v>0</v>
      </c>
      <c r="F80" s="116">
        <v>0</v>
      </c>
      <c r="G80" s="116">
        <v>0</v>
      </c>
      <c r="H80" s="116">
        <v>0</v>
      </c>
      <c r="I80" s="116">
        <v>1</v>
      </c>
      <c r="J80" s="116">
        <v>1</v>
      </c>
      <c r="K80" s="116">
        <v>0</v>
      </c>
      <c r="L80" s="116"/>
      <c r="M80" s="128">
        <f t="shared" si="13"/>
        <v>2</v>
      </c>
      <c r="O80" s="53">
        <v>9</v>
      </c>
      <c r="P80" s="116" t="s">
        <v>1</v>
      </c>
      <c r="Q80" s="54">
        <v>6</v>
      </c>
      <c r="R80" s="55">
        <f t="shared" si="14"/>
        <v>4.9180327868852458E-2</v>
      </c>
    </row>
    <row r="81" spans="2:18" x14ac:dyDescent="0.2">
      <c r="B81" s="116" t="s">
        <v>9</v>
      </c>
      <c r="C81" s="116">
        <v>0</v>
      </c>
      <c r="D81" s="116">
        <v>0</v>
      </c>
      <c r="E81" s="116">
        <v>0</v>
      </c>
      <c r="F81" s="116">
        <v>0</v>
      </c>
      <c r="G81" s="116">
        <v>1</v>
      </c>
      <c r="H81" s="116">
        <v>0</v>
      </c>
      <c r="I81" s="116">
        <v>0</v>
      </c>
      <c r="J81" s="116">
        <v>1</v>
      </c>
      <c r="K81" s="116">
        <v>0</v>
      </c>
      <c r="L81" s="116"/>
      <c r="M81" s="128">
        <f t="shared" si="13"/>
        <v>2</v>
      </c>
      <c r="O81" s="53">
        <v>10</v>
      </c>
      <c r="P81" s="116" t="s">
        <v>18</v>
      </c>
      <c r="Q81" s="54">
        <v>4</v>
      </c>
      <c r="R81" s="55">
        <f t="shared" si="14"/>
        <v>3.2786885245901641E-2</v>
      </c>
    </row>
    <row r="82" spans="2:18" x14ac:dyDescent="0.2">
      <c r="B82" s="116" t="s">
        <v>10</v>
      </c>
      <c r="C82" s="116">
        <v>0</v>
      </c>
      <c r="D82" s="116">
        <v>0</v>
      </c>
      <c r="E82" s="116">
        <v>0</v>
      </c>
      <c r="F82" s="116">
        <v>0</v>
      </c>
      <c r="G82" s="116">
        <v>0</v>
      </c>
      <c r="H82" s="116">
        <v>0</v>
      </c>
      <c r="I82" s="116">
        <v>0</v>
      </c>
      <c r="J82" s="116">
        <v>0</v>
      </c>
      <c r="K82" s="116">
        <v>1</v>
      </c>
      <c r="L82" s="116"/>
      <c r="M82" s="128">
        <f t="shared" si="13"/>
        <v>1</v>
      </c>
      <c r="O82" s="53">
        <v>11</v>
      </c>
      <c r="P82" s="116" t="s">
        <v>22</v>
      </c>
      <c r="Q82" s="54">
        <v>4</v>
      </c>
      <c r="R82" s="55">
        <f t="shared" si="14"/>
        <v>3.2786885245901641E-2</v>
      </c>
    </row>
    <row r="83" spans="2:18" x14ac:dyDescent="0.2">
      <c r="B83" s="116" t="s">
        <v>11</v>
      </c>
      <c r="C83" s="116">
        <v>0</v>
      </c>
      <c r="D83" s="116">
        <v>0</v>
      </c>
      <c r="E83" s="116">
        <v>0</v>
      </c>
      <c r="F83" s="116">
        <v>0</v>
      </c>
      <c r="G83" s="116">
        <v>1</v>
      </c>
      <c r="H83" s="116">
        <v>0</v>
      </c>
      <c r="I83" s="116">
        <v>0</v>
      </c>
      <c r="J83" s="116">
        <v>0</v>
      </c>
      <c r="K83" s="116">
        <v>0</v>
      </c>
      <c r="L83" s="116"/>
      <c r="M83" s="128">
        <f t="shared" si="13"/>
        <v>1</v>
      </c>
      <c r="O83" s="53">
        <v>12</v>
      </c>
      <c r="P83" s="116" t="s">
        <v>27</v>
      </c>
      <c r="Q83" s="54">
        <v>4</v>
      </c>
      <c r="R83" s="55">
        <f t="shared" si="14"/>
        <v>3.2786885245901641E-2</v>
      </c>
    </row>
    <row r="84" spans="2:18" x14ac:dyDescent="0.2">
      <c r="B84" s="116" t="s">
        <v>12</v>
      </c>
      <c r="C84" s="116">
        <v>0</v>
      </c>
      <c r="D84" s="116">
        <v>0</v>
      </c>
      <c r="E84" s="116">
        <v>0</v>
      </c>
      <c r="F84" s="116">
        <v>1</v>
      </c>
      <c r="G84" s="116">
        <v>2</v>
      </c>
      <c r="H84" s="116">
        <v>0</v>
      </c>
      <c r="I84" s="116">
        <v>0</v>
      </c>
      <c r="J84" s="116">
        <v>0</v>
      </c>
      <c r="K84" s="116">
        <v>0</v>
      </c>
      <c r="L84" s="116"/>
      <c r="M84" s="128">
        <f t="shared" si="13"/>
        <v>3</v>
      </c>
      <c r="O84" s="53">
        <v>13</v>
      </c>
      <c r="P84" s="116" t="s">
        <v>5</v>
      </c>
      <c r="Q84" s="54">
        <v>3</v>
      </c>
      <c r="R84" s="55">
        <f t="shared" si="14"/>
        <v>2.4590163934426229E-2</v>
      </c>
    </row>
    <row r="85" spans="2:18" x14ac:dyDescent="0.2">
      <c r="B85" s="116" t="s">
        <v>13</v>
      </c>
      <c r="C85" s="116">
        <v>0</v>
      </c>
      <c r="D85" s="116">
        <v>0</v>
      </c>
      <c r="E85" s="116">
        <v>0</v>
      </c>
      <c r="F85" s="116">
        <v>1</v>
      </c>
      <c r="G85" s="116">
        <v>0</v>
      </c>
      <c r="H85" s="116">
        <v>0</v>
      </c>
      <c r="I85" s="116">
        <v>0</v>
      </c>
      <c r="J85" s="116">
        <v>0</v>
      </c>
      <c r="K85" s="116">
        <v>2</v>
      </c>
      <c r="L85" s="116"/>
      <c r="M85" s="128">
        <f t="shared" si="13"/>
        <v>3</v>
      </c>
      <c r="O85" s="53">
        <v>14</v>
      </c>
      <c r="P85" s="116" t="s">
        <v>12</v>
      </c>
      <c r="Q85" s="54">
        <v>3</v>
      </c>
      <c r="R85" s="55">
        <f t="shared" si="14"/>
        <v>2.4590163934426229E-2</v>
      </c>
    </row>
    <row r="86" spans="2:18" x14ac:dyDescent="0.2">
      <c r="B86" s="116" t="s">
        <v>14</v>
      </c>
      <c r="C86" s="116">
        <v>0</v>
      </c>
      <c r="D86" s="116">
        <v>0</v>
      </c>
      <c r="E86" s="116">
        <v>0</v>
      </c>
      <c r="F86" s="116">
        <v>3</v>
      </c>
      <c r="G86" s="116">
        <v>3</v>
      </c>
      <c r="H86" s="116">
        <v>0</v>
      </c>
      <c r="I86" s="116">
        <v>1</v>
      </c>
      <c r="J86" s="116">
        <v>1</v>
      </c>
      <c r="K86" s="116">
        <v>0</v>
      </c>
      <c r="L86" s="116"/>
      <c r="M86" s="128">
        <f t="shared" si="13"/>
        <v>8</v>
      </c>
      <c r="O86" s="53">
        <v>15</v>
      </c>
      <c r="P86" s="116" t="s">
        <v>13</v>
      </c>
      <c r="Q86" s="54">
        <v>3</v>
      </c>
      <c r="R86" s="55">
        <f t="shared" si="14"/>
        <v>2.4590163934426229E-2</v>
      </c>
    </row>
    <row r="87" spans="2:18" x14ac:dyDescent="0.2">
      <c r="B87" s="116" t="s">
        <v>15</v>
      </c>
      <c r="C87" s="116">
        <v>0</v>
      </c>
      <c r="D87" s="116">
        <v>0</v>
      </c>
      <c r="E87" s="116">
        <v>0</v>
      </c>
      <c r="F87" s="116">
        <v>1</v>
      </c>
      <c r="G87" s="116">
        <v>2</v>
      </c>
      <c r="H87" s="116">
        <v>0</v>
      </c>
      <c r="I87" s="116">
        <v>6</v>
      </c>
      <c r="J87" s="116">
        <v>0</v>
      </c>
      <c r="K87" s="116">
        <v>4</v>
      </c>
      <c r="L87" s="116"/>
      <c r="M87" s="128">
        <f t="shared" si="13"/>
        <v>13</v>
      </c>
      <c r="O87" s="53">
        <v>16</v>
      </c>
      <c r="P87" s="116" t="s">
        <v>29</v>
      </c>
      <c r="Q87" s="54">
        <v>3</v>
      </c>
      <c r="R87" s="55">
        <f t="shared" si="14"/>
        <v>2.4590163934426229E-2</v>
      </c>
    </row>
    <row r="88" spans="2:18" x14ac:dyDescent="0.2">
      <c r="B88" s="116" t="s">
        <v>16</v>
      </c>
      <c r="C88" s="116">
        <v>0</v>
      </c>
      <c r="D88" s="116">
        <v>0</v>
      </c>
      <c r="E88" s="116">
        <v>0</v>
      </c>
      <c r="F88" s="116">
        <v>0</v>
      </c>
      <c r="G88" s="116">
        <v>0</v>
      </c>
      <c r="H88" s="116">
        <v>0</v>
      </c>
      <c r="I88" s="116">
        <v>0</v>
      </c>
      <c r="J88" s="116">
        <v>0</v>
      </c>
      <c r="K88" s="116">
        <v>0</v>
      </c>
      <c r="L88" s="116"/>
      <c r="M88" s="128">
        <f t="shared" si="13"/>
        <v>0</v>
      </c>
      <c r="O88" s="53">
        <v>17</v>
      </c>
      <c r="P88" s="116" t="s">
        <v>6</v>
      </c>
      <c r="Q88" s="54">
        <v>2</v>
      </c>
      <c r="R88" s="55">
        <f t="shared" si="14"/>
        <v>1.6393442622950821E-2</v>
      </c>
    </row>
    <row r="89" spans="2:18" x14ac:dyDescent="0.2">
      <c r="B89" s="116" t="s">
        <v>17</v>
      </c>
      <c r="C89" s="116">
        <v>0</v>
      </c>
      <c r="D89" s="116">
        <v>0</v>
      </c>
      <c r="E89" s="116">
        <v>0</v>
      </c>
      <c r="F89" s="116">
        <v>0</v>
      </c>
      <c r="G89" s="116">
        <v>0</v>
      </c>
      <c r="H89" s="116">
        <v>0</v>
      </c>
      <c r="I89" s="116">
        <v>0</v>
      </c>
      <c r="J89" s="116">
        <v>0</v>
      </c>
      <c r="K89" s="116">
        <v>0</v>
      </c>
      <c r="L89" s="116"/>
      <c r="M89" s="128">
        <f t="shared" si="13"/>
        <v>0</v>
      </c>
      <c r="O89" s="53">
        <v>18</v>
      </c>
      <c r="P89" s="116" t="s">
        <v>8</v>
      </c>
      <c r="Q89" s="54">
        <v>2</v>
      </c>
      <c r="R89" s="55">
        <f t="shared" si="14"/>
        <v>1.6393442622950821E-2</v>
      </c>
    </row>
    <row r="90" spans="2:18" x14ac:dyDescent="0.2">
      <c r="B90" s="116" t="s">
        <v>18</v>
      </c>
      <c r="C90" s="116">
        <v>0</v>
      </c>
      <c r="D90" s="116">
        <v>0</v>
      </c>
      <c r="E90" s="116">
        <v>0</v>
      </c>
      <c r="F90" s="116">
        <v>1</v>
      </c>
      <c r="G90" s="116">
        <v>1</v>
      </c>
      <c r="H90" s="116">
        <v>0</v>
      </c>
      <c r="I90" s="116">
        <v>2</v>
      </c>
      <c r="J90" s="116">
        <v>0</v>
      </c>
      <c r="K90" s="116">
        <v>0</v>
      </c>
      <c r="L90" s="116"/>
      <c r="M90" s="128">
        <f t="shared" si="13"/>
        <v>4</v>
      </c>
      <c r="O90" s="53">
        <v>19</v>
      </c>
      <c r="P90" s="116" t="s">
        <v>9</v>
      </c>
      <c r="Q90" s="54">
        <v>2</v>
      </c>
      <c r="R90" s="55">
        <f t="shared" si="14"/>
        <v>1.6393442622950821E-2</v>
      </c>
    </row>
    <row r="91" spans="2:18" x14ac:dyDescent="0.2">
      <c r="B91" s="116" t="s">
        <v>19</v>
      </c>
      <c r="C91" s="116">
        <v>0</v>
      </c>
      <c r="D91" s="116">
        <v>0</v>
      </c>
      <c r="E91" s="116">
        <v>0</v>
      </c>
      <c r="F91" s="116">
        <v>0</v>
      </c>
      <c r="G91" s="116">
        <v>0</v>
      </c>
      <c r="H91" s="116">
        <v>0</v>
      </c>
      <c r="I91" s="116">
        <v>0</v>
      </c>
      <c r="J91" s="116">
        <v>0</v>
      </c>
      <c r="K91" s="116">
        <v>0</v>
      </c>
      <c r="L91" s="116"/>
      <c r="M91" s="128">
        <f t="shared" si="13"/>
        <v>0</v>
      </c>
      <c r="O91" s="53">
        <v>20</v>
      </c>
      <c r="P91" s="116" t="s">
        <v>24</v>
      </c>
      <c r="Q91" s="54">
        <v>2</v>
      </c>
      <c r="R91" s="55">
        <f t="shared" si="14"/>
        <v>1.6393442622950821E-2</v>
      </c>
    </row>
    <row r="92" spans="2:18" x14ac:dyDescent="0.2">
      <c r="B92" s="116" t="s">
        <v>20</v>
      </c>
      <c r="C92" s="116">
        <v>0</v>
      </c>
      <c r="D92" s="116">
        <v>0</v>
      </c>
      <c r="E92" s="116">
        <v>0</v>
      </c>
      <c r="F92" s="116">
        <v>6</v>
      </c>
      <c r="G92" s="116">
        <v>1</v>
      </c>
      <c r="H92" s="116">
        <v>0</v>
      </c>
      <c r="I92" s="116">
        <v>4</v>
      </c>
      <c r="J92" s="116">
        <v>1</v>
      </c>
      <c r="K92" s="116">
        <v>0</v>
      </c>
      <c r="L92" s="116"/>
      <c r="M92" s="128">
        <f t="shared" si="13"/>
        <v>12</v>
      </c>
      <c r="O92" s="53">
        <v>21</v>
      </c>
      <c r="P92" s="116" t="s">
        <v>26</v>
      </c>
      <c r="Q92" s="54">
        <v>2</v>
      </c>
      <c r="R92" s="55">
        <f t="shared" si="14"/>
        <v>1.6393442622950821E-2</v>
      </c>
    </row>
    <row r="93" spans="2:18" x14ac:dyDescent="0.2">
      <c r="B93" s="116" t="s">
        <v>21</v>
      </c>
      <c r="C93" s="116">
        <v>0</v>
      </c>
      <c r="D93" s="116">
        <v>0</v>
      </c>
      <c r="E93" s="116">
        <v>0</v>
      </c>
      <c r="F93" s="116">
        <v>0</v>
      </c>
      <c r="G93" s="116">
        <v>0</v>
      </c>
      <c r="H93" s="116">
        <v>0</v>
      </c>
      <c r="I93" s="116">
        <v>0</v>
      </c>
      <c r="J93" s="116">
        <v>0</v>
      </c>
      <c r="K93" s="116">
        <v>0</v>
      </c>
      <c r="L93" s="116"/>
      <c r="M93" s="128">
        <f t="shared" si="13"/>
        <v>0</v>
      </c>
      <c r="O93" s="53">
        <v>22</v>
      </c>
      <c r="P93" s="116" t="s">
        <v>10</v>
      </c>
      <c r="Q93" s="54">
        <v>1</v>
      </c>
      <c r="R93" s="55">
        <f t="shared" si="14"/>
        <v>8.1967213114754103E-3</v>
      </c>
    </row>
    <row r="94" spans="2:18" x14ac:dyDescent="0.2">
      <c r="B94" s="116" t="s">
        <v>22</v>
      </c>
      <c r="C94" s="116">
        <v>0</v>
      </c>
      <c r="D94" s="116">
        <v>0</v>
      </c>
      <c r="E94" s="116">
        <v>0</v>
      </c>
      <c r="F94" s="116">
        <v>0</v>
      </c>
      <c r="G94" s="116">
        <v>1</v>
      </c>
      <c r="H94" s="116">
        <v>0</v>
      </c>
      <c r="I94" s="116">
        <v>0</v>
      </c>
      <c r="J94" s="116">
        <v>0</v>
      </c>
      <c r="K94" s="116">
        <v>3</v>
      </c>
      <c r="L94" s="116"/>
      <c r="M94" s="128">
        <f t="shared" si="13"/>
        <v>4</v>
      </c>
      <c r="O94" s="53">
        <v>23</v>
      </c>
      <c r="P94" s="116" t="s">
        <v>11</v>
      </c>
      <c r="Q94" s="54">
        <v>1</v>
      </c>
      <c r="R94" s="55">
        <f t="shared" si="14"/>
        <v>8.1967213114754103E-3</v>
      </c>
    </row>
    <row r="95" spans="2:18" x14ac:dyDescent="0.2">
      <c r="B95" s="116" t="s">
        <v>23</v>
      </c>
      <c r="C95" s="116">
        <v>0</v>
      </c>
      <c r="D95" s="116">
        <v>0</v>
      </c>
      <c r="E95" s="116">
        <v>0</v>
      </c>
      <c r="F95" s="116">
        <v>0</v>
      </c>
      <c r="G95" s="116">
        <v>1</v>
      </c>
      <c r="H95" s="116">
        <v>0</v>
      </c>
      <c r="I95" s="116">
        <v>1</v>
      </c>
      <c r="J95" s="116">
        <v>7</v>
      </c>
      <c r="K95" s="116">
        <v>0</v>
      </c>
      <c r="L95" s="116"/>
      <c r="M95" s="128">
        <f t="shared" si="13"/>
        <v>9</v>
      </c>
      <c r="O95" s="53">
        <v>24</v>
      </c>
      <c r="P95" s="116" t="s">
        <v>28</v>
      </c>
      <c r="Q95" s="54">
        <v>1</v>
      </c>
      <c r="R95" s="55">
        <f t="shared" si="14"/>
        <v>8.1967213114754103E-3</v>
      </c>
    </row>
    <row r="96" spans="2:18" x14ac:dyDescent="0.2">
      <c r="B96" s="116" t="s">
        <v>24</v>
      </c>
      <c r="C96" s="116">
        <v>0</v>
      </c>
      <c r="D96" s="116">
        <v>0</v>
      </c>
      <c r="E96" s="116">
        <v>0</v>
      </c>
      <c r="F96" s="116">
        <v>0</v>
      </c>
      <c r="G96" s="116">
        <v>0</v>
      </c>
      <c r="H96" s="116">
        <v>0</v>
      </c>
      <c r="I96" s="116">
        <v>0</v>
      </c>
      <c r="J96" s="116">
        <v>0</v>
      </c>
      <c r="K96" s="116">
        <v>2</v>
      </c>
      <c r="L96" s="116"/>
      <c r="M96" s="128">
        <f t="shared" si="13"/>
        <v>2</v>
      </c>
      <c r="O96" s="53">
        <v>25</v>
      </c>
      <c r="P96" s="116" t="s">
        <v>4</v>
      </c>
      <c r="Q96" s="54">
        <v>0</v>
      </c>
      <c r="R96" s="55">
        <f t="shared" si="14"/>
        <v>0</v>
      </c>
    </row>
    <row r="97" spans="2:18" x14ac:dyDescent="0.2">
      <c r="B97" s="116" t="s">
        <v>25</v>
      </c>
      <c r="C97" s="116">
        <v>0</v>
      </c>
      <c r="D97" s="116">
        <v>0</v>
      </c>
      <c r="E97" s="116">
        <v>0</v>
      </c>
      <c r="F97" s="116">
        <v>0</v>
      </c>
      <c r="G97" s="116">
        <v>0</v>
      </c>
      <c r="H97" s="116">
        <v>0</v>
      </c>
      <c r="I97" s="116">
        <v>0</v>
      </c>
      <c r="J97" s="116">
        <v>0</v>
      </c>
      <c r="K97" s="116">
        <v>0</v>
      </c>
      <c r="L97" s="116"/>
      <c r="M97" s="128">
        <f t="shared" si="13"/>
        <v>0</v>
      </c>
      <c r="O97" s="53">
        <v>26</v>
      </c>
      <c r="P97" s="116" t="s">
        <v>16</v>
      </c>
      <c r="Q97" s="54">
        <v>0</v>
      </c>
      <c r="R97" s="55">
        <f t="shared" si="14"/>
        <v>0</v>
      </c>
    </row>
    <row r="98" spans="2:18" x14ac:dyDescent="0.2">
      <c r="B98" s="116" t="s">
        <v>26</v>
      </c>
      <c r="C98" s="116">
        <v>0</v>
      </c>
      <c r="D98" s="116">
        <v>0</v>
      </c>
      <c r="E98" s="116">
        <v>0</v>
      </c>
      <c r="F98" s="116">
        <v>0</v>
      </c>
      <c r="G98" s="116">
        <v>0</v>
      </c>
      <c r="H98" s="116">
        <v>0</v>
      </c>
      <c r="I98" s="116">
        <v>0</v>
      </c>
      <c r="J98" s="116">
        <v>0</v>
      </c>
      <c r="K98" s="116">
        <v>2</v>
      </c>
      <c r="L98" s="116"/>
      <c r="M98" s="128">
        <f t="shared" si="13"/>
        <v>2</v>
      </c>
      <c r="O98" s="53">
        <v>27</v>
      </c>
      <c r="P98" s="116" t="s">
        <v>17</v>
      </c>
      <c r="Q98" s="54">
        <v>0</v>
      </c>
      <c r="R98" s="55">
        <f t="shared" si="14"/>
        <v>0</v>
      </c>
    </row>
    <row r="99" spans="2:18" x14ac:dyDescent="0.2">
      <c r="B99" s="116" t="s">
        <v>27</v>
      </c>
      <c r="C99" s="116">
        <v>0</v>
      </c>
      <c r="D99" s="116">
        <v>0</v>
      </c>
      <c r="E99" s="116">
        <v>0</v>
      </c>
      <c r="F99" s="116">
        <v>0</v>
      </c>
      <c r="G99" s="116">
        <v>0</v>
      </c>
      <c r="H99" s="116">
        <v>0</v>
      </c>
      <c r="I99" s="116">
        <v>0</v>
      </c>
      <c r="J99" s="116">
        <v>4</v>
      </c>
      <c r="K99" s="116">
        <v>0</v>
      </c>
      <c r="L99" s="116"/>
      <c r="M99" s="128">
        <f t="shared" si="13"/>
        <v>4</v>
      </c>
      <c r="O99" s="53">
        <v>28</v>
      </c>
      <c r="P99" s="116" t="s">
        <v>19</v>
      </c>
      <c r="Q99" s="54">
        <v>0</v>
      </c>
      <c r="R99" s="55">
        <f t="shared" si="14"/>
        <v>0</v>
      </c>
    </row>
    <row r="100" spans="2:18" x14ac:dyDescent="0.2">
      <c r="B100" s="116" t="s">
        <v>28</v>
      </c>
      <c r="C100" s="116">
        <v>0</v>
      </c>
      <c r="D100" s="116">
        <v>0</v>
      </c>
      <c r="E100" s="116">
        <v>0</v>
      </c>
      <c r="F100" s="116">
        <v>0</v>
      </c>
      <c r="G100" s="116">
        <v>1</v>
      </c>
      <c r="H100" s="116">
        <v>0</v>
      </c>
      <c r="I100" s="116">
        <v>0</v>
      </c>
      <c r="J100" s="116">
        <v>0</v>
      </c>
      <c r="K100" s="116">
        <v>0</v>
      </c>
      <c r="L100" s="116"/>
      <c r="M100" s="128">
        <f t="shared" si="13"/>
        <v>1</v>
      </c>
      <c r="O100" s="53">
        <v>29</v>
      </c>
      <c r="P100" s="116" t="s">
        <v>21</v>
      </c>
      <c r="Q100" s="54">
        <v>0</v>
      </c>
      <c r="R100" s="55">
        <f t="shared" si="14"/>
        <v>0</v>
      </c>
    </row>
    <row r="101" spans="2:18" x14ac:dyDescent="0.2">
      <c r="B101" s="116" t="s">
        <v>29</v>
      </c>
      <c r="C101" s="116">
        <v>0</v>
      </c>
      <c r="D101" s="116">
        <v>0</v>
      </c>
      <c r="E101" s="116">
        <v>0</v>
      </c>
      <c r="F101" s="116">
        <v>0</v>
      </c>
      <c r="G101" s="116">
        <v>1</v>
      </c>
      <c r="H101" s="116">
        <v>0</v>
      </c>
      <c r="I101" s="116">
        <v>0</v>
      </c>
      <c r="J101" s="116">
        <v>2</v>
      </c>
      <c r="K101" s="116">
        <v>0</v>
      </c>
      <c r="L101" s="116"/>
      <c r="M101" s="128">
        <f t="shared" si="13"/>
        <v>3</v>
      </c>
      <c r="O101" s="53">
        <v>30</v>
      </c>
      <c r="P101" s="116" t="s">
        <v>25</v>
      </c>
      <c r="Q101" s="54">
        <v>0</v>
      </c>
      <c r="R101" s="55">
        <f t="shared" si="14"/>
        <v>0</v>
      </c>
    </row>
    <row r="102" spans="2:18" x14ac:dyDescent="0.2">
      <c r="M102" s="128">
        <f>SUM(M72:M101)</f>
        <v>122</v>
      </c>
      <c r="O102" s="57"/>
      <c r="P102" s="124"/>
      <c r="Q102" s="54"/>
      <c r="R102" s="55"/>
    </row>
  </sheetData>
  <autoFilter ref="P71:R101" xr:uid="{C1CF0875-4A75-A44B-9E5B-E8C49CBD4904}">
    <sortState xmlns:xlrd2="http://schemas.microsoft.com/office/spreadsheetml/2017/richdata2" ref="P72:R101">
      <sortCondition descending="1" ref="Q71:Q101"/>
    </sortState>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860C8-BF5F-2D4F-B318-867F9C3BAFC7}">
  <dimension ref="B1:AW102"/>
  <sheetViews>
    <sheetView topLeftCell="AB1" workbookViewId="0">
      <selection activeCell="AQ41" sqref="AQ41"/>
    </sheetView>
  </sheetViews>
  <sheetFormatPr baseColWidth="10" defaultRowHeight="16" x14ac:dyDescent="0.2"/>
  <cols>
    <col min="2" max="2" width="34.6640625" customWidth="1"/>
    <col min="15" max="15" width="6.83203125" customWidth="1"/>
    <col min="16" max="16" width="35" customWidth="1"/>
    <col min="20" max="20" width="13.83203125" customWidth="1"/>
    <col min="21" max="21" width="13.6640625" customWidth="1"/>
    <col min="40" max="40" width="18.6640625" customWidth="1"/>
    <col min="46" max="46" width="22.6640625" customWidth="1"/>
    <col min="47" max="47" width="13.83203125" customWidth="1"/>
  </cols>
  <sheetData>
    <row r="1" spans="2:49" ht="21" x14ac:dyDescent="0.25">
      <c r="B1" s="22" t="s">
        <v>71</v>
      </c>
    </row>
    <row r="2" spans="2:49" x14ac:dyDescent="0.2">
      <c r="AO2">
        <v>2009</v>
      </c>
      <c r="AP2">
        <v>2011</v>
      </c>
      <c r="AQ2">
        <v>2012</v>
      </c>
      <c r="AU2">
        <v>2009</v>
      </c>
      <c r="AV2">
        <v>2011</v>
      </c>
      <c r="AW2">
        <v>2012</v>
      </c>
    </row>
    <row r="3" spans="2:49" x14ac:dyDescent="0.2">
      <c r="B3" s="1" t="s">
        <v>35</v>
      </c>
      <c r="C3" s="1">
        <v>2009</v>
      </c>
      <c r="D3" s="1">
        <v>2011</v>
      </c>
      <c r="E3" s="1">
        <v>2012</v>
      </c>
      <c r="F3" s="1"/>
      <c r="G3" s="1"/>
      <c r="H3" s="1"/>
      <c r="I3" s="1"/>
      <c r="J3" s="1"/>
      <c r="K3" s="1"/>
      <c r="L3" s="1"/>
      <c r="M3" t="s">
        <v>31</v>
      </c>
      <c r="N3" s="1"/>
      <c r="O3" s="18" t="s">
        <v>40</v>
      </c>
      <c r="P3" s="19" t="s">
        <v>35</v>
      </c>
      <c r="Q3" s="18" t="s">
        <v>39</v>
      </c>
      <c r="R3" s="18" t="s">
        <v>38</v>
      </c>
      <c r="W3" s="1" t="s">
        <v>72</v>
      </c>
      <c r="X3" s="1" t="s">
        <v>42</v>
      </c>
      <c r="Y3" s="1">
        <v>2009</v>
      </c>
      <c r="Z3" s="1">
        <v>2011</v>
      </c>
      <c r="AA3" s="1">
        <v>2012</v>
      </c>
      <c r="AB3" s="1" t="s">
        <v>43</v>
      </c>
      <c r="AC3" s="1">
        <v>2009</v>
      </c>
      <c r="AD3" s="1">
        <v>2011</v>
      </c>
      <c r="AE3" s="1">
        <v>2012</v>
      </c>
      <c r="AF3" s="1" t="s">
        <v>31</v>
      </c>
      <c r="AG3" s="1">
        <v>2009</v>
      </c>
      <c r="AH3" s="1">
        <v>2011</v>
      </c>
      <c r="AI3" s="1">
        <v>2012</v>
      </c>
      <c r="AN3" s="1" t="s">
        <v>0</v>
      </c>
      <c r="AO3" s="1">
        <v>0</v>
      </c>
      <c r="AP3" s="1">
        <v>1</v>
      </c>
      <c r="AQ3" s="1">
        <v>1</v>
      </c>
      <c r="AT3" s="1" t="s">
        <v>0</v>
      </c>
      <c r="AU3" s="71">
        <f>AO3/$AG$34</f>
        <v>0</v>
      </c>
      <c r="AV3" s="71">
        <f>AP3/$AH$34</f>
        <v>7.1428571428571425E-2</v>
      </c>
      <c r="AW3" s="71">
        <f>AQ3/$AI$34</f>
        <v>0.16666666666666666</v>
      </c>
    </row>
    <row r="4" spans="2:49" x14ac:dyDescent="0.2">
      <c r="B4" s="1" t="s">
        <v>0</v>
      </c>
      <c r="C4" s="1">
        <v>0</v>
      </c>
      <c r="D4" s="1">
        <v>1</v>
      </c>
      <c r="E4" s="1">
        <v>1</v>
      </c>
      <c r="F4" s="1"/>
      <c r="G4" s="1"/>
      <c r="H4" s="1"/>
      <c r="I4" s="1"/>
      <c r="J4" s="1"/>
      <c r="K4" s="1"/>
      <c r="L4" s="1"/>
      <c r="M4">
        <f>SUM(C4:L4)</f>
        <v>2</v>
      </c>
      <c r="N4" s="1"/>
      <c r="O4" s="9">
        <v>1</v>
      </c>
      <c r="P4" s="1" t="s">
        <v>20</v>
      </c>
      <c r="Q4" s="9">
        <v>5</v>
      </c>
      <c r="R4" s="11">
        <f t="shared" ref="R4:R33" si="0">Q4/$M$34</f>
        <v>0.23809523809523808</v>
      </c>
      <c r="T4" t="s">
        <v>283</v>
      </c>
      <c r="U4">
        <f>SUM(Q8,Q17,Q18)</f>
        <v>2</v>
      </c>
      <c r="W4" s="1" t="s">
        <v>44</v>
      </c>
      <c r="X4" s="1"/>
      <c r="Y4" s="1">
        <v>0</v>
      </c>
      <c r="Z4" s="1">
        <v>0</v>
      </c>
      <c r="AA4" s="1">
        <v>0</v>
      </c>
      <c r="AB4" s="1"/>
      <c r="AC4" s="1">
        <v>0</v>
      </c>
      <c r="AD4" s="1">
        <v>1</v>
      </c>
      <c r="AE4" s="1">
        <v>1</v>
      </c>
      <c r="AF4" s="1"/>
      <c r="AG4" s="1">
        <v>0</v>
      </c>
      <c r="AH4" s="1">
        <v>1</v>
      </c>
      <c r="AI4" s="1">
        <v>1</v>
      </c>
      <c r="AN4" s="1" t="s">
        <v>5</v>
      </c>
      <c r="AO4" s="1">
        <v>0</v>
      </c>
      <c r="AP4" s="1">
        <v>2</v>
      </c>
      <c r="AQ4" s="1">
        <v>0</v>
      </c>
      <c r="AT4" s="1" t="s">
        <v>5</v>
      </c>
      <c r="AU4" s="71">
        <f t="shared" ref="AU4:AU7" si="1">AO4/$AG$34</f>
        <v>0</v>
      </c>
      <c r="AV4" s="71">
        <f t="shared" ref="AV4:AV7" si="2">AP4/$AH$34</f>
        <v>0.14285714285714285</v>
      </c>
      <c r="AW4" s="71">
        <f t="shared" ref="AW4:AW7" si="3">AQ4/$AI$34</f>
        <v>0</v>
      </c>
    </row>
    <row r="5" spans="2:49" x14ac:dyDescent="0.2">
      <c r="B5" s="1" t="s">
        <v>1</v>
      </c>
      <c r="C5" s="1">
        <v>0</v>
      </c>
      <c r="D5" s="1">
        <v>0</v>
      </c>
      <c r="E5" s="1">
        <v>1</v>
      </c>
      <c r="F5" s="1"/>
      <c r="G5" s="1"/>
      <c r="H5" s="1"/>
      <c r="I5" s="1"/>
      <c r="J5" s="1"/>
      <c r="K5" s="1"/>
      <c r="L5" s="1"/>
      <c r="M5">
        <f t="shared" ref="M5:M33" si="4">SUM(C5:L5)</f>
        <v>1</v>
      </c>
      <c r="N5" s="1"/>
      <c r="O5" s="9">
        <v>2</v>
      </c>
      <c r="P5" s="1" t="s">
        <v>0</v>
      </c>
      <c r="Q5" s="9">
        <v>2</v>
      </c>
      <c r="R5" s="11">
        <f t="shared" si="0"/>
        <v>9.5238095238095233E-2</v>
      </c>
      <c r="T5" t="s">
        <v>284</v>
      </c>
      <c r="U5">
        <f>SUM(Q11,Q12,Q16)</f>
        <v>2</v>
      </c>
      <c r="W5" s="1" t="s">
        <v>45</v>
      </c>
      <c r="X5" s="1"/>
      <c r="Y5" s="1">
        <v>0</v>
      </c>
      <c r="Z5" s="1">
        <v>0</v>
      </c>
      <c r="AA5" s="1">
        <v>1</v>
      </c>
      <c r="AB5" s="1"/>
      <c r="AC5" s="1">
        <v>0</v>
      </c>
      <c r="AD5" s="1">
        <v>0</v>
      </c>
      <c r="AE5" s="1">
        <v>0</v>
      </c>
      <c r="AF5" s="1"/>
      <c r="AG5" s="1">
        <v>0</v>
      </c>
      <c r="AH5" s="1">
        <v>0</v>
      </c>
      <c r="AI5" s="1">
        <v>1</v>
      </c>
      <c r="AN5" s="1" t="s">
        <v>6</v>
      </c>
      <c r="AO5" s="1">
        <v>0</v>
      </c>
      <c r="AP5" s="1">
        <v>2</v>
      </c>
      <c r="AQ5" s="1">
        <v>0</v>
      </c>
      <c r="AT5" s="1" t="s">
        <v>6</v>
      </c>
      <c r="AU5" s="71">
        <f t="shared" si="1"/>
        <v>0</v>
      </c>
      <c r="AV5" s="71">
        <f t="shared" si="2"/>
        <v>0.14285714285714285</v>
      </c>
      <c r="AW5" s="71">
        <f t="shared" si="3"/>
        <v>0</v>
      </c>
    </row>
    <row r="6" spans="2:49" x14ac:dyDescent="0.2">
      <c r="B6" s="1" t="s">
        <v>2</v>
      </c>
      <c r="C6" s="1">
        <v>0</v>
      </c>
      <c r="D6" s="1">
        <v>0</v>
      </c>
      <c r="E6" s="1">
        <v>0</v>
      </c>
      <c r="F6" s="1"/>
      <c r="G6" s="1"/>
      <c r="H6" s="1"/>
      <c r="I6" s="1"/>
      <c r="J6" s="1"/>
      <c r="K6" s="1"/>
      <c r="L6" s="1"/>
      <c r="M6">
        <f t="shared" si="4"/>
        <v>0</v>
      </c>
      <c r="N6" s="1"/>
      <c r="O6" s="9">
        <v>3</v>
      </c>
      <c r="P6" s="1" t="s">
        <v>5</v>
      </c>
      <c r="Q6" s="9">
        <v>2</v>
      </c>
      <c r="R6" s="11">
        <f t="shared" si="0"/>
        <v>9.5238095238095233E-2</v>
      </c>
      <c r="T6" t="s">
        <v>285</v>
      </c>
      <c r="U6">
        <f>SUM(Q28,Q29,Q30,Q31)</f>
        <v>0</v>
      </c>
      <c r="W6" s="1" t="s">
        <v>46</v>
      </c>
      <c r="X6" s="1"/>
      <c r="Y6" s="1">
        <v>0</v>
      </c>
      <c r="Z6" s="1">
        <v>0</v>
      </c>
      <c r="AA6" s="1">
        <v>0</v>
      </c>
      <c r="AB6" s="1"/>
      <c r="AC6" s="1">
        <v>0</v>
      </c>
      <c r="AD6" s="1">
        <v>0</v>
      </c>
      <c r="AE6" s="1">
        <v>0</v>
      </c>
      <c r="AF6" s="1"/>
      <c r="AG6" s="1">
        <v>0</v>
      </c>
      <c r="AH6" s="1">
        <v>0</v>
      </c>
      <c r="AI6" s="1">
        <v>0</v>
      </c>
      <c r="AN6" s="1" t="s">
        <v>7</v>
      </c>
      <c r="AO6" s="1">
        <v>0</v>
      </c>
      <c r="AP6" s="1">
        <v>1</v>
      </c>
      <c r="AQ6" s="1">
        <v>1</v>
      </c>
      <c r="AT6" s="1" t="s">
        <v>7</v>
      </c>
      <c r="AU6" s="71">
        <f t="shared" si="1"/>
        <v>0</v>
      </c>
      <c r="AV6" s="71">
        <f t="shared" si="2"/>
        <v>7.1428571428571425E-2</v>
      </c>
      <c r="AW6" s="71">
        <f t="shared" si="3"/>
        <v>0.16666666666666666</v>
      </c>
    </row>
    <row r="7" spans="2:49" x14ac:dyDescent="0.2">
      <c r="B7" s="2" t="s">
        <v>3</v>
      </c>
      <c r="C7" s="1">
        <v>0</v>
      </c>
      <c r="D7" s="1">
        <v>0</v>
      </c>
      <c r="E7" s="1">
        <v>1</v>
      </c>
      <c r="F7" s="1"/>
      <c r="G7" s="1"/>
      <c r="H7" s="1"/>
      <c r="I7" s="1"/>
      <c r="J7" s="1"/>
      <c r="K7" s="1"/>
      <c r="L7" s="1"/>
      <c r="M7">
        <f t="shared" si="4"/>
        <v>1</v>
      </c>
      <c r="N7" s="1"/>
      <c r="O7" s="9">
        <v>4</v>
      </c>
      <c r="P7" s="1" t="s">
        <v>6</v>
      </c>
      <c r="Q7" s="9">
        <v>2</v>
      </c>
      <c r="R7" s="11">
        <f t="shared" si="0"/>
        <v>9.5238095238095233E-2</v>
      </c>
      <c r="W7" s="1" t="s">
        <v>47</v>
      </c>
      <c r="X7" s="1"/>
      <c r="Y7" s="1">
        <v>0</v>
      </c>
      <c r="Z7" s="1">
        <v>0</v>
      </c>
      <c r="AA7" s="1">
        <v>0</v>
      </c>
      <c r="AB7" s="1"/>
      <c r="AC7" s="1">
        <v>0</v>
      </c>
      <c r="AD7" s="1">
        <v>0</v>
      </c>
      <c r="AE7" s="1">
        <v>1</v>
      </c>
      <c r="AF7" s="1"/>
      <c r="AG7" s="1">
        <v>0</v>
      </c>
      <c r="AH7" s="1">
        <v>0</v>
      </c>
      <c r="AI7" s="1">
        <v>1</v>
      </c>
      <c r="AN7" s="1" t="s">
        <v>282</v>
      </c>
      <c r="AO7" s="1">
        <v>1</v>
      </c>
      <c r="AP7" s="1">
        <v>4</v>
      </c>
      <c r="AQ7" s="1">
        <v>0</v>
      </c>
      <c r="AT7" s="1" t="s">
        <v>282</v>
      </c>
      <c r="AU7" s="71">
        <f t="shared" si="1"/>
        <v>1</v>
      </c>
      <c r="AV7" s="71">
        <f t="shared" si="2"/>
        <v>0.2857142857142857</v>
      </c>
      <c r="AW7" s="71">
        <f t="shared" si="3"/>
        <v>0</v>
      </c>
    </row>
    <row r="8" spans="2:49" x14ac:dyDescent="0.2">
      <c r="B8" s="1" t="s">
        <v>4</v>
      </c>
      <c r="C8" s="1">
        <v>0</v>
      </c>
      <c r="D8" s="1">
        <v>1</v>
      </c>
      <c r="E8" s="1">
        <v>0</v>
      </c>
      <c r="F8" s="1"/>
      <c r="G8" s="1"/>
      <c r="H8" s="1"/>
      <c r="I8" s="1"/>
      <c r="J8" s="1"/>
      <c r="K8" s="1"/>
      <c r="L8" s="1"/>
      <c r="M8">
        <f t="shared" si="4"/>
        <v>1</v>
      </c>
      <c r="N8" s="1"/>
      <c r="O8" s="9">
        <v>5</v>
      </c>
      <c r="P8" s="1" t="s">
        <v>7</v>
      </c>
      <c r="Q8" s="9">
        <v>2</v>
      </c>
      <c r="R8" s="11">
        <f t="shared" si="0"/>
        <v>9.5238095238095233E-2</v>
      </c>
      <c r="W8" s="1" t="s">
        <v>48</v>
      </c>
      <c r="X8" s="1"/>
      <c r="Y8" s="1">
        <v>0</v>
      </c>
      <c r="Z8" s="1">
        <v>0</v>
      </c>
      <c r="AA8" s="1">
        <v>0</v>
      </c>
      <c r="AB8" s="1"/>
      <c r="AC8" s="1">
        <v>0</v>
      </c>
      <c r="AD8" s="1">
        <v>1</v>
      </c>
      <c r="AE8" s="1">
        <v>0</v>
      </c>
      <c r="AF8" s="1"/>
      <c r="AG8" s="1">
        <v>0</v>
      </c>
      <c r="AH8" s="1">
        <v>1</v>
      </c>
      <c r="AI8" s="1">
        <v>0</v>
      </c>
    </row>
    <row r="9" spans="2:49" x14ac:dyDescent="0.2">
      <c r="B9" s="1" t="s">
        <v>5</v>
      </c>
      <c r="C9" s="1">
        <v>0</v>
      </c>
      <c r="D9" s="1">
        <v>2</v>
      </c>
      <c r="E9" s="1">
        <v>0</v>
      </c>
      <c r="F9" s="1"/>
      <c r="G9" s="1"/>
      <c r="H9" s="1"/>
      <c r="I9" s="1"/>
      <c r="J9" s="1"/>
      <c r="K9" s="1"/>
      <c r="L9" s="1"/>
      <c r="M9">
        <f t="shared" si="4"/>
        <v>2</v>
      </c>
      <c r="N9" s="1"/>
      <c r="O9" s="9">
        <v>6</v>
      </c>
      <c r="P9" s="1" t="s">
        <v>15</v>
      </c>
      <c r="Q9" s="9">
        <v>2</v>
      </c>
      <c r="R9" s="11">
        <f t="shared" si="0"/>
        <v>9.5238095238095233E-2</v>
      </c>
      <c r="W9" s="1" t="s">
        <v>5</v>
      </c>
      <c r="X9" s="1"/>
      <c r="Y9" s="1">
        <v>0</v>
      </c>
      <c r="Z9" s="1">
        <v>0</v>
      </c>
      <c r="AA9" s="1">
        <v>0</v>
      </c>
      <c r="AB9" s="1"/>
      <c r="AC9" s="1">
        <v>0</v>
      </c>
      <c r="AD9" s="1">
        <v>2</v>
      </c>
      <c r="AE9" s="1">
        <v>0</v>
      </c>
      <c r="AF9" s="1"/>
      <c r="AG9" s="1">
        <v>0</v>
      </c>
      <c r="AH9" s="1">
        <v>2</v>
      </c>
      <c r="AI9" s="1">
        <v>0</v>
      </c>
    </row>
    <row r="10" spans="2:49" x14ac:dyDescent="0.2">
      <c r="B10" s="1" t="s">
        <v>6</v>
      </c>
      <c r="C10" s="1">
        <v>0</v>
      </c>
      <c r="D10" s="1">
        <v>2</v>
      </c>
      <c r="E10" s="1">
        <v>0</v>
      </c>
      <c r="F10" s="1"/>
      <c r="G10" s="1"/>
      <c r="H10" s="1"/>
      <c r="I10" s="1"/>
      <c r="J10" s="1"/>
      <c r="K10" s="1"/>
      <c r="L10" s="1"/>
      <c r="M10">
        <f t="shared" si="4"/>
        <v>2</v>
      </c>
      <c r="N10" s="1"/>
      <c r="O10" s="9">
        <v>7</v>
      </c>
      <c r="P10" s="1" t="s">
        <v>1</v>
      </c>
      <c r="Q10" s="9">
        <v>1</v>
      </c>
      <c r="R10" s="11">
        <f t="shared" si="0"/>
        <v>4.7619047619047616E-2</v>
      </c>
      <c r="W10" s="1" t="s">
        <v>49</v>
      </c>
      <c r="X10" s="1"/>
      <c r="Y10" s="1">
        <v>0</v>
      </c>
      <c r="Z10" s="1">
        <v>0</v>
      </c>
      <c r="AA10" s="1">
        <v>0</v>
      </c>
      <c r="AB10" s="1"/>
      <c r="AC10" s="1">
        <v>0</v>
      </c>
      <c r="AD10" s="1">
        <v>2</v>
      </c>
      <c r="AE10" s="1">
        <v>0</v>
      </c>
      <c r="AF10" s="1"/>
      <c r="AG10" s="1">
        <v>0</v>
      </c>
      <c r="AH10" s="1">
        <v>2</v>
      </c>
      <c r="AI10" s="1">
        <v>0</v>
      </c>
    </row>
    <row r="11" spans="2:49" x14ac:dyDescent="0.2">
      <c r="B11" s="1" t="s">
        <v>7</v>
      </c>
      <c r="C11" s="1">
        <v>0</v>
      </c>
      <c r="D11" s="1">
        <v>1</v>
      </c>
      <c r="E11" s="1">
        <v>1</v>
      </c>
      <c r="F11" s="1"/>
      <c r="G11" s="1"/>
      <c r="H11" s="1"/>
      <c r="I11" s="1"/>
      <c r="J11" s="1"/>
      <c r="K11" s="1"/>
      <c r="L11" s="1"/>
      <c r="M11">
        <f t="shared" si="4"/>
        <v>2</v>
      </c>
      <c r="N11" s="1"/>
      <c r="O11" s="9">
        <v>8</v>
      </c>
      <c r="P11" s="2" t="s">
        <v>3</v>
      </c>
      <c r="Q11" s="9">
        <v>1</v>
      </c>
      <c r="R11" s="11">
        <f t="shared" si="0"/>
        <v>4.7619047619047616E-2</v>
      </c>
      <c r="W11" s="1" t="s">
        <v>50</v>
      </c>
      <c r="X11" s="1"/>
      <c r="Y11" s="1">
        <v>0</v>
      </c>
      <c r="Z11" s="1">
        <v>0</v>
      </c>
      <c r="AA11" s="1">
        <v>0</v>
      </c>
      <c r="AB11" s="1"/>
      <c r="AC11" s="1">
        <v>0</v>
      </c>
      <c r="AD11" s="1">
        <v>1</v>
      </c>
      <c r="AE11" s="1">
        <v>1</v>
      </c>
      <c r="AF11" s="1"/>
      <c r="AG11" s="1">
        <v>0</v>
      </c>
      <c r="AH11" s="1">
        <v>1</v>
      </c>
      <c r="AI11" s="1">
        <v>1</v>
      </c>
    </row>
    <row r="12" spans="2:49" x14ac:dyDescent="0.2">
      <c r="B12" s="1" t="s">
        <v>8</v>
      </c>
      <c r="C12" s="1">
        <v>0</v>
      </c>
      <c r="D12" s="1">
        <v>0</v>
      </c>
      <c r="E12" s="1">
        <v>0</v>
      </c>
      <c r="F12" s="1"/>
      <c r="G12" s="1"/>
      <c r="H12" s="1"/>
      <c r="I12" s="1"/>
      <c r="J12" s="1"/>
      <c r="K12" s="1"/>
      <c r="L12" s="1"/>
      <c r="M12">
        <f t="shared" si="4"/>
        <v>0</v>
      </c>
      <c r="N12" s="1"/>
      <c r="O12" s="9">
        <v>9</v>
      </c>
      <c r="P12" s="1" t="s">
        <v>4</v>
      </c>
      <c r="Q12" s="9">
        <v>1</v>
      </c>
      <c r="R12" s="11">
        <f t="shared" si="0"/>
        <v>4.7619047619047616E-2</v>
      </c>
      <c r="W12" s="1" t="s">
        <v>51</v>
      </c>
      <c r="X12" s="1"/>
      <c r="Y12" s="1">
        <v>0</v>
      </c>
      <c r="Z12" s="1">
        <v>0</v>
      </c>
      <c r="AA12" s="1">
        <v>0</v>
      </c>
      <c r="AB12" s="1"/>
      <c r="AC12" s="1">
        <v>0</v>
      </c>
      <c r="AD12" s="1">
        <v>0</v>
      </c>
      <c r="AE12" s="1">
        <v>0</v>
      </c>
      <c r="AF12" s="1"/>
      <c r="AG12" s="1">
        <v>0</v>
      </c>
      <c r="AH12" s="1">
        <v>0</v>
      </c>
      <c r="AI12" s="1">
        <v>0</v>
      </c>
    </row>
    <row r="13" spans="2:49" x14ac:dyDescent="0.2">
      <c r="B13" s="1" t="s">
        <v>9</v>
      </c>
      <c r="C13" s="1">
        <v>0</v>
      </c>
      <c r="D13" s="1">
        <v>0</v>
      </c>
      <c r="E13" s="1">
        <v>0</v>
      </c>
      <c r="F13" s="1"/>
      <c r="G13" s="1"/>
      <c r="H13" s="1"/>
      <c r="I13" s="1"/>
      <c r="J13" s="1"/>
      <c r="K13" s="1"/>
      <c r="L13" s="1"/>
      <c r="M13">
        <f t="shared" si="4"/>
        <v>0</v>
      </c>
      <c r="N13" s="1"/>
      <c r="O13" s="9">
        <v>10</v>
      </c>
      <c r="P13" s="1" t="s">
        <v>18</v>
      </c>
      <c r="Q13" s="9">
        <v>1</v>
      </c>
      <c r="R13" s="11">
        <f t="shared" si="0"/>
        <v>4.7619047619047616E-2</v>
      </c>
      <c r="W13" s="1" t="s">
        <v>52</v>
      </c>
      <c r="X13" s="1"/>
      <c r="Y13" s="1">
        <v>0</v>
      </c>
      <c r="Z13" s="1">
        <v>0</v>
      </c>
      <c r="AA13" s="1">
        <v>0</v>
      </c>
      <c r="AB13" s="1"/>
      <c r="AC13" s="1">
        <v>0</v>
      </c>
      <c r="AD13" s="1">
        <v>0</v>
      </c>
      <c r="AE13" s="1">
        <v>0</v>
      </c>
      <c r="AF13" s="1"/>
      <c r="AG13" s="1">
        <v>0</v>
      </c>
      <c r="AH13" s="1">
        <v>0</v>
      </c>
      <c r="AI13" s="1">
        <v>0</v>
      </c>
    </row>
    <row r="14" spans="2:49" x14ac:dyDescent="0.2">
      <c r="B14" s="1" t="s">
        <v>10</v>
      </c>
      <c r="C14" s="1">
        <v>0</v>
      </c>
      <c r="D14" s="1">
        <v>0</v>
      </c>
      <c r="E14" s="1">
        <v>0</v>
      </c>
      <c r="F14" s="1"/>
      <c r="G14" s="1"/>
      <c r="H14" s="1"/>
      <c r="I14" s="1"/>
      <c r="J14" s="1"/>
      <c r="K14" s="1"/>
      <c r="L14" s="1"/>
      <c r="M14">
        <f t="shared" si="4"/>
        <v>0</v>
      </c>
      <c r="N14" s="1"/>
      <c r="O14" s="9">
        <v>11</v>
      </c>
      <c r="P14" s="1" t="s">
        <v>22</v>
      </c>
      <c r="Q14" s="9">
        <v>1</v>
      </c>
      <c r="R14" s="11">
        <f t="shared" si="0"/>
        <v>4.7619047619047616E-2</v>
      </c>
      <c r="W14" s="1" t="s">
        <v>53</v>
      </c>
      <c r="X14" s="1"/>
      <c r="Y14" s="1">
        <v>0</v>
      </c>
      <c r="Z14" s="1">
        <v>0</v>
      </c>
      <c r="AA14" s="1">
        <v>0</v>
      </c>
      <c r="AB14" s="1"/>
      <c r="AC14" s="1">
        <v>0</v>
      </c>
      <c r="AD14" s="1">
        <v>0</v>
      </c>
      <c r="AE14" s="1">
        <v>0</v>
      </c>
      <c r="AF14" s="1"/>
      <c r="AG14" s="1">
        <v>0</v>
      </c>
      <c r="AH14" s="1">
        <v>0</v>
      </c>
      <c r="AI14" s="1">
        <v>0</v>
      </c>
    </row>
    <row r="15" spans="2:49" x14ac:dyDescent="0.2">
      <c r="B15" s="1" t="s">
        <v>11</v>
      </c>
      <c r="C15" s="1">
        <v>0</v>
      </c>
      <c r="D15" s="1">
        <v>0</v>
      </c>
      <c r="E15" s="1">
        <v>0</v>
      </c>
      <c r="F15" s="1"/>
      <c r="G15" s="1"/>
      <c r="H15" s="1"/>
      <c r="I15" s="1"/>
      <c r="J15" s="1"/>
      <c r="K15" s="1"/>
      <c r="L15" s="1"/>
      <c r="M15">
        <f t="shared" si="4"/>
        <v>0</v>
      </c>
      <c r="N15" s="1"/>
      <c r="O15" s="9">
        <v>12</v>
      </c>
      <c r="P15" s="1" t="s">
        <v>28</v>
      </c>
      <c r="Q15" s="9">
        <v>1</v>
      </c>
      <c r="R15" s="11">
        <f t="shared" si="0"/>
        <v>4.7619047619047616E-2</v>
      </c>
      <c r="W15" s="1" t="s">
        <v>54</v>
      </c>
      <c r="X15" s="1"/>
      <c r="Y15" s="1">
        <v>0</v>
      </c>
      <c r="Z15" s="1">
        <v>0</v>
      </c>
      <c r="AA15" s="1">
        <v>0</v>
      </c>
      <c r="AB15" s="1"/>
      <c r="AC15" s="1">
        <v>0</v>
      </c>
      <c r="AD15" s="1">
        <v>0</v>
      </c>
      <c r="AE15" s="1">
        <v>0</v>
      </c>
      <c r="AF15" s="1"/>
      <c r="AG15" s="1">
        <v>0</v>
      </c>
      <c r="AH15" s="1">
        <v>0</v>
      </c>
      <c r="AI15" s="1">
        <v>0</v>
      </c>
    </row>
    <row r="16" spans="2:49" x14ac:dyDescent="0.2">
      <c r="B16" s="1" t="s">
        <v>12</v>
      </c>
      <c r="C16" s="1">
        <v>0</v>
      </c>
      <c r="D16" s="1">
        <v>0</v>
      </c>
      <c r="E16" s="1">
        <v>0</v>
      </c>
      <c r="F16" s="1"/>
      <c r="G16" s="1"/>
      <c r="H16" s="1"/>
      <c r="I16" s="1"/>
      <c r="J16" s="1"/>
      <c r="K16" s="1"/>
      <c r="L16" s="1"/>
      <c r="M16">
        <f t="shared" si="4"/>
        <v>0</v>
      </c>
      <c r="N16" s="1"/>
      <c r="O16" s="9">
        <v>13</v>
      </c>
      <c r="P16" s="1" t="s">
        <v>2</v>
      </c>
      <c r="Q16" s="9">
        <v>0</v>
      </c>
      <c r="R16" s="11">
        <f t="shared" si="0"/>
        <v>0</v>
      </c>
      <c r="W16" s="1" t="s">
        <v>55</v>
      </c>
      <c r="X16" s="1"/>
      <c r="Y16" s="1">
        <v>0</v>
      </c>
      <c r="Z16" s="1">
        <v>0</v>
      </c>
      <c r="AA16" s="1">
        <v>0</v>
      </c>
      <c r="AB16" s="1"/>
      <c r="AC16" s="1">
        <v>0</v>
      </c>
      <c r="AD16" s="1">
        <v>0</v>
      </c>
      <c r="AE16" s="1">
        <v>0</v>
      </c>
      <c r="AF16" s="1"/>
      <c r="AG16" s="1">
        <v>0</v>
      </c>
      <c r="AH16" s="1">
        <v>0</v>
      </c>
      <c r="AI16" s="1">
        <v>0</v>
      </c>
    </row>
    <row r="17" spans="2:35" x14ac:dyDescent="0.2">
      <c r="B17" s="1" t="s">
        <v>13</v>
      </c>
      <c r="C17" s="1">
        <v>0</v>
      </c>
      <c r="D17" s="1">
        <v>0</v>
      </c>
      <c r="E17" s="1">
        <v>0</v>
      </c>
      <c r="F17" s="1"/>
      <c r="G17" s="1"/>
      <c r="H17" s="1"/>
      <c r="I17" s="1"/>
      <c r="J17" s="1"/>
      <c r="K17" s="1"/>
      <c r="L17" s="1"/>
      <c r="M17">
        <f t="shared" si="4"/>
        <v>0</v>
      </c>
      <c r="N17" s="1"/>
      <c r="O17" s="9">
        <v>14</v>
      </c>
      <c r="P17" s="1" t="s">
        <v>8</v>
      </c>
      <c r="Q17" s="9">
        <v>0</v>
      </c>
      <c r="R17" s="11">
        <f t="shared" si="0"/>
        <v>0</v>
      </c>
      <c r="W17" s="1" t="s">
        <v>13</v>
      </c>
      <c r="X17" s="1"/>
      <c r="Y17" s="1">
        <v>0</v>
      </c>
      <c r="Z17" s="1">
        <v>0</v>
      </c>
      <c r="AA17" s="1">
        <v>0</v>
      </c>
      <c r="AB17" s="1"/>
      <c r="AC17" s="1">
        <v>0</v>
      </c>
      <c r="AD17" s="1">
        <v>0</v>
      </c>
      <c r="AE17" s="1">
        <v>0</v>
      </c>
      <c r="AF17" s="1"/>
      <c r="AG17" s="1">
        <v>0</v>
      </c>
      <c r="AH17" s="1">
        <v>0</v>
      </c>
      <c r="AI17" s="1">
        <v>0</v>
      </c>
    </row>
    <row r="18" spans="2:35" x14ac:dyDescent="0.2">
      <c r="B18" s="1" t="s">
        <v>14</v>
      </c>
      <c r="C18" s="1">
        <v>0</v>
      </c>
      <c r="D18" s="1">
        <v>0</v>
      </c>
      <c r="E18" s="1">
        <v>0</v>
      </c>
      <c r="F18" s="1"/>
      <c r="G18" s="1"/>
      <c r="H18" s="1"/>
      <c r="I18" s="1"/>
      <c r="J18" s="1"/>
      <c r="K18" s="1"/>
      <c r="L18" s="1"/>
      <c r="M18">
        <f t="shared" si="4"/>
        <v>0</v>
      </c>
      <c r="N18" s="1"/>
      <c r="O18" s="9">
        <v>15</v>
      </c>
      <c r="P18" s="1" t="s">
        <v>9</v>
      </c>
      <c r="Q18" s="9">
        <v>0</v>
      </c>
      <c r="R18" s="11">
        <f t="shared" si="0"/>
        <v>0</v>
      </c>
      <c r="W18" s="1" t="s">
        <v>56</v>
      </c>
      <c r="X18" s="1"/>
      <c r="Y18" s="1">
        <v>0</v>
      </c>
      <c r="Z18" s="1">
        <v>0</v>
      </c>
      <c r="AA18" s="1">
        <v>0</v>
      </c>
      <c r="AB18" s="1"/>
      <c r="AC18" s="1">
        <v>0</v>
      </c>
      <c r="AD18" s="1">
        <v>0</v>
      </c>
      <c r="AE18" s="1">
        <v>0</v>
      </c>
      <c r="AF18" s="1"/>
      <c r="AG18" s="1">
        <v>0</v>
      </c>
      <c r="AH18" s="1">
        <v>0</v>
      </c>
      <c r="AI18" s="1">
        <v>0</v>
      </c>
    </row>
    <row r="19" spans="2:35" x14ac:dyDescent="0.2">
      <c r="B19" s="1" t="s">
        <v>15</v>
      </c>
      <c r="C19" s="1">
        <v>0</v>
      </c>
      <c r="D19" s="1">
        <v>1</v>
      </c>
      <c r="E19" s="1">
        <v>1</v>
      </c>
      <c r="F19" s="1"/>
      <c r="G19" s="1"/>
      <c r="H19" s="1"/>
      <c r="I19" s="1"/>
      <c r="J19" s="1"/>
      <c r="K19" s="1"/>
      <c r="L19" s="1"/>
      <c r="M19">
        <f t="shared" si="4"/>
        <v>2</v>
      </c>
      <c r="N19" s="1"/>
      <c r="O19" s="9">
        <v>16</v>
      </c>
      <c r="P19" s="1" t="s">
        <v>10</v>
      </c>
      <c r="Q19" s="9">
        <v>0</v>
      </c>
      <c r="R19" s="11">
        <f t="shared" si="0"/>
        <v>0</v>
      </c>
      <c r="W19" s="1" t="s">
        <v>57</v>
      </c>
      <c r="X19" s="1"/>
      <c r="Y19" s="1">
        <v>0</v>
      </c>
      <c r="Z19" s="1">
        <v>0</v>
      </c>
      <c r="AA19" s="1">
        <v>0</v>
      </c>
      <c r="AB19" s="1"/>
      <c r="AC19" s="1">
        <v>0</v>
      </c>
      <c r="AD19" s="1">
        <v>1</v>
      </c>
      <c r="AE19" s="1">
        <v>1</v>
      </c>
      <c r="AF19" s="1"/>
      <c r="AG19" s="1">
        <v>0</v>
      </c>
      <c r="AH19" s="1">
        <v>1</v>
      </c>
      <c r="AI19" s="1">
        <v>1</v>
      </c>
    </row>
    <row r="20" spans="2:35" x14ac:dyDescent="0.2">
      <c r="B20" s="1" t="s">
        <v>16</v>
      </c>
      <c r="C20" s="1">
        <v>0</v>
      </c>
      <c r="D20" s="1">
        <v>0</v>
      </c>
      <c r="E20" s="1">
        <v>0</v>
      </c>
      <c r="F20" s="1"/>
      <c r="G20" s="1"/>
      <c r="H20" s="1"/>
      <c r="I20" s="1"/>
      <c r="J20" s="1"/>
      <c r="K20" s="1"/>
      <c r="L20" s="1"/>
      <c r="M20">
        <f t="shared" si="4"/>
        <v>0</v>
      </c>
      <c r="N20" s="1"/>
      <c r="O20" s="9">
        <v>17</v>
      </c>
      <c r="P20" s="1" t="s">
        <v>11</v>
      </c>
      <c r="Q20" s="9">
        <v>0</v>
      </c>
      <c r="R20" s="11">
        <f t="shared" si="0"/>
        <v>0</v>
      </c>
      <c r="W20" s="1" t="s">
        <v>58</v>
      </c>
      <c r="X20" s="1"/>
      <c r="Y20" s="1">
        <v>0</v>
      </c>
      <c r="Z20" s="1">
        <v>0</v>
      </c>
      <c r="AA20" s="1">
        <v>0</v>
      </c>
      <c r="AB20" s="1"/>
      <c r="AC20" s="1">
        <v>0</v>
      </c>
      <c r="AD20" s="1">
        <v>0</v>
      </c>
      <c r="AE20" s="1">
        <v>0</v>
      </c>
      <c r="AF20" s="1"/>
      <c r="AG20" s="1">
        <v>0</v>
      </c>
      <c r="AH20" s="1">
        <v>0</v>
      </c>
      <c r="AI20" s="1">
        <v>0</v>
      </c>
    </row>
    <row r="21" spans="2:35" x14ac:dyDescent="0.2">
      <c r="B21" s="1" t="s">
        <v>17</v>
      </c>
      <c r="C21" s="1">
        <v>0</v>
      </c>
      <c r="D21" s="1">
        <v>0</v>
      </c>
      <c r="E21" s="1">
        <v>0</v>
      </c>
      <c r="F21" s="1"/>
      <c r="G21" s="1"/>
      <c r="H21" s="1"/>
      <c r="I21" s="1"/>
      <c r="J21" s="1"/>
      <c r="K21" s="1"/>
      <c r="L21" s="1"/>
      <c r="M21">
        <f t="shared" si="4"/>
        <v>0</v>
      </c>
      <c r="N21" s="1"/>
      <c r="O21" s="9">
        <v>18</v>
      </c>
      <c r="P21" s="1" t="s">
        <v>12</v>
      </c>
      <c r="Q21" s="9">
        <v>0</v>
      </c>
      <c r="R21" s="11">
        <f t="shared" si="0"/>
        <v>0</v>
      </c>
      <c r="W21" s="1" t="s">
        <v>59</v>
      </c>
      <c r="X21" s="1"/>
      <c r="Y21" s="1">
        <v>0</v>
      </c>
      <c r="Z21" s="1">
        <v>0</v>
      </c>
      <c r="AA21" s="1">
        <v>0</v>
      </c>
      <c r="AB21" s="1"/>
      <c r="AC21" s="1">
        <v>0</v>
      </c>
      <c r="AD21" s="1">
        <v>0</v>
      </c>
      <c r="AE21" s="1">
        <v>0</v>
      </c>
      <c r="AF21" s="1"/>
      <c r="AG21" s="1">
        <v>0</v>
      </c>
      <c r="AH21" s="1">
        <v>0</v>
      </c>
      <c r="AI21" s="1">
        <v>0</v>
      </c>
    </row>
    <row r="22" spans="2:35" x14ac:dyDescent="0.2">
      <c r="B22" s="1" t="s">
        <v>18</v>
      </c>
      <c r="C22" s="1">
        <v>0</v>
      </c>
      <c r="D22" s="1">
        <v>1</v>
      </c>
      <c r="E22" s="1">
        <v>0</v>
      </c>
      <c r="F22" s="1"/>
      <c r="G22" s="1"/>
      <c r="H22" s="1"/>
      <c r="I22" s="1"/>
      <c r="J22" s="1"/>
      <c r="K22" s="1"/>
      <c r="L22" s="1"/>
      <c r="M22">
        <f t="shared" si="4"/>
        <v>1</v>
      </c>
      <c r="N22" s="1"/>
      <c r="O22" s="9">
        <v>19</v>
      </c>
      <c r="P22" s="1" t="s">
        <v>13</v>
      </c>
      <c r="Q22" s="9">
        <v>0</v>
      </c>
      <c r="R22" s="11">
        <f t="shared" si="0"/>
        <v>0</v>
      </c>
      <c r="W22" s="1" t="s">
        <v>60</v>
      </c>
      <c r="X22" s="1"/>
      <c r="Y22" s="1">
        <v>0</v>
      </c>
      <c r="Z22" s="1">
        <v>0</v>
      </c>
      <c r="AA22" s="1">
        <v>0</v>
      </c>
      <c r="AB22" s="1"/>
      <c r="AC22" s="1">
        <v>0</v>
      </c>
      <c r="AD22" s="1">
        <v>1</v>
      </c>
      <c r="AE22" s="1">
        <v>0</v>
      </c>
      <c r="AF22" s="1"/>
      <c r="AG22" s="1">
        <v>0</v>
      </c>
      <c r="AH22" s="1">
        <v>1</v>
      </c>
      <c r="AI22" s="1">
        <v>0</v>
      </c>
    </row>
    <row r="23" spans="2:35" x14ac:dyDescent="0.2">
      <c r="B23" s="1" t="s">
        <v>19</v>
      </c>
      <c r="C23" s="1">
        <v>0</v>
      </c>
      <c r="D23" s="1">
        <v>0</v>
      </c>
      <c r="E23" s="1">
        <v>0</v>
      </c>
      <c r="F23" s="1"/>
      <c r="G23" s="1"/>
      <c r="H23" s="1"/>
      <c r="I23" s="1"/>
      <c r="J23" s="1"/>
      <c r="K23" s="1"/>
      <c r="L23" s="1"/>
      <c r="M23">
        <f t="shared" si="4"/>
        <v>0</v>
      </c>
      <c r="N23" s="1"/>
      <c r="O23" s="9">
        <v>20</v>
      </c>
      <c r="P23" s="1" t="s">
        <v>14</v>
      </c>
      <c r="Q23" s="9">
        <v>0</v>
      </c>
      <c r="R23" s="11">
        <f t="shared" si="0"/>
        <v>0</v>
      </c>
      <c r="W23" s="1" t="s">
        <v>19</v>
      </c>
      <c r="X23" s="1"/>
      <c r="Y23" s="1">
        <v>0</v>
      </c>
      <c r="Z23" s="1">
        <v>0</v>
      </c>
      <c r="AA23" s="1">
        <v>0</v>
      </c>
      <c r="AB23" s="1"/>
      <c r="AC23" s="1">
        <v>0</v>
      </c>
      <c r="AD23" s="1">
        <v>0</v>
      </c>
      <c r="AE23" s="1">
        <v>0</v>
      </c>
      <c r="AF23" s="1"/>
      <c r="AG23" s="1">
        <v>0</v>
      </c>
      <c r="AH23" s="1">
        <v>0</v>
      </c>
      <c r="AI23" s="1">
        <v>0</v>
      </c>
    </row>
    <row r="24" spans="2:35" x14ac:dyDescent="0.2">
      <c r="B24" s="1" t="s">
        <v>20</v>
      </c>
      <c r="C24" s="1">
        <v>1</v>
      </c>
      <c r="D24" s="1">
        <v>4</v>
      </c>
      <c r="E24" s="1">
        <v>0</v>
      </c>
      <c r="F24" s="1"/>
      <c r="G24" s="1"/>
      <c r="H24" s="1"/>
      <c r="I24" s="1"/>
      <c r="J24" s="1"/>
      <c r="K24" s="1"/>
      <c r="L24" s="1"/>
      <c r="M24">
        <f t="shared" si="4"/>
        <v>5</v>
      </c>
      <c r="N24" s="1"/>
      <c r="O24" s="9">
        <v>21</v>
      </c>
      <c r="P24" s="1" t="s">
        <v>16</v>
      </c>
      <c r="Q24" s="9">
        <v>0</v>
      </c>
      <c r="R24" s="11">
        <f t="shared" si="0"/>
        <v>0</v>
      </c>
      <c r="W24" s="1" t="s">
        <v>61</v>
      </c>
      <c r="X24" s="1"/>
      <c r="Y24" s="1">
        <v>1</v>
      </c>
      <c r="Z24" s="1">
        <v>4</v>
      </c>
      <c r="AA24" s="1">
        <v>0</v>
      </c>
      <c r="AB24" s="1"/>
      <c r="AC24" s="1">
        <v>0</v>
      </c>
      <c r="AD24" s="1">
        <v>0</v>
      </c>
      <c r="AE24" s="1">
        <v>0</v>
      </c>
      <c r="AF24" s="1"/>
      <c r="AG24" s="1">
        <v>1</v>
      </c>
      <c r="AH24" s="1">
        <v>4</v>
      </c>
      <c r="AI24" s="1">
        <v>0</v>
      </c>
    </row>
    <row r="25" spans="2:35" x14ac:dyDescent="0.2">
      <c r="B25" s="1" t="s">
        <v>21</v>
      </c>
      <c r="C25" s="1">
        <v>0</v>
      </c>
      <c r="D25" s="1">
        <v>0</v>
      </c>
      <c r="E25" s="1">
        <v>0</v>
      </c>
      <c r="F25" s="1"/>
      <c r="G25" s="1"/>
      <c r="H25" s="1"/>
      <c r="I25" s="1"/>
      <c r="J25" s="1"/>
      <c r="K25" s="1"/>
      <c r="L25" s="1"/>
      <c r="M25">
        <f t="shared" si="4"/>
        <v>0</v>
      </c>
      <c r="N25" s="1"/>
      <c r="O25" s="9">
        <v>22</v>
      </c>
      <c r="P25" s="1" t="s">
        <v>17</v>
      </c>
      <c r="Q25" s="9">
        <v>0</v>
      </c>
      <c r="R25" s="11">
        <f t="shared" si="0"/>
        <v>0</v>
      </c>
      <c r="W25" s="1" t="s">
        <v>62</v>
      </c>
      <c r="X25" s="1"/>
      <c r="Y25" s="1">
        <v>0</v>
      </c>
      <c r="Z25" s="1">
        <v>0</v>
      </c>
      <c r="AA25" s="1">
        <v>0</v>
      </c>
      <c r="AB25" s="1"/>
      <c r="AC25" s="1">
        <v>0</v>
      </c>
      <c r="AD25" s="1">
        <v>0</v>
      </c>
      <c r="AE25" s="1">
        <v>0</v>
      </c>
      <c r="AF25" s="1"/>
      <c r="AG25" s="1">
        <v>0</v>
      </c>
      <c r="AH25" s="1">
        <v>0</v>
      </c>
      <c r="AI25" s="1">
        <v>0</v>
      </c>
    </row>
    <row r="26" spans="2:35" x14ac:dyDescent="0.2">
      <c r="B26" s="1" t="s">
        <v>22</v>
      </c>
      <c r="C26" s="1">
        <v>0</v>
      </c>
      <c r="D26" s="1">
        <v>1</v>
      </c>
      <c r="E26" s="1">
        <v>0</v>
      </c>
      <c r="F26" s="1"/>
      <c r="G26" s="1"/>
      <c r="H26" s="1"/>
      <c r="I26" s="1"/>
      <c r="J26" s="1"/>
      <c r="K26" s="1"/>
      <c r="L26" s="1"/>
      <c r="M26">
        <f t="shared" si="4"/>
        <v>1</v>
      </c>
      <c r="N26" s="1"/>
      <c r="O26" s="9">
        <v>23</v>
      </c>
      <c r="P26" s="1" t="s">
        <v>19</v>
      </c>
      <c r="Q26" s="9">
        <v>0</v>
      </c>
      <c r="R26" s="11">
        <f t="shared" si="0"/>
        <v>0</v>
      </c>
      <c r="W26" s="1" t="s">
        <v>63</v>
      </c>
      <c r="X26" s="1"/>
      <c r="Y26" s="1">
        <v>0</v>
      </c>
      <c r="Z26" s="1">
        <v>0</v>
      </c>
      <c r="AA26" s="1">
        <v>0</v>
      </c>
      <c r="AB26" s="1"/>
      <c r="AC26" s="1">
        <v>0</v>
      </c>
      <c r="AD26" s="1">
        <v>1</v>
      </c>
      <c r="AE26" s="1">
        <v>0</v>
      </c>
      <c r="AF26" s="1"/>
      <c r="AG26" s="1">
        <v>0</v>
      </c>
      <c r="AH26" s="1">
        <v>1</v>
      </c>
      <c r="AI26" s="1">
        <v>0</v>
      </c>
    </row>
    <row r="27" spans="2:35" x14ac:dyDescent="0.2">
      <c r="B27" s="1" t="s">
        <v>23</v>
      </c>
      <c r="C27" s="1">
        <v>0</v>
      </c>
      <c r="D27" s="1">
        <v>0</v>
      </c>
      <c r="E27" s="1">
        <v>0</v>
      </c>
      <c r="F27" s="1"/>
      <c r="G27" s="1"/>
      <c r="H27" s="1"/>
      <c r="I27" s="1"/>
      <c r="J27" s="1"/>
      <c r="K27" s="1"/>
      <c r="L27" s="1"/>
      <c r="M27">
        <f t="shared" si="4"/>
        <v>0</v>
      </c>
      <c r="N27" s="1"/>
      <c r="O27" s="9">
        <v>24</v>
      </c>
      <c r="P27" s="1" t="s">
        <v>21</v>
      </c>
      <c r="Q27" s="9">
        <v>0</v>
      </c>
      <c r="R27" s="11">
        <f t="shared" si="0"/>
        <v>0</v>
      </c>
      <c r="W27" s="1" t="s">
        <v>23</v>
      </c>
      <c r="X27" s="1"/>
      <c r="Y27" s="1">
        <v>0</v>
      </c>
      <c r="Z27" s="1">
        <v>0</v>
      </c>
      <c r="AA27" s="1">
        <v>0</v>
      </c>
      <c r="AB27" s="1"/>
      <c r="AC27" s="1">
        <v>0</v>
      </c>
      <c r="AD27" s="1">
        <v>0</v>
      </c>
      <c r="AE27" s="1">
        <v>0</v>
      </c>
      <c r="AF27" s="1"/>
      <c r="AG27" s="1">
        <v>0</v>
      </c>
      <c r="AH27" s="1">
        <v>0</v>
      </c>
      <c r="AI27" s="1">
        <v>0</v>
      </c>
    </row>
    <row r="28" spans="2:35" x14ac:dyDescent="0.2">
      <c r="B28" s="1" t="s">
        <v>24</v>
      </c>
      <c r="C28" s="1">
        <v>0</v>
      </c>
      <c r="D28" s="1">
        <v>0</v>
      </c>
      <c r="E28" s="1">
        <v>0</v>
      </c>
      <c r="F28" s="1"/>
      <c r="G28" s="1"/>
      <c r="H28" s="1"/>
      <c r="I28" s="1"/>
      <c r="J28" s="1"/>
      <c r="K28" s="1"/>
      <c r="L28" s="1"/>
      <c r="M28">
        <f t="shared" si="4"/>
        <v>0</v>
      </c>
      <c r="N28" s="1"/>
      <c r="O28" s="9">
        <v>25</v>
      </c>
      <c r="P28" s="1" t="s">
        <v>23</v>
      </c>
      <c r="Q28" s="9">
        <v>0</v>
      </c>
      <c r="R28" s="11">
        <f t="shared" si="0"/>
        <v>0</v>
      </c>
      <c r="W28" s="1" t="s">
        <v>64</v>
      </c>
      <c r="X28" s="1"/>
      <c r="Y28" s="1">
        <v>0</v>
      </c>
      <c r="Z28" s="1">
        <v>0</v>
      </c>
      <c r="AA28" s="1">
        <v>0</v>
      </c>
      <c r="AB28" s="1"/>
      <c r="AC28" s="1">
        <v>0</v>
      </c>
      <c r="AD28" s="1">
        <v>0</v>
      </c>
      <c r="AE28" s="1">
        <v>0</v>
      </c>
      <c r="AF28" s="1"/>
      <c r="AG28" s="1">
        <v>0</v>
      </c>
      <c r="AH28" s="1">
        <v>0</v>
      </c>
      <c r="AI28" s="1">
        <v>0</v>
      </c>
    </row>
    <row r="29" spans="2:35" x14ac:dyDescent="0.2">
      <c r="B29" s="1" t="s">
        <v>25</v>
      </c>
      <c r="C29" s="1">
        <v>0</v>
      </c>
      <c r="D29" s="1">
        <v>0</v>
      </c>
      <c r="E29" s="1">
        <v>0</v>
      </c>
      <c r="F29" s="1"/>
      <c r="G29" s="1"/>
      <c r="H29" s="1"/>
      <c r="I29" s="1"/>
      <c r="J29" s="1"/>
      <c r="K29" s="1"/>
      <c r="L29" s="1"/>
      <c r="M29">
        <f t="shared" si="4"/>
        <v>0</v>
      </c>
      <c r="N29" s="1"/>
      <c r="O29" s="9">
        <v>26</v>
      </c>
      <c r="P29" s="1" t="s">
        <v>24</v>
      </c>
      <c r="Q29" s="9">
        <v>0</v>
      </c>
      <c r="R29" s="11">
        <f t="shared" si="0"/>
        <v>0</v>
      </c>
      <c r="W29" s="1" t="s">
        <v>65</v>
      </c>
      <c r="X29" s="1"/>
      <c r="Y29" s="1">
        <v>0</v>
      </c>
      <c r="Z29" s="1">
        <v>0</v>
      </c>
      <c r="AA29" s="1">
        <v>0</v>
      </c>
      <c r="AB29" s="1"/>
      <c r="AC29" s="1">
        <v>0</v>
      </c>
      <c r="AD29" s="1">
        <v>0</v>
      </c>
      <c r="AE29" s="1">
        <v>0</v>
      </c>
      <c r="AF29" s="1"/>
      <c r="AG29" s="1">
        <v>0</v>
      </c>
      <c r="AH29" s="1">
        <v>0</v>
      </c>
      <c r="AI29" s="1">
        <v>0</v>
      </c>
    </row>
    <row r="30" spans="2:35" x14ac:dyDescent="0.2">
      <c r="B30" s="1" t="s">
        <v>26</v>
      </c>
      <c r="C30" s="1">
        <v>0</v>
      </c>
      <c r="D30" s="1">
        <v>0</v>
      </c>
      <c r="E30" s="1">
        <v>0</v>
      </c>
      <c r="F30" s="1"/>
      <c r="G30" s="1"/>
      <c r="H30" s="1"/>
      <c r="I30" s="1"/>
      <c r="J30" s="1"/>
      <c r="K30" s="1"/>
      <c r="L30" s="1"/>
      <c r="M30">
        <f t="shared" si="4"/>
        <v>0</v>
      </c>
      <c r="N30" s="1"/>
      <c r="O30" s="9">
        <v>27</v>
      </c>
      <c r="P30" s="1" t="s">
        <v>25</v>
      </c>
      <c r="Q30" s="9">
        <v>0</v>
      </c>
      <c r="R30" s="11">
        <f t="shared" si="0"/>
        <v>0</v>
      </c>
      <c r="W30" s="1" t="s">
        <v>66</v>
      </c>
      <c r="X30" s="1"/>
      <c r="Y30" s="1">
        <v>0</v>
      </c>
      <c r="Z30" s="1">
        <v>0</v>
      </c>
      <c r="AA30" s="1">
        <v>0</v>
      </c>
      <c r="AB30" s="1"/>
      <c r="AC30" s="1">
        <v>0</v>
      </c>
      <c r="AD30" s="1">
        <v>0</v>
      </c>
      <c r="AE30" s="1">
        <v>0</v>
      </c>
      <c r="AF30" s="1"/>
      <c r="AG30" s="1">
        <v>0</v>
      </c>
      <c r="AH30" s="1">
        <v>0</v>
      </c>
      <c r="AI30" s="1">
        <v>0</v>
      </c>
    </row>
    <row r="31" spans="2:35" x14ac:dyDescent="0.2">
      <c r="B31" s="1" t="s">
        <v>27</v>
      </c>
      <c r="C31" s="1">
        <v>0</v>
      </c>
      <c r="D31" s="1">
        <v>0</v>
      </c>
      <c r="E31" s="1">
        <v>0</v>
      </c>
      <c r="F31" s="1"/>
      <c r="G31" s="1"/>
      <c r="H31" s="1"/>
      <c r="I31" s="1"/>
      <c r="J31" s="1"/>
      <c r="K31" s="1"/>
      <c r="L31" s="1"/>
      <c r="M31">
        <f t="shared" si="4"/>
        <v>0</v>
      </c>
      <c r="N31" s="1"/>
      <c r="O31" s="9">
        <v>28</v>
      </c>
      <c r="P31" s="1" t="s">
        <v>26</v>
      </c>
      <c r="Q31" s="9">
        <v>0</v>
      </c>
      <c r="R31" s="11">
        <f t="shared" si="0"/>
        <v>0</v>
      </c>
      <c r="W31" s="1" t="s">
        <v>67</v>
      </c>
      <c r="X31" s="1"/>
      <c r="Y31" s="1">
        <v>0</v>
      </c>
      <c r="Z31" s="1">
        <v>0</v>
      </c>
      <c r="AA31" s="1">
        <v>0</v>
      </c>
      <c r="AB31" s="1"/>
      <c r="AC31" s="1">
        <v>0</v>
      </c>
      <c r="AD31" s="1">
        <v>0</v>
      </c>
      <c r="AE31" s="1">
        <v>0</v>
      </c>
      <c r="AF31" s="1"/>
      <c r="AG31" s="1">
        <v>0</v>
      </c>
      <c r="AH31" s="1">
        <v>0</v>
      </c>
      <c r="AI31" s="1">
        <v>0</v>
      </c>
    </row>
    <row r="32" spans="2:35" x14ac:dyDescent="0.2">
      <c r="B32" s="1" t="s">
        <v>28</v>
      </c>
      <c r="C32" s="1">
        <v>0</v>
      </c>
      <c r="D32" s="1">
        <v>0</v>
      </c>
      <c r="E32" s="1">
        <v>1</v>
      </c>
      <c r="F32" s="1"/>
      <c r="G32" s="1"/>
      <c r="H32" s="1"/>
      <c r="I32" s="1"/>
      <c r="J32" s="1"/>
      <c r="K32" s="1"/>
      <c r="L32" s="1"/>
      <c r="M32">
        <f t="shared" si="4"/>
        <v>1</v>
      </c>
      <c r="N32" s="1"/>
      <c r="O32" s="9">
        <v>29</v>
      </c>
      <c r="P32" s="1" t="s">
        <v>27</v>
      </c>
      <c r="Q32" s="9">
        <v>0</v>
      </c>
      <c r="R32" s="11">
        <f t="shared" si="0"/>
        <v>0</v>
      </c>
      <c r="W32" s="1" t="s">
        <v>68</v>
      </c>
      <c r="X32" s="1"/>
      <c r="Y32" s="1">
        <v>0</v>
      </c>
      <c r="Z32" s="1">
        <v>0</v>
      </c>
      <c r="AA32" s="1">
        <v>0</v>
      </c>
      <c r="AB32" s="1"/>
      <c r="AC32" s="1">
        <v>0</v>
      </c>
      <c r="AD32" s="1">
        <v>0</v>
      </c>
      <c r="AE32" s="1">
        <v>1</v>
      </c>
      <c r="AF32" s="1"/>
      <c r="AG32" s="1">
        <v>0</v>
      </c>
      <c r="AH32" s="1">
        <v>0</v>
      </c>
      <c r="AI32" s="1">
        <v>1</v>
      </c>
    </row>
    <row r="33" spans="2:35" x14ac:dyDescent="0.2">
      <c r="B33" s="1" t="s">
        <v>29</v>
      </c>
      <c r="C33" s="1">
        <v>0</v>
      </c>
      <c r="D33" s="1">
        <v>0</v>
      </c>
      <c r="E33" s="1">
        <v>0</v>
      </c>
      <c r="F33" s="1"/>
      <c r="G33" s="1"/>
      <c r="H33" s="1"/>
      <c r="I33" s="1"/>
      <c r="J33" s="1"/>
      <c r="K33" s="1"/>
      <c r="L33" s="1"/>
      <c r="M33">
        <f t="shared" si="4"/>
        <v>0</v>
      </c>
      <c r="N33" s="1"/>
      <c r="O33" s="9">
        <v>30</v>
      </c>
      <c r="P33" s="1" t="s">
        <v>29</v>
      </c>
      <c r="Q33" s="9">
        <v>0</v>
      </c>
      <c r="R33" s="11">
        <f t="shared" si="0"/>
        <v>0</v>
      </c>
      <c r="W33" s="1" t="s">
        <v>69</v>
      </c>
      <c r="X33" s="1"/>
      <c r="Y33" s="1">
        <v>0</v>
      </c>
      <c r="Z33" s="1">
        <v>0</v>
      </c>
      <c r="AA33" s="1">
        <v>0</v>
      </c>
      <c r="AB33" s="1"/>
      <c r="AC33" s="1">
        <v>0</v>
      </c>
      <c r="AD33" s="1">
        <v>0</v>
      </c>
      <c r="AE33" s="1">
        <v>0</v>
      </c>
      <c r="AF33" s="1"/>
      <c r="AG33" s="1">
        <v>0</v>
      </c>
      <c r="AH33" s="1">
        <v>0</v>
      </c>
      <c r="AI33" s="1">
        <v>0</v>
      </c>
    </row>
    <row r="34" spans="2:35" x14ac:dyDescent="0.2">
      <c r="M34">
        <f>SUM(M4:M33)</f>
        <v>21</v>
      </c>
      <c r="O34" s="9"/>
      <c r="P34" s="12"/>
      <c r="Q34" s="13"/>
      <c r="R34" s="14"/>
      <c r="AG34">
        <f>SUM(AG4:AG33)</f>
        <v>1</v>
      </c>
      <c r="AH34">
        <f t="shared" ref="AH34:AI34" si="5">SUM(AH4:AH33)</f>
        <v>14</v>
      </c>
      <c r="AI34">
        <f t="shared" si="5"/>
        <v>6</v>
      </c>
    </row>
    <row r="35" spans="2:35" x14ac:dyDescent="0.2">
      <c r="O35" s="6"/>
      <c r="Q35" s="7"/>
      <c r="R35" s="6"/>
    </row>
    <row r="36" spans="2:35" x14ac:dyDescent="0.2">
      <c r="O36" s="6"/>
      <c r="P36" s="5"/>
      <c r="Q36" s="6"/>
      <c r="R36" s="6"/>
    </row>
    <row r="37" spans="2:35" x14ac:dyDescent="0.2">
      <c r="B37" s="1" t="s">
        <v>32</v>
      </c>
      <c r="C37" s="1">
        <v>2009</v>
      </c>
      <c r="D37" s="1">
        <v>2011</v>
      </c>
      <c r="E37" s="1">
        <v>2012</v>
      </c>
      <c r="F37" s="1"/>
      <c r="G37" s="1"/>
      <c r="H37" s="1"/>
      <c r="I37" s="1"/>
      <c r="J37" s="1"/>
      <c r="K37" s="1"/>
      <c r="L37" s="1"/>
      <c r="M37" t="s">
        <v>30</v>
      </c>
      <c r="O37" s="18" t="s">
        <v>40</v>
      </c>
      <c r="P37" s="20" t="s">
        <v>32</v>
      </c>
      <c r="Q37" s="21" t="s">
        <v>39</v>
      </c>
      <c r="R37" s="21" t="s">
        <v>38</v>
      </c>
    </row>
    <row r="38" spans="2:35" x14ac:dyDescent="0.2">
      <c r="B38" s="1" t="s">
        <v>0</v>
      </c>
      <c r="C38" s="1">
        <v>0</v>
      </c>
      <c r="D38" s="1">
        <v>0</v>
      </c>
      <c r="E38" s="1">
        <v>0</v>
      </c>
      <c r="F38" s="1"/>
      <c r="G38" s="1"/>
      <c r="H38" s="1"/>
      <c r="I38" s="1"/>
      <c r="J38" s="1"/>
      <c r="K38" s="1"/>
      <c r="L38" s="1"/>
      <c r="M38">
        <f>SUM(C38:L38)</f>
        <v>0</v>
      </c>
      <c r="O38" s="9">
        <v>1</v>
      </c>
      <c r="P38" s="1" t="s">
        <v>20</v>
      </c>
      <c r="Q38" s="15">
        <v>5</v>
      </c>
      <c r="R38" s="16">
        <f t="shared" ref="R38:R67" si="6">Q38/$M$68</f>
        <v>0.83333333333333337</v>
      </c>
    </row>
    <row r="39" spans="2:35" x14ac:dyDescent="0.2">
      <c r="B39" s="1" t="s">
        <v>1</v>
      </c>
      <c r="C39" s="1">
        <v>0</v>
      </c>
      <c r="D39" s="1">
        <v>0</v>
      </c>
      <c r="E39" s="1">
        <v>1</v>
      </c>
      <c r="F39" s="1"/>
      <c r="G39" s="1"/>
      <c r="H39" s="1"/>
      <c r="I39" s="1"/>
      <c r="J39" s="1"/>
      <c r="K39" s="1"/>
      <c r="L39" s="1"/>
      <c r="M39">
        <f t="shared" ref="M39:M101" si="7">SUM(C39:L39)</f>
        <v>1</v>
      </c>
      <c r="O39" s="9">
        <v>2</v>
      </c>
      <c r="P39" s="1" t="s">
        <v>1</v>
      </c>
      <c r="Q39" s="15">
        <v>1</v>
      </c>
      <c r="R39" s="16">
        <f t="shared" si="6"/>
        <v>0.16666666666666666</v>
      </c>
    </row>
    <row r="40" spans="2:35" x14ac:dyDescent="0.2">
      <c r="B40" s="1" t="s">
        <v>2</v>
      </c>
      <c r="C40" s="1">
        <v>0</v>
      </c>
      <c r="D40" s="1">
        <v>0</v>
      </c>
      <c r="E40" s="1">
        <v>0</v>
      </c>
      <c r="F40" s="1"/>
      <c r="G40" s="1"/>
      <c r="H40" s="1"/>
      <c r="I40" s="1"/>
      <c r="J40" s="1"/>
      <c r="K40" s="1"/>
      <c r="L40" s="1"/>
      <c r="M40">
        <f t="shared" si="7"/>
        <v>0</v>
      </c>
      <c r="O40" s="9">
        <v>3</v>
      </c>
      <c r="P40" s="1" t="s">
        <v>0</v>
      </c>
      <c r="Q40" s="15">
        <v>0</v>
      </c>
      <c r="R40" s="16">
        <f t="shared" si="6"/>
        <v>0</v>
      </c>
    </row>
    <row r="41" spans="2:35" x14ac:dyDescent="0.2">
      <c r="B41" s="2" t="s">
        <v>3</v>
      </c>
      <c r="C41" s="1">
        <v>0</v>
      </c>
      <c r="D41" s="1">
        <v>0</v>
      </c>
      <c r="E41" s="1">
        <v>0</v>
      </c>
      <c r="F41" s="1"/>
      <c r="G41" s="1"/>
      <c r="H41" s="1"/>
      <c r="I41" s="1"/>
      <c r="J41" s="1"/>
      <c r="K41" s="1"/>
      <c r="L41" s="1"/>
      <c r="M41">
        <f t="shared" si="7"/>
        <v>0</v>
      </c>
      <c r="O41" s="9">
        <v>4</v>
      </c>
      <c r="P41" s="1" t="s">
        <v>2</v>
      </c>
      <c r="Q41" s="15">
        <v>0</v>
      </c>
      <c r="R41" s="16">
        <f t="shared" si="6"/>
        <v>0</v>
      </c>
    </row>
    <row r="42" spans="2:35" x14ac:dyDescent="0.2">
      <c r="B42" s="1" t="s">
        <v>4</v>
      </c>
      <c r="C42" s="1">
        <v>0</v>
      </c>
      <c r="D42" s="1">
        <v>0</v>
      </c>
      <c r="E42" s="1">
        <v>0</v>
      </c>
      <c r="F42" s="1"/>
      <c r="G42" s="1"/>
      <c r="H42" s="1"/>
      <c r="I42" s="1"/>
      <c r="J42" s="1"/>
      <c r="K42" s="1"/>
      <c r="L42" s="1"/>
      <c r="M42">
        <f t="shared" si="7"/>
        <v>0</v>
      </c>
      <c r="O42" s="9">
        <v>5</v>
      </c>
      <c r="P42" s="2" t="s">
        <v>3</v>
      </c>
      <c r="Q42" s="15">
        <v>0</v>
      </c>
      <c r="R42" s="16">
        <f t="shared" si="6"/>
        <v>0</v>
      </c>
    </row>
    <row r="43" spans="2:35" x14ac:dyDescent="0.2">
      <c r="B43" s="1" t="s">
        <v>5</v>
      </c>
      <c r="C43" s="1">
        <v>0</v>
      </c>
      <c r="D43" s="1">
        <v>0</v>
      </c>
      <c r="E43" s="1">
        <v>0</v>
      </c>
      <c r="F43" s="1"/>
      <c r="G43" s="1"/>
      <c r="H43" s="1"/>
      <c r="I43" s="1"/>
      <c r="J43" s="1"/>
      <c r="K43" s="1"/>
      <c r="L43" s="1"/>
      <c r="M43">
        <f t="shared" si="7"/>
        <v>0</v>
      </c>
      <c r="O43" s="9">
        <v>6</v>
      </c>
      <c r="P43" s="1" t="s">
        <v>4</v>
      </c>
      <c r="Q43" s="15">
        <v>0</v>
      </c>
      <c r="R43" s="16">
        <f t="shared" si="6"/>
        <v>0</v>
      </c>
    </row>
    <row r="44" spans="2:35" x14ac:dyDescent="0.2">
      <c r="B44" s="1" t="s">
        <v>6</v>
      </c>
      <c r="C44" s="1">
        <v>0</v>
      </c>
      <c r="D44" s="1">
        <v>0</v>
      </c>
      <c r="E44" s="1">
        <v>0</v>
      </c>
      <c r="F44" s="1"/>
      <c r="G44" s="1"/>
      <c r="H44" s="1"/>
      <c r="I44" s="1"/>
      <c r="J44" s="1"/>
      <c r="K44" s="1"/>
      <c r="L44" s="1"/>
      <c r="M44">
        <f t="shared" si="7"/>
        <v>0</v>
      </c>
      <c r="O44" s="9">
        <v>7</v>
      </c>
      <c r="P44" s="1" t="s">
        <v>5</v>
      </c>
      <c r="Q44" s="15">
        <v>0</v>
      </c>
      <c r="R44" s="16">
        <f t="shared" si="6"/>
        <v>0</v>
      </c>
    </row>
    <row r="45" spans="2:35" x14ac:dyDescent="0.2">
      <c r="B45" s="1" t="s">
        <v>7</v>
      </c>
      <c r="C45" s="1">
        <v>0</v>
      </c>
      <c r="D45" s="1">
        <v>0</v>
      </c>
      <c r="E45" s="1">
        <v>0</v>
      </c>
      <c r="F45" s="1"/>
      <c r="G45" s="1"/>
      <c r="H45" s="1"/>
      <c r="I45" s="1"/>
      <c r="J45" s="1"/>
      <c r="K45" s="1"/>
      <c r="L45" s="1"/>
      <c r="M45">
        <f t="shared" si="7"/>
        <v>0</v>
      </c>
      <c r="O45" s="9">
        <v>8</v>
      </c>
      <c r="P45" s="1" t="s">
        <v>6</v>
      </c>
      <c r="Q45" s="15">
        <v>0</v>
      </c>
      <c r="R45" s="16">
        <f t="shared" si="6"/>
        <v>0</v>
      </c>
    </row>
    <row r="46" spans="2:35" x14ac:dyDescent="0.2">
      <c r="B46" s="1" t="s">
        <v>8</v>
      </c>
      <c r="C46" s="1">
        <v>0</v>
      </c>
      <c r="D46" s="1">
        <v>0</v>
      </c>
      <c r="E46" s="1">
        <v>0</v>
      </c>
      <c r="F46" s="1"/>
      <c r="G46" s="1"/>
      <c r="H46" s="1"/>
      <c r="I46" s="1"/>
      <c r="J46" s="1"/>
      <c r="K46" s="1"/>
      <c r="L46" s="1"/>
      <c r="M46">
        <f t="shared" si="7"/>
        <v>0</v>
      </c>
      <c r="O46" s="9">
        <v>9</v>
      </c>
      <c r="P46" s="1" t="s">
        <v>7</v>
      </c>
      <c r="Q46" s="15">
        <v>0</v>
      </c>
      <c r="R46" s="16">
        <f t="shared" si="6"/>
        <v>0</v>
      </c>
    </row>
    <row r="47" spans="2:35" x14ac:dyDescent="0.2">
      <c r="B47" s="1" t="s">
        <v>9</v>
      </c>
      <c r="C47" s="1">
        <v>0</v>
      </c>
      <c r="D47" s="1">
        <v>0</v>
      </c>
      <c r="E47" s="1">
        <v>0</v>
      </c>
      <c r="F47" s="1"/>
      <c r="G47" s="1"/>
      <c r="H47" s="1"/>
      <c r="I47" s="1"/>
      <c r="J47" s="1"/>
      <c r="K47" s="1"/>
      <c r="L47" s="1"/>
      <c r="M47">
        <f t="shared" si="7"/>
        <v>0</v>
      </c>
      <c r="O47" s="9">
        <v>10</v>
      </c>
      <c r="P47" s="1" t="s">
        <v>8</v>
      </c>
      <c r="Q47" s="15">
        <v>0</v>
      </c>
      <c r="R47" s="16">
        <f t="shared" si="6"/>
        <v>0</v>
      </c>
    </row>
    <row r="48" spans="2:35" x14ac:dyDescent="0.2">
      <c r="B48" s="1" t="s">
        <v>10</v>
      </c>
      <c r="C48" s="1">
        <v>0</v>
      </c>
      <c r="D48" s="1">
        <v>0</v>
      </c>
      <c r="E48" s="1">
        <v>0</v>
      </c>
      <c r="F48" s="1"/>
      <c r="G48" s="1"/>
      <c r="H48" s="1"/>
      <c r="I48" s="1"/>
      <c r="J48" s="1"/>
      <c r="K48" s="1"/>
      <c r="L48" s="1"/>
      <c r="M48">
        <f t="shared" si="7"/>
        <v>0</v>
      </c>
      <c r="O48" s="9">
        <v>11</v>
      </c>
      <c r="P48" s="1" t="s">
        <v>9</v>
      </c>
      <c r="Q48" s="15">
        <v>0</v>
      </c>
      <c r="R48" s="16">
        <f t="shared" si="6"/>
        <v>0</v>
      </c>
    </row>
    <row r="49" spans="2:18" x14ac:dyDescent="0.2">
      <c r="B49" s="1" t="s">
        <v>11</v>
      </c>
      <c r="C49" s="1">
        <v>0</v>
      </c>
      <c r="D49" s="1">
        <v>0</v>
      </c>
      <c r="E49" s="1">
        <v>0</v>
      </c>
      <c r="F49" s="1"/>
      <c r="G49" s="1"/>
      <c r="H49" s="1"/>
      <c r="I49" s="1"/>
      <c r="J49" s="1"/>
      <c r="K49" s="1"/>
      <c r="L49" s="1"/>
      <c r="M49">
        <f t="shared" si="7"/>
        <v>0</v>
      </c>
      <c r="O49" s="9">
        <v>12</v>
      </c>
      <c r="P49" s="1" t="s">
        <v>10</v>
      </c>
      <c r="Q49" s="15">
        <v>0</v>
      </c>
      <c r="R49" s="16">
        <f t="shared" si="6"/>
        <v>0</v>
      </c>
    </row>
    <row r="50" spans="2:18" x14ac:dyDescent="0.2">
      <c r="B50" s="1" t="s">
        <v>12</v>
      </c>
      <c r="C50" s="1">
        <v>0</v>
      </c>
      <c r="D50" s="1">
        <v>0</v>
      </c>
      <c r="E50" s="1">
        <v>0</v>
      </c>
      <c r="F50" s="1"/>
      <c r="G50" s="1"/>
      <c r="H50" s="1"/>
      <c r="I50" s="1"/>
      <c r="J50" s="1"/>
      <c r="K50" s="1"/>
      <c r="L50" s="1"/>
      <c r="M50">
        <f t="shared" si="7"/>
        <v>0</v>
      </c>
      <c r="O50" s="9">
        <v>13</v>
      </c>
      <c r="P50" s="1" t="s">
        <v>11</v>
      </c>
      <c r="Q50" s="15">
        <v>0</v>
      </c>
      <c r="R50" s="16">
        <f t="shared" si="6"/>
        <v>0</v>
      </c>
    </row>
    <row r="51" spans="2:18" x14ac:dyDescent="0.2">
      <c r="B51" s="1" t="s">
        <v>13</v>
      </c>
      <c r="C51" s="1">
        <v>0</v>
      </c>
      <c r="D51" s="1">
        <v>0</v>
      </c>
      <c r="E51" s="1">
        <v>0</v>
      </c>
      <c r="F51" s="1"/>
      <c r="G51" s="1"/>
      <c r="H51" s="1"/>
      <c r="I51" s="1"/>
      <c r="J51" s="1"/>
      <c r="K51" s="1"/>
      <c r="L51" s="1"/>
      <c r="M51">
        <f t="shared" si="7"/>
        <v>0</v>
      </c>
      <c r="O51" s="9">
        <v>14</v>
      </c>
      <c r="P51" s="1" t="s">
        <v>12</v>
      </c>
      <c r="Q51" s="15">
        <v>0</v>
      </c>
      <c r="R51" s="16">
        <f t="shared" si="6"/>
        <v>0</v>
      </c>
    </row>
    <row r="52" spans="2:18" x14ac:dyDescent="0.2">
      <c r="B52" s="1" t="s">
        <v>14</v>
      </c>
      <c r="C52" s="1">
        <v>0</v>
      </c>
      <c r="D52" s="1">
        <v>0</v>
      </c>
      <c r="E52" s="1">
        <v>0</v>
      </c>
      <c r="F52" s="1"/>
      <c r="G52" s="1"/>
      <c r="H52" s="1"/>
      <c r="I52" s="1"/>
      <c r="J52" s="1"/>
      <c r="K52" s="1"/>
      <c r="L52" s="1"/>
      <c r="M52">
        <f t="shared" si="7"/>
        <v>0</v>
      </c>
      <c r="O52" s="9">
        <v>15</v>
      </c>
      <c r="P52" s="1" t="s">
        <v>13</v>
      </c>
      <c r="Q52" s="15">
        <v>0</v>
      </c>
      <c r="R52" s="16">
        <f t="shared" si="6"/>
        <v>0</v>
      </c>
    </row>
    <row r="53" spans="2:18" x14ac:dyDescent="0.2">
      <c r="B53" s="1" t="s">
        <v>15</v>
      </c>
      <c r="C53" s="1">
        <v>0</v>
      </c>
      <c r="D53" s="1">
        <v>0</v>
      </c>
      <c r="E53" s="1">
        <v>0</v>
      </c>
      <c r="F53" s="1"/>
      <c r="G53" s="1"/>
      <c r="H53" s="1"/>
      <c r="I53" s="1"/>
      <c r="J53" s="1"/>
      <c r="K53" s="1"/>
      <c r="L53" s="1"/>
      <c r="M53">
        <f t="shared" si="7"/>
        <v>0</v>
      </c>
      <c r="O53" s="9">
        <v>16</v>
      </c>
      <c r="P53" s="1" t="s">
        <v>14</v>
      </c>
      <c r="Q53" s="15">
        <v>0</v>
      </c>
      <c r="R53" s="16">
        <f t="shared" si="6"/>
        <v>0</v>
      </c>
    </row>
    <row r="54" spans="2:18" x14ac:dyDescent="0.2">
      <c r="B54" s="1" t="s">
        <v>16</v>
      </c>
      <c r="C54" s="1">
        <v>0</v>
      </c>
      <c r="D54" s="1">
        <v>0</v>
      </c>
      <c r="E54" s="1">
        <v>0</v>
      </c>
      <c r="F54" s="1"/>
      <c r="G54" s="1"/>
      <c r="H54" s="1"/>
      <c r="I54" s="1"/>
      <c r="J54" s="1"/>
      <c r="K54" s="1"/>
      <c r="L54" s="1"/>
      <c r="M54">
        <f t="shared" si="7"/>
        <v>0</v>
      </c>
      <c r="O54" s="9">
        <v>17</v>
      </c>
      <c r="P54" s="1" t="s">
        <v>15</v>
      </c>
      <c r="Q54" s="15">
        <v>0</v>
      </c>
      <c r="R54" s="16">
        <f t="shared" si="6"/>
        <v>0</v>
      </c>
    </row>
    <row r="55" spans="2:18" x14ac:dyDescent="0.2">
      <c r="B55" s="1" t="s">
        <v>17</v>
      </c>
      <c r="C55" s="1">
        <v>0</v>
      </c>
      <c r="D55" s="1">
        <v>0</v>
      </c>
      <c r="E55" s="1">
        <v>0</v>
      </c>
      <c r="F55" s="1"/>
      <c r="G55" s="1"/>
      <c r="H55" s="1"/>
      <c r="I55" s="1"/>
      <c r="J55" s="1"/>
      <c r="K55" s="1"/>
      <c r="L55" s="1"/>
      <c r="M55">
        <f t="shared" si="7"/>
        <v>0</v>
      </c>
      <c r="O55" s="9">
        <v>18</v>
      </c>
      <c r="P55" s="1" t="s">
        <v>16</v>
      </c>
      <c r="Q55" s="15">
        <v>0</v>
      </c>
      <c r="R55" s="16">
        <f t="shared" si="6"/>
        <v>0</v>
      </c>
    </row>
    <row r="56" spans="2:18" x14ac:dyDescent="0.2">
      <c r="B56" s="1" t="s">
        <v>18</v>
      </c>
      <c r="C56" s="1">
        <v>0</v>
      </c>
      <c r="D56" s="1">
        <v>0</v>
      </c>
      <c r="E56" s="1">
        <v>0</v>
      </c>
      <c r="F56" s="1"/>
      <c r="G56" s="1"/>
      <c r="H56" s="1"/>
      <c r="I56" s="1"/>
      <c r="J56" s="1"/>
      <c r="K56" s="1"/>
      <c r="L56" s="1"/>
      <c r="M56">
        <f t="shared" si="7"/>
        <v>0</v>
      </c>
      <c r="O56" s="9">
        <v>19</v>
      </c>
      <c r="P56" s="1" t="s">
        <v>17</v>
      </c>
      <c r="Q56" s="15">
        <v>0</v>
      </c>
      <c r="R56" s="16">
        <f t="shared" si="6"/>
        <v>0</v>
      </c>
    </row>
    <row r="57" spans="2:18" x14ac:dyDescent="0.2">
      <c r="B57" s="1" t="s">
        <v>19</v>
      </c>
      <c r="C57" s="1">
        <v>0</v>
      </c>
      <c r="D57" s="1">
        <v>0</v>
      </c>
      <c r="E57" s="1">
        <v>0</v>
      </c>
      <c r="F57" s="1"/>
      <c r="G57" s="1"/>
      <c r="H57" s="1"/>
      <c r="I57" s="1"/>
      <c r="J57" s="1"/>
      <c r="K57" s="1"/>
      <c r="L57" s="1"/>
      <c r="M57">
        <f t="shared" si="7"/>
        <v>0</v>
      </c>
      <c r="O57" s="9">
        <v>20</v>
      </c>
      <c r="P57" s="1" t="s">
        <v>18</v>
      </c>
      <c r="Q57" s="15">
        <v>0</v>
      </c>
      <c r="R57" s="16">
        <f t="shared" si="6"/>
        <v>0</v>
      </c>
    </row>
    <row r="58" spans="2:18" x14ac:dyDescent="0.2">
      <c r="B58" s="1" t="s">
        <v>20</v>
      </c>
      <c r="C58" s="1">
        <v>1</v>
      </c>
      <c r="D58" s="1">
        <v>4</v>
      </c>
      <c r="E58" s="1">
        <v>0</v>
      </c>
      <c r="F58" s="1"/>
      <c r="G58" s="1"/>
      <c r="H58" s="1"/>
      <c r="I58" s="1"/>
      <c r="J58" s="1"/>
      <c r="K58" s="1"/>
      <c r="L58" s="1"/>
      <c r="M58">
        <f t="shared" si="7"/>
        <v>5</v>
      </c>
      <c r="O58" s="9">
        <v>21</v>
      </c>
      <c r="P58" s="1" t="s">
        <v>19</v>
      </c>
      <c r="Q58" s="15">
        <v>0</v>
      </c>
      <c r="R58" s="16">
        <f t="shared" si="6"/>
        <v>0</v>
      </c>
    </row>
    <row r="59" spans="2:18" x14ac:dyDescent="0.2">
      <c r="B59" s="1" t="s">
        <v>21</v>
      </c>
      <c r="C59" s="1">
        <v>0</v>
      </c>
      <c r="D59" s="1">
        <v>0</v>
      </c>
      <c r="E59" s="1">
        <v>0</v>
      </c>
      <c r="F59" s="1"/>
      <c r="G59" s="1"/>
      <c r="H59" s="1"/>
      <c r="I59" s="1"/>
      <c r="J59" s="1"/>
      <c r="K59" s="1"/>
      <c r="L59" s="1"/>
      <c r="M59">
        <f t="shared" si="7"/>
        <v>0</v>
      </c>
      <c r="O59" s="9">
        <v>22</v>
      </c>
      <c r="P59" s="1" t="s">
        <v>21</v>
      </c>
      <c r="Q59" s="15">
        <v>0</v>
      </c>
      <c r="R59" s="16">
        <f t="shared" si="6"/>
        <v>0</v>
      </c>
    </row>
    <row r="60" spans="2:18" x14ac:dyDescent="0.2">
      <c r="B60" s="1" t="s">
        <v>22</v>
      </c>
      <c r="C60" s="1">
        <v>0</v>
      </c>
      <c r="D60" s="1">
        <v>0</v>
      </c>
      <c r="E60" s="1">
        <v>0</v>
      </c>
      <c r="F60" s="1"/>
      <c r="G60" s="1"/>
      <c r="H60" s="1"/>
      <c r="I60" s="1"/>
      <c r="J60" s="1"/>
      <c r="K60" s="1"/>
      <c r="L60" s="1"/>
      <c r="M60">
        <f t="shared" si="7"/>
        <v>0</v>
      </c>
      <c r="O60" s="9">
        <v>23</v>
      </c>
      <c r="P60" s="1" t="s">
        <v>22</v>
      </c>
      <c r="Q60" s="15">
        <v>0</v>
      </c>
      <c r="R60" s="16">
        <f t="shared" si="6"/>
        <v>0</v>
      </c>
    </row>
    <row r="61" spans="2:18" x14ac:dyDescent="0.2">
      <c r="B61" s="1" t="s">
        <v>23</v>
      </c>
      <c r="C61" s="1">
        <v>0</v>
      </c>
      <c r="D61" s="1">
        <v>0</v>
      </c>
      <c r="E61" s="1">
        <v>0</v>
      </c>
      <c r="F61" s="1"/>
      <c r="G61" s="1"/>
      <c r="H61" s="1"/>
      <c r="I61" s="1"/>
      <c r="J61" s="1"/>
      <c r="K61" s="1"/>
      <c r="L61" s="1"/>
      <c r="M61">
        <f t="shared" si="7"/>
        <v>0</v>
      </c>
      <c r="O61" s="9">
        <v>24</v>
      </c>
      <c r="P61" s="1" t="s">
        <v>23</v>
      </c>
      <c r="Q61" s="15">
        <v>0</v>
      </c>
      <c r="R61" s="16">
        <f t="shared" si="6"/>
        <v>0</v>
      </c>
    </row>
    <row r="62" spans="2:18" x14ac:dyDescent="0.2">
      <c r="B62" s="1" t="s">
        <v>24</v>
      </c>
      <c r="C62" s="1">
        <v>0</v>
      </c>
      <c r="D62" s="1">
        <v>0</v>
      </c>
      <c r="E62" s="1">
        <v>0</v>
      </c>
      <c r="F62" s="1"/>
      <c r="G62" s="1"/>
      <c r="H62" s="1"/>
      <c r="I62" s="1"/>
      <c r="J62" s="1"/>
      <c r="K62" s="1"/>
      <c r="L62" s="1"/>
      <c r="M62">
        <f t="shared" si="7"/>
        <v>0</v>
      </c>
      <c r="O62" s="9">
        <v>25</v>
      </c>
      <c r="P62" s="1" t="s">
        <v>24</v>
      </c>
      <c r="Q62" s="15">
        <v>0</v>
      </c>
      <c r="R62" s="16">
        <f t="shared" si="6"/>
        <v>0</v>
      </c>
    </row>
    <row r="63" spans="2:18" x14ac:dyDescent="0.2">
      <c r="B63" s="1" t="s">
        <v>25</v>
      </c>
      <c r="C63" s="1">
        <v>0</v>
      </c>
      <c r="D63" s="1">
        <v>0</v>
      </c>
      <c r="E63" s="1">
        <v>0</v>
      </c>
      <c r="F63" s="1"/>
      <c r="G63" s="1"/>
      <c r="H63" s="1"/>
      <c r="I63" s="1"/>
      <c r="J63" s="1"/>
      <c r="K63" s="1"/>
      <c r="L63" s="1"/>
      <c r="M63">
        <f t="shared" si="7"/>
        <v>0</v>
      </c>
      <c r="O63" s="9">
        <v>26</v>
      </c>
      <c r="P63" s="1" t="s">
        <v>25</v>
      </c>
      <c r="Q63" s="15">
        <v>0</v>
      </c>
      <c r="R63" s="16">
        <f t="shared" si="6"/>
        <v>0</v>
      </c>
    </row>
    <row r="64" spans="2:18" x14ac:dyDescent="0.2">
      <c r="B64" s="1" t="s">
        <v>26</v>
      </c>
      <c r="C64" s="1">
        <v>0</v>
      </c>
      <c r="D64" s="1">
        <v>0</v>
      </c>
      <c r="E64" s="1">
        <v>0</v>
      </c>
      <c r="F64" s="1"/>
      <c r="G64" s="1"/>
      <c r="H64" s="1"/>
      <c r="I64" s="1"/>
      <c r="J64" s="1"/>
      <c r="K64" s="1"/>
      <c r="L64" s="1"/>
      <c r="M64">
        <f t="shared" si="7"/>
        <v>0</v>
      </c>
      <c r="O64" s="9">
        <v>27</v>
      </c>
      <c r="P64" s="1" t="s">
        <v>26</v>
      </c>
      <c r="Q64" s="15">
        <v>0</v>
      </c>
      <c r="R64" s="16">
        <f t="shared" si="6"/>
        <v>0</v>
      </c>
    </row>
    <row r="65" spans="2:18" x14ac:dyDescent="0.2">
      <c r="B65" s="1" t="s">
        <v>27</v>
      </c>
      <c r="C65" s="1">
        <v>0</v>
      </c>
      <c r="D65" s="1">
        <v>0</v>
      </c>
      <c r="E65" s="1">
        <v>0</v>
      </c>
      <c r="F65" s="1"/>
      <c r="G65" s="1"/>
      <c r="H65" s="1"/>
      <c r="I65" s="1"/>
      <c r="J65" s="1"/>
      <c r="K65" s="1"/>
      <c r="L65" s="1"/>
      <c r="M65">
        <f t="shared" si="7"/>
        <v>0</v>
      </c>
      <c r="O65" s="9">
        <v>28</v>
      </c>
      <c r="P65" s="1" t="s">
        <v>27</v>
      </c>
      <c r="Q65" s="15">
        <v>0</v>
      </c>
      <c r="R65" s="16">
        <f t="shared" si="6"/>
        <v>0</v>
      </c>
    </row>
    <row r="66" spans="2:18" x14ac:dyDescent="0.2">
      <c r="B66" s="1" t="s">
        <v>28</v>
      </c>
      <c r="C66" s="1">
        <v>0</v>
      </c>
      <c r="D66" s="1">
        <v>0</v>
      </c>
      <c r="E66" s="1">
        <v>0</v>
      </c>
      <c r="F66" s="1"/>
      <c r="G66" s="1"/>
      <c r="H66" s="1"/>
      <c r="I66" s="1"/>
      <c r="J66" s="1"/>
      <c r="K66" s="1"/>
      <c r="L66" s="1"/>
      <c r="M66">
        <f t="shared" si="7"/>
        <v>0</v>
      </c>
      <c r="O66" s="9">
        <v>29</v>
      </c>
      <c r="P66" s="1" t="s">
        <v>28</v>
      </c>
      <c r="Q66" s="15">
        <v>0</v>
      </c>
      <c r="R66" s="16">
        <f t="shared" si="6"/>
        <v>0</v>
      </c>
    </row>
    <row r="67" spans="2:18" x14ac:dyDescent="0.2">
      <c r="B67" s="1" t="s">
        <v>29</v>
      </c>
      <c r="C67" s="1">
        <v>0</v>
      </c>
      <c r="D67" s="1">
        <v>0</v>
      </c>
      <c r="E67" s="1">
        <v>0</v>
      </c>
      <c r="F67" s="1"/>
      <c r="G67" s="1"/>
      <c r="H67" s="1"/>
      <c r="I67" s="1"/>
      <c r="J67" s="1"/>
      <c r="K67" s="1"/>
      <c r="L67" s="1"/>
      <c r="M67">
        <f t="shared" si="7"/>
        <v>0</v>
      </c>
      <c r="O67" s="9">
        <v>30</v>
      </c>
      <c r="P67" s="1" t="s">
        <v>29</v>
      </c>
      <c r="Q67" s="15">
        <v>0</v>
      </c>
      <c r="R67" s="16">
        <f t="shared" si="6"/>
        <v>0</v>
      </c>
    </row>
    <row r="68" spans="2:18" x14ac:dyDescent="0.2">
      <c r="M68">
        <f>SUM(M38:M67)</f>
        <v>6</v>
      </c>
      <c r="O68" s="15"/>
      <c r="P68" s="12"/>
      <c r="Q68" s="15"/>
      <c r="R68" s="16"/>
    </row>
    <row r="69" spans="2:18" x14ac:dyDescent="0.2">
      <c r="O69" s="7"/>
      <c r="R69" s="8"/>
    </row>
    <row r="70" spans="2:18" x14ac:dyDescent="0.2">
      <c r="O70" s="7"/>
      <c r="Q70" s="7"/>
      <c r="R70" s="7"/>
    </row>
    <row r="71" spans="2:18" x14ac:dyDescent="0.2">
      <c r="B71" s="1" t="s">
        <v>33</v>
      </c>
      <c r="C71" s="1">
        <v>2009</v>
      </c>
      <c r="D71" s="1">
        <v>2011</v>
      </c>
      <c r="E71" s="1">
        <v>2012</v>
      </c>
      <c r="F71" s="1"/>
      <c r="G71" s="1"/>
      <c r="H71" s="1"/>
      <c r="I71" s="1"/>
      <c r="J71" s="1"/>
      <c r="K71" s="1"/>
      <c r="L71" s="1"/>
      <c r="M71" t="s">
        <v>30</v>
      </c>
      <c r="O71" s="18" t="s">
        <v>40</v>
      </c>
      <c r="P71" s="20" t="s">
        <v>33</v>
      </c>
      <c r="Q71" s="21" t="s">
        <v>39</v>
      </c>
      <c r="R71" s="21" t="s">
        <v>38</v>
      </c>
    </row>
    <row r="72" spans="2:18" x14ac:dyDescent="0.2">
      <c r="B72" s="1" t="s">
        <v>0</v>
      </c>
      <c r="C72" s="1">
        <v>0</v>
      </c>
      <c r="D72" s="1">
        <v>1</v>
      </c>
      <c r="E72" s="1">
        <v>1</v>
      </c>
      <c r="F72" s="1"/>
      <c r="G72" s="1"/>
      <c r="H72" s="1"/>
      <c r="I72" s="1"/>
      <c r="J72" s="1"/>
      <c r="K72" s="1"/>
      <c r="L72" s="1"/>
      <c r="M72">
        <f t="shared" si="7"/>
        <v>2</v>
      </c>
      <c r="O72" s="9">
        <v>1</v>
      </c>
      <c r="P72" s="1" t="s">
        <v>0</v>
      </c>
      <c r="Q72" s="15">
        <v>2</v>
      </c>
      <c r="R72" s="16">
        <f t="shared" ref="R72:R101" si="8">Q72/$M$102</f>
        <v>0.13333333333333333</v>
      </c>
    </row>
    <row r="73" spans="2:18" x14ac:dyDescent="0.2">
      <c r="B73" s="1" t="s">
        <v>1</v>
      </c>
      <c r="C73" s="1">
        <v>0</v>
      </c>
      <c r="D73" s="1">
        <v>0</v>
      </c>
      <c r="E73" s="1">
        <v>0</v>
      </c>
      <c r="F73" s="1"/>
      <c r="G73" s="1"/>
      <c r="H73" s="1"/>
      <c r="I73" s="1"/>
      <c r="J73" s="1"/>
      <c r="K73" s="1"/>
      <c r="L73" s="1"/>
      <c r="M73">
        <f t="shared" si="7"/>
        <v>0</v>
      </c>
      <c r="O73" s="9">
        <v>2</v>
      </c>
      <c r="P73" s="1" t="s">
        <v>5</v>
      </c>
      <c r="Q73" s="15">
        <v>2</v>
      </c>
      <c r="R73" s="16">
        <f t="shared" si="8"/>
        <v>0.13333333333333333</v>
      </c>
    </row>
    <row r="74" spans="2:18" x14ac:dyDescent="0.2">
      <c r="B74" s="1" t="s">
        <v>2</v>
      </c>
      <c r="C74" s="1">
        <v>0</v>
      </c>
      <c r="D74" s="1">
        <v>0</v>
      </c>
      <c r="E74" s="1">
        <v>0</v>
      </c>
      <c r="F74" s="1"/>
      <c r="G74" s="1"/>
      <c r="H74" s="1"/>
      <c r="I74" s="1"/>
      <c r="J74" s="1"/>
      <c r="K74" s="1"/>
      <c r="L74" s="1"/>
      <c r="M74">
        <f t="shared" si="7"/>
        <v>0</v>
      </c>
      <c r="O74" s="9">
        <v>3</v>
      </c>
      <c r="P74" s="1" t="s">
        <v>6</v>
      </c>
      <c r="Q74" s="15">
        <v>2</v>
      </c>
      <c r="R74" s="16">
        <f t="shared" si="8"/>
        <v>0.13333333333333333</v>
      </c>
    </row>
    <row r="75" spans="2:18" x14ac:dyDescent="0.2">
      <c r="B75" s="2" t="s">
        <v>3</v>
      </c>
      <c r="C75" s="1">
        <v>0</v>
      </c>
      <c r="D75" s="1">
        <v>0</v>
      </c>
      <c r="E75" s="1">
        <v>1</v>
      </c>
      <c r="F75" s="1"/>
      <c r="G75" s="1"/>
      <c r="H75" s="1"/>
      <c r="I75" s="1"/>
      <c r="J75" s="1"/>
      <c r="K75" s="1"/>
      <c r="L75" s="1"/>
      <c r="M75">
        <f t="shared" si="7"/>
        <v>1</v>
      </c>
      <c r="O75" s="9">
        <v>4</v>
      </c>
      <c r="P75" s="1" t="s">
        <v>7</v>
      </c>
      <c r="Q75" s="15">
        <v>2</v>
      </c>
      <c r="R75" s="16">
        <f t="shared" si="8"/>
        <v>0.13333333333333333</v>
      </c>
    </row>
    <row r="76" spans="2:18" x14ac:dyDescent="0.2">
      <c r="B76" s="1" t="s">
        <v>4</v>
      </c>
      <c r="C76" s="1">
        <v>0</v>
      </c>
      <c r="D76" s="1">
        <v>1</v>
      </c>
      <c r="E76" s="1">
        <v>0</v>
      </c>
      <c r="F76" s="1"/>
      <c r="G76" s="1"/>
      <c r="H76" s="1"/>
      <c r="I76" s="1"/>
      <c r="J76" s="1"/>
      <c r="K76" s="1"/>
      <c r="L76" s="1"/>
      <c r="M76">
        <f t="shared" si="7"/>
        <v>1</v>
      </c>
      <c r="O76" s="9">
        <v>5</v>
      </c>
      <c r="P76" s="1" t="s">
        <v>15</v>
      </c>
      <c r="Q76" s="15">
        <v>2</v>
      </c>
      <c r="R76" s="16">
        <f t="shared" si="8"/>
        <v>0.13333333333333333</v>
      </c>
    </row>
    <row r="77" spans="2:18" x14ac:dyDescent="0.2">
      <c r="B77" s="1" t="s">
        <v>5</v>
      </c>
      <c r="C77" s="1">
        <v>0</v>
      </c>
      <c r="D77" s="1">
        <v>2</v>
      </c>
      <c r="E77" s="1">
        <v>0</v>
      </c>
      <c r="F77" s="1"/>
      <c r="G77" s="1"/>
      <c r="H77" s="1"/>
      <c r="I77" s="1"/>
      <c r="J77" s="1"/>
      <c r="K77" s="1"/>
      <c r="L77" s="1"/>
      <c r="M77">
        <f t="shared" si="7"/>
        <v>2</v>
      </c>
      <c r="O77" s="9">
        <v>6</v>
      </c>
      <c r="P77" s="2" t="s">
        <v>3</v>
      </c>
      <c r="Q77" s="15">
        <v>1</v>
      </c>
      <c r="R77" s="16">
        <f t="shared" si="8"/>
        <v>6.6666666666666666E-2</v>
      </c>
    </row>
    <row r="78" spans="2:18" x14ac:dyDescent="0.2">
      <c r="B78" s="1" t="s">
        <v>6</v>
      </c>
      <c r="C78" s="1">
        <v>0</v>
      </c>
      <c r="D78" s="1">
        <v>2</v>
      </c>
      <c r="E78" s="1">
        <v>0</v>
      </c>
      <c r="F78" s="1"/>
      <c r="G78" s="1"/>
      <c r="H78" s="1"/>
      <c r="I78" s="1"/>
      <c r="J78" s="1"/>
      <c r="K78" s="1"/>
      <c r="L78" s="1"/>
      <c r="M78">
        <f t="shared" si="7"/>
        <v>2</v>
      </c>
      <c r="O78" s="9">
        <v>7</v>
      </c>
      <c r="P78" s="1" t="s">
        <v>4</v>
      </c>
      <c r="Q78" s="15">
        <v>1</v>
      </c>
      <c r="R78" s="16">
        <f t="shared" si="8"/>
        <v>6.6666666666666666E-2</v>
      </c>
    </row>
    <row r="79" spans="2:18" x14ac:dyDescent="0.2">
      <c r="B79" s="1" t="s">
        <v>7</v>
      </c>
      <c r="C79" s="1">
        <v>0</v>
      </c>
      <c r="D79" s="1">
        <v>1</v>
      </c>
      <c r="E79" s="1">
        <v>1</v>
      </c>
      <c r="F79" s="1"/>
      <c r="G79" s="1"/>
      <c r="H79" s="1"/>
      <c r="I79" s="1"/>
      <c r="J79" s="1"/>
      <c r="K79" s="1"/>
      <c r="L79" s="1"/>
      <c r="M79">
        <f t="shared" si="7"/>
        <v>2</v>
      </c>
      <c r="O79" s="9">
        <v>8</v>
      </c>
      <c r="P79" s="1" t="s">
        <v>18</v>
      </c>
      <c r="Q79" s="15">
        <v>1</v>
      </c>
      <c r="R79" s="16">
        <f t="shared" si="8"/>
        <v>6.6666666666666666E-2</v>
      </c>
    </row>
    <row r="80" spans="2:18" x14ac:dyDescent="0.2">
      <c r="B80" s="1" t="s">
        <v>8</v>
      </c>
      <c r="C80" s="1">
        <v>0</v>
      </c>
      <c r="D80" s="1">
        <v>0</v>
      </c>
      <c r="E80" s="1">
        <v>0</v>
      </c>
      <c r="F80" s="1"/>
      <c r="G80" s="1"/>
      <c r="H80" s="1"/>
      <c r="I80" s="1"/>
      <c r="J80" s="1"/>
      <c r="K80" s="1"/>
      <c r="L80" s="1"/>
      <c r="M80">
        <f t="shared" si="7"/>
        <v>0</v>
      </c>
      <c r="O80" s="9">
        <v>9</v>
      </c>
      <c r="P80" s="1" t="s">
        <v>22</v>
      </c>
      <c r="Q80" s="15">
        <v>1</v>
      </c>
      <c r="R80" s="16">
        <f t="shared" si="8"/>
        <v>6.6666666666666666E-2</v>
      </c>
    </row>
    <row r="81" spans="2:18" x14ac:dyDescent="0.2">
      <c r="B81" s="1" t="s">
        <v>9</v>
      </c>
      <c r="C81" s="1">
        <v>0</v>
      </c>
      <c r="D81" s="1">
        <v>0</v>
      </c>
      <c r="E81" s="1">
        <v>0</v>
      </c>
      <c r="F81" s="1"/>
      <c r="G81" s="1"/>
      <c r="H81" s="1"/>
      <c r="I81" s="1"/>
      <c r="J81" s="1"/>
      <c r="K81" s="1"/>
      <c r="L81" s="1"/>
      <c r="M81">
        <f t="shared" si="7"/>
        <v>0</v>
      </c>
      <c r="O81" s="9">
        <v>10</v>
      </c>
      <c r="P81" s="1" t="s">
        <v>28</v>
      </c>
      <c r="Q81" s="15">
        <v>1</v>
      </c>
      <c r="R81" s="16">
        <f t="shared" si="8"/>
        <v>6.6666666666666666E-2</v>
      </c>
    </row>
    <row r="82" spans="2:18" x14ac:dyDescent="0.2">
      <c r="B82" s="1" t="s">
        <v>10</v>
      </c>
      <c r="C82" s="1">
        <v>0</v>
      </c>
      <c r="D82" s="1">
        <v>0</v>
      </c>
      <c r="E82" s="1">
        <v>0</v>
      </c>
      <c r="F82" s="1"/>
      <c r="G82" s="1"/>
      <c r="H82" s="1"/>
      <c r="I82" s="1"/>
      <c r="J82" s="1"/>
      <c r="K82" s="1"/>
      <c r="L82" s="1"/>
      <c r="M82">
        <f t="shared" si="7"/>
        <v>0</v>
      </c>
      <c r="O82" s="9">
        <v>11</v>
      </c>
      <c r="P82" s="1" t="s">
        <v>1</v>
      </c>
      <c r="Q82" s="15">
        <v>0</v>
      </c>
      <c r="R82" s="16">
        <f t="shared" si="8"/>
        <v>0</v>
      </c>
    </row>
    <row r="83" spans="2:18" x14ac:dyDescent="0.2">
      <c r="B83" s="1" t="s">
        <v>11</v>
      </c>
      <c r="C83" s="1">
        <v>0</v>
      </c>
      <c r="D83" s="1">
        <v>0</v>
      </c>
      <c r="E83" s="1">
        <v>0</v>
      </c>
      <c r="F83" s="1"/>
      <c r="G83" s="1"/>
      <c r="H83" s="1"/>
      <c r="I83" s="1"/>
      <c r="J83" s="1"/>
      <c r="K83" s="1"/>
      <c r="L83" s="1"/>
      <c r="M83">
        <f t="shared" si="7"/>
        <v>0</v>
      </c>
      <c r="O83" s="9">
        <v>12</v>
      </c>
      <c r="P83" s="1" t="s">
        <v>2</v>
      </c>
      <c r="Q83" s="15">
        <v>0</v>
      </c>
      <c r="R83" s="16">
        <f t="shared" si="8"/>
        <v>0</v>
      </c>
    </row>
    <row r="84" spans="2:18" x14ac:dyDescent="0.2">
      <c r="B84" s="1" t="s">
        <v>12</v>
      </c>
      <c r="C84" s="1">
        <v>0</v>
      </c>
      <c r="D84" s="1">
        <v>0</v>
      </c>
      <c r="E84" s="1">
        <v>0</v>
      </c>
      <c r="F84" s="1"/>
      <c r="G84" s="1"/>
      <c r="H84" s="1"/>
      <c r="I84" s="1"/>
      <c r="J84" s="1"/>
      <c r="K84" s="1"/>
      <c r="L84" s="1"/>
      <c r="M84">
        <f t="shared" si="7"/>
        <v>0</v>
      </c>
      <c r="O84" s="9">
        <v>13</v>
      </c>
      <c r="P84" s="1" t="s">
        <v>8</v>
      </c>
      <c r="Q84" s="15">
        <v>0</v>
      </c>
      <c r="R84" s="16">
        <f t="shared" si="8"/>
        <v>0</v>
      </c>
    </row>
    <row r="85" spans="2:18" x14ac:dyDescent="0.2">
      <c r="B85" s="1" t="s">
        <v>13</v>
      </c>
      <c r="C85" s="1">
        <v>0</v>
      </c>
      <c r="D85" s="1">
        <v>0</v>
      </c>
      <c r="E85" s="1">
        <v>0</v>
      </c>
      <c r="F85" s="1"/>
      <c r="G85" s="1"/>
      <c r="H85" s="1"/>
      <c r="I85" s="1"/>
      <c r="J85" s="1"/>
      <c r="K85" s="1"/>
      <c r="L85" s="1"/>
      <c r="M85">
        <f t="shared" si="7"/>
        <v>0</v>
      </c>
      <c r="O85" s="9">
        <v>14</v>
      </c>
      <c r="P85" s="1" t="s">
        <v>9</v>
      </c>
      <c r="Q85" s="15">
        <v>0</v>
      </c>
      <c r="R85" s="16">
        <f t="shared" si="8"/>
        <v>0</v>
      </c>
    </row>
    <row r="86" spans="2:18" x14ac:dyDescent="0.2">
      <c r="B86" s="1" t="s">
        <v>14</v>
      </c>
      <c r="C86" s="1">
        <v>0</v>
      </c>
      <c r="D86" s="1">
        <v>0</v>
      </c>
      <c r="E86" s="1">
        <v>0</v>
      </c>
      <c r="F86" s="1"/>
      <c r="G86" s="1"/>
      <c r="H86" s="1"/>
      <c r="I86" s="1"/>
      <c r="J86" s="1"/>
      <c r="K86" s="1"/>
      <c r="L86" s="1"/>
      <c r="M86">
        <f t="shared" si="7"/>
        <v>0</v>
      </c>
      <c r="O86" s="9">
        <v>15</v>
      </c>
      <c r="P86" s="1" t="s">
        <v>10</v>
      </c>
      <c r="Q86" s="15">
        <v>0</v>
      </c>
      <c r="R86" s="16">
        <f t="shared" si="8"/>
        <v>0</v>
      </c>
    </row>
    <row r="87" spans="2:18" x14ac:dyDescent="0.2">
      <c r="B87" s="1" t="s">
        <v>15</v>
      </c>
      <c r="C87" s="1">
        <v>0</v>
      </c>
      <c r="D87" s="1">
        <v>1</v>
      </c>
      <c r="E87" s="1">
        <v>1</v>
      </c>
      <c r="F87" s="1"/>
      <c r="G87" s="1"/>
      <c r="H87" s="1"/>
      <c r="I87" s="1"/>
      <c r="J87" s="1"/>
      <c r="K87" s="1"/>
      <c r="L87" s="1"/>
      <c r="M87">
        <f t="shared" si="7"/>
        <v>2</v>
      </c>
      <c r="O87" s="9">
        <v>16</v>
      </c>
      <c r="P87" s="1" t="s">
        <v>11</v>
      </c>
      <c r="Q87" s="15">
        <v>0</v>
      </c>
      <c r="R87" s="16">
        <f t="shared" si="8"/>
        <v>0</v>
      </c>
    </row>
    <row r="88" spans="2:18" x14ac:dyDescent="0.2">
      <c r="B88" s="1" t="s">
        <v>16</v>
      </c>
      <c r="C88" s="1">
        <v>0</v>
      </c>
      <c r="D88" s="1">
        <v>0</v>
      </c>
      <c r="E88" s="1">
        <v>0</v>
      </c>
      <c r="F88" s="1"/>
      <c r="G88" s="1"/>
      <c r="H88" s="1"/>
      <c r="I88" s="1"/>
      <c r="J88" s="1"/>
      <c r="K88" s="1"/>
      <c r="L88" s="1"/>
      <c r="M88">
        <f t="shared" si="7"/>
        <v>0</v>
      </c>
      <c r="O88" s="9">
        <v>17</v>
      </c>
      <c r="P88" s="1" t="s">
        <v>12</v>
      </c>
      <c r="Q88" s="15">
        <v>0</v>
      </c>
      <c r="R88" s="16">
        <f t="shared" si="8"/>
        <v>0</v>
      </c>
    </row>
    <row r="89" spans="2:18" x14ac:dyDescent="0.2">
      <c r="B89" s="1" t="s">
        <v>17</v>
      </c>
      <c r="C89" s="1">
        <v>0</v>
      </c>
      <c r="D89" s="1">
        <v>0</v>
      </c>
      <c r="E89" s="1">
        <v>0</v>
      </c>
      <c r="F89" s="1"/>
      <c r="G89" s="1"/>
      <c r="H89" s="1"/>
      <c r="I89" s="1"/>
      <c r="J89" s="1"/>
      <c r="K89" s="1"/>
      <c r="L89" s="1"/>
      <c r="M89">
        <f t="shared" si="7"/>
        <v>0</v>
      </c>
      <c r="O89" s="9">
        <v>18</v>
      </c>
      <c r="P89" s="1" t="s">
        <v>13</v>
      </c>
      <c r="Q89" s="15">
        <v>0</v>
      </c>
      <c r="R89" s="16">
        <f t="shared" si="8"/>
        <v>0</v>
      </c>
    </row>
    <row r="90" spans="2:18" x14ac:dyDescent="0.2">
      <c r="B90" s="1" t="s">
        <v>18</v>
      </c>
      <c r="C90" s="1">
        <v>0</v>
      </c>
      <c r="D90" s="1">
        <v>1</v>
      </c>
      <c r="E90" s="1">
        <v>0</v>
      </c>
      <c r="F90" s="1"/>
      <c r="G90" s="1"/>
      <c r="H90" s="1"/>
      <c r="I90" s="1"/>
      <c r="J90" s="1"/>
      <c r="K90" s="1"/>
      <c r="L90" s="1"/>
      <c r="M90">
        <f t="shared" si="7"/>
        <v>1</v>
      </c>
      <c r="O90" s="9">
        <v>19</v>
      </c>
      <c r="P90" s="1" t="s">
        <v>14</v>
      </c>
      <c r="Q90" s="15">
        <v>0</v>
      </c>
      <c r="R90" s="16">
        <f t="shared" si="8"/>
        <v>0</v>
      </c>
    </row>
    <row r="91" spans="2:18" x14ac:dyDescent="0.2">
      <c r="B91" s="1" t="s">
        <v>19</v>
      </c>
      <c r="C91" s="1">
        <v>0</v>
      </c>
      <c r="D91" s="1">
        <v>0</v>
      </c>
      <c r="E91" s="1">
        <v>0</v>
      </c>
      <c r="F91" s="1"/>
      <c r="G91" s="1"/>
      <c r="H91" s="1"/>
      <c r="I91" s="1"/>
      <c r="J91" s="1"/>
      <c r="K91" s="1"/>
      <c r="L91" s="1"/>
      <c r="M91">
        <f t="shared" si="7"/>
        <v>0</v>
      </c>
      <c r="O91" s="9">
        <v>20</v>
      </c>
      <c r="P91" s="1" t="s">
        <v>16</v>
      </c>
      <c r="Q91" s="15">
        <v>0</v>
      </c>
      <c r="R91" s="16">
        <f t="shared" si="8"/>
        <v>0</v>
      </c>
    </row>
    <row r="92" spans="2:18" x14ac:dyDescent="0.2">
      <c r="B92" s="1" t="s">
        <v>20</v>
      </c>
      <c r="C92" s="1">
        <v>0</v>
      </c>
      <c r="D92" s="1">
        <v>0</v>
      </c>
      <c r="E92" s="1">
        <v>0</v>
      </c>
      <c r="F92" s="1"/>
      <c r="G92" s="1"/>
      <c r="H92" s="1"/>
      <c r="I92" s="1"/>
      <c r="J92" s="1"/>
      <c r="K92" s="1"/>
      <c r="L92" s="1"/>
      <c r="M92">
        <f t="shared" si="7"/>
        <v>0</v>
      </c>
      <c r="O92" s="9">
        <v>21</v>
      </c>
      <c r="P92" s="1" t="s">
        <v>17</v>
      </c>
      <c r="Q92" s="15">
        <v>0</v>
      </c>
      <c r="R92" s="16">
        <f t="shared" si="8"/>
        <v>0</v>
      </c>
    </row>
    <row r="93" spans="2:18" x14ac:dyDescent="0.2">
      <c r="B93" s="1" t="s">
        <v>21</v>
      </c>
      <c r="C93" s="1">
        <v>0</v>
      </c>
      <c r="D93" s="1">
        <v>0</v>
      </c>
      <c r="E93" s="1">
        <v>0</v>
      </c>
      <c r="F93" s="1"/>
      <c r="G93" s="1"/>
      <c r="H93" s="1"/>
      <c r="I93" s="1"/>
      <c r="J93" s="1"/>
      <c r="K93" s="1"/>
      <c r="L93" s="1"/>
      <c r="M93">
        <f t="shared" si="7"/>
        <v>0</v>
      </c>
      <c r="O93" s="9">
        <v>22</v>
      </c>
      <c r="P93" s="1" t="s">
        <v>19</v>
      </c>
      <c r="Q93" s="15">
        <v>0</v>
      </c>
      <c r="R93" s="16">
        <f t="shared" si="8"/>
        <v>0</v>
      </c>
    </row>
    <row r="94" spans="2:18" x14ac:dyDescent="0.2">
      <c r="B94" s="1" t="s">
        <v>22</v>
      </c>
      <c r="C94" s="1">
        <v>0</v>
      </c>
      <c r="D94" s="1">
        <v>1</v>
      </c>
      <c r="E94" s="1">
        <v>0</v>
      </c>
      <c r="F94" s="1"/>
      <c r="G94" s="1"/>
      <c r="H94" s="1"/>
      <c r="I94" s="1"/>
      <c r="J94" s="1"/>
      <c r="K94" s="1"/>
      <c r="L94" s="1"/>
      <c r="M94">
        <f t="shared" si="7"/>
        <v>1</v>
      </c>
      <c r="O94" s="9">
        <v>23</v>
      </c>
      <c r="P94" s="1" t="s">
        <v>20</v>
      </c>
      <c r="Q94" s="15">
        <v>0</v>
      </c>
      <c r="R94" s="16">
        <f t="shared" si="8"/>
        <v>0</v>
      </c>
    </row>
    <row r="95" spans="2:18" x14ac:dyDescent="0.2">
      <c r="B95" s="1" t="s">
        <v>23</v>
      </c>
      <c r="C95" s="1">
        <v>0</v>
      </c>
      <c r="D95" s="1">
        <v>0</v>
      </c>
      <c r="E95" s="1">
        <v>0</v>
      </c>
      <c r="F95" s="1"/>
      <c r="G95" s="1"/>
      <c r="H95" s="1"/>
      <c r="I95" s="1"/>
      <c r="J95" s="1"/>
      <c r="K95" s="1"/>
      <c r="L95" s="1"/>
      <c r="M95">
        <f t="shared" si="7"/>
        <v>0</v>
      </c>
      <c r="O95" s="9">
        <v>24</v>
      </c>
      <c r="P95" s="1" t="s">
        <v>21</v>
      </c>
      <c r="Q95" s="15">
        <v>0</v>
      </c>
      <c r="R95" s="16">
        <f t="shared" si="8"/>
        <v>0</v>
      </c>
    </row>
    <row r="96" spans="2:18" x14ac:dyDescent="0.2">
      <c r="B96" s="1" t="s">
        <v>24</v>
      </c>
      <c r="C96" s="1">
        <v>0</v>
      </c>
      <c r="D96" s="1">
        <v>0</v>
      </c>
      <c r="E96" s="1">
        <v>0</v>
      </c>
      <c r="F96" s="1"/>
      <c r="G96" s="1"/>
      <c r="H96" s="1"/>
      <c r="I96" s="1"/>
      <c r="J96" s="1"/>
      <c r="K96" s="1"/>
      <c r="L96" s="1"/>
      <c r="M96">
        <f t="shared" si="7"/>
        <v>0</v>
      </c>
      <c r="O96" s="9">
        <v>25</v>
      </c>
      <c r="P96" s="1" t="s">
        <v>23</v>
      </c>
      <c r="Q96" s="15">
        <v>0</v>
      </c>
      <c r="R96" s="16">
        <f t="shared" si="8"/>
        <v>0</v>
      </c>
    </row>
    <row r="97" spans="2:18" x14ac:dyDescent="0.2">
      <c r="B97" s="1" t="s">
        <v>25</v>
      </c>
      <c r="C97" s="1">
        <v>0</v>
      </c>
      <c r="D97" s="1">
        <v>0</v>
      </c>
      <c r="E97" s="1">
        <v>0</v>
      </c>
      <c r="F97" s="1"/>
      <c r="G97" s="1"/>
      <c r="H97" s="1"/>
      <c r="I97" s="1"/>
      <c r="J97" s="1"/>
      <c r="K97" s="1"/>
      <c r="L97" s="1"/>
      <c r="M97">
        <f t="shared" si="7"/>
        <v>0</v>
      </c>
      <c r="O97" s="9">
        <v>26</v>
      </c>
      <c r="P97" s="1" t="s">
        <v>24</v>
      </c>
      <c r="Q97" s="15">
        <v>0</v>
      </c>
      <c r="R97" s="16">
        <f t="shared" si="8"/>
        <v>0</v>
      </c>
    </row>
    <row r="98" spans="2:18" x14ac:dyDescent="0.2">
      <c r="B98" s="1" t="s">
        <v>26</v>
      </c>
      <c r="C98" s="1">
        <v>0</v>
      </c>
      <c r="D98" s="1">
        <v>0</v>
      </c>
      <c r="E98" s="1">
        <v>0</v>
      </c>
      <c r="F98" s="1"/>
      <c r="G98" s="1"/>
      <c r="H98" s="1"/>
      <c r="I98" s="1"/>
      <c r="J98" s="1"/>
      <c r="K98" s="1"/>
      <c r="L98" s="1"/>
      <c r="M98">
        <f t="shared" si="7"/>
        <v>0</v>
      </c>
      <c r="O98" s="9">
        <v>27</v>
      </c>
      <c r="P98" s="1" t="s">
        <v>25</v>
      </c>
      <c r="Q98" s="15">
        <v>0</v>
      </c>
      <c r="R98" s="16">
        <f t="shared" si="8"/>
        <v>0</v>
      </c>
    </row>
    <row r="99" spans="2:18" x14ac:dyDescent="0.2">
      <c r="B99" s="1" t="s">
        <v>27</v>
      </c>
      <c r="C99" s="1">
        <v>0</v>
      </c>
      <c r="D99" s="1">
        <v>0</v>
      </c>
      <c r="E99" s="1">
        <v>0</v>
      </c>
      <c r="F99" s="1"/>
      <c r="G99" s="1"/>
      <c r="H99" s="1"/>
      <c r="I99" s="1"/>
      <c r="J99" s="1"/>
      <c r="K99" s="1"/>
      <c r="L99" s="1"/>
      <c r="M99">
        <f t="shared" si="7"/>
        <v>0</v>
      </c>
      <c r="O99" s="9">
        <v>28</v>
      </c>
      <c r="P99" s="1" t="s">
        <v>26</v>
      </c>
      <c r="Q99" s="15">
        <v>0</v>
      </c>
      <c r="R99" s="16">
        <f t="shared" si="8"/>
        <v>0</v>
      </c>
    </row>
    <row r="100" spans="2:18" x14ac:dyDescent="0.2">
      <c r="B100" s="1" t="s">
        <v>28</v>
      </c>
      <c r="C100" s="1">
        <v>0</v>
      </c>
      <c r="D100" s="1">
        <v>0</v>
      </c>
      <c r="E100" s="1">
        <v>1</v>
      </c>
      <c r="F100" s="1"/>
      <c r="G100" s="1"/>
      <c r="H100" s="1"/>
      <c r="I100" s="1"/>
      <c r="J100" s="1"/>
      <c r="K100" s="1"/>
      <c r="L100" s="1"/>
      <c r="M100">
        <f t="shared" si="7"/>
        <v>1</v>
      </c>
      <c r="O100" s="9">
        <v>29</v>
      </c>
      <c r="P100" s="1" t="s">
        <v>27</v>
      </c>
      <c r="Q100" s="15">
        <v>0</v>
      </c>
      <c r="R100" s="16">
        <f t="shared" si="8"/>
        <v>0</v>
      </c>
    </row>
    <row r="101" spans="2:18" x14ac:dyDescent="0.2">
      <c r="B101" s="1" t="s">
        <v>29</v>
      </c>
      <c r="C101" s="1">
        <v>0</v>
      </c>
      <c r="D101" s="1">
        <v>0</v>
      </c>
      <c r="E101" s="1">
        <v>0</v>
      </c>
      <c r="F101" s="1"/>
      <c r="G101" s="1"/>
      <c r="H101" s="1"/>
      <c r="I101" s="1"/>
      <c r="J101" s="1"/>
      <c r="K101" s="1"/>
      <c r="L101" s="1"/>
      <c r="M101">
        <f t="shared" si="7"/>
        <v>0</v>
      </c>
      <c r="O101" s="9">
        <v>30</v>
      </c>
      <c r="P101" s="1" t="s">
        <v>29</v>
      </c>
      <c r="Q101" s="15">
        <v>0</v>
      </c>
      <c r="R101" s="16">
        <f t="shared" si="8"/>
        <v>0</v>
      </c>
    </row>
    <row r="102" spans="2:18" x14ac:dyDescent="0.2">
      <c r="M102">
        <f>SUM(M72:M101)</f>
        <v>15</v>
      </c>
      <c r="O102" s="17"/>
      <c r="P102" s="12"/>
      <c r="Q102" s="15"/>
      <c r="R102" s="16"/>
    </row>
  </sheetData>
  <autoFilter ref="P3:R33" xr:uid="{7C743698-0E9D-5645-A777-F75F5EE6FE4B}">
    <sortState xmlns:xlrd2="http://schemas.microsoft.com/office/spreadsheetml/2017/richdata2" ref="P4:R33">
      <sortCondition descending="1" ref="Q3:Q33"/>
    </sortState>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36329-9A37-384F-A71C-5C6FB8853E00}">
  <dimension ref="B1:AV102"/>
  <sheetViews>
    <sheetView topLeftCell="B1" zoomScale="110" zoomScaleNormal="110" workbookViewId="0">
      <selection activeCell="W34" sqref="W34"/>
    </sheetView>
  </sheetViews>
  <sheetFormatPr baseColWidth="10" defaultRowHeight="16" x14ac:dyDescent="0.2"/>
  <cols>
    <col min="2" max="2" width="34.6640625" customWidth="1"/>
    <col min="15" max="15" width="6.83203125" customWidth="1"/>
    <col min="16" max="16" width="35" customWidth="1"/>
    <col min="20" max="20" width="15" customWidth="1"/>
    <col min="21" max="21" width="21.6640625" customWidth="1"/>
    <col min="27" max="27" width="18.6640625" customWidth="1"/>
  </cols>
  <sheetData>
    <row r="1" spans="2:48" ht="21" x14ac:dyDescent="0.25">
      <c r="B1" s="22" t="s">
        <v>70</v>
      </c>
    </row>
    <row r="3" spans="2:48" x14ac:dyDescent="0.2">
      <c r="B3" s="1" t="s">
        <v>35</v>
      </c>
      <c r="C3" s="1">
        <v>2008</v>
      </c>
      <c r="D3" s="1">
        <v>2010</v>
      </c>
      <c r="E3" s="1">
        <v>2011</v>
      </c>
      <c r="F3" s="1">
        <v>2012</v>
      </c>
      <c r="G3" s="1">
        <v>2013</v>
      </c>
      <c r="H3" s="1">
        <v>2014</v>
      </c>
      <c r="I3" s="1">
        <v>2016</v>
      </c>
      <c r="J3" s="1">
        <v>2017</v>
      </c>
      <c r="K3" s="1"/>
      <c r="L3" s="1"/>
      <c r="M3" t="s">
        <v>31</v>
      </c>
      <c r="N3" s="1"/>
      <c r="O3" s="18" t="s">
        <v>40</v>
      </c>
      <c r="P3" s="19" t="s">
        <v>35</v>
      </c>
      <c r="Q3" s="18" t="s">
        <v>39</v>
      </c>
      <c r="R3" s="18" t="s">
        <v>38</v>
      </c>
      <c r="U3" s="1"/>
      <c r="V3" s="1"/>
      <c r="W3" s="1"/>
      <c r="X3" s="1"/>
      <c r="Y3" s="1"/>
      <c r="Z3" s="1"/>
      <c r="AA3" s="1"/>
      <c r="AB3" s="1">
        <v>2008</v>
      </c>
      <c r="AC3" s="1">
        <v>2010</v>
      </c>
      <c r="AD3" s="1">
        <v>2011</v>
      </c>
      <c r="AE3" s="1">
        <v>2012</v>
      </c>
      <c r="AF3" s="1">
        <v>2013</v>
      </c>
      <c r="AG3" s="1">
        <v>2014</v>
      </c>
      <c r="AH3" s="1">
        <v>2016</v>
      </c>
      <c r="AI3" s="1">
        <v>2017</v>
      </c>
      <c r="AJ3" s="1"/>
      <c r="AK3" s="1"/>
      <c r="AL3" s="1"/>
      <c r="AM3" s="1"/>
      <c r="AN3" s="1"/>
      <c r="AO3" s="1"/>
      <c r="AP3" s="1"/>
      <c r="AQ3" s="1"/>
      <c r="AR3" s="1"/>
      <c r="AS3" s="1"/>
      <c r="AT3" s="1"/>
      <c r="AU3" s="1"/>
      <c r="AV3" s="1"/>
    </row>
    <row r="4" spans="2:48" x14ac:dyDescent="0.2">
      <c r="B4" s="1" t="s">
        <v>0</v>
      </c>
      <c r="C4" s="1">
        <v>0</v>
      </c>
      <c r="D4" s="1">
        <v>0</v>
      </c>
      <c r="E4" s="1">
        <v>1</v>
      </c>
      <c r="F4" s="1">
        <v>0</v>
      </c>
      <c r="G4" s="1">
        <v>1</v>
      </c>
      <c r="H4" s="1">
        <v>0</v>
      </c>
      <c r="I4" s="1">
        <v>2</v>
      </c>
      <c r="J4" s="1">
        <v>3</v>
      </c>
      <c r="K4" s="1"/>
      <c r="L4" s="1"/>
      <c r="M4">
        <f>SUM(C4:L4)</f>
        <v>7</v>
      </c>
      <c r="N4" s="1"/>
      <c r="O4" s="9">
        <v>1</v>
      </c>
      <c r="P4" s="1" t="s">
        <v>282</v>
      </c>
      <c r="Q4" s="9">
        <v>26</v>
      </c>
      <c r="R4" s="11">
        <f t="shared" ref="R4:R33" si="0">Q4/$M$34</f>
        <v>0.31325301204819278</v>
      </c>
      <c r="T4" t="s">
        <v>283</v>
      </c>
      <c r="U4" s="1">
        <f>SUM(Q15,Q22,Q26)</f>
        <v>3</v>
      </c>
      <c r="V4" s="1"/>
      <c r="W4" s="1"/>
      <c r="X4" s="1"/>
      <c r="Y4" s="1"/>
      <c r="Z4" s="1"/>
      <c r="AA4" s="1" t="s">
        <v>0</v>
      </c>
      <c r="AB4" s="1">
        <v>0</v>
      </c>
      <c r="AC4" s="1">
        <v>0</v>
      </c>
      <c r="AD4" s="1">
        <v>1</v>
      </c>
      <c r="AE4" s="1">
        <v>0</v>
      </c>
      <c r="AF4" s="1">
        <v>1</v>
      </c>
      <c r="AG4" s="1">
        <v>0</v>
      </c>
      <c r="AH4" s="1">
        <v>2</v>
      </c>
      <c r="AI4" s="1">
        <v>3</v>
      </c>
      <c r="AJ4" s="1"/>
      <c r="AK4" s="1"/>
      <c r="AL4" s="1"/>
      <c r="AM4" s="1"/>
      <c r="AN4" s="1"/>
      <c r="AO4" s="1"/>
      <c r="AP4" s="1"/>
      <c r="AQ4" s="1"/>
      <c r="AR4" s="1"/>
      <c r="AS4" s="1"/>
      <c r="AT4" s="1"/>
      <c r="AU4" s="1"/>
      <c r="AV4" s="1"/>
    </row>
    <row r="5" spans="2:48" x14ac:dyDescent="0.2">
      <c r="B5" s="1" t="s">
        <v>1</v>
      </c>
      <c r="C5" s="1">
        <v>0</v>
      </c>
      <c r="D5" s="1">
        <v>0</v>
      </c>
      <c r="E5" s="1">
        <v>0</v>
      </c>
      <c r="F5" s="1">
        <v>0</v>
      </c>
      <c r="G5" s="1">
        <v>1</v>
      </c>
      <c r="H5" s="1">
        <v>0</v>
      </c>
      <c r="I5" s="1">
        <v>1</v>
      </c>
      <c r="J5" s="1">
        <v>1</v>
      </c>
      <c r="K5" s="1"/>
      <c r="L5" s="1"/>
      <c r="M5">
        <f t="shared" ref="M5:M33" si="1">SUM(C5:L5)</f>
        <v>3</v>
      </c>
      <c r="N5" s="1"/>
      <c r="O5" s="9">
        <v>2</v>
      </c>
      <c r="P5" s="1" t="s">
        <v>0</v>
      </c>
      <c r="Q5" s="9">
        <v>7</v>
      </c>
      <c r="R5" s="11">
        <f t="shared" si="0"/>
        <v>8.4337349397590355E-2</v>
      </c>
      <c r="T5" t="s">
        <v>284</v>
      </c>
      <c r="U5">
        <f>SUM(Q13,Q20,Q25)</f>
        <v>3</v>
      </c>
      <c r="V5" s="1"/>
      <c r="W5" s="1"/>
      <c r="X5" s="1"/>
      <c r="Y5" s="1"/>
      <c r="Z5" s="1"/>
      <c r="AA5" s="1" t="s">
        <v>10</v>
      </c>
      <c r="AB5" s="1">
        <v>0</v>
      </c>
      <c r="AC5" s="1">
        <v>0</v>
      </c>
      <c r="AD5" s="1">
        <v>0</v>
      </c>
      <c r="AE5" s="1">
        <v>0</v>
      </c>
      <c r="AF5" s="1">
        <v>1</v>
      </c>
      <c r="AG5" s="1">
        <v>2</v>
      </c>
      <c r="AH5" s="1">
        <v>0</v>
      </c>
      <c r="AI5" s="1">
        <v>2</v>
      </c>
      <c r="AJ5" s="1"/>
      <c r="AK5" s="1"/>
      <c r="AL5" s="1"/>
      <c r="AM5" s="1"/>
      <c r="AN5" s="1"/>
      <c r="AO5" s="1"/>
      <c r="AP5" s="1"/>
      <c r="AQ5" s="1"/>
      <c r="AR5" s="1"/>
      <c r="AS5" s="1"/>
      <c r="AT5" s="1"/>
      <c r="AU5" s="1"/>
      <c r="AV5" s="1"/>
    </row>
    <row r="6" spans="2:48" x14ac:dyDescent="0.2">
      <c r="B6" s="1" t="s">
        <v>2</v>
      </c>
      <c r="C6" s="1">
        <v>0</v>
      </c>
      <c r="D6" s="1">
        <v>0</v>
      </c>
      <c r="E6" s="1">
        <v>0</v>
      </c>
      <c r="F6" s="1">
        <v>0</v>
      </c>
      <c r="G6" s="1">
        <v>0</v>
      </c>
      <c r="H6" s="1">
        <v>0</v>
      </c>
      <c r="I6" s="1">
        <v>0</v>
      </c>
      <c r="J6" s="1">
        <v>1</v>
      </c>
      <c r="K6" s="1"/>
      <c r="L6" s="1"/>
      <c r="M6">
        <f t="shared" si="1"/>
        <v>1</v>
      </c>
      <c r="N6" s="1"/>
      <c r="O6" s="9">
        <v>3</v>
      </c>
      <c r="P6" s="1" t="s">
        <v>13</v>
      </c>
      <c r="Q6" s="9">
        <v>6</v>
      </c>
      <c r="R6" s="11">
        <f t="shared" si="0"/>
        <v>7.2289156626506021E-2</v>
      </c>
      <c r="T6" t="s">
        <v>285</v>
      </c>
      <c r="U6" s="1">
        <f>SUM(Q24,Q31,Q9,Q10)</f>
        <v>10</v>
      </c>
      <c r="V6" s="1"/>
      <c r="W6" s="1"/>
      <c r="X6" s="1"/>
      <c r="Y6" s="1"/>
      <c r="Z6" s="1"/>
      <c r="AA6" s="1" t="s">
        <v>13</v>
      </c>
      <c r="AB6" s="1">
        <v>0</v>
      </c>
      <c r="AC6" s="1">
        <v>0</v>
      </c>
      <c r="AD6" s="1">
        <v>0</v>
      </c>
      <c r="AE6" s="1">
        <v>1</v>
      </c>
      <c r="AF6" s="1">
        <v>2</v>
      </c>
      <c r="AG6" s="1">
        <v>2</v>
      </c>
      <c r="AH6" s="1">
        <v>0</v>
      </c>
      <c r="AI6" s="1">
        <v>1</v>
      </c>
      <c r="AJ6" s="1"/>
      <c r="AK6" s="1"/>
      <c r="AL6" s="1"/>
      <c r="AM6" s="1"/>
      <c r="AN6" s="1"/>
      <c r="AO6" s="1"/>
      <c r="AP6" s="1"/>
      <c r="AQ6" s="1"/>
      <c r="AR6" s="1"/>
      <c r="AS6" s="1"/>
      <c r="AT6" s="1"/>
      <c r="AU6" s="1"/>
      <c r="AV6" s="1"/>
    </row>
    <row r="7" spans="2:48" x14ac:dyDescent="0.2">
      <c r="B7" s="2" t="s">
        <v>3</v>
      </c>
      <c r="C7" s="1">
        <v>0</v>
      </c>
      <c r="D7" s="1">
        <v>0</v>
      </c>
      <c r="E7" s="1">
        <v>1</v>
      </c>
      <c r="F7" s="1">
        <v>1</v>
      </c>
      <c r="G7" s="1">
        <v>0</v>
      </c>
      <c r="H7" s="1">
        <v>0</v>
      </c>
      <c r="I7" s="1">
        <v>0</v>
      </c>
      <c r="J7" s="1">
        <v>0</v>
      </c>
      <c r="K7" s="1"/>
      <c r="L7" s="1"/>
      <c r="M7">
        <f t="shared" si="1"/>
        <v>2</v>
      </c>
      <c r="N7" s="1"/>
      <c r="O7" s="9">
        <v>4</v>
      </c>
      <c r="P7" s="1" t="s">
        <v>10</v>
      </c>
      <c r="Q7" s="9">
        <v>5</v>
      </c>
      <c r="R7" s="11">
        <f t="shared" si="0"/>
        <v>6.0240963855421686E-2</v>
      </c>
      <c r="U7" s="1"/>
      <c r="V7" s="1"/>
      <c r="W7" s="1"/>
      <c r="X7" s="1"/>
      <c r="Y7" s="1"/>
      <c r="Z7" s="1"/>
      <c r="AA7" s="1" t="s">
        <v>15</v>
      </c>
      <c r="AB7" s="1">
        <v>0</v>
      </c>
      <c r="AC7" s="1">
        <v>0</v>
      </c>
      <c r="AD7" s="1">
        <v>0</v>
      </c>
      <c r="AE7" s="1">
        <v>0</v>
      </c>
      <c r="AF7" s="1">
        <v>3</v>
      </c>
      <c r="AG7" s="1">
        <v>0</v>
      </c>
      <c r="AH7" s="1">
        <v>1</v>
      </c>
      <c r="AI7" s="1">
        <v>1</v>
      </c>
      <c r="AJ7" s="1"/>
      <c r="AK7" s="1"/>
      <c r="AL7" s="1"/>
      <c r="AM7" s="1"/>
      <c r="AN7" s="1"/>
      <c r="AO7" s="1"/>
      <c r="AP7" s="1"/>
      <c r="AQ7" s="1"/>
      <c r="AR7" s="1"/>
      <c r="AS7" s="1"/>
      <c r="AT7" s="1"/>
      <c r="AU7" s="1"/>
      <c r="AV7" s="1"/>
    </row>
    <row r="8" spans="2:48" x14ac:dyDescent="0.2">
      <c r="B8" s="1" t="s">
        <v>4</v>
      </c>
      <c r="C8" s="1">
        <v>0</v>
      </c>
      <c r="D8" s="1">
        <v>0</v>
      </c>
      <c r="E8" s="1">
        <v>0</v>
      </c>
      <c r="F8" s="1">
        <v>0</v>
      </c>
      <c r="G8" s="1">
        <v>0</v>
      </c>
      <c r="H8" s="1">
        <v>0</v>
      </c>
      <c r="I8" s="1">
        <v>0</v>
      </c>
      <c r="J8" s="1">
        <v>0</v>
      </c>
      <c r="K8" s="1"/>
      <c r="L8" s="1"/>
      <c r="M8">
        <f t="shared" si="1"/>
        <v>0</v>
      </c>
      <c r="N8" s="1"/>
      <c r="O8" s="9">
        <v>5</v>
      </c>
      <c r="P8" s="1" t="s">
        <v>15</v>
      </c>
      <c r="Q8" s="9">
        <v>5</v>
      </c>
      <c r="R8" s="11">
        <f t="shared" si="0"/>
        <v>6.0240963855421686E-2</v>
      </c>
      <c r="U8" s="1"/>
      <c r="V8" s="1"/>
      <c r="W8" s="1"/>
      <c r="X8" s="1"/>
      <c r="Y8" s="1"/>
      <c r="Z8" s="1"/>
      <c r="AA8" s="1" t="s">
        <v>20</v>
      </c>
      <c r="AB8" s="1">
        <v>1</v>
      </c>
      <c r="AC8" s="1">
        <v>19</v>
      </c>
      <c r="AD8" s="1">
        <v>0</v>
      </c>
      <c r="AE8" s="1">
        <v>0</v>
      </c>
      <c r="AF8" s="1">
        <v>0</v>
      </c>
      <c r="AG8" s="1">
        <v>0</v>
      </c>
      <c r="AH8" s="1">
        <v>0</v>
      </c>
      <c r="AI8" s="1">
        <v>6</v>
      </c>
      <c r="AJ8" s="1"/>
      <c r="AK8" s="1"/>
      <c r="AL8" s="1"/>
      <c r="AM8" s="1"/>
      <c r="AN8" s="1"/>
      <c r="AO8" s="1"/>
      <c r="AP8" s="1"/>
      <c r="AQ8" s="1"/>
      <c r="AR8" s="1"/>
      <c r="AS8" s="1"/>
      <c r="AT8" s="1"/>
      <c r="AU8" s="1"/>
      <c r="AV8" s="1"/>
    </row>
    <row r="9" spans="2:48" x14ac:dyDescent="0.2">
      <c r="B9" s="1" t="s">
        <v>5</v>
      </c>
      <c r="C9" s="1">
        <v>0</v>
      </c>
      <c r="D9" s="1">
        <v>0</v>
      </c>
      <c r="E9" s="1">
        <v>1</v>
      </c>
      <c r="F9" s="1">
        <v>0</v>
      </c>
      <c r="G9" s="1">
        <v>0</v>
      </c>
      <c r="H9" s="1">
        <v>1</v>
      </c>
      <c r="I9" s="1">
        <v>0</v>
      </c>
      <c r="J9" s="1">
        <v>0</v>
      </c>
      <c r="K9" s="1"/>
      <c r="L9" s="1"/>
      <c r="M9">
        <f t="shared" si="1"/>
        <v>2</v>
      </c>
      <c r="N9" s="1"/>
      <c r="O9" s="9">
        <v>6</v>
      </c>
      <c r="P9" s="1" t="s">
        <v>23</v>
      </c>
      <c r="Q9" s="9">
        <v>5</v>
      </c>
      <c r="R9" s="11">
        <f t="shared" si="0"/>
        <v>6.0240963855421686E-2</v>
      </c>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2:48" x14ac:dyDescent="0.2">
      <c r="B10" s="1" t="s">
        <v>6</v>
      </c>
      <c r="C10" s="1">
        <v>0</v>
      </c>
      <c r="D10" s="1">
        <v>0</v>
      </c>
      <c r="E10" s="1">
        <v>1</v>
      </c>
      <c r="F10" s="1">
        <v>0</v>
      </c>
      <c r="G10" s="1">
        <v>0</v>
      </c>
      <c r="H10" s="1">
        <v>0</v>
      </c>
      <c r="I10" s="1">
        <v>0</v>
      </c>
      <c r="J10" s="1">
        <v>0</v>
      </c>
      <c r="K10" s="1"/>
      <c r="L10" s="1"/>
      <c r="M10">
        <f t="shared" si="1"/>
        <v>1</v>
      </c>
      <c r="N10" s="1"/>
      <c r="O10" s="9">
        <v>7</v>
      </c>
      <c r="P10" s="1" t="s">
        <v>24</v>
      </c>
      <c r="Q10" s="9">
        <v>4</v>
      </c>
      <c r="R10" s="11">
        <f t="shared" si="0"/>
        <v>4.8192771084337352E-2</v>
      </c>
      <c r="U10" s="1"/>
      <c r="V10" s="1"/>
      <c r="W10" s="1"/>
      <c r="X10" s="1"/>
      <c r="Y10" s="1"/>
      <c r="Z10" s="1"/>
      <c r="AA10" s="1"/>
      <c r="AB10" s="1">
        <v>2008</v>
      </c>
      <c r="AC10" s="1">
        <v>2010</v>
      </c>
      <c r="AD10" s="1">
        <v>2011</v>
      </c>
      <c r="AE10" s="1">
        <v>2012</v>
      </c>
      <c r="AF10" s="1">
        <v>2013</v>
      </c>
      <c r="AG10" s="1">
        <v>2014</v>
      </c>
      <c r="AH10" s="1">
        <v>2016</v>
      </c>
      <c r="AI10" s="1">
        <v>2017</v>
      </c>
      <c r="AJ10" s="1"/>
      <c r="AK10" s="1"/>
      <c r="AL10" s="1"/>
      <c r="AM10" s="1"/>
      <c r="AN10" s="1"/>
      <c r="AO10" s="1"/>
      <c r="AP10" s="1"/>
      <c r="AQ10" s="1"/>
      <c r="AR10" s="1"/>
      <c r="AS10" s="1"/>
      <c r="AT10" s="1"/>
      <c r="AU10" s="1"/>
      <c r="AV10" s="1"/>
    </row>
    <row r="11" spans="2:48" x14ac:dyDescent="0.2">
      <c r="B11" s="1" t="s">
        <v>7</v>
      </c>
      <c r="C11" s="1">
        <v>0</v>
      </c>
      <c r="D11" s="1">
        <v>1</v>
      </c>
      <c r="E11" s="1">
        <v>0</v>
      </c>
      <c r="F11" s="1">
        <v>0</v>
      </c>
      <c r="G11" s="1">
        <v>0</v>
      </c>
      <c r="H11" s="1">
        <v>0</v>
      </c>
      <c r="I11" s="1">
        <v>0</v>
      </c>
      <c r="J11" s="1">
        <v>0</v>
      </c>
      <c r="K11" s="1"/>
      <c r="L11" s="1"/>
      <c r="M11">
        <f t="shared" si="1"/>
        <v>1</v>
      </c>
      <c r="N11" s="1"/>
      <c r="O11" s="9">
        <v>8</v>
      </c>
      <c r="P11" s="1" t="s">
        <v>1</v>
      </c>
      <c r="Q11" s="9">
        <v>3</v>
      </c>
      <c r="R11" s="11">
        <f t="shared" si="0"/>
        <v>3.614457831325301E-2</v>
      </c>
      <c r="U11" s="1"/>
      <c r="V11" s="1"/>
      <c r="W11" s="1"/>
      <c r="X11" s="1"/>
      <c r="Y11" s="1"/>
      <c r="Z11" s="1"/>
      <c r="AA11" s="1" t="s">
        <v>0</v>
      </c>
      <c r="AB11" s="70">
        <f>AB4/$C$34</f>
        <v>0</v>
      </c>
      <c r="AC11" s="70">
        <f>AC4/$D$34</f>
        <v>0</v>
      </c>
      <c r="AD11" s="70">
        <f>AD4/$E$34</f>
        <v>0.125</v>
      </c>
      <c r="AE11" s="70">
        <f>AE4/$F$34</f>
        <v>0</v>
      </c>
      <c r="AF11" s="70">
        <f>AF4/$G$34</f>
        <v>0.1111111111111111</v>
      </c>
      <c r="AG11" s="70">
        <f>AG4/$H$34</f>
        <v>0</v>
      </c>
      <c r="AH11" s="70">
        <f>AH4/$I$34</f>
        <v>0.2857142857142857</v>
      </c>
      <c r="AI11" s="70">
        <f>AI4/$J$34</f>
        <v>0.15789473684210525</v>
      </c>
      <c r="AJ11" s="1"/>
      <c r="AK11" s="1"/>
      <c r="AL11" s="1"/>
      <c r="AM11" s="1"/>
      <c r="AN11" s="1"/>
      <c r="AO11" s="1"/>
      <c r="AP11" s="1"/>
      <c r="AQ11" s="1"/>
      <c r="AR11" s="1"/>
      <c r="AS11" s="1"/>
      <c r="AT11" s="1"/>
      <c r="AU11" s="1"/>
      <c r="AV11" s="1"/>
    </row>
    <row r="12" spans="2:48" x14ac:dyDescent="0.2">
      <c r="B12" s="1" t="s">
        <v>8</v>
      </c>
      <c r="C12" s="1">
        <v>0</v>
      </c>
      <c r="D12" s="1">
        <v>0</v>
      </c>
      <c r="E12" s="1">
        <v>0</v>
      </c>
      <c r="F12" s="1">
        <v>0</v>
      </c>
      <c r="G12" s="1">
        <v>0</v>
      </c>
      <c r="H12" s="1">
        <v>0</v>
      </c>
      <c r="I12" s="1">
        <v>0</v>
      </c>
      <c r="J12" s="1">
        <v>0</v>
      </c>
      <c r="K12" s="1"/>
      <c r="L12" s="1"/>
      <c r="M12">
        <f t="shared" si="1"/>
        <v>0</v>
      </c>
      <c r="N12" s="1"/>
      <c r="O12" s="9">
        <v>9</v>
      </c>
      <c r="P12" s="1" t="s">
        <v>18</v>
      </c>
      <c r="Q12" s="9">
        <v>3</v>
      </c>
      <c r="R12" s="11">
        <f t="shared" si="0"/>
        <v>3.614457831325301E-2</v>
      </c>
      <c r="U12" s="1"/>
      <c r="V12" s="1"/>
      <c r="W12" s="1"/>
      <c r="X12" s="1"/>
      <c r="Y12" s="1"/>
      <c r="Z12" s="1"/>
      <c r="AA12" s="1" t="s">
        <v>10</v>
      </c>
      <c r="AB12" s="70">
        <f t="shared" ref="AB12:AB15" si="2">AB5/$C$34</f>
        <v>0</v>
      </c>
      <c r="AC12" s="70">
        <f t="shared" ref="AC12:AC15" si="3">AC5/$D$34</f>
        <v>0</v>
      </c>
      <c r="AD12" s="70">
        <f t="shared" ref="AD12:AD15" si="4">AD5/$E$34</f>
        <v>0</v>
      </c>
      <c r="AE12" s="70">
        <f t="shared" ref="AE12:AE15" si="5">AE5/$F$34</f>
        <v>0</v>
      </c>
      <c r="AF12" s="70">
        <f t="shared" ref="AF12:AF15" si="6">AF5/$G$34</f>
        <v>0.1111111111111111</v>
      </c>
      <c r="AG12" s="70">
        <f t="shared" ref="AG12:AG14" si="7">AG5/$H$34</f>
        <v>0.2857142857142857</v>
      </c>
      <c r="AH12" s="70">
        <f t="shared" ref="AH12:AH15" si="8">AH5/$I$34</f>
        <v>0</v>
      </c>
      <c r="AI12" s="70">
        <f t="shared" ref="AI12:AI15" si="9">AI5/$J$34</f>
        <v>0.10526315789473684</v>
      </c>
      <c r="AJ12" s="1"/>
      <c r="AK12" s="1"/>
      <c r="AL12" s="1"/>
      <c r="AM12" s="1"/>
      <c r="AN12" s="1"/>
      <c r="AO12" s="1"/>
      <c r="AP12" s="1"/>
      <c r="AQ12" s="1"/>
      <c r="AR12" s="1"/>
      <c r="AS12" s="1"/>
      <c r="AT12" s="1"/>
      <c r="AU12" s="1"/>
      <c r="AV12" s="1"/>
    </row>
    <row r="13" spans="2:48" x14ac:dyDescent="0.2">
      <c r="B13" s="1" t="s">
        <v>9</v>
      </c>
      <c r="C13" s="1">
        <v>0</v>
      </c>
      <c r="D13" s="1">
        <v>0</v>
      </c>
      <c r="E13" s="1">
        <v>1</v>
      </c>
      <c r="F13" s="1">
        <v>1</v>
      </c>
      <c r="G13" s="1">
        <v>0</v>
      </c>
      <c r="H13" s="1">
        <v>0</v>
      </c>
      <c r="I13" s="1">
        <v>0</v>
      </c>
      <c r="J13" s="1">
        <v>0</v>
      </c>
      <c r="K13" s="1"/>
      <c r="L13" s="1"/>
      <c r="M13">
        <f t="shared" si="1"/>
        <v>2</v>
      </c>
      <c r="N13" s="1"/>
      <c r="O13" s="9">
        <v>10</v>
      </c>
      <c r="P13" s="2" t="s">
        <v>3</v>
      </c>
      <c r="Q13" s="9">
        <v>2</v>
      </c>
      <c r="R13" s="11">
        <f t="shared" si="0"/>
        <v>2.4096385542168676E-2</v>
      </c>
      <c r="U13" s="1"/>
      <c r="V13" s="1"/>
      <c r="W13" s="1"/>
      <c r="X13" s="1"/>
      <c r="Y13" s="1"/>
      <c r="Z13" s="1"/>
      <c r="AA13" s="1" t="s">
        <v>13</v>
      </c>
      <c r="AB13" s="70">
        <f t="shared" si="2"/>
        <v>0</v>
      </c>
      <c r="AC13" s="70">
        <f t="shared" si="3"/>
        <v>0</v>
      </c>
      <c r="AD13" s="70">
        <f t="shared" si="4"/>
        <v>0</v>
      </c>
      <c r="AE13" s="70">
        <f t="shared" si="5"/>
        <v>0.16666666666666666</v>
      </c>
      <c r="AF13" s="70">
        <f t="shared" si="6"/>
        <v>0.22222222222222221</v>
      </c>
      <c r="AG13" s="70">
        <f t="shared" si="7"/>
        <v>0.2857142857142857</v>
      </c>
      <c r="AH13" s="70">
        <f t="shared" si="8"/>
        <v>0</v>
      </c>
      <c r="AI13" s="70">
        <f t="shared" si="9"/>
        <v>5.2631578947368418E-2</v>
      </c>
      <c r="AJ13" s="1"/>
      <c r="AK13" s="1"/>
      <c r="AL13" s="1"/>
      <c r="AM13" s="1"/>
      <c r="AN13" s="1"/>
      <c r="AO13" s="1"/>
      <c r="AP13" s="1"/>
      <c r="AQ13" s="1"/>
      <c r="AR13" s="1"/>
      <c r="AS13" s="1"/>
      <c r="AT13" s="1"/>
      <c r="AU13" s="1"/>
      <c r="AV13" s="1"/>
    </row>
    <row r="14" spans="2:48" x14ac:dyDescent="0.2">
      <c r="B14" s="1" t="s">
        <v>10</v>
      </c>
      <c r="C14" s="1">
        <v>0</v>
      </c>
      <c r="D14" s="1">
        <v>0</v>
      </c>
      <c r="E14" s="1">
        <v>0</v>
      </c>
      <c r="F14" s="1">
        <v>0</v>
      </c>
      <c r="G14" s="1">
        <v>1</v>
      </c>
      <c r="H14" s="1">
        <v>2</v>
      </c>
      <c r="I14" s="1">
        <v>0</v>
      </c>
      <c r="J14" s="1">
        <v>2</v>
      </c>
      <c r="K14" s="1"/>
      <c r="L14" s="1"/>
      <c r="M14">
        <f t="shared" si="1"/>
        <v>5</v>
      </c>
      <c r="N14" s="1"/>
      <c r="O14" s="9">
        <v>11</v>
      </c>
      <c r="P14" s="1" t="s">
        <v>5</v>
      </c>
      <c r="Q14" s="9">
        <v>2</v>
      </c>
      <c r="R14" s="11">
        <f t="shared" si="0"/>
        <v>2.4096385542168676E-2</v>
      </c>
      <c r="U14" s="1"/>
      <c r="V14" s="1"/>
      <c r="W14" s="1"/>
      <c r="X14" s="1"/>
      <c r="Y14" s="1"/>
      <c r="Z14" s="1"/>
      <c r="AA14" s="1" t="s">
        <v>15</v>
      </c>
      <c r="AB14" s="70">
        <f t="shared" si="2"/>
        <v>0</v>
      </c>
      <c r="AC14" s="70">
        <f t="shared" si="3"/>
        <v>0</v>
      </c>
      <c r="AD14" s="70">
        <f t="shared" si="4"/>
        <v>0</v>
      </c>
      <c r="AE14" s="70">
        <f t="shared" si="5"/>
        <v>0</v>
      </c>
      <c r="AF14" s="70">
        <f t="shared" si="6"/>
        <v>0.33333333333333331</v>
      </c>
      <c r="AG14" s="70">
        <f t="shared" si="7"/>
        <v>0</v>
      </c>
      <c r="AH14" s="70">
        <f t="shared" si="8"/>
        <v>0.14285714285714285</v>
      </c>
      <c r="AI14" s="70">
        <f t="shared" si="9"/>
        <v>5.2631578947368418E-2</v>
      </c>
      <c r="AJ14" s="1"/>
      <c r="AK14" s="1"/>
      <c r="AL14" s="1"/>
      <c r="AM14" s="1"/>
      <c r="AN14" s="1"/>
      <c r="AO14" s="1"/>
      <c r="AP14" s="1"/>
      <c r="AQ14" s="1"/>
      <c r="AR14" s="1"/>
      <c r="AS14" s="1"/>
      <c r="AT14" s="1"/>
      <c r="AU14" s="1"/>
      <c r="AV14" s="1"/>
    </row>
    <row r="15" spans="2:48" x14ac:dyDescent="0.2">
      <c r="B15" s="1" t="s">
        <v>11</v>
      </c>
      <c r="C15" s="1">
        <v>0</v>
      </c>
      <c r="D15" s="1">
        <v>0</v>
      </c>
      <c r="E15" s="1">
        <v>0</v>
      </c>
      <c r="F15" s="1">
        <v>0</v>
      </c>
      <c r="G15" s="1">
        <v>0</v>
      </c>
      <c r="H15" s="1">
        <v>0</v>
      </c>
      <c r="I15" s="1">
        <v>0</v>
      </c>
      <c r="J15" s="1">
        <v>0</v>
      </c>
      <c r="K15" s="1"/>
      <c r="L15" s="1"/>
      <c r="M15">
        <f t="shared" si="1"/>
        <v>0</v>
      </c>
      <c r="N15" s="1"/>
      <c r="O15" s="9">
        <v>12</v>
      </c>
      <c r="P15" s="1" t="s">
        <v>9</v>
      </c>
      <c r="Q15" s="9">
        <v>2</v>
      </c>
      <c r="R15" s="11">
        <f t="shared" si="0"/>
        <v>2.4096385542168676E-2</v>
      </c>
      <c r="U15" s="1"/>
      <c r="V15" s="1"/>
      <c r="W15" s="1"/>
      <c r="X15" s="1"/>
      <c r="Y15" s="1"/>
      <c r="Z15" s="1"/>
      <c r="AA15" s="1" t="s">
        <v>20</v>
      </c>
      <c r="AB15" s="70">
        <f t="shared" si="2"/>
        <v>1</v>
      </c>
      <c r="AC15" s="70">
        <f t="shared" si="3"/>
        <v>0.73076923076923073</v>
      </c>
      <c r="AD15" s="70">
        <f t="shared" si="4"/>
        <v>0</v>
      </c>
      <c r="AE15" s="70">
        <f t="shared" si="5"/>
        <v>0</v>
      </c>
      <c r="AF15" s="70">
        <f t="shared" si="6"/>
        <v>0</v>
      </c>
      <c r="AG15" s="70">
        <f>AG8/$H$34</f>
        <v>0</v>
      </c>
      <c r="AH15" s="70">
        <f t="shared" si="8"/>
        <v>0</v>
      </c>
      <c r="AI15" s="70">
        <f t="shared" si="9"/>
        <v>0.31578947368421051</v>
      </c>
      <c r="AJ15" s="1"/>
      <c r="AK15" s="1"/>
      <c r="AL15" s="1"/>
      <c r="AM15" s="1"/>
      <c r="AN15" s="1"/>
      <c r="AO15" s="1"/>
      <c r="AP15" s="1"/>
      <c r="AQ15" s="1"/>
      <c r="AR15" s="1"/>
      <c r="AS15" s="1"/>
      <c r="AT15" s="1"/>
      <c r="AU15" s="1"/>
      <c r="AV15" s="1"/>
    </row>
    <row r="16" spans="2:48" x14ac:dyDescent="0.2">
      <c r="B16" s="1" t="s">
        <v>12</v>
      </c>
      <c r="C16" s="1">
        <v>0</v>
      </c>
      <c r="D16" s="1">
        <v>0</v>
      </c>
      <c r="E16" s="1">
        <v>1</v>
      </c>
      <c r="F16" s="1">
        <v>0</v>
      </c>
      <c r="G16" s="1">
        <v>0</v>
      </c>
      <c r="H16" s="1">
        <v>0</v>
      </c>
      <c r="I16" s="1">
        <v>1</v>
      </c>
      <c r="J16" s="1">
        <v>0</v>
      </c>
      <c r="K16" s="1"/>
      <c r="L16" s="1"/>
      <c r="M16">
        <f t="shared" si="1"/>
        <v>2</v>
      </c>
      <c r="N16" s="1"/>
      <c r="O16" s="9">
        <v>13</v>
      </c>
      <c r="P16" s="1" t="s">
        <v>12</v>
      </c>
      <c r="Q16" s="9">
        <v>2</v>
      </c>
      <c r="R16" s="11">
        <f t="shared" si="0"/>
        <v>2.4096385542168676E-2</v>
      </c>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row>
    <row r="17" spans="2:48" x14ac:dyDescent="0.2">
      <c r="B17" s="1" t="s">
        <v>13</v>
      </c>
      <c r="C17" s="1">
        <v>0</v>
      </c>
      <c r="D17" s="1">
        <v>0</v>
      </c>
      <c r="E17" s="1">
        <v>0</v>
      </c>
      <c r="F17" s="1">
        <v>1</v>
      </c>
      <c r="G17" s="1">
        <v>2</v>
      </c>
      <c r="H17" s="1">
        <v>2</v>
      </c>
      <c r="I17" s="1">
        <v>0</v>
      </c>
      <c r="J17" s="1">
        <v>1</v>
      </c>
      <c r="K17" s="1"/>
      <c r="L17" s="1"/>
      <c r="M17">
        <f t="shared" si="1"/>
        <v>6</v>
      </c>
      <c r="N17" s="1"/>
      <c r="O17" s="9">
        <v>14</v>
      </c>
      <c r="P17" s="1" t="s">
        <v>14</v>
      </c>
      <c r="Q17" s="9">
        <v>2</v>
      </c>
      <c r="R17" s="11">
        <f t="shared" si="0"/>
        <v>2.4096385542168676E-2</v>
      </c>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spans="2:48" x14ac:dyDescent="0.2">
      <c r="B18" s="1" t="s">
        <v>14</v>
      </c>
      <c r="C18" s="1">
        <v>0</v>
      </c>
      <c r="D18" s="1">
        <v>0</v>
      </c>
      <c r="E18" s="1">
        <v>0</v>
      </c>
      <c r="F18" s="1">
        <v>0</v>
      </c>
      <c r="G18" s="1">
        <v>1</v>
      </c>
      <c r="H18" s="1">
        <v>0</v>
      </c>
      <c r="I18" s="1">
        <v>0</v>
      </c>
      <c r="J18" s="1">
        <v>1</v>
      </c>
      <c r="K18" s="1"/>
      <c r="L18" s="1"/>
      <c r="M18">
        <f t="shared" si="1"/>
        <v>2</v>
      </c>
      <c r="N18" s="1"/>
      <c r="O18" s="9">
        <v>15</v>
      </c>
      <c r="P18" s="1" t="s">
        <v>17</v>
      </c>
      <c r="Q18" s="9">
        <v>2</v>
      </c>
      <c r="R18" s="11">
        <f t="shared" si="0"/>
        <v>2.4096385542168676E-2</v>
      </c>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spans="2:48" x14ac:dyDescent="0.2">
      <c r="B19" s="1" t="s">
        <v>15</v>
      </c>
      <c r="C19" s="1">
        <v>0</v>
      </c>
      <c r="D19" s="1">
        <v>0</v>
      </c>
      <c r="E19" s="1">
        <v>0</v>
      </c>
      <c r="F19" s="1">
        <v>0</v>
      </c>
      <c r="G19" s="1">
        <v>3</v>
      </c>
      <c r="H19" s="1">
        <v>0</v>
      </c>
      <c r="I19" s="1">
        <v>1</v>
      </c>
      <c r="J19" s="1">
        <v>1</v>
      </c>
      <c r="K19" s="1"/>
      <c r="L19" s="1"/>
      <c r="M19">
        <f t="shared" si="1"/>
        <v>5</v>
      </c>
      <c r="N19" s="1"/>
      <c r="O19" s="9">
        <v>16</v>
      </c>
      <c r="P19" s="1" t="s">
        <v>28</v>
      </c>
      <c r="Q19" s="9">
        <v>2</v>
      </c>
      <c r="R19" s="11">
        <f t="shared" si="0"/>
        <v>2.4096385542168676E-2</v>
      </c>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spans="2:48" x14ac:dyDescent="0.2">
      <c r="B20" s="1" t="s">
        <v>16</v>
      </c>
      <c r="C20" s="1">
        <v>0</v>
      </c>
      <c r="D20" s="1">
        <v>0</v>
      </c>
      <c r="E20" s="1">
        <v>0</v>
      </c>
      <c r="F20" s="1">
        <v>1</v>
      </c>
      <c r="G20" s="1">
        <v>0</v>
      </c>
      <c r="H20" s="1">
        <v>0</v>
      </c>
      <c r="I20" s="1">
        <v>0</v>
      </c>
      <c r="J20" s="1">
        <v>0</v>
      </c>
      <c r="K20" s="1"/>
      <c r="L20" s="1"/>
      <c r="M20">
        <f t="shared" si="1"/>
        <v>1</v>
      </c>
      <c r="N20" s="1"/>
      <c r="O20" s="9">
        <v>17</v>
      </c>
      <c r="P20" s="1" t="s">
        <v>2</v>
      </c>
      <c r="Q20" s="9">
        <v>1</v>
      </c>
      <c r="R20" s="11">
        <f t="shared" si="0"/>
        <v>1.2048192771084338E-2</v>
      </c>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spans="2:48" x14ac:dyDescent="0.2">
      <c r="B21" s="1" t="s">
        <v>17</v>
      </c>
      <c r="C21" s="1">
        <v>0</v>
      </c>
      <c r="D21" s="1">
        <v>0</v>
      </c>
      <c r="E21" s="1">
        <v>0</v>
      </c>
      <c r="F21" s="1">
        <v>0</v>
      </c>
      <c r="G21" s="1">
        <v>0</v>
      </c>
      <c r="H21" s="1">
        <v>0</v>
      </c>
      <c r="I21" s="1">
        <v>0</v>
      </c>
      <c r="J21" s="1">
        <v>2</v>
      </c>
      <c r="K21" s="1"/>
      <c r="L21" s="1"/>
      <c r="M21">
        <f t="shared" si="1"/>
        <v>2</v>
      </c>
      <c r="N21" s="1"/>
      <c r="O21" s="9">
        <v>18</v>
      </c>
      <c r="P21" s="1" t="s">
        <v>6</v>
      </c>
      <c r="Q21" s="9">
        <v>1</v>
      </c>
      <c r="R21" s="11">
        <f t="shared" si="0"/>
        <v>1.2048192771084338E-2</v>
      </c>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spans="2:48" x14ac:dyDescent="0.2">
      <c r="B22" s="1" t="s">
        <v>18</v>
      </c>
      <c r="C22" s="1">
        <v>0</v>
      </c>
      <c r="D22" s="1">
        <v>1</v>
      </c>
      <c r="E22" s="1">
        <v>1</v>
      </c>
      <c r="F22" s="1">
        <v>0</v>
      </c>
      <c r="G22" s="1">
        <v>0</v>
      </c>
      <c r="H22" s="1">
        <v>1</v>
      </c>
      <c r="I22" s="1">
        <v>0</v>
      </c>
      <c r="J22" s="1">
        <v>0</v>
      </c>
      <c r="K22" s="1"/>
      <c r="L22" s="1"/>
      <c r="M22">
        <f t="shared" si="1"/>
        <v>3</v>
      </c>
      <c r="N22" s="1"/>
      <c r="O22" s="9">
        <v>19</v>
      </c>
      <c r="P22" s="1" t="s">
        <v>7</v>
      </c>
      <c r="Q22" s="9">
        <v>1</v>
      </c>
      <c r="R22" s="11">
        <f t="shared" si="0"/>
        <v>1.2048192771084338E-2</v>
      </c>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spans="2:48" x14ac:dyDescent="0.2">
      <c r="B23" s="1" t="s">
        <v>19</v>
      </c>
      <c r="C23" s="1">
        <v>0</v>
      </c>
      <c r="D23" s="1">
        <v>0</v>
      </c>
      <c r="E23" s="1">
        <v>0</v>
      </c>
      <c r="F23" s="1">
        <v>0</v>
      </c>
      <c r="G23" s="1">
        <v>0</v>
      </c>
      <c r="H23" s="1">
        <v>0</v>
      </c>
      <c r="I23" s="1">
        <v>0</v>
      </c>
      <c r="J23" s="1">
        <v>0</v>
      </c>
      <c r="K23" s="1"/>
      <c r="L23" s="1"/>
      <c r="M23">
        <f t="shared" si="1"/>
        <v>0</v>
      </c>
      <c r="N23" s="1"/>
      <c r="O23" s="9">
        <v>20</v>
      </c>
      <c r="P23" s="1" t="s">
        <v>16</v>
      </c>
      <c r="Q23" s="9">
        <v>1</v>
      </c>
      <c r="R23" s="11">
        <f t="shared" si="0"/>
        <v>1.2048192771084338E-2</v>
      </c>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2:48" x14ac:dyDescent="0.2">
      <c r="B24" s="1" t="s">
        <v>20</v>
      </c>
      <c r="C24" s="1">
        <v>1</v>
      </c>
      <c r="D24" s="1">
        <v>19</v>
      </c>
      <c r="E24" s="1">
        <v>0</v>
      </c>
      <c r="F24" s="1">
        <v>0</v>
      </c>
      <c r="G24" s="1">
        <v>0</v>
      </c>
      <c r="H24" s="1">
        <v>0</v>
      </c>
      <c r="I24" s="1">
        <v>0</v>
      </c>
      <c r="J24" s="1">
        <v>6</v>
      </c>
      <c r="K24" s="1"/>
      <c r="L24" s="1"/>
      <c r="M24">
        <f t="shared" si="1"/>
        <v>26</v>
      </c>
      <c r="N24" s="1"/>
      <c r="O24" s="9">
        <v>21</v>
      </c>
      <c r="P24" s="1" t="s">
        <v>25</v>
      </c>
      <c r="Q24" s="9">
        <v>1</v>
      </c>
      <c r="R24" s="11">
        <f t="shared" si="0"/>
        <v>1.2048192771084338E-2</v>
      </c>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spans="2:48" x14ac:dyDescent="0.2">
      <c r="B25" s="1" t="s">
        <v>21</v>
      </c>
      <c r="C25" s="1">
        <v>0</v>
      </c>
      <c r="D25" s="1">
        <v>0</v>
      </c>
      <c r="E25" s="1">
        <v>0</v>
      </c>
      <c r="F25" s="1">
        <v>0</v>
      </c>
      <c r="G25" s="1">
        <v>0</v>
      </c>
      <c r="H25" s="1">
        <v>0</v>
      </c>
      <c r="I25" s="1">
        <v>0</v>
      </c>
      <c r="J25" s="1">
        <v>0</v>
      </c>
      <c r="K25" s="1"/>
      <c r="L25" s="1"/>
      <c r="M25">
        <f t="shared" si="1"/>
        <v>0</v>
      </c>
      <c r="N25" s="1"/>
      <c r="O25" s="9">
        <v>22</v>
      </c>
      <c r="P25" s="1" t="s">
        <v>4</v>
      </c>
      <c r="Q25" s="9">
        <v>0</v>
      </c>
      <c r="R25" s="11">
        <f t="shared" si="0"/>
        <v>0</v>
      </c>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row r="26" spans="2:48" x14ac:dyDescent="0.2">
      <c r="B26" s="1" t="s">
        <v>22</v>
      </c>
      <c r="C26" s="1">
        <v>0</v>
      </c>
      <c r="D26" s="1">
        <v>0</v>
      </c>
      <c r="E26" s="1">
        <v>0</v>
      </c>
      <c r="F26" s="1">
        <v>0</v>
      </c>
      <c r="G26" s="1">
        <v>0</v>
      </c>
      <c r="H26" s="1">
        <v>0</v>
      </c>
      <c r="I26" s="1">
        <v>0</v>
      </c>
      <c r="J26" s="1">
        <v>0</v>
      </c>
      <c r="K26" s="1"/>
      <c r="L26" s="1"/>
      <c r="M26">
        <f t="shared" si="1"/>
        <v>0</v>
      </c>
      <c r="N26" s="1"/>
      <c r="O26" s="9">
        <v>23</v>
      </c>
      <c r="P26" s="1" t="s">
        <v>8</v>
      </c>
      <c r="Q26" s="9">
        <v>0</v>
      </c>
      <c r="R26" s="11">
        <f t="shared" si="0"/>
        <v>0</v>
      </c>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spans="2:48" x14ac:dyDescent="0.2">
      <c r="B27" s="1" t="s">
        <v>23</v>
      </c>
      <c r="C27" s="1">
        <v>0</v>
      </c>
      <c r="D27" s="1">
        <v>2</v>
      </c>
      <c r="E27" s="1">
        <v>0</v>
      </c>
      <c r="F27" s="1">
        <v>2</v>
      </c>
      <c r="G27" s="1">
        <v>0</v>
      </c>
      <c r="H27" s="1">
        <v>0</v>
      </c>
      <c r="I27" s="1">
        <v>0</v>
      </c>
      <c r="J27" s="1">
        <v>1</v>
      </c>
      <c r="K27" s="1"/>
      <c r="L27" s="1"/>
      <c r="M27">
        <f t="shared" si="1"/>
        <v>5</v>
      </c>
      <c r="N27" s="1"/>
      <c r="O27" s="9">
        <v>24</v>
      </c>
      <c r="P27" s="1" t="s">
        <v>11</v>
      </c>
      <c r="Q27" s="9">
        <v>0</v>
      </c>
      <c r="R27" s="11">
        <f t="shared" si="0"/>
        <v>0</v>
      </c>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row>
    <row r="28" spans="2:48" x14ac:dyDescent="0.2">
      <c r="B28" s="1" t="s">
        <v>24</v>
      </c>
      <c r="C28" s="1">
        <v>0</v>
      </c>
      <c r="D28" s="1">
        <v>2</v>
      </c>
      <c r="E28" s="1">
        <v>1</v>
      </c>
      <c r="F28" s="1">
        <v>0</v>
      </c>
      <c r="G28" s="1">
        <v>0</v>
      </c>
      <c r="H28" s="1">
        <v>0</v>
      </c>
      <c r="I28" s="1">
        <v>1</v>
      </c>
      <c r="J28" s="1">
        <v>0</v>
      </c>
      <c r="K28" s="1"/>
      <c r="L28" s="1"/>
      <c r="M28">
        <f t="shared" si="1"/>
        <v>4</v>
      </c>
      <c r="N28" s="1"/>
      <c r="O28" s="9">
        <v>25</v>
      </c>
      <c r="P28" s="1" t="s">
        <v>19</v>
      </c>
      <c r="Q28" s="9">
        <v>0</v>
      </c>
      <c r="R28" s="11">
        <f t="shared" si="0"/>
        <v>0</v>
      </c>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row>
    <row r="29" spans="2:48" x14ac:dyDescent="0.2">
      <c r="B29" s="1" t="s">
        <v>25</v>
      </c>
      <c r="C29" s="1">
        <v>0</v>
      </c>
      <c r="D29" s="1">
        <v>1</v>
      </c>
      <c r="E29" s="1">
        <v>0</v>
      </c>
      <c r="F29" s="1">
        <v>0</v>
      </c>
      <c r="G29" s="1">
        <v>0</v>
      </c>
      <c r="H29" s="1">
        <v>0</v>
      </c>
      <c r="I29" s="1">
        <v>0</v>
      </c>
      <c r="J29" s="1">
        <v>0</v>
      </c>
      <c r="K29" s="1"/>
      <c r="L29" s="1"/>
      <c r="M29">
        <f t="shared" si="1"/>
        <v>1</v>
      </c>
      <c r="N29" s="1"/>
      <c r="O29" s="9">
        <v>26</v>
      </c>
      <c r="P29" s="1" t="s">
        <v>21</v>
      </c>
      <c r="Q29" s="9">
        <v>0</v>
      </c>
      <c r="R29" s="11">
        <f t="shared" si="0"/>
        <v>0</v>
      </c>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row>
    <row r="30" spans="2:48" x14ac:dyDescent="0.2">
      <c r="B30" s="1" t="s">
        <v>26</v>
      </c>
      <c r="C30" s="1">
        <v>0</v>
      </c>
      <c r="D30" s="1">
        <v>0</v>
      </c>
      <c r="E30" s="1">
        <v>0</v>
      </c>
      <c r="F30" s="1">
        <v>0</v>
      </c>
      <c r="G30" s="1">
        <v>0</v>
      </c>
      <c r="H30" s="1">
        <v>0</v>
      </c>
      <c r="I30" s="1">
        <v>0</v>
      </c>
      <c r="J30" s="1">
        <v>0</v>
      </c>
      <c r="K30" s="1"/>
      <c r="L30" s="1"/>
      <c r="M30">
        <f t="shared" si="1"/>
        <v>0</v>
      </c>
      <c r="N30" s="1"/>
      <c r="O30" s="9">
        <v>27</v>
      </c>
      <c r="P30" s="1" t="s">
        <v>22</v>
      </c>
      <c r="Q30" s="9">
        <v>0</v>
      </c>
      <c r="R30" s="11">
        <f t="shared" si="0"/>
        <v>0</v>
      </c>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2:48" x14ac:dyDescent="0.2">
      <c r="B31" s="1" t="s">
        <v>27</v>
      </c>
      <c r="C31" s="1">
        <v>0</v>
      </c>
      <c r="D31" s="1">
        <v>0</v>
      </c>
      <c r="E31" s="1">
        <v>0</v>
      </c>
      <c r="F31" s="1">
        <v>0</v>
      </c>
      <c r="G31" s="1">
        <v>0</v>
      </c>
      <c r="H31" s="1">
        <v>0</v>
      </c>
      <c r="I31" s="1">
        <v>0</v>
      </c>
      <c r="J31" s="1">
        <v>0</v>
      </c>
      <c r="K31" s="1"/>
      <c r="L31" s="1"/>
      <c r="M31">
        <f t="shared" si="1"/>
        <v>0</v>
      </c>
      <c r="N31" s="1"/>
      <c r="O31" s="9">
        <v>28</v>
      </c>
      <c r="P31" s="1" t="s">
        <v>26</v>
      </c>
      <c r="Q31" s="9">
        <v>0</v>
      </c>
      <c r="R31" s="11">
        <f t="shared" si="0"/>
        <v>0</v>
      </c>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2:48" x14ac:dyDescent="0.2">
      <c r="B32" s="1" t="s">
        <v>28</v>
      </c>
      <c r="C32" s="1">
        <v>0</v>
      </c>
      <c r="D32" s="1">
        <v>0</v>
      </c>
      <c r="E32" s="1">
        <v>0</v>
      </c>
      <c r="F32" s="1">
        <v>0</v>
      </c>
      <c r="G32" s="1">
        <v>0</v>
      </c>
      <c r="H32" s="1">
        <v>1</v>
      </c>
      <c r="I32" s="1">
        <v>1</v>
      </c>
      <c r="J32" s="1">
        <v>0</v>
      </c>
      <c r="K32" s="1"/>
      <c r="L32" s="1"/>
      <c r="M32">
        <f t="shared" si="1"/>
        <v>2</v>
      </c>
      <c r="N32" s="1"/>
      <c r="O32" s="9">
        <v>29</v>
      </c>
      <c r="P32" s="1" t="s">
        <v>27</v>
      </c>
      <c r="Q32" s="9">
        <v>0</v>
      </c>
      <c r="R32" s="11">
        <f t="shared" si="0"/>
        <v>0</v>
      </c>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2:48" x14ac:dyDescent="0.2">
      <c r="B33" s="1" t="s">
        <v>29</v>
      </c>
      <c r="C33" s="1">
        <v>0</v>
      </c>
      <c r="D33" s="1">
        <v>0</v>
      </c>
      <c r="E33" s="1">
        <v>0</v>
      </c>
      <c r="F33" s="1">
        <v>0</v>
      </c>
      <c r="G33" s="1">
        <v>0</v>
      </c>
      <c r="H33" s="1">
        <v>0</v>
      </c>
      <c r="I33" s="1">
        <v>0</v>
      </c>
      <c r="J33" s="1">
        <v>0</v>
      </c>
      <c r="K33" s="1"/>
      <c r="L33" s="1"/>
      <c r="M33">
        <f t="shared" si="1"/>
        <v>0</v>
      </c>
      <c r="N33" s="1"/>
      <c r="O33" s="9">
        <v>30</v>
      </c>
      <c r="P33" s="23" t="s">
        <v>29</v>
      </c>
      <c r="Q33" s="9">
        <v>0</v>
      </c>
      <c r="R33" s="11">
        <f t="shared" si="0"/>
        <v>0</v>
      </c>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2:48" x14ac:dyDescent="0.2">
      <c r="C34">
        <f>SUM(C4:C33)</f>
        <v>1</v>
      </c>
      <c r="D34">
        <f t="shared" ref="D34:J34" si="10">SUM(D4:D33)</f>
        <v>26</v>
      </c>
      <c r="E34">
        <f t="shared" si="10"/>
        <v>8</v>
      </c>
      <c r="F34">
        <f t="shared" si="10"/>
        <v>6</v>
      </c>
      <c r="G34">
        <f t="shared" si="10"/>
        <v>9</v>
      </c>
      <c r="H34">
        <f t="shared" si="10"/>
        <v>7</v>
      </c>
      <c r="I34">
        <f t="shared" si="10"/>
        <v>7</v>
      </c>
      <c r="J34">
        <f t="shared" si="10"/>
        <v>19</v>
      </c>
      <c r="M34">
        <f>SUM(M4:M33)</f>
        <v>83</v>
      </c>
      <c r="O34" s="9"/>
      <c r="P34" s="12"/>
      <c r="Q34" s="13"/>
      <c r="R34" s="14"/>
    </row>
    <row r="35" spans="2:48" x14ac:dyDescent="0.2">
      <c r="O35" s="6"/>
      <c r="Q35" s="7"/>
      <c r="R35" s="6"/>
    </row>
    <row r="36" spans="2:48" x14ac:dyDescent="0.2">
      <c r="O36" s="6"/>
      <c r="P36" s="5"/>
      <c r="Q36" s="6"/>
      <c r="R36" s="6"/>
    </row>
    <row r="37" spans="2:48" x14ac:dyDescent="0.2">
      <c r="B37" s="1" t="s">
        <v>32</v>
      </c>
      <c r="C37" s="1">
        <v>2008</v>
      </c>
      <c r="D37" s="1">
        <v>2010</v>
      </c>
      <c r="E37" s="1">
        <v>2011</v>
      </c>
      <c r="F37" s="1">
        <v>2012</v>
      </c>
      <c r="G37" s="1">
        <v>2013</v>
      </c>
      <c r="H37" s="1">
        <v>2014</v>
      </c>
      <c r="I37" s="1">
        <v>2016</v>
      </c>
      <c r="J37" s="1">
        <v>2017</v>
      </c>
      <c r="K37" s="1"/>
      <c r="L37" s="1"/>
      <c r="M37" t="s">
        <v>30</v>
      </c>
      <c r="O37" s="18" t="s">
        <v>40</v>
      </c>
      <c r="P37" s="20" t="s">
        <v>32</v>
      </c>
      <c r="Q37" s="21" t="s">
        <v>39</v>
      </c>
      <c r="R37" s="21" t="s">
        <v>38</v>
      </c>
    </row>
    <row r="38" spans="2:48" x14ac:dyDescent="0.2">
      <c r="B38" s="1" t="s">
        <v>0</v>
      </c>
      <c r="C38" s="1">
        <v>0</v>
      </c>
      <c r="D38" s="1">
        <v>0</v>
      </c>
      <c r="E38" s="1">
        <v>0</v>
      </c>
      <c r="F38" s="1">
        <v>0</v>
      </c>
      <c r="G38" s="1">
        <v>0</v>
      </c>
      <c r="H38" s="1">
        <v>0</v>
      </c>
      <c r="I38" s="1">
        <v>1</v>
      </c>
      <c r="J38" s="1">
        <v>1</v>
      </c>
      <c r="K38" s="1"/>
      <c r="L38" s="1"/>
      <c r="M38">
        <f>SUM(C38:L38)</f>
        <v>2</v>
      </c>
      <c r="O38" s="9">
        <v>1</v>
      </c>
      <c r="P38" s="1" t="s">
        <v>282</v>
      </c>
      <c r="Q38" s="15">
        <v>8</v>
      </c>
      <c r="R38" s="16">
        <f t="shared" ref="R38:R67" si="11">Q38/$M$68</f>
        <v>0.47058823529411764</v>
      </c>
    </row>
    <row r="39" spans="2:48" x14ac:dyDescent="0.2">
      <c r="B39" s="1" t="s">
        <v>1</v>
      </c>
      <c r="C39" s="1">
        <v>0</v>
      </c>
      <c r="D39" s="1">
        <v>0</v>
      </c>
      <c r="E39" s="1">
        <v>0</v>
      </c>
      <c r="F39" s="1">
        <v>0</v>
      </c>
      <c r="G39" s="1">
        <v>1</v>
      </c>
      <c r="H39" s="1">
        <v>0</v>
      </c>
      <c r="I39" s="1">
        <v>0</v>
      </c>
      <c r="J39" s="1">
        <v>0</v>
      </c>
      <c r="K39" s="1"/>
      <c r="L39" s="1"/>
      <c r="M39">
        <f t="shared" ref="M39:M101" si="12">SUM(C39:L39)</f>
        <v>1</v>
      </c>
      <c r="O39" s="9">
        <v>2</v>
      </c>
      <c r="P39" s="1" t="s">
        <v>0</v>
      </c>
      <c r="Q39" s="15">
        <v>2</v>
      </c>
      <c r="R39" s="16">
        <f t="shared" si="11"/>
        <v>0.11764705882352941</v>
      </c>
    </row>
    <row r="40" spans="2:48" x14ac:dyDescent="0.2">
      <c r="B40" s="1" t="s">
        <v>2</v>
      </c>
      <c r="C40" s="1">
        <v>0</v>
      </c>
      <c r="D40" s="1">
        <v>0</v>
      </c>
      <c r="E40" s="1">
        <v>0</v>
      </c>
      <c r="F40" s="1">
        <v>0</v>
      </c>
      <c r="G40" s="1">
        <v>0</v>
      </c>
      <c r="H40" s="1">
        <v>0</v>
      </c>
      <c r="I40" s="1">
        <v>0</v>
      </c>
      <c r="J40" s="1">
        <v>0</v>
      </c>
      <c r="K40" s="1"/>
      <c r="L40" s="1"/>
      <c r="M40">
        <f t="shared" si="12"/>
        <v>0</v>
      </c>
      <c r="O40" s="9">
        <v>3</v>
      </c>
      <c r="P40" s="1" t="s">
        <v>10</v>
      </c>
      <c r="Q40" s="15">
        <v>2</v>
      </c>
      <c r="R40" s="16">
        <f t="shared" si="11"/>
        <v>0.11764705882352941</v>
      </c>
    </row>
    <row r="41" spans="2:48" x14ac:dyDescent="0.2">
      <c r="B41" s="2" t="s">
        <v>3</v>
      </c>
      <c r="C41" s="1">
        <v>0</v>
      </c>
      <c r="D41" s="1">
        <v>0</v>
      </c>
      <c r="E41" s="1">
        <v>0</v>
      </c>
      <c r="F41" s="1">
        <v>0</v>
      </c>
      <c r="G41" s="1">
        <v>0</v>
      </c>
      <c r="H41" s="1">
        <v>0</v>
      </c>
      <c r="I41" s="1">
        <v>0</v>
      </c>
      <c r="J41" s="1">
        <v>0</v>
      </c>
      <c r="K41" s="1"/>
      <c r="L41" s="1"/>
      <c r="M41">
        <f t="shared" si="12"/>
        <v>0</v>
      </c>
      <c r="O41" s="9">
        <v>4</v>
      </c>
      <c r="P41" s="1" t="s">
        <v>1</v>
      </c>
      <c r="Q41" s="15">
        <v>1</v>
      </c>
      <c r="R41" s="16">
        <f t="shared" si="11"/>
        <v>5.8823529411764705E-2</v>
      </c>
    </row>
    <row r="42" spans="2:48" x14ac:dyDescent="0.2">
      <c r="B42" s="1" t="s">
        <v>4</v>
      </c>
      <c r="C42" s="1">
        <v>0</v>
      </c>
      <c r="D42" s="1">
        <v>0</v>
      </c>
      <c r="E42" s="1">
        <v>0</v>
      </c>
      <c r="F42" s="1">
        <v>0</v>
      </c>
      <c r="G42" s="1">
        <v>0</v>
      </c>
      <c r="H42" s="1">
        <v>0</v>
      </c>
      <c r="I42" s="1">
        <v>0</v>
      </c>
      <c r="J42" s="1">
        <v>0</v>
      </c>
      <c r="K42" s="1"/>
      <c r="L42" s="1"/>
      <c r="M42">
        <f t="shared" si="12"/>
        <v>0</v>
      </c>
      <c r="O42" s="9">
        <v>5</v>
      </c>
      <c r="P42" s="1" t="s">
        <v>13</v>
      </c>
      <c r="Q42" s="15">
        <v>1</v>
      </c>
      <c r="R42" s="16">
        <f t="shared" si="11"/>
        <v>5.8823529411764705E-2</v>
      </c>
    </row>
    <row r="43" spans="2:48" x14ac:dyDescent="0.2">
      <c r="B43" s="1" t="s">
        <v>5</v>
      </c>
      <c r="C43" s="1">
        <v>0</v>
      </c>
      <c r="D43" s="1">
        <v>0</v>
      </c>
      <c r="E43" s="1">
        <v>0</v>
      </c>
      <c r="F43" s="1">
        <v>0</v>
      </c>
      <c r="G43" s="1">
        <v>0</v>
      </c>
      <c r="H43" s="1">
        <v>0</v>
      </c>
      <c r="I43" s="1">
        <v>0</v>
      </c>
      <c r="J43" s="1">
        <v>0</v>
      </c>
      <c r="K43" s="1"/>
      <c r="L43" s="1"/>
      <c r="M43">
        <f t="shared" si="12"/>
        <v>0</v>
      </c>
      <c r="O43" s="9">
        <v>6</v>
      </c>
      <c r="P43" s="1" t="s">
        <v>15</v>
      </c>
      <c r="Q43" s="15">
        <v>1</v>
      </c>
      <c r="R43" s="16">
        <f t="shared" si="11"/>
        <v>5.8823529411764705E-2</v>
      </c>
    </row>
    <row r="44" spans="2:48" x14ac:dyDescent="0.2">
      <c r="B44" s="1" t="s">
        <v>6</v>
      </c>
      <c r="C44" s="1">
        <v>0</v>
      </c>
      <c r="D44" s="1">
        <v>0</v>
      </c>
      <c r="E44" s="1">
        <v>0</v>
      </c>
      <c r="F44" s="1">
        <v>0</v>
      </c>
      <c r="G44" s="1">
        <v>0</v>
      </c>
      <c r="H44" s="1">
        <v>0</v>
      </c>
      <c r="I44" s="1">
        <v>0</v>
      </c>
      <c r="J44" s="1">
        <v>0</v>
      </c>
      <c r="K44" s="1"/>
      <c r="L44" s="1"/>
      <c r="M44">
        <f t="shared" si="12"/>
        <v>0</v>
      </c>
      <c r="O44" s="9">
        <v>7</v>
      </c>
      <c r="P44" s="1" t="s">
        <v>17</v>
      </c>
      <c r="Q44" s="15">
        <v>1</v>
      </c>
      <c r="R44" s="16">
        <f t="shared" si="11"/>
        <v>5.8823529411764705E-2</v>
      </c>
    </row>
    <row r="45" spans="2:48" x14ac:dyDescent="0.2">
      <c r="B45" s="1" t="s">
        <v>7</v>
      </c>
      <c r="C45" s="1">
        <v>0</v>
      </c>
      <c r="D45" s="1">
        <v>0</v>
      </c>
      <c r="E45" s="1">
        <v>0</v>
      </c>
      <c r="F45" s="1">
        <v>0</v>
      </c>
      <c r="G45" s="1">
        <v>0</v>
      </c>
      <c r="H45" s="1">
        <v>0</v>
      </c>
      <c r="I45" s="1">
        <v>0</v>
      </c>
      <c r="J45" s="1">
        <v>0</v>
      </c>
      <c r="K45" s="1"/>
      <c r="L45" s="1"/>
      <c r="M45">
        <f t="shared" si="12"/>
        <v>0</v>
      </c>
      <c r="O45" s="9">
        <v>8</v>
      </c>
      <c r="P45" s="1" t="s">
        <v>23</v>
      </c>
      <c r="Q45" s="15">
        <v>1</v>
      </c>
      <c r="R45" s="16">
        <f t="shared" si="11"/>
        <v>5.8823529411764705E-2</v>
      </c>
    </row>
    <row r="46" spans="2:48" x14ac:dyDescent="0.2">
      <c r="B46" s="1" t="s">
        <v>8</v>
      </c>
      <c r="C46" s="1">
        <v>0</v>
      </c>
      <c r="D46" s="1">
        <v>0</v>
      </c>
      <c r="E46" s="1">
        <v>0</v>
      </c>
      <c r="F46" s="1">
        <v>0</v>
      </c>
      <c r="G46" s="1">
        <v>0</v>
      </c>
      <c r="H46" s="1">
        <v>0</v>
      </c>
      <c r="I46" s="1">
        <v>0</v>
      </c>
      <c r="J46" s="1">
        <v>0</v>
      </c>
      <c r="K46" s="1"/>
      <c r="L46" s="1"/>
      <c r="M46">
        <f t="shared" si="12"/>
        <v>0</v>
      </c>
      <c r="O46" s="9">
        <v>9</v>
      </c>
      <c r="P46" s="1" t="s">
        <v>2</v>
      </c>
      <c r="Q46" s="15">
        <v>0</v>
      </c>
      <c r="R46" s="16">
        <f t="shared" si="11"/>
        <v>0</v>
      </c>
    </row>
    <row r="47" spans="2:48" x14ac:dyDescent="0.2">
      <c r="B47" s="1" t="s">
        <v>9</v>
      </c>
      <c r="C47" s="1">
        <v>0</v>
      </c>
      <c r="D47" s="1">
        <v>0</v>
      </c>
      <c r="E47" s="1">
        <v>0</v>
      </c>
      <c r="F47" s="1">
        <v>0</v>
      </c>
      <c r="G47" s="1">
        <v>0</v>
      </c>
      <c r="H47" s="1">
        <v>0</v>
      </c>
      <c r="I47" s="1">
        <v>0</v>
      </c>
      <c r="J47" s="1">
        <v>0</v>
      </c>
      <c r="K47" s="1"/>
      <c r="L47" s="1"/>
      <c r="M47">
        <f t="shared" si="12"/>
        <v>0</v>
      </c>
      <c r="O47" s="9">
        <v>10</v>
      </c>
      <c r="P47" s="2" t="s">
        <v>3</v>
      </c>
      <c r="Q47" s="15">
        <v>0</v>
      </c>
      <c r="R47" s="16">
        <f t="shared" si="11"/>
        <v>0</v>
      </c>
    </row>
    <row r="48" spans="2:48" x14ac:dyDescent="0.2">
      <c r="B48" s="1" t="s">
        <v>10</v>
      </c>
      <c r="C48" s="1">
        <v>0</v>
      </c>
      <c r="D48" s="1">
        <v>0</v>
      </c>
      <c r="E48" s="1">
        <v>0</v>
      </c>
      <c r="F48" s="1">
        <v>0</v>
      </c>
      <c r="G48" s="1">
        <v>0</v>
      </c>
      <c r="H48" s="1">
        <v>1</v>
      </c>
      <c r="I48" s="1">
        <v>0</v>
      </c>
      <c r="J48" s="1">
        <v>1</v>
      </c>
      <c r="K48" s="1"/>
      <c r="L48" s="1"/>
      <c r="M48">
        <f t="shared" si="12"/>
        <v>2</v>
      </c>
      <c r="O48" s="9">
        <v>11</v>
      </c>
      <c r="P48" s="1" t="s">
        <v>4</v>
      </c>
      <c r="Q48" s="15">
        <v>0</v>
      </c>
      <c r="R48" s="16">
        <f t="shared" si="11"/>
        <v>0</v>
      </c>
    </row>
    <row r="49" spans="2:18" x14ac:dyDescent="0.2">
      <c r="B49" s="1" t="s">
        <v>11</v>
      </c>
      <c r="C49" s="1">
        <v>0</v>
      </c>
      <c r="D49" s="1">
        <v>0</v>
      </c>
      <c r="E49" s="1">
        <v>0</v>
      </c>
      <c r="F49" s="1">
        <v>0</v>
      </c>
      <c r="G49" s="1">
        <v>0</v>
      </c>
      <c r="H49" s="1">
        <v>0</v>
      </c>
      <c r="I49" s="1">
        <v>0</v>
      </c>
      <c r="J49" s="1">
        <v>0</v>
      </c>
      <c r="K49" s="1"/>
      <c r="L49" s="1"/>
      <c r="M49">
        <f t="shared" si="12"/>
        <v>0</v>
      </c>
      <c r="O49" s="9">
        <v>12</v>
      </c>
      <c r="P49" s="1" t="s">
        <v>5</v>
      </c>
      <c r="Q49" s="15">
        <v>0</v>
      </c>
      <c r="R49" s="16">
        <f t="shared" si="11"/>
        <v>0</v>
      </c>
    </row>
    <row r="50" spans="2:18" x14ac:dyDescent="0.2">
      <c r="B50" s="1" t="s">
        <v>12</v>
      </c>
      <c r="C50" s="1">
        <v>0</v>
      </c>
      <c r="D50" s="1">
        <v>0</v>
      </c>
      <c r="E50" s="1">
        <v>0</v>
      </c>
      <c r="F50" s="1">
        <v>0</v>
      </c>
      <c r="G50" s="1">
        <v>0</v>
      </c>
      <c r="H50" s="1">
        <v>0</v>
      </c>
      <c r="I50" s="1">
        <v>0</v>
      </c>
      <c r="J50" s="1">
        <v>0</v>
      </c>
      <c r="K50" s="1"/>
      <c r="L50" s="1"/>
      <c r="M50">
        <f t="shared" si="12"/>
        <v>0</v>
      </c>
      <c r="O50" s="9">
        <v>13</v>
      </c>
      <c r="P50" s="1" t="s">
        <v>6</v>
      </c>
      <c r="Q50" s="15">
        <v>0</v>
      </c>
      <c r="R50" s="16">
        <f t="shared" si="11"/>
        <v>0</v>
      </c>
    </row>
    <row r="51" spans="2:18" x14ac:dyDescent="0.2">
      <c r="B51" s="1" t="s">
        <v>13</v>
      </c>
      <c r="C51" s="1">
        <v>0</v>
      </c>
      <c r="D51" s="1">
        <v>0</v>
      </c>
      <c r="E51" s="1">
        <v>0</v>
      </c>
      <c r="F51" s="1">
        <v>0</v>
      </c>
      <c r="G51" s="1">
        <v>0</v>
      </c>
      <c r="H51" s="1">
        <v>1</v>
      </c>
      <c r="I51" s="1">
        <v>0</v>
      </c>
      <c r="J51" s="1">
        <v>0</v>
      </c>
      <c r="K51" s="1"/>
      <c r="L51" s="1"/>
      <c r="M51">
        <f t="shared" si="12"/>
        <v>1</v>
      </c>
      <c r="O51" s="9">
        <v>14</v>
      </c>
      <c r="P51" s="1" t="s">
        <v>7</v>
      </c>
      <c r="Q51" s="15">
        <v>0</v>
      </c>
      <c r="R51" s="16">
        <f t="shared" si="11"/>
        <v>0</v>
      </c>
    </row>
    <row r="52" spans="2:18" x14ac:dyDescent="0.2">
      <c r="B52" s="1" t="s">
        <v>14</v>
      </c>
      <c r="C52" s="1">
        <v>0</v>
      </c>
      <c r="D52" s="1">
        <v>0</v>
      </c>
      <c r="E52" s="1">
        <v>0</v>
      </c>
      <c r="F52" s="1">
        <v>0</v>
      </c>
      <c r="G52" s="1">
        <v>0</v>
      </c>
      <c r="H52" s="1">
        <v>0</v>
      </c>
      <c r="I52" s="1">
        <v>0</v>
      </c>
      <c r="J52" s="1">
        <v>0</v>
      </c>
      <c r="K52" s="1"/>
      <c r="L52" s="1"/>
      <c r="M52">
        <f t="shared" si="12"/>
        <v>0</v>
      </c>
      <c r="O52" s="9">
        <v>15</v>
      </c>
      <c r="P52" s="1" t="s">
        <v>8</v>
      </c>
      <c r="Q52" s="15">
        <v>0</v>
      </c>
      <c r="R52" s="16">
        <f t="shared" si="11"/>
        <v>0</v>
      </c>
    </row>
    <row r="53" spans="2:18" x14ac:dyDescent="0.2">
      <c r="B53" s="1" t="s">
        <v>15</v>
      </c>
      <c r="C53" s="1">
        <v>0</v>
      </c>
      <c r="D53" s="1">
        <v>0</v>
      </c>
      <c r="E53" s="1">
        <v>0</v>
      </c>
      <c r="F53" s="1">
        <v>0</v>
      </c>
      <c r="G53" s="1">
        <v>1</v>
      </c>
      <c r="H53" s="1">
        <v>0</v>
      </c>
      <c r="I53" s="1">
        <v>0</v>
      </c>
      <c r="J53" s="1">
        <v>0</v>
      </c>
      <c r="K53" s="1"/>
      <c r="L53" s="1"/>
      <c r="M53">
        <f t="shared" si="12"/>
        <v>1</v>
      </c>
      <c r="O53" s="9">
        <v>16</v>
      </c>
      <c r="P53" s="1" t="s">
        <v>9</v>
      </c>
      <c r="Q53" s="15">
        <v>0</v>
      </c>
      <c r="R53" s="16">
        <f t="shared" si="11"/>
        <v>0</v>
      </c>
    </row>
    <row r="54" spans="2:18" x14ac:dyDescent="0.2">
      <c r="B54" s="1" t="s">
        <v>16</v>
      </c>
      <c r="C54" s="1">
        <v>0</v>
      </c>
      <c r="D54" s="1">
        <v>0</v>
      </c>
      <c r="E54" s="1">
        <v>0</v>
      </c>
      <c r="F54" s="1">
        <v>0</v>
      </c>
      <c r="G54" s="1">
        <v>0</v>
      </c>
      <c r="H54" s="1">
        <v>0</v>
      </c>
      <c r="I54" s="1">
        <v>0</v>
      </c>
      <c r="J54" s="1">
        <v>0</v>
      </c>
      <c r="K54" s="1"/>
      <c r="L54" s="1"/>
      <c r="M54">
        <f t="shared" si="12"/>
        <v>0</v>
      </c>
      <c r="O54" s="9">
        <v>17</v>
      </c>
      <c r="P54" s="1" t="s">
        <v>11</v>
      </c>
      <c r="Q54" s="15">
        <v>0</v>
      </c>
      <c r="R54" s="16">
        <f t="shared" si="11"/>
        <v>0</v>
      </c>
    </row>
    <row r="55" spans="2:18" x14ac:dyDescent="0.2">
      <c r="B55" s="1" t="s">
        <v>17</v>
      </c>
      <c r="C55" s="1">
        <v>0</v>
      </c>
      <c r="D55" s="1">
        <v>0</v>
      </c>
      <c r="E55" s="1">
        <v>0</v>
      </c>
      <c r="F55" s="1">
        <v>0</v>
      </c>
      <c r="G55" s="1">
        <v>0</v>
      </c>
      <c r="H55" s="1">
        <v>0</v>
      </c>
      <c r="I55" s="1">
        <v>0</v>
      </c>
      <c r="J55" s="1">
        <v>1</v>
      </c>
      <c r="K55" s="1"/>
      <c r="L55" s="1"/>
      <c r="M55">
        <f t="shared" si="12"/>
        <v>1</v>
      </c>
      <c r="O55" s="9">
        <v>18</v>
      </c>
      <c r="P55" s="1" t="s">
        <v>12</v>
      </c>
      <c r="Q55" s="15">
        <v>0</v>
      </c>
      <c r="R55" s="16">
        <f t="shared" si="11"/>
        <v>0</v>
      </c>
    </row>
    <row r="56" spans="2:18" x14ac:dyDescent="0.2">
      <c r="B56" s="1" t="s">
        <v>18</v>
      </c>
      <c r="C56" s="1">
        <v>0</v>
      </c>
      <c r="D56" s="1">
        <v>0</v>
      </c>
      <c r="E56" s="1">
        <v>0</v>
      </c>
      <c r="F56" s="1">
        <v>0</v>
      </c>
      <c r="G56" s="1">
        <v>0</v>
      </c>
      <c r="H56" s="1">
        <v>0</v>
      </c>
      <c r="I56" s="1">
        <v>0</v>
      </c>
      <c r="J56" s="1">
        <v>0</v>
      </c>
      <c r="K56" s="1"/>
      <c r="L56" s="1"/>
      <c r="M56">
        <f t="shared" si="12"/>
        <v>0</v>
      </c>
      <c r="O56" s="9">
        <v>19</v>
      </c>
      <c r="P56" s="1" t="s">
        <v>14</v>
      </c>
      <c r="Q56" s="15">
        <v>0</v>
      </c>
      <c r="R56" s="16">
        <f t="shared" si="11"/>
        <v>0</v>
      </c>
    </row>
    <row r="57" spans="2:18" x14ac:dyDescent="0.2">
      <c r="B57" s="1" t="s">
        <v>19</v>
      </c>
      <c r="C57" s="1">
        <v>0</v>
      </c>
      <c r="D57" s="1">
        <v>0</v>
      </c>
      <c r="E57" s="1">
        <v>0</v>
      </c>
      <c r="F57" s="1">
        <v>0</v>
      </c>
      <c r="G57" s="1">
        <v>0</v>
      </c>
      <c r="H57" s="1">
        <v>0</v>
      </c>
      <c r="I57" s="1">
        <v>0</v>
      </c>
      <c r="J57" s="1">
        <v>0</v>
      </c>
      <c r="K57" s="1"/>
      <c r="L57" s="1"/>
      <c r="M57">
        <f t="shared" si="12"/>
        <v>0</v>
      </c>
      <c r="O57" s="9">
        <v>20</v>
      </c>
      <c r="P57" s="1" t="s">
        <v>16</v>
      </c>
      <c r="Q57" s="15">
        <v>0</v>
      </c>
      <c r="R57" s="16">
        <f t="shared" si="11"/>
        <v>0</v>
      </c>
    </row>
    <row r="58" spans="2:18" x14ac:dyDescent="0.2">
      <c r="B58" s="1" t="s">
        <v>20</v>
      </c>
      <c r="C58" s="1">
        <v>1</v>
      </c>
      <c r="D58" s="1">
        <v>3</v>
      </c>
      <c r="E58" s="1">
        <v>0</v>
      </c>
      <c r="F58" s="1">
        <v>0</v>
      </c>
      <c r="G58" s="1">
        <v>0</v>
      </c>
      <c r="H58" s="1">
        <v>0</v>
      </c>
      <c r="I58" s="1">
        <v>0</v>
      </c>
      <c r="J58" s="1">
        <v>4</v>
      </c>
      <c r="K58" s="1"/>
      <c r="L58" s="1"/>
      <c r="M58">
        <f t="shared" si="12"/>
        <v>8</v>
      </c>
      <c r="O58" s="9">
        <v>21</v>
      </c>
      <c r="P58" s="1" t="s">
        <v>18</v>
      </c>
      <c r="Q58" s="15">
        <v>0</v>
      </c>
      <c r="R58" s="16">
        <f t="shared" si="11"/>
        <v>0</v>
      </c>
    </row>
    <row r="59" spans="2:18" x14ac:dyDescent="0.2">
      <c r="B59" s="1" t="s">
        <v>21</v>
      </c>
      <c r="C59" s="1">
        <v>0</v>
      </c>
      <c r="D59" s="1">
        <v>0</v>
      </c>
      <c r="E59" s="1">
        <v>0</v>
      </c>
      <c r="F59" s="1">
        <v>0</v>
      </c>
      <c r="G59" s="1">
        <v>0</v>
      </c>
      <c r="H59" s="1">
        <v>0</v>
      </c>
      <c r="I59" s="1">
        <v>0</v>
      </c>
      <c r="J59" s="1">
        <v>0</v>
      </c>
      <c r="K59" s="1"/>
      <c r="L59" s="1"/>
      <c r="M59">
        <f t="shared" si="12"/>
        <v>0</v>
      </c>
      <c r="O59" s="9">
        <v>22</v>
      </c>
      <c r="P59" s="1" t="s">
        <v>19</v>
      </c>
      <c r="Q59" s="15">
        <v>0</v>
      </c>
      <c r="R59" s="16">
        <f t="shared" si="11"/>
        <v>0</v>
      </c>
    </row>
    <row r="60" spans="2:18" x14ac:dyDescent="0.2">
      <c r="B60" s="1" t="s">
        <v>22</v>
      </c>
      <c r="C60" s="1">
        <v>0</v>
      </c>
      <c r="D60" s="1">
        <v>0</v>
      </c>
      <c r="E60" s="1">
        <v>0</v>
      </c>
      <c r="F60" s="1">
        <v>0</v>
      </c>
      <c r="G60" s="1">
        <v>0</v>
      </c>
      <c r="H60" s="1">
        <v>0</v>
      </c>
      <c r="I60" s="1">
        <v>0</v>
      </c>
      <c r="J60" s="1">
        <v>0</v>
      </c>
      <c r="K60" s="1"/>
      <c r="L60" s="1"/>
      <c r="M60">
        <f t="shared" si="12"/>
        <v>0</v>
      </c>
      <c r="O60" s="9">
        <v>23</v>
      </c>
      <c r="P60" s="1" t="s">
        <v>21</v>
      </c>
      <c r="Q60" s="15">
        <v>0</v>
      </c>
      <c r="R60" s="16">
        <f t="shared" si="11"/>
        <v>0</v>
      </c>
    </row>
    <row r="61" spans="2:18" x14ac:dyDescent="0.2">
      <c r="B61" s="1" t="s">
        <v>23</v>
      </c>
      <c r="C61" s="1">
        <v>0</v>
      </c>
      <c r="D61" s="1">
        <v>1</v>
      </c>
      <c r="E61" s="1">
        <v>0</v>
      </c>
      <c r="F61" s="1">
        <v>0</v>
      </c>
      <c r="G61" s="1">
        <v>0</v>
      </c>
      <c r="H61" s="1">
        <v>0</v>
      </c>
      <c r="I61" s="1">
        <v>0</v>
      </c>
      <c r="J61" s="1">
        <v>0</v>
      </c>
      <c r="K61" s="1"/>
      <c r="L61" s="1"/>
      <c r="M61">
        <f t="shared" si="12"/>
        <v>1</v>
      </c>
      <c r="O61" s="9">
        <v>24</v>
      </c>
      <c r="P61" s="1" t="s">
        <v>22</v>
      </c>
      <c r="Q61" s="15">
        <v>0</v>
      </c>
      <c r="R61" s="16">
        <f t="shared" si="11"/>
        <v>0</v>
      </c>
    </row>
    <row r="62" spans="2:18" x14ac:dyDescent="0.2">
      <c r="B62" s="1" t="s">
        <v>24</v>
      </c>
      <c r="C62" s="1">
        <v>0</v>
      </c>
      <c r="D62" s="1">
        <v>0</v>
      </c>
      <c r="E62" s="1">
        <v>0</v>
      </c>
      <c r="F62" s="1">
        <v>0</v>
      </c>
      <c r="G62" s="1">
        <v>0</v>
      </c>
      <c r="H62" s="1">
        <v>0</v>
      </c>
      <c r="I62" s="1">
        <v>0</v>
      </c>
      <c r="J62" s="1">
        <v>0</v>
      </c>
      <c r="K62" s="1"/>
      <c r="L62" s="1"/>
      <c r="M62">
        <f t="shared" si="12"/>
        <v>0</v>
      </c>
      <c r="O62" s="9">
        <v>25</v>
      </c>
      <c r="P62" s="1" t="s">
        <v>24</v>
      </c>
      <c r="Q62" s="15">
        <v>0</v>
      </c>
      <c r="R62" s="16">
        <f t="shared" si="11"/>
        <v>0</v>
      </c>
    </row>
    <row r="63" spans="2:18" x14ac:dyDescent="0.2">
      <c r="B63" s="1" t="s">
        <v>25</v>
      </c>
      <c r="C63" s="1">
        <v>0</v>
      </c>
      <c r="D63" s="1">
        <v>0</v>
      </c>
      <c r="E63" s="1">
        <v>0</v>
      </c>
      <c r="F63" s="1">
        <v>0</v>
      </c>
      <c r="G63" s="1">
        <v>0</v>
      </c>
      <c r="H63" s="1">
        <v>0</v>
      </c>
      <c r="I63" s="1">
        <v>0</v>
      </c>
      <c r="J63" s="1">
        <v>0</v>
      </c>
      <c r="K63" s="1"/>
      <c r="L63" s="1"/>
      <c r="M63">
        <f t="shared" si="12"/>
        <v>0</v>
      </c>
      <c r="O63" s="9">
        <v>26</v>
      </c>
      <c r="P63" s="1" t="s">
        <v>25</v>
      </c>
      <c r="Q63" s="15">
        <v>0</v>
      </c>
      <c r="R63" s="16">
        <f t="shared" si="11"/>
        <v>0</v>
      </c>
    </row>
    <row r="64" spans="2:18" x14ac:dyDescent="0.2">
      <c r="B64" s="1" t="s">
        <v>26</v>
      </c>
      <c r="C64" s="1">
        <v>0</v>
      </c>
      <c r="D64" s="1">
        <v>0</v>
      </c>
      <c r="E64" s="1">
        <v>0</v>
      </c>
      <c r="F64" s="1">
        <v>0</v>
      </c>
      <c r="G64" s="1">
        <v>0</v>
      </c>
      <c r="H64" s="1">
        <v>0</v>
      </c>
      <c r="I64" s="1">
        <v>0</v>
      </c>
      <c r="J64" s="1">
        <v>0</v>
      </c>
      <c r="K64" s="1"/>
      <c r="L64" s="1"/>
      <c r="M64">
        <f t="shared" si="12"/>
        <v>0</v>
      </c>
      <c r="O64" s="9">
        <v>27</v>
      </c>
      <c r="P64" s="1" t="s">
        <v>26</v>
      </c>
      <c r="Q64" s="15">
        <v>0</v>
      </c>
      <c r="R64" s="16">
        <f t="shared" si="11"/>
        <v>0</v>
      </c>
    </row>
    <row r="65" spans="2:18" x14ac:dyDescent="0.2">
      <c r="B65" s="1" t="s">
        <v>27</v>
      </c>
      <c r="C65" s="1">
        <v>0</v>
      </c>
      <c r="D65" s="1">
        <v>0</v>
      </c>
      <c r="E65" s="1">
        <v>0</v>
      </c>
      <c r="F65" s="1">
        <v>0</v>
      </c>
      <c r="G65" s="1">
        <v>0</v>
      </c>
      <c r="H65" s="1">
        <v>0</v>
      </c>
      <c r="I65" s="1">
        <v>0</v>
      </c>
      <c r="J65" s="1">
        <v>0</v>
      </c>
      <c r="K65" s="1"/>
      <c r="L65" s="1"/>
      <c r="M65">
        <f t="shared" si="12"/>
        <v>0</v>
      </c>
      <c r="O65" s="9">
        <v>28</v>
      </c>
      <c r="P65" s="1" t="s">
        <v>27</v>
      </c>
      <c r="Q65" s="15">
        <v>0</v>
      </c>
      <c r="R65" s="16">
        <f t="shared" si="11"/>
        <v>0</v>
      </c>
    </row>
    <row r="66" spans="2:18" x14ac:dyDescent="0.2">
      <c r="B66" s="1" t="s">
        <v>28</v>
      </c>
      <c r="C66" s="1">
        <v>0</v>
      </c>
      <c r="D66" s="1">
        <v>0</v>
      </c>
      <c r="E66" s="1">
        <v>0</v>
      </c>
      <c r="F66" s="1">
        <v>0</v>
      </c>
      <c r="G66" s="1">
        <v>0</v>
      </c>
      <c r="H66" s="1">
        <v>0</v>
      </c>
      <c r="I66" s="1">
        <v>0</v>
      </c>
      <c r="J66" s="1">
        <v>0</v>
      </c>
      <c r="K66" s="1"/>
      <c r="L66" s="1"/>
      <c r="M66">
        <f t="shared" si="12"/>
        <v>0</v>
      </c>
      <c r="O66" s="9">
        <v>29</v>
      </c>
      <c r="P66" s="1" t="s">
        <v>28</v>
      </c>
      <c r="Q66" s="15">
        <v>0</v>
      </c>
      <c r="R66" s="16">
        <f t="shared" si="11"/>
        <v>0</v>
      </c>
    </row>
    <row r="67" spans="2:18" x14ac:dyDescent="0.2">
      <c r="B67" s="1" t="s">
        <v>29</v>
      </c>
      <c r="C67" s="1">
        <v>0</v>
      </c>
      <c r="D67" s="1">
        <v>0</v>
      </c>
      <c r="E67" s="1">
        <v>0</v>
      </c>
      <c r="F67" s="1">
        <v>0</v>
      </c>
      <c r="G67" s="1">
        <v>0</v>
      </c>
      <c r="H67" s="1">
        <v>0</v>
      </c>
      <c r="I67" s="1">
        <v>0</v>
      </c>
      <c r="J67" s="1">
        <v>0</v>
      </c>
      <c r="K67" s="1"/>
      <c r="L67" s="1"/>
      <c r="M67">
        <f t="shared" si="12"/>
        <v>0</v>
      </c>
      <c r="O67" s="9">
        <v>30</v>
      </c>
      <c r="P67" s="1" t="s">
        <v>29</v>
      </c>
      <c r="Q67" s="15">
        <v>0</v>
      </c>
      <c r="R67" s="16">
        <f t="shared" si="11"/>
        <v>0</v>
      </c>
    </row>
    <row r="68" spans="2:18" x14ac:dyDescent="0.2">
      <c r="M68">
        <f>SUM(M38:M67)</f>
        <v>17</v>
      </c>
      <c r="O68" s="15"/>
      <c r="P68" s="12"/>
      <c r="Q68" s="15"/>
      <c r="R68" s="16"/>
    </row>
    <row r="69" spans="2:18" x14ac:dyDescent="0.2">
      <c r="O69" s="7"/>
      <c r="R69" s="8"/>
    </row>
    <row r="70" spans="2:18" x14ac:dyDescent="0.2">
      <c r="O70" s="7"/>
      <c r="Q70" s="7"/>
      <c r="R70" s="7"/>
    </row>
    <row r="71" spans="2:18" x14ac:dyDescent="0.2">
      <c r="B71" s="1" t="s">
        <v>33</v>
      </c>
      <c r="C71" s="1">
        <v>2008</v>
      </c>
      <c r="D71" s="1">
        <v>2010</v>
      </c>
      <c r="E71" s="1">
        <v>2011</v>
      </c>
      <c r="F71" s="1">
        <v>2012</v>
      </c>
      <c r="G71" s="1">
        <v>2013</v>
      </c>
      <c r="H71" s="1">
        <v>2014</v>
      </c>
      <c r="I71" s="1">
        <v>2016</v>
      </c>
      <c r="J71" s="1">
        <v>2017</v>
      </c>
      <c r="K71" s="1"/>
      <c r="L71" s="1"/>
      <c r="M71" t="s">
        <v>30</v>
      </c>
      <c r="O71" s="18" t="s">
        <v>40</v>
      </c>
      <c r="P71" s="20" t="s">
        <v>33</v>
      </c>
      <c r="Q71" s="21" t="s">
        <v>39</v>
      </c>
      <c r="R71" s="21" t="s">
        <v>38</v>
      </c>
    </row>
    <row r="72" spans="2:18" x14ac:dyDescent="0.2">
      <c r="B72" s="1" t="s">
        <v>0</v>
      </c>
      <c r="C72" s="1">
        <v>0</v>
      </c>
      <c r="D72" s="1">
        <v>0</v>
      </c>
      <c r="E72" s="1">
        <v>1</v>
      </c>
      <c r="F72" s="1">
        <v>0</v>
      </c>
      <c r="G72" s="1">
        <v>1</v>
      </c>
      <c r="H72" s="1">
        <v>0</v>
      </c>
      <c r="I72" s="1">
        <v>1</v>
      </c>
      <c r="J72" s="1">
        <v>2</v>
      </c>
      <c r="K72" s="1"/>
      <c r="L72" s="1"/>
      <c r="M72">
        <f t="shared" si="12"/>
        <v>5</v>
      </c>
      <c r="O72" s="9">
        <v>1</v>
      </c>
      <c r="P72" s="1" t="s">
        <v>282</v>
      </c>
      <c r="Q72" s="15">
        <v>18</v>
      </c>
      <c r="R72" s="16">
        <f t="shared" ref="R72:R101" si="13">Q72/$M$102</f>
        <v>0.27272727272727271</v>
      </c>
    </row>
    <row r="73" spans="2:18" x14ac:dyDescent="0.2">
      <c r="B73" s="1" t="s">
        <v>1</v>
      </c>
      <c r="C73" s="1">
        <v>0</v>
      </c>
      <c r="D73" s="1">
        <v>0</v>
      </c>
      <c r="E73" s="1">
        <v>0</v>
      </c>
      <c r="F73" s="1">
        <v>0</v>
      </c>
      <c r="G73" s="1">
        <v>0</v>
      </c>
      <c r="H73" s="1">
        <v>0</v>
      </c>
      <c r="I73" s="1">
        <v>1</v>
      </c>
      <c r="J73" s="1">
        <v>1</v>
      </c>
      <c r="K73" s="1"/>
      <c r="L73" s="1"/>
      <c r="M73">
        <f t="shared" si="12"/>
        <v>2</v>
      </c>
      <c r="O73" s="9">
        <v>2</v>
      </c>
      <c r="P73" s="1" t="s">
        <v>0</v>
      </c>
      <c r="Q73" s="15">
        <v>5</v>
      </c>
      <c r="R73" s="16">
        <f t="shared" si="13"/>
        <v>7.575757575757576E-2</v>
      </c>
    </row>
    <row r="74" spans="2:18" x14ac:dyDescent="0.2">
      <c r="B74" s="1" t="s">
        <v>2</v>
      </c>
      <c r="C74" s="1">
        <v>0</v>
      </c>
      <c r="D74" s="1">
        <v>0</v>
      </c>
      <c r="E74" s="1">
        <v>0</v>
      </c>
      <c r="F74" s="1">
        <v>0</v>
      </c>
      <c r="G74" s="1">
        <v>0</v>
      </c>
      <c r="H74" s="1">
        <v>0</v>
      </c>
      <c r="I74" s="1">
        <v>0</v>
      </c>
      <c r="J74" s="1">
        <v>1</v>
      </c>
      <c r="K74" s="1"/>
      <c r="L74" s="1"/>
      <c r="M74">
        <f t="shared" si="12"/>
        <v>1</v>
      </c>
      <c r="O74" s="9">
        <v>3</v>
      </c>
      <c r="P74" s="1" t="s">
        <v>13</v>
      </c>
      <c r="Q74" s="15">
        <v>5</v>
      </c>
      <c r="R74" s="16">
        <f t="shared" si="13"/>
        <v>7.575757575757576E-2</v>
      </c>
    </row>
    <row r="75" spans="2:18" x14ac:dyDescent="0.2">
      <c r="B75" s="2" t="s">
        <v>3</v>
      </c>
      <c r="C75" s="1">
        <v>0</v>
      </c>
      <c r="D75" s="1">
        <v>0</v>
      </c>
      <c r="E75" s="1">
        <v>1</v>
      </c>
      <c r="F75" s="1">
        <v>1</v>
      </c>
      <c r="G75" s="1">
        <v>0</v>
      </c>
      <c r="H75" s="1">
        <v>0</v>
      </c>
      <c r="I75" s="1">
        <v>0</v>
      </c>
      <c r="J75" s="1">
        <v>0</v>
      </c>
      <c r="K75" s="1"/>
      <c r="L75" s="1"/>
      <c r="M75">
        <f t="shared" si="12"/>
        <v>2</v>
      </c>
      <c r="O75" s="9">
        <v>4</v>
      </c>
      <c r="P75" s="1" t="s">
        <v>15</v>
      </c>
      <c r="Q75" s="15">
        <v>4</v>
      </c>
      <c r="R75" s="16">
        <f t="shared" si="13"/>
        <v>6.0606060606060608E-2</v>
      </c>
    </row>
    <row r="76" spans="2:18" x14ac:dyDescent="0.2">
      <c r="B76" s="1" t="s">
        <v>4</v>
      </c>
      <c r="C76" s="1">
        <v>0</v>
      </c>
      <c r="D76" s="1">
        <v>0</v>
      </c>
      <c r="E76" s="1">
        <v>0</v>
      </c>
      <c r="F76" s="1">
        <v>0</v>
      </c>
      <c r="G76" s="1">
        <v>0</v>
      </c>
      <c r="H76" s="1">
        <v>0</v>
      </c>
      <c r="I76" s="1">
        <v>0</v>
      </c>
      <c r="J76" s="1">
        <v>0</v>
      </c>
      <c r="K76" s="1"/>
      <c r="L76" s="1"/>
      <c r="M76">
        <f t="shared" si="12"/>
        <v>0</v>
      </c>
      <c r="O76" s="9">
        <v>5</v>
      </c>
      <c r="P76" s="1" t="s">
        <v>23</v>
      </c>
      <c r="Q76" s="15">
        <v>4</v>
      </c>
      <c r="R76" s="16">
        <f t="shared" si="13"/>
        <v>6.0606060606060608E-2</v>
      </c>
    </row>
    <row r="77" spans="2:18" x14ac:dyDescent="0.2">
      <c r="B77" s="1" t="s">
        <v>5</v>
      </c>
      <c r="C77" s="1">
        <v>0</v>
      </c>
      <c r="D77" s="1">
        <v>0</v>
      </c>
      <c r="E77" s="1">
        <v>1</v>
      </c>
      <c r="F77" s="1">
        <v>0</v>
      </c>
      <c r="G77" s="1">
        <v>0</v>
      </c>
      <c r="H77" s="1">
        <v>1</v>
      </c>
      <c r="I77" s="1">
        <v>0</v>
      </c>
      <c r="J77" s="1">
        <v>0</v>
      </c>
      <c r="K77" s="1"/>
      <c r="L77" s="1"/>
      <c r="M77">
        <f t="shared" si="12"/>
        <v>2</v>
      </c>
      <c r="O77" s="9">
        <v>6</v>
      </c>
      <c r="P77" s="1" t="s">
        <v>24</v>
      </c>
      <c r="Q77" s="15">
        <v>4</v>
      </c>
      <c r="R77" s="16">
        <f t="shared" si="13"/>
        <v>6.0606060606060608E-2</v>
      </c>
    </row>
    <row r="78" spans="2:18" x14ac:dyDescent="0.2">
      <c r="B78" s="1" t="s">
        <v>6</v>
      </c>
      <c r="C78" s="1">
        <v>0</v>
      </c>
      <c r="D78" s="1">
        <v>0</v>
      </c>
      <c r="E78" s="1">
        <v>1</v>
      </c>
      <c r="F78" s="1">
        <v>0</v>
      </c>
      <c r="G78" s="1">
        <v>0</v>
      </c>
      <c r="H78" s="1">
        <v>0</v>
      </c>
      <c r="I78" s="1">
        <v>0</v>
      </c>
      <c r="J78" s="1">
        <v>0</v>
      </c>
      <c r="K78" s="1"/>
      <c r="L78" s="1"/>
      <c r="M78">
        <f t="shared" si="12"/>
        <v>1</v>
      </c>
      <c r="O78" s="9">
        <v>7</v>
      </c>
      <c r="P78" s="1" t="s">
        <v>10</v>
      </c>
      <c r="Q78" s="15">
        <v>3</v>
      </c>
      <c r="R78" s="16">
        <f t="shared" si="13"/>
        <v>4.5454545454545456E-2</v>
      </c>
    </row>
    <row r="79" spans="2:18" x14ac:dyDescent="0.2">
      <c r="B79" s="1" t="s">
        <v>7</v>
      </c>
      <c r="C79" s="1">
        <v>0</v>
      </c>
      <c r="D79" s="1">
        <v>1</v>
      </c>
      <c r="E79" s="1">
        <v>0</v>
      </c>
      <c r="F79" s="1">
        <v>0</v>
      </c>
      <c r="G79" s="1">
        <v>0</v>
      </c>
      <c r="H79" s="1">
        <v>0</v>
      </c>
      <c r="I79" s="1">
        <v>0</v>
      </c>
      <c r="J79" s="1">
        <v>0</v>
      </c>
      <c r="K79" s="1"/>
      <c r="L79" s="1"/>
      <c r="M79">
        <f t="shared" si="12"/>
        <v>1</v>
      </c>
      <c r="O79" s="9">
        <v>8</v>
      </c>
      <c r="P79" s="1" t="s">
        <v>18</v>
      </c>
      <c r="Q79" s="15">
        <v>3</v>
      </c>
      <c r="R79" s="16">
        <f t="shared" si="13"/>
        <v>4.5454545454545456E-2</v>
      </c>
    </row>
    <row r="80" spans="2:18" x14ac:dyDescent="0.2">
      <c r="B80" s="1" t="s">
        <v>8</v>
      </c>
      <c r="C80" s="1">
        <v>0</v>
      </c>
      <c r="D80" s="1">
        <v>0</v>
      </c>
      <c r="E80" s="1">
        <v>0</v>
      </c>
      <c r="F80" s="1">
        <v>0</v>
      </c>
      <c r="G80" s="1">
        <v>0</v>
      </c>
      <c r="H80" s="1">
        <v>0</v>
      </c>
      <c r="I80" s="1">
        <v>0</v>
      </c>
      <c r="J80" s="1">
        <v>0</v>
      </c>
      <c r="K80" s="1"/>
      <c r="L80" s="1"/>
      <c r="M80">
        <f t="shared" si="12"/>
        <v>0</v>
      </c>
      <c r="O80" s="9">
        <v>9</v>
      </c>
      <c r="P80" s="1" t="s">
        <v>1</v>
      </c>
      <c r="Q80" s="15">
        <v>2</v>
      </c>
      <c r="R80" s="16">
        <f t="shared" si="13"/>
        <v>3.0303030303030304E-2</v>
      </c>
    </row>
    <row r="81" spans="2:18" x14ac:dyDescent="0.2">
      <c r="B81" s="1" t="s">
        <v>9</v>
      </c>
      <c r="C81" s="1">
        <v>0</v>
      </c>
      <c r="D81" s="1">
        <v>0</v>
      </c>
      <c r="E81" s="1">
        <v>1</v>
      </c>
      <c r="F81" s="1">
        <v>1</v>
      </c>
      <c r="G81" s="1">
        <v>0</v>
      </c>
      <c r="H81" s="1">
        <v>0</v>
      </c>
      <c r="I81" s="1">
        <v>0</v>
      </c>
      <c r="J81" s="1">
        <v>0</v>
      </c>
      <c r="K81" s="1"/>
      <c r="L81" s="1"/>
      <c r="M81">
        <f t="shared" si="12"/>
        <v>2</v>
      </c>
      <c r="O81" s="9">
        <v>10</v>
      </c>
      <c r="P81" s="2" t="s">
        <v>3</v>
      </c>
      <c r="Q81" s="15">
        <v>2</v>
      </c>
      <c r="R81" s="16">
        <f t="shared" si="13"/>
        <v>3.0303030303030304E-2</v>
      </c>
    </row>
    <row r="82" spans="2:18" x14ac:dyDescent="0.2">
      <c r="B82" s="1" t="s">
        <v>10</v>
      </c>
      <c r="C82" s="1">
        <v>0</v>
      </c>
      <c r="D82" s="1">
        <v>0</v>
      </c>
      <c r="E82" s="1">
        <v>0</v>
      </c>
      <c r="F82" s="1">
        <v>0</v>
      </c>
      <c r="G82" s="1">
        <v>1</v>
      </c>
      <c r="H82" s="1">
        <v>1</v>
      </c>
      <c r="I82" s="1">
        <v>0</v>
      </c>
      <c r="J82" s="1">
        <v>1</v>
      </c>
      <c r="K82" s="1"/>
      <c r="L82" s="1"/>
      <c r="M82">
        <f t="shared" si="12"/>
        <v>3</v>
      </c>
      <c r="O82" s="9">
        <v>11</v>
      </c>
      <c r="P82" s="1" t="s">
        <v>5</v>
      </c>
      <c r="Q82" s="15">
        <v>2</v>
      </c>
      <c r="R82" s="16">
        <f t="shared" si="13"/>
        <v>3.0303030303030304E-2</v>
      </c>
    </row>
    <row r="83" spans="2:18" x14ac:dyDescent="0.2">
      <c r="B83" s="1" t="s">
        <v>11</v>
      </c>
      <c r="C83" s="1">
        <v>0</v>
      </c>
      <c r="D83" s="1">
        <v>0</v>
      </c>
      <c r="E83" s="1">
        <v>0</v>
      </c>
      <c r="F83" s="1">
        <v>0</v>
      </c>
      <c r="G83" s="1">
        <v>0</v>
      </c>
      <c r="H83" s="1">
        <v>0</v>
      </c>
      <c r="I83" s="1">
        <v>0</v>
      </c>
      <c r="J83" s="1">
        <v>0</v>
      </c>
      <c r="K83" s="1"/>
      <c r="L83" s="1"/>
      <c r="M83">
        <f t="shared" si="12"/>
        <v>0</v>
      </c>
      <c r="O83" s="9">
        <v>12</v>
      </c>
      <c r="P83" s="1" t="s">
        <v>9</v>
      </c>
      <c r="Q83" s="15">
        <v>2</v>
      </c>
      <c r="R83" s="16">
        <f t="shared" si="13"/>
        <v>3.0303030303030304E-2</v>
      </c>
    </row>
    <row r="84" spans="2:18" x14ac:dyDescent="0.2">
      <c r="B84" s="1" t="s">
        <v>12</v>
      </c>
      <c r="C84" s="1">
        <v>0</v>
      </c>
      <c r="D84" s="1">
        <v>0</v>
      </c>
      <c r="E84" s="1">
        <v>1</v>
      </c>
      <c r="F84" s="1">
        <v>0</v>
      </c>
      <c r="G84" s="1">
        <v>0</v>
      </c>
      <c r="H84" s="1">
        <v>0</v>
      </c>
      <c r="I84" s="1">
        <v>1</v>
      </c>
      <c r="J84" s="1">
        <v>0</v>
      </c>
      <c r="K84" s="1"/>
      <c r="L84" s="1"/>
      <c r="M84">
        <f t="shared" si="12"/>
        <v>2</v>
      </c>
      <c r="O84" s="9">
        <v>13</v>
      </c>
      <c r="P84" s="1" t="s">
        <v>12</v>
      </c>
      <c r="Q84" s="15">
        <v>2</v>
      </c>
      <c r="R84" s="16">
        <f t="shared" si="13"/>
        <v>3.0303030303030304E-2</v>
      </c>
    </row>
    <row r="85" spans="2:18" x14ac:dyDescent="0.2">
      <c r="B85" s="1" t="s">
        <v>13</v>
      </c>
      <c r="C85" s="1">
        <v>0</v>
      </c>
      <c r="D85" s="1">
        <v>0</v>
      </c>
      <c r="E85" s="1">
        <v>0</v>
      </c>
      <c r="F85" s="1">
        <v>1</v>
      </c>
      <c r="G85" s="1">
        <v>2</v>
      </c>
      <c r="H85" s="1">
        <v>1</v>
      </c>
      <c r="I85" s="1">
        <v>0</v>
      </c>
      <c r="J85" s="1">
        <v>1</v>
      </c>
      <c r="K85" s="1"/>
      <c r="L85" s="1"/>
      <c r="M85">
        <f t="shared" si="12"/>
        <v>5</v>
      </c>
      <c r="O85" s="9">
        <v>14</v>
      </c>
      <c r="P85" s="1" t="s">
        <v>14</v>
      </c>
      <c r="Q85" s="15">
        <v>2</v>
      </c>
      <c r="R85" s="16">
        <f t="shared" si="13"/>
        <v>3.0303030303030304E-2</v>
      </c>
    </row>
    <row r="86" spans="2:18" x14ac:dyDescent="0.2">
      <c r="B86" s="1" t="s">
        <v>14</v>
      </c>
      <c r="C86" s="1">
        <v>0</v>
      </c>
      <c r="D86" s="1">
        <v>0</v>
      </c>
      <c r="E86" s="1">
        <v>0</v>
      </c>
      <c r="F86" s="1">
        <v>0</v>
      </c>
      <c r="G86" s="1">
        <v>1</v>
      </c>
      <c r="H86" s="1">
        <v>0</v>
      </c>
      <c r="I86" s="1">
        <v>0</v>
      </c>
      <c r="J86" s="1">
        <v>1</v>
      </c>
      <c r="K86" s="1"/>
      <c r="L86" s="1"/>
      <c r="M86">
        <f t="shared" si="12"/>
        <v>2</v>
      </c>
      <c r="O86" s="9">
        <v>15</v>
      </c>
      <c r="P86" s="1" t="s">
        <v>28</v>
      </c>
      <c r="Q86" s="15">
        <v>2</v>
      </c>
      <c r="R86" s="16">
        <f t="shared" si="13"/>
        <v>3.0303030303030304E-2</v>
      </c>
    </row>
    <row r="87" spans="2:18" x14ac:dyDescent="0.2">
      <c r="B87" s="1" t="s">
        <v>15</v>
      </c>
      <c r="C87" s="1">
        <v>0</v>
      </c>
      <c r="D87" s="1">
        <v>0</v>
      </c>
      <c r="E87" s="1">
        <v>0</v>
      </c>
      <c r="F87" s="1">
        <v>0</v>
      </c>
      <c r="G87" s="1">
        <v>2</v>
      </c>
      <c r="H87" s="1">
        <v>0</v>
      </c>
      <c r="I87" s="1">
        <v>1</v>
      </c>
      <c r="J87" s="1">
        <v>1</v>
      </c>
      <c r="K87" s="1"/>
      <c r="L87" s="1"/>
      <c r="M87">
        <f t="shared" si="12"/>
        <v>4</v>
      </c>
      <c r="O87" s="9">
        <v>16</v>
      </c>
      <c r="P87" s="1" t="s">
        <v>2</v>
      </c>
      <c r="Q87" s="15">
        <v>1</v>
      </c>
      <c r="R87" s="16">
        <f t="shared" si="13"/>
        <v>1.5151515151515152E-2</v>
      </c>
    </row>
    <row r="88" spans="2:18" x14ac:dyDescent="0.2">
      <c r="B88" s="1" t="s">
        <v>16</v>
      </c>
      <c r="C88" s="1">
        <v>0</v>
      </c>
      <c r="D88" s="1">
        <v>0</v>
      </c>
      <c r="E88" s="1">
        <v>0</v>
      </c>
      <c r="F88" s="1">
        <v>1</v>
      </c>
      <c r="G88" s="1">
        <v>0</v>
      </c>
      <c r="H88" s="1">
        <v>0</v>
      </c>
      <c r="I88" s="1">
        <v>0</v>
      </c>
      <c r="J88" s="1">
        <v>0</v>
      </c>
      <c r="K88" s="1"/>
      <c r="L88" s="1"/>
      <c r="M88">
        <f t="shared" si="12"/>
        <v>1</v>
      </c>
      <c r="O88" s="9">
        <v>17</v>
      </c>
      <c r="P88" s="1" t="s">
        <v>6</v>
      </c>
      <c r="Q88" s="15">
        <v>1</v>
      </c>
      <c r="R88" s="16">
        <f t="shared" si="13"/>
        <v>1.5151515151515152E-2</v>
      </c>
    </row>
    <row r="89" spans="2:18" x14ac:dyDescent="0.2">
      <c r="B89" s="1" t="s">
        <v>17</v>
      </c>
      <c r="C89" s="1">
        <v>0</v>
      </c>
      <c r="D89" s="1">
        <v>0</v>
      </c>
      <c r="E89" s="1">
        <v>0</v>
      </c>
      <c r="F89" s="1">
        <v>0</v>
      </c>
      <c r="G89" s="1">
        <v>0</v>
      </c>
      <c r="H89" s="1">
        <v>0</v>
      </c>
      <c r="I89" s="1">
        <v>0</v>
      </c>
      <c r="J89" s="1">
        <v>1</v>
      </c>
      <c r="K89" s="1"/>
      <c r="L89" s="1"/>
      <c r="M89">
        <f t="shared" si="12"/>
        <v>1</v>
      </c>
      <c r="O89" s="9">
        <v>18</v>
      </c>
      <c r="P89" s="1" t="s">
        <v>7</v>
      </c>
      <c r="Q89" s="15">
        <v>1</v>
      </c>
      <c r="R89" s="16">
        <f t="shared" si="13"/>
        <v>1.5151515151515152E-2</v>
      </c>
    </row>
    <row r="90" spans="2:18" x14ac:dyDescent="0.2">
      <c r="B90" s="1" t="s">
        <v>18</v>
      </c>
      <c r="C90" s="1">
        <v>0</v>
      </c>
      <c r="D90" s="1">
        <v>1</v>
      </c>
      <c r="E90" s="1">
        <v>1</v>
      </c>
      <c r="F90" s="1">
        <v>0</v>
      </c>
      <c r="G90" s="1">
        <v>0</v>
      </c>
      <c r="H90" s="1">
        <v>1</v>
      </c>
      <c r="I90" s="1">
        <v>0</v>
      </c>
      <c r="J90" s="1">
        <v>0</v>
      </c>
      <c r="K90" s="1"/>
      <c r="L90" s="1"/>
      <c r="M90">
        <f t="shared" si="12"/>
        <v>3</v>
      </c>
      <c r="O90" s="9">
        <v>19</v>
      </c>
      <c r="P90" s="1" t="s">
        <v>16</v>
      </c>
      <c r="Q90" s="15">
        <v>1</v>
      </c>
      <c r="R90" s="16">
        <f t="shared" si="13"/>
        <v>1.5151515151515152E-2</v>
      </c>
    </row>
    <row r="91" spans="2:18" x14ac:dyDescent="0.2">
      <c r="B91" s="1" t="s">
        <v>19</v>
      </c>
      <c r="C91" s="1">
        <v>0</v>
      </c>
      <c r="D91" s="1">
        <v>0</v>
      </c>
      <c r="E91" s="1">
        <v>0</v>
      </c>
      <c r="F91" s="1">
        <v>0</v>
      </c>
      <c r="G91" s="1">
        <v>0</v>
      </c>
      <c r="H91" s="1">
        <v>0</v>
      </c>
      <c r="I91" s="1">
        <v>0</v>
      </c>
      <c r="J91" s="1">
        <v>0</v>
      </c>
      <c r="K91" s="1"/>
      <c r="L91" s="1"/>
      <c r="M91">
        <f t="shared" si="12"/>
        <v>0</v>
      </c>
      <c r="O91" s="9">
        <v>20</v>
      </c>
      <c r="P91" s="1" t="s">
        <v>17</v>
      </c>
      <c r="Q91" s="15">
        <v>1</v>
      </c>
      <c r="R91" s="16">
        <f t="shared" si="13"/>
        <v>1.5151515151515152E-2</v>
      </c>
    </row>
    <row r="92" spans="2:18" x14ac:dyDescent="0.2">
      <c r="B92" s="1" t="s">
        <v>20</v>
      </c>
      <c r="C92" s="1">
        <v>0</v>
      </c>
      <c r="D92" s="1">
        <v>16</v>
      </c>
      <c r="E92" s="1">
        <v>0</v>
      </c>
      <c r="F92" s="1">
        <v>0</v>
      </c>
      <c r="G92" s="1">
        <v>0</v>
      </c>
      <c r="H92" s="1">
        <v>0</v>
      </c>
      <c r="I92" s="1">
        <v>0</v>
      </c>
      <c r="J92" s="1">
        <v>2</v>
      </c>
      <c r="K92" s="1"/>
      <c r="L92" s="1"/>
      <c r="M92">
        <f t="shared" si="12"/>
        <v>18</v>
      </c>
      <c r="O92" s="9">
        <v>21</v>
      </c>
      <c r="P92" s="1" t="s">
        <v>25</v>
      </c>
      <c r="Q92" s="15">
        <v>1</v>
      </c>
      <c r="R92" s="16">
        <f t="shared" si="13"/>
        <v>1.5151515151515152E-2</v>
      </c>
    </row>
    <row r="93" spans="2:18" x14ac:dyDescent="0.2">
      <c r="B93" s="1" t="s">
        <v>21</v>
      </c>
      <c r="C93" s="1">
        <v>0</v>
      </c>
      <c r="D93" s="1">
        <v>0</v>
      </c>
      <c r="E93" s="1">
        <v>0</v>
      </c>
      <c r="F93" s="1">
        <v>0</v>
      </c>
      <c r="G93" s="1">
        <v>0</v>
      </c>
      <c r="H93" s="1">
        <v>0</v>
      </c>
      <c r="I93" s="1">
        <v>0</v>
      </c>
      <c r="J93" s="1">
        <v>0</v>
      </c>
      <c r="K93" s="1"/>
      <c r="L93" s="1"/>
      <c r="M93">
        <f t="shared" si="12"/>
        <v>0</v>
      </c>
      <c r="O93" s="9">
        <v>22</v>
      </c>
      <c r="P93" s="1" t="s">
        <v>4</v>
      </c>
      <c r="Q93" s="15">
        <v>0</v>
      </c>
      <c r="R93" s="16">
        <f t="shared" si="13"/>
        <v>0</v>
      </c>
    </row>
    <row r="94" spans="2:18" x14ac:dyDescent="0.2">
      <c r="B94" s="1" t="s">
        <v>22</v>
      </c>
      <c r="C94" s="1">
        <v>0</v>
      </c>
      <c r="D94" s="1">
        <v>0</v>
      </c>
      <c r="E94" s="1">
        <v>0</v>
      </c>
      <c r="F94" s="1">
        <v>0</v>
      </c>
      <c r="G94" s="1">
        <v>0</v>
      </c>
      <c r="H94" s="1">
        <v>0</v>
      </c>
      <c r="I94" s="1">
        <v>0</v>
      </c>
      <c r="J94" s="1">
        <v>0</v>
      </c>
      <c r="K94" s="1"/>
      <c r="L94" s="1"/>
      <c r="M94">
        <f t="shared" si="12"/>
        <v>0</v>
      </c>
      <c r="O94" s="9">
        <v>23</v>
      </c>
      <c r="P94" s="1" t="s">
        <v>8</v>
      </c>
      <c r="Q94" s="15">
        <v>0</v>
      </c>
      <c r="R94" s="16">
        <f t="shared" si="13"/>
        <v>0</v>
      </c>
    </row>
    <row r="95" spans="2:18" x14ac:dyDescent="0.2">
      <c r="B95" s="1" t="s">
        <v>23</v>
      </c>
      <c r="C95" s="1">
        <v>0</v>
      </c>
      <c r="D95" s="1">
        <v>1</v>
      </c>
      <c r="E95" s="1">
        <v>0</v>
      </c>
      <c r="F95" s="1">
        <v>2</v>
      </c>
      <c r="G95" s="1">
        <v>0</v>
      </c>
      <c r="H95" s="1">
        <v>0</v>
      </c>
      <c r="I95" s="1">
        <v>0</v>
      </c>
      <c r="J95" s="1">
        <v>1</v>
      </c>
      <c r="K95" s="1"/>
      <c r="L95" s="1"/>
      <c r="M95">
        <f t="shared" si="12"/>
        <v>4</v>
      </c>
      <c r="O95" s="9">
        <v>24</v>
      </c>
      <c r="P95" s="1" t="s">
        <v>11</v>
      </c>
      <c r="Q95" s="15">
        <v>0</v>
      </c>
      <c r="R95" s="16">
        <f t="shared" si="13"/>
        <v>0</v>
      </c>
    </row>
    <row r="96" spans="2:18" x14ac:dyDescent="0.2">
      <c r="B96" s="1" t="s">
        <v>24</v>
      </c>
      <c r="C96" s="1">
        <v>0</v>
      </c>
      <c r="D96" s="1">
        <v>2</v>
      </c>
      <c r="E96" s="1">
        <v>1</v>
      </c>
      <c r="F96" s="1">
        <v>0</v>
      </c>
      <c r="G96" s="1">
        <v>0</v>
      </c>
      <c r="H96" s="1">
        <v>0</v>
      </c>
      <c r="I96" s="1">
        <v>1</v>
      </c>
      <c r="J96" s="1">
        <v>0</v>
      </c>
      <c r="K96" s="1"/>
      <c r="L96" s="1"/>
      <c r="M96">
        <f t="shared" si="12"/>
        <v>4</v>
      </c>
      <c r="O96" s="9">
        <v>25</v>
      </c>
      <c r="P96" s="1" t="s">
        <v>19</v>
      </c>
      <c r="Q96" s="15">
        <v>0</v>
      </c>
      <c r="R96" s="16">
        <f t="shared" si="13"/>
        <v>0</v>
      </c>
    </row>
    <row r="97" spans="2:18" x14ac:dyDescent="0.2">
      <c r="B97" s="1" t="s">
        <v>25</v>
      </c>
      <c r="C97" s="1">
        <v>0</v>
      </c>
      <c r="D97" s="1">
        <v>1</v>
      </c>
      <c r="E97" s="1">
        <v>0</v>
      </c>
      <c r="F97" s="1">
        <v>0</v>
      </c>
      <c r="G97" s="1">
        <v>0</v>
      </c>
      <c r="H97" s="1">
        <v>0</v>
      </c>
      <c r="I97" s="1">
        <v>0</v>
      </c>
      <c r="J97" s="1">
        <v>0</v>
      </c>
      <c r="K97" s="1"/>
      <c r="L97" s="1"/>
      <c r="M97">
        <f t="shared" si="12"/>
        <v>1</v>
      </c>
      <c r="O97" s="9">
        <v>26</v>
      </c>
      <c r="P97" s="1" t="s">
        <v>21</v>
      </c>
      <c r="Q97" s="15">
        <v>0</v>
      </c>
      <c r="R97" s="16">
        <f t="shared" si="13"/>
        <v>0</v>
      </c>
    </row>
    <row r="98" spans="2:18" x14ac:dyDescent="0.2">
      <c r="B98" s="1" t="s">
        <v>26</v>
      </c>
      <c r="C98" s="1">
        <v>0</v>
      </c>
      <c r="D98" s="1">
        <v>0</v>
      </c>
      <c r="E98" s="1">
        <v>0</v>
      </c>
      <c r="F98" s="1">
        <v>0</v>
      </c>
      <c r="G98" s="1">
        <v>0</v>
      </c>
      <c r="H98" s="1">
        <v>0</v>
      </c>
      <c r="I98" s="1">
        <v>0</v>
      </c>
      <c r="J98" s="1">
        <v>0</v>
      </c>
      <c r="K98" s="1"/>
      <c r="L98" s="1"/>
      <c r="M98">
        <f t="shared" si="12"/>
        <v>0</v>
      </c>
      <c r="O98" s="9">
        <v>27</v>
      </c>
      <c r="P98" s="1" t="s">
        <v>22</v>
      </c>
      <c r="Q98" s="15">
        <v>0</v>
      </c>
      <c r="R98" s="16">
        <f t="shared" si="13"/>
        <v>0</v>
      </c>
    </row>
    <row r="99" spans="2:18" x14ac:dyDescent="0.2">
      <c r="B99" s="1" t="s">
        <v>27</v>
      </c>
      <c r="C99" s="1">
        <v>0</v>
      </c>
      <c r="D99" s="1">
        <v>0</v>
      </c>
      <c r="E99" s="1">
        <v>0</v>
      </c>
      <c r="F99" s="1">
        <v>0</v>
      </c>
      <c r="G99" s="1">
        <v>0</v>
      </c>
      <c r="H99" s="1">
        <v>0</v>
      </c>
      <c r="I99" s="1">
        <v>0</v>
      </c>
      <c r="J99" s="1">
        <v>0</v>
      </c>
      <c r="K99" s="1"/>
      <c r="L99" s="1"/>
      <c r="M99">
        <f t="shared" si="12"/>
        <v>0</v>
      </c>
      <c r="O99" s="9">
        <v>28</v>
      </c>
      <c r="P99" s="1" t="s">
        <v>26</v>
      </c>
      <c r="Q99" s="15">
        <v>0</v>
      </c>
      <c r="R99" s="16">
        <f t="shared" si="13"/>
        <v>0</v>
      </c>
    </row>
    <row r="100" spans="2:18" x14ac:dyDescent="0.2">
      <c r="B100" s="1" t="s">
        <v>28</v>
      </c>
      <c r="C100" s="1">
        <v>0</v>
      </c>
      <c r="D100" s="1">
        <v>0</v>
      </c>
      <c r="E100" s="1">
        <v>0</v>
      </c>
      <c r="F100" s="1">
        <v>0</v>
      </c>
      <c r="G100" s="1">
        <v>0</v>
      </c>
      <c r="H100" s="1">
        <v>1</v>
      </c>
      <c r="I100" s="1">
        <v>1</v>
      </c>
      <c r="J100" s="1">
        <v>0</v>
      </c>
      <c r="K100" s="1"/>
      <c r="L100" s="1"/>
      <c r="M100">
        <f t="shared" si="12"/>
        <v>2</v>
      </c>
      <c r="O100" s="9">
        <v>29</v>
      </c>
      <c r="P100" s="1" t="s">
        <v>27</v>
      </c>
      <c r="Q100" s="15">
        <v>0</v>
      </c>
      <c r="R100" s="16">
        <f t="shared" si="13"/>
        <v>0</v>
      </c>
    </row>
    <row r="101" spans="2:18" x14ac:dyDescent="0.2">
      <c r="B101" s="1" t="s">
        <v>29</v>
      </c>
      <c r="C101" s="1">
        <v>0</v>
      </c>
      <c r="D101" s="1">
        <v>0</v>
      </c>
      <c r="E101" s="1">
        <v>0</v>
      </c>
      <c r="F101" s="1">
        <v>0</v>
      </c>
      <c r="G101" s="1">
        <v>0</v>
      </c>
      <c r="H101" s="1">
        <v>0</v>
      </c>
      <c r="I101" s="1">
        <v>0</v>
      </c>
      <c r="J101" s="1">
        <v>0</v>
      </c>
      <c r="K101" s="1"/>
      <c r="L101" s="1"/>
      <c r="M101">
        <f t="shared" si="12"/>
        <v>0</v>
      </c>
      <c r="O101" s="9">
        <v>30</v>
      </c>
      <c r="P101" s="1" t="s">
        <v>29</v>
      </c>
      <c r="Q101" s="15">
        <v>0</v>
      </c>
      <c r="R101" s="16">
        <f t="shared" si="13"/>
        <v>0</v>
      </c>
    </row>
    <row r="102" spans="2:18" x14ac:dyDescent="0.2">
      <c r="M102">
        <f>SUM(M72:M101)</f>
        <v>66</v>
      </c>
      <c r="O102" s="17"/>
      <c r="P102" s="12"/>
      <c r="Q102" s="15"/>
      <c r="R102" s="16"/>
    </row>
  </sheetData>
  <autoFilter ref="O37:R67" xr:uid="{426B791D-8A24-4342-858D-8369577BD4AE}">
    <sortState xmlns:xlrd2="http://schemas.microsoft.com/office/spreadsheetml/2017/richdata2" ref="O38:R67">
      <sortCondition descending="1" ref="Q37:Q67"/>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B7076-149D-E348-8CD9-E5DC4945A01F}">
  <dimension ref="A2:K46"/>
  <sheetViews>
    <sheetView topLeftCell="A2" zoomScale="80" zoomScaleNormal="80" workbookViewId="0">
      <selection activeCell="B44" sqref="B44"/>
    </sheetView>
  </sheetViews>
  <sheetFormatPr baseColWidth="10" defaultRowHeight="16" x14ac:dyDescent="0.2"/>
  <cols>
    <col min="2" max="2" width="24.33203125" customWidth="1"/>
    <col min="6" max="6" width="54.83203125" customWidth="1"/>
  </cols>
  <sheetData>
    <row r="2" spans="1:11" ht="30" customHeight="1" x14ac:dyDescent="0.2"/>
    <row r="3" spans="1:11" ht="30" customHeight="1" x14ac:dyDescent="0.2">
      <c r="A3" s="33"/>
      <c r="B3" s="33"/>
      <c r="C3" s="33"/>
      <c r="D3" s="35"/>
      <c r="E3" s="33"/>
    </row>
    <row r="4" spans="1:11" ht="30" customHeight="1" x14ac:dyDescent="0.2">
      <c r="A4" s="33"/>
      <c r="B4" s="33"/>
      <c r="C4" s="33"/>
      <c r="D4" s="34"/>
      <c r="E4" s="33"/>
    </row>
    <row r="5" spans="1:11" ht="30" customHeight="1" x14ac:dyDescent="0.2">
      <c r="A5" s="33"/>
      <c r="B5" s="33"/>
      <c r="C5" s="33"/>
      <c r="D5" s="35"/>
      <c r="E5" s="33"/>
    </row>
    <row r="6" spans="1:11" ht="30" customHeight="1" x14ac:dyDescent="0.2"/>
    <row r="7" spans="1:11" ht="30" customHeight="1" x14ac:dyDescent="0.2"/>
    <row r="8" spans="1:11" ht="30" customHeight="1" x14ac:dyDescent="0.2">
      <c r="B8" s="25" t="s">
        <v>88</v>
      </c>
      <c r="C8" s="25" t="s">
        <v>89</v>
      </c>
      <c r="D8" s="25" t="s">
        <v>90</v>
      </c>
      <c r="E8" s="25" t="s">
        <v>34</v>
      </c>
      <c r="F8" s="29" t="s">
        <v>91</v>
      </c>
      <c r="G8" s="30">
        <v>40142</v>
      </c>
      <c r="H8" s="24" t="s">
        <v>76</v>
      </c>
      <c r="I8" s="26" t="s">
        <v>78</v>
      </c>
      <c r="J8" s="25" t="s">
        <v>77</v>
      </c>
      <c r="K8" s="25" t="s">
        <v>79</v>
      </c>
    </row>
    <row r="9" spans="1:11" ht="30" customHeight="1" x14ac:dyDescent="0.2">
      <c r="B9" s="25" t="s">
        <v>92</v>
      </c>
      <c r="C9" s="25" t="s">
        <v>93</v>
      </c>
      <c r="D9" s="25" t="s">
        <v>94</v>
      </c>
      <c r="E9" s="25" t="s">
        <v>34</v>
      </c>
      <c r="F9" s="29" t="s">
        <v>95</v>
      </c>
      <c r="G9" s="27">
        <v>41045</v>
      </c>
      <c r="H9" s="25" t="s">
        <v>80</v>
      </c>
      <c r="I9" s="25" t="s">
        <v>81</v>
      </c>
      <c r="J9" s="26" t="s">
        <v>82</v>
      </c>
      <c r="K9" s="26" t="s">
        <v>83</v>
      </c>
    </row>
    <row r="10" spans="1:11" ht="30" customHeight="1" x14ac:dyDescent="0.2">
      <c r="B10" s="25" t="s">
        <v>75</v>
      </c>
      <c r="C10" s="25" t="s">
        <v>96</v>
      </c>
      <c r="D10" s="25" t="s">
        <v>97</v>
      </c>
      <c r="E10" s="25" t="s">
        <v>34</v>
      </c>
      <c r="F10" s="29" t="s">
        <v>95</v>
      </c>
      <c r="G10" s="28">
        <v>41377</v>
      </c>
      <c r="H10" s="25" t="s">
        <v>84</v>
      </c>
      <c r="I10" s="25" t="s">
        <v>85</v>
      </c>
      <c r="J10" s="25" t="s">
        <v>86</v>
      </c>
      <c r="K10" s="25" t="s">
        <v>87</v>
      </c>
    </row>
    <row r="11" spans="1:11" ht="30" customHeight="1" x14ac:dyDescent="0.2">
      <c r="B11" s="25" t="s">
        <v>98</v>
      </c>
      <c r="C11" s="25" t="s">
        <v>99</v>
      </c>
      <c r="D11" s="25" t="s">
        <v>100</v>
      </c>
      <c r="E11" s="25" t="s">
        <v>34</v>
      </c>
      <c r="F11" s="29" t="s">
        <v>101</v>
      </c>
      <c r="G11" s="31">
        <v>42419</v>
      </c>
      <c r="H11" s="25" t="s">
        <v>102</v>
      </c>
      <c r="I11" s="25" t="s">
        <v>81</v>
      </c>
      <c r="J11" s="26" t="s">
        <v>103</v>
      </c>
      <c r="K11" s="25" t="s">
        <v>104</v>
      </c>
    </row>
    <row r="12" spans="1:11" ht="30" customHeight="1" x14ac:dyDescent="0.2">
      <c r="B12" s="25" t="s">
        <v>98</v>
      </c>
      <c r="C12" s="25" t="s">
        <v>99</v>
      </c>
      <c r="D12" s="25" t="s">
        <v>100</v>
      </c>
      <c r="E12" s="25" t="s">
        <v>34</v>
      </c>
      <c r="F12" s="29" t="s">
        <v>105</v>
      </c>
      <c r="G12" s="32">
        <v>43187</v>
      </c>
      <c r="H12" s="25" t="s">
        <v>106</v>
      </c>
      <c r="I12" s="25" t="s">
        <v>107</v>
      </c>
      <c r="J12" s="26" t="s">
        <v>108</v>
      </c>
      <c r="K12" s="25" t="s">
        <v>109</v>
      </c>
    </row>
    <row r="13" spans="1:11" ht="30" customHeight="1" x14ac:dyDescent="0.2">
      <c r="B13" s="25" t="s">
        <v>110</v>
      </c>
      <c r="C13" s="25" t="s">
        <v>111</v>
      </c>
      <c r="D13" s="25" t="s">
        <v>112</v>
      </c>
      <c r="E13" s="25" t="s">
        <v>34</v>
      </c>
      <c r="F13" s="36" t="s">
        <v>113</v>
      </c>
      <c r="G13" s="37">
        <v>40352</v>
      </c>
      <c r="H13" s="25" t="s">
        <v>114</v>
      </c>
      <c r="I13" s="25" t="s">
        <v>115</v>
      </c>
      <c r="J13" s="26" t="s">
        <v>116</v>
      </c>
      <c r="K13" s="25" t="s">
        <v>117</v>
      </c>
    </row>
    <row r="14" spans="1:11" ht="30" customHeight="1" x14ac:dyDescent="0.2">
      <c r="B14" s="38" t="s">
        <v>110</v>
      </c>
      <c r="C14" s="38" t="s">
        <v>111</v>
      </c>
      <c r="D14" s="38" t="s">
        <v>112</v>
      </c>
      <c r="E14" s="38" t="s">
        <v>34</v>
      </c>
      <c r="F14" s="39" t="s">
        <v>95</v>
      </c>
      <c r="G14" s="40">
        <v>41558</v>
      </c>
      <c r="H14" s="38" t="s">
        <v>118</v>
      </c>
      <c r="I14" s="38" t="s">
        <v>119</v>
      </c>
      <c r="J14" s="41" t="s">
        <v>120</v>
      </c>
      <c r="K14" s="42" t="s">
        <v>121</v>
      </c>
    </row>
    <row r="15" spans="1:11" ht="30" customHeight="1" x14ac:dyDescent="0.2">
      <c r="B15" s="25" t="s">
        <v>122</v>
      </c>
      <c r="C15" s="25" t="s">
        <v>123</v>
      </c>
      <c r="D15" s="25" t="s">
        <v>124</v>
      </c>
      <c r="E15" s="25" t="s">
        <v>74</v>
      </c>
      <c r="F15" s="29" t="s">
        <v>125</v>
      </c>
      <c r="G15" s="43">
        <v>42307</v>
      </c>
      <c r="H15" s="25" t="s">
        <v>126</v>
      </c>
      <c r="I15" s="25" t="s">
        <v>81</v>
      </c>
      <c r="J15" s="26" t="s">
        <v>127</v>
      </c>
      <c r="K15" s="25" t="s">
        <v>128</v>
      </c>
    </row>
    <row r="16" spans="1:11" ht="30" customHeight="1" x14ac:dyDescent="0.2">
      <c r="B16" s="25" t="s">
        <v>122</v>
      </c>
      <c r="C16" s="25" t="s">
        <v>129</v>
      </c>
      <c r="D16" s="25" t="s">
        <v>124</v>
      </c>
      <c r="E16" s="25" t="s">
        <v>74</v>
      </c>
      <c r="F16" s="29" t="s">
        <v>125</v>
      </c>
      <c r="G16" s="43">
        <v>42307</v>
      </c>
      <c r="H16" s="25" t="s">
        <v>130</v>
      </c>
      <c r="I16" s="25" t="s">
        <v>81</v>
      </c>
      <c r="J16" s="26" t="s">
        <v>127</v>
      </c>
      <c r="K16" s="25" t="s">
        <v>131</v>
      </c>
    </row>
    <row r="17" spans="2:11" ht="30" customHeight="1" x14ac:dyDescent="0.2">
      <c r="B17" s="25" t="s">
        <v>132</v>
      </c>
      <c r="C17" s="25" t="s">
        <v>133</v>
      </c>
      <c r="D17" s="25" t="s">
        <v>134</v>
      </c>
      <c r="E17" s="25" t="s">
        <v>34</v>
      </c>
      <c r="F17" s="29" t="s">
        <v>135</v>
      </c>
      <c r="G17" s="32">
        <v>43173</v>
      </c>
      <c r="H17" s="25" t="s">
        <v>136</v>
      </c>
      <c r="I17" s="25" t="s">
        <v>107</v>
      </c>
      <c r="J17" s="25" t="s">
        <v>137</v>
      </c>
      <c r="K17" s="25" t="s">
        <v>138</v>
      </c>
    </row>
    <row r="18" spans="2:11" ht="30" customHeight="1" x14ac:dyDescent="0.2">
      <c r="B18" s="25" t="s">
        <v>139</v>
      </c>
      <c r="C18" s="25" t="s">
        <v>140</v>
      </c>
      <c r="D18" s="25" t="s">
        <v>134</v>
      </c>
      <c r="E18" s="25" t="s">
        <v>34</v>
      </c>
      <c r="F18" s="29" t="s">
        <v>135</v>
      </c>
      <c r="G18" s="32">
        <v>43364</v>
      </c>
      <c r="H18" s="25" t="s">
        <v>141</v>
      </c>
      <c r="I18" s="25" t="s">
        <v>142</v>
      </c>
      <c r="J18" s="26" t="s">
        <v>143</v>
      </c>
      <c r="K18" s="25"/>
    </row>
    <row r="19" spans="2:11" ht="30" customHeight="1" x14ac:dyDescent="0.2">
      <c r="B19" s="25" t="s">
        <v>144</v>
      </c>
      <c r="C19" s="25" t="s">
        <v>145</v>
      </c>
      <c r="D19" s="25" t="s">
        <v>146</v>
      </c>
      <c r="E19" s="25" t="s">
        <v>74</v>
      </c>
      <c r="F19" s="29" t="s">
        <v>147</v>
      </c>
      <c r="G19" s="31">
        <v>42522</v>
      </c>
      <c r="H19" s="25" t="s">
        <v>148</v>
      </c>
      <c r="I19" s="25" t="s">
        <v>81</v>
      </c>
      <c r="J19" s="26" t="s">
        <v>149</v>
      </c>
      <c r="K19" s="26" t="s">
        <v>150</v>
      </c>
    </row>
    <row r="20" spans="2:11" ht="30" customHeight="1" x14ac:dyDescent="0.2">
      <c r="B20" s="25" t="s">
        <v>151</v>
      </c>
      <c r="C20" s="25" t="s">
        <v>145</v>
      </c>
      <c r="D20" s="25" t="s">
        <v>152</v>
      </c>
      <c r="E20" s="25" t="s">
        <v>74</v>
      </c>
      <c r="F20" s="29" t="s">
        <v>153</v>
      </c>
      <c r="G20" s="43">
        <v>42181</v>
      </c>
      <c r="H20" s="25" t="s">
        <v>130</v>
      </c>
      <c r="I20" s="25" t="s">
        <v>81</v>
      </c>
      <c r="J20" s="26" t="s">
        <v>154</v>
      </c>
      <c r="K20" s="25" t="s">
        <v>155</v>
      </c>
    </row>
    <row r="21" spans="2:11" ht="30" customHeight="1" x14ac:dyDescent="0.2">
      <c r="B21" s="25" t="s">
        <v>156</v>
      </c>
      <c r="C21" s="25" t="s">
        <v>157</v>
      </c>
      <c r="D21" s="25" t="s">
        <v>158</v>
      </c>
      <c r="E21" s="25" t="s">
        <v>34</v>
      </c>
      <c r="F21" s="29" t="s">
        <v>153</v>
      </c>
      <c r="G21" s="44">
        <v>42798</v>
      </c>
      <c r="H21" s="25" t="s">
        <v>159</v>
      </c>
      <c r="I21" s="25" t="s">
        <v>81</v>
      </c>
      <c r="J21" s="26" t="s">
        <v>160</v>
      </c>
      <c r="K21" s="25" t="s">
        <v>161</v>
      </c>
    </row>
    <row r="22" spans="2:11" ht="30" customHeight="1" x14ac:dyDescent="0.2">
      <c r="B22" s="25" t="s">
        <v>156</v>
      </c>
      <c r="C22" s="25" t="s">
        <v>157</v>
      </c>
      <c r="D22" s="25" t="s">
        <v>158</v>
      </c>
      <c r="E22" s="25" t="s">
        <v>34</v>
      </c>
      <c r="F22" s="29" t="s">
        <v>105</v>
      </c>
      <c r="G22" s="32">
        <v>43404</v>
      </c>
      <c r="H22" s="25" t="s">
        <v>162</v>
      </c>
      <c r="I22" s="25" t="s">
        <v>163</v>
      </c>
      <c r="J22" s="25" t="s">
        <v>164</v>
      </c>
      <c r="K22" s="25" t="s">
        <v>165</v>
      </c>
    </row>
    <row r="23" spans="2:11" ht="30" customHeight="1" x14ac:dyDescent="0.2">
      <c r="B23" s="25" t="s">
        <v>166</v>
      </c>
      <c r="C23" s="25" t="s">
        <v>167</v>
      </c>
      <c r="D23" s="25" t="s">
        <v>168</v>
      </c>
      <c r="E23" s="25" t="s">
        <v>34</v>
      </c>
      <c r="F23" s="36" t="s">
        <v>95</v>
      </c>
      <c r="G23" s="28">
        <v>41306</v>
      </c>
      <c r="H23" s="25" t="s">
        <v>169</v>
      </c>
      <c r="I23" s="25" t="s">
        <v>170</v>
      </c>
      <c r="J23" s="25" t="s">
        <v>171</v>
      </c>
      <c r="K23" s="25" t="s">
        <v>172</v>
      </c>
    </row>
    <row r="24" spans="2:11" ht="30" customHeight="1" x14ac:dyDescent="0.2">
      <c r="B24" s="25" t="s">
        <v>166</v>
      </c>
      <c r="C24" s="25" t="s">
        <v>167</v>
      </c>
      <c r="D24" s="25" t="s">
        <v>168</v>
      </c>
      <c r="E24" s="25" t="s">
        <v>34</v>
      </c>
      <c r="F24" s="36" t="s">
        <v>105</v>
      </c>
      <c r="G24" s="45">
        <v>41775</v>
      </c>
      <c r="H24" s="24" t="s">
        <v>173</v>
      </c>
      <c r="I24" s="24" t="s">
        <v>170</v>
      </c>
      <c r="J24" s="25" t="s">
        <v>174</v>
      </c>
      <c r="K24" s="26" t="s">
        <v>175</v>
      </c>
    </row>
    <row r="25" spans="2:11" ht="30" customHeight="1" x14ac:dyDescent="0.2">
      <c r="B25" s="25" t="s">
        <v>176</v>
      </c>
      <c r="C25" s="25" t="s">
        <v>177</v>
      </c>
      <c r="D25" s="25" t="s">
        <v>178</v>
      </c>
      <c r="E25" s="25" t="s">
        <v>74</v>
      </c>
      <c r="F25" s="36" t="s">
        <v>113</v>
      </c>
      <c r="G25" s="37">
        <v>40467</v>
      </c>
      <c r="H25" s="25" t="s">
        <v>159</v>
      </c>
      <c r="I25" s="25" t="s">
        <v>81</v>
      </c>
      <c r="J25" s="26" t="s">
        <v>179</v>
      </c>
      <c r="K25" s="25" t="s">
        <v>180</v>
      </c>
    </row>
    <row r="26" spans="2:11" ht="30" customHeight="1" x14ac:dyDescent="0.2">
      <c r="B26" s="25" t="s">
        <v>176</v>
      </c>
      <c r="C26" s="25" t="s">
        <v>177</v>
      </c>
      <c r="D26" s="25" t="s">
        <v>178</v>
      </c>
      <c r="E26" s="25" t="s">
        <v>74</v>
      </c>
      <c r="F26" s="36" t="s">
        <v>95</v>
      </c>
      <c r="G26" s="28">
        <v>41536</v>
      </c>
      <c r="H26" s="25" t="s">
        <v>118</v>
      </c>
      <c r="I26" s="25" t="s">
        <v>107</v>
      </c>
      <c r="J26" s="26" t="s">
        <v>181</v>
      </c>
      <c r="K26" s="25" t="s">
        <v>182</v>
      </c>
    </row>
    <row r="27" spans="2:11" ht="30" customHeight="1" x14ac:dyDescent="0.2">
      <c r="B27" s="25" t="s">
        <v>183</v>
      </c>
      <c r="C27" s="25" t="s">
        <v>184</v>
      </c>
      <c r="D27" s="25" t="s">
        <v>185</v>
      </c>
      <c r="E27" s="25" t="s">
        <v>34</v>
      </c>
      <c r="F27" s="29" t="s">
        <v>186</v>
      </c>
      <c r="G27" s="43">
        <v>42081</v>
      </c>
      <c r="H27" s="25" t="s">
        <v>187</v>
      </c>
      <c r="I27" s="25" t="s">
        <v>188</v>
      </c>
      <c r="J27" s="26" t="s">
        <v>189</v>
      </c>
      <c r="K27" s="25" t="s">
        <v>190</v>
      </c>
    </row>
    <row r="28" spans="2:11" ht="30" customHeight="1" x14ac:dyDescent="0.2">
      <c r="B28" s="25" t="s">
        <v>183</v>
      </c>
      <c r="C28" s="25" t="s">
        <v>184</v>
      </c>
      <c r="D28" s="25" t="s">
        <v>185</v>
      </c>
      <c r="E28" s="25" t="s">
        <v>34</v>
      </c>
      <c r="F28" s="36" t="s">
        <v>101</v>
      </c>
      <c r="G28" s="31">
        <v>42424</v>
      </c>
      <c r="H28" s="25" t="s">
        <v>114</v>
      </c>
      <c r="I28" s="25" t="s">
        <v>81</v>
      </c>
      <c r="J28" s="26" t="s">
        <v>189</v>
      </c>
      <c r="K28" s="26" t="s">
        <v>191</v>
      </c>
    </row>
    <row r="29" spans="2:11" ht="30" customHeight="1" x14ac:dyDescent="0.2">
      <c r="B29" s="25" t="s">
        <v>192</v>
      </c>
      <c r="C29" s="25" t="s">
        <v>193</v>
      </c>
      <c r="D29" s="25" t="s">
        <v>194</v>
      </c>
      <c r="E29" s="25" t="s">
        <v>34</v>
      </c>
      <c r="F29" s="36" t="s">
        <v>95</v>
      </c>
      <c r="G29" s="31">
        <v>42391</v>
      </c>
      <c r="H29" s="25" t="s">
        <v>169</v>
      </c>
      <c r="I29" s="25" t="s">
        <v>107</v>
      </c>
      <c r="J29" s="25" t="s">
        <v>195</v>
      </c>
      <c r="K29" s="26" t="s">
        <v>196</v>
      </c>
    </row>
    <row r="30" spans="2:11" ht="30" customHeight="1" x14ac:dyDescent="0.2">
      <c r="B30" s="25" t="s">
        <v>197</v>
      </c>
      <c r="C30" s="25" t="s">
        <v>198</v>
      </c>
      <c r="D30" s="25" t="s">
        <v>199</v>
      </c>
      <c r="E30" s="25" t="s">
        <v>34</v>
      </c>
      <c r="F30" s="29" t="s">
        <v>200</v>
      </c>
      <c r="G30" s="37">
        <v>40263</v>
      </c>
      <c r="H30" s="25" t="s">
        <v>126</v>
      </c>
      <c r="I30" s="25" t="s">
        <v>115</v>
      </c>
      <c r="J30" s="26" t="s">
        <v>201</v>
      </c>
      <c r="K30" s="25" t="s">
        <v>202</v>
      </c>
    </row>
    <row r="31" spans="2:11" ht="30" customHeight="1" x14ac:dyDescent="0.2">
      <c r="B31" s="25" t="s">
        <v>197</v>
      </c>
      <c r="C31" s="25" t="s">
        <v>198</v>
      </c>
      <c r="D31" s="25" t="s">
        <v>199</v>
      </c>
      <c r="E31" s="25" t="s">
        <v>34</v>
      </c>
      <c r="F31" s="29" t="s">
        <v>125</v>
      </c>
      <c r="G31" s="27">
        <v>41181</v>
      </c>
      <c r="H31" s="25" t="s">
        <v>118</v>
      </c>
      <c r="I31" s="25" t="s">
        <v>115</v>
      </c>
      <c r="J31" s="25"/>
      <c r="K31" s="25" t="s">
        <v>203</v>
      </c>
    </row>
    <row r="32" spans="2:11" ht="30" customHeight="1" x14ac:dyDescent="0.2">
      <c r="B32" s="25" t="s">
        <v>204</v>
      </c>
      <c r="C32" s="25" t="s">
        <v>205</v>
      </c>
      <c r="D32" s="25" t="s">
        <v>206</v>
      </c>
      <c r="E32" s="25" t="s">
        <v>34</v>
      </c>
      <c r="F32" s="29" t="s">
        <v>147</v>
      </c>
      <c r="G32" s="28">
        <v>41311</v>
      </c>
      <c r="H32" s="25" t="s">
        <v>80</v>
      </c>
      <c r="I32" s="25" t="s">
        <v>81</v>
      </c>
      <c r="J32" s="26" t="s">
        <v>207</v>
      </c>
      <c r="K32" s="25" t="s">
        <v>208</v>
      </c>
    </row>
    <row r="33" spans="2:11" ht="30" customHeight="1" x14ac:dyDescent="0.2">
      <c r="B33" s="38" t="s">
        <v>204</v>
      </c>
      <c r="C33" s="38" t="s">
        <v>205</v>
      </c>
      <c r="D33" s="38" t="s">
        <v>206</v>
      </c>
      <c r="E33" s="38" t="s">
        <v>34</v>
      </c>
      <c r="F33" s="39" t="s">
        <v>95</v>
      </c>
      <c r="G33" s="40">
        <v>41563</v>
      </c>
      <c r="H33" s="38" t="s">
        <v>118</v>
      </c>
      <c r="I33" s="38" t="s">
        <v>115</v>
      </c>
      <c r="J33" s="41" t="s">
        <v>209</v>
      </c>
      <c r="K33" s="38" t="s">
        <v>210</v>
      </c>
    </row>
    <row r="34" spans="2:11" ht="30" customHeight="1" x14ac:dyDescent="0.2">
      <c r="B34" s="25" t="s">
        <v>211</v>
      </c>
      <c r="C34" s="25" t="s">
        <v>212</v>
      </c>
      <c r="D34" s="25" t="s">
        <v>213</v>
      </c>
      <c r="E34" s="25" t="s">
        <v>74</v>
      </c>
      <c r="F34" s="36" t="s">
        <v>153</v>
      </c>
      <c r="G34" s="28">
        <v>41360</v>
      </c>
      <c r="H34" s="25" t="s">
        <v>118</v>
      </c>
      <c r="I34" s="25" t="s">
        <v>81</v>
      </c>
      <c r="J34" s="25" t="s">
        <v>214</v>
      </c>
      <c r="K34" s="25" t="s">
        <v>215</v>
      </c>
    </row>
    <row r="35" spans="2:11" ht="30" customHeight="1" x14ac:dyDescent="0.2">
      <c r="B35" s="25" t="s">
        <v>211</v>
      </c>
      <c r="C35" s="25" t="s">
        <v>212</v>
      </c>
      <c r="D35" s="25" t="s">
        <v>216</v>
      </c>
      <c r="E35" s="25" t="s">
        <v>74</v>
      </c>
      <c r="F35" s="29" t="s">
        <v>217</v>
      </c>
      <c r="G35" s="28">
        <v>41591</v>
      </c>
      <c r="H35" s="25" t="s">
        <v>118</v>
      </c>
      <c r="I35" s="25" t="s">
        <v>81</v>
      </c>
      <c r="J35" s="25" t="s">
        <v>218</v>
      </c>
      <c r="K35" s="25" t="s">
        <v>219</v>
      </c>
    </row>
    <row r="36" spans="2:11" ht="30" customHeight="1" x14ac:dyDescent="0.2">
      <c r="B36" s="25" t="s">
        <v>220</v>
      </c>
      <c r="C36" s="25" t="s">
        <v>221</v>
      </c>
      <c r="D36" s="25" t="s">
        <v>216</v>
      </c>
      <c r="E36" s="25" t="s">
        <v>74</v>
      </c>
      <c r="F36" s="29" t="s">
        <v>222</v>
      </c>
      <c r="G36" s="46">
        <v>40880</v>
      </c>
      <c r="H36" s="25" t="s">
        <v>118</v>
      </c>
      <c r="I36" s="25" t="s">
        <v>81</v>
      </c>
      <c r="J36" s="25" t="s">
        <v>223</v>
      </c>
      <c r="K36" s="25" t="s">
        <v>224</v>
      </c>
    </row>
    <row r="37" spans="2:11" ht="30" customHeight="1" x14ac:dyDescent="0.2">
      <c r="B37" s="25" t="s">
        <v>225</v>
      </c>
      <c r="C37" s="25" t="s">
        <v>226</v>
      </c>
      <c r="D37" s="25" t="s">
        <v>227</v>
      </c>
      <c r="E37" s="25" t="s">
        <v>74</v>
      </c>
      <c r="F37" s="29" t="s">
        <v>95</v>
      </c>
      <c r="G37" s="27">
        <v>41143</v>
      </c>
      <c r="H37" s="25" t="s">
        <v>118</v>
      </c>
      <c r="I37" s="25" t="s">
        <v>81</v>
      </c>
      <c r="J37" s="47" t="s">
        <v>228</v>
      </c>
      <c r="K37" s="25" t="s">
        <v>229</v>
      </c>
    </row>
    <row r="38" spans="2:11" ht="30" customHeight="1" x14ac:dyDescent="0.2">
      <c r="B38" s="25" t="s">
        <v>225</v>
      </c>
      <c r="C38" s="25" t="s">
        <v>226</v>
      </c>
      <c r="D38" s="25" t="s">
        <v>227</v>
      </c>
      <c r="E38" s="25" t="s">
        <v>74</v>
      </c>
      <c r="F38" s="29" t="s">
        <v>222</v>
      </c>
      <c r="G38" s="45">
        <v>41900</v>
      </c>
      <c r="H38" s="25" t="s">
        <v>148</v>
      </c>
      <c r="I38" s="25" t="s">
        <v>78</v>
      </c>
      <c r="J38" s="25" t="s">
        <v>230</v>
      </c>
      <c r="K38" s="25" t="s">
        <v>231</v>
      </c>
    </row>
    <row r="39" spans="2:11" ht="30" customHeight="1" x14ac:dyDescent="0.2">
      <c r="B39" s="25" t="s">
        <v>232</v>
      </c>
      <c r="C39" s="25" t="s">
        <v>233</v>
      </c>
      <c r="D39" s="25" t="s">
        <v>234</v>
      </c>
      <c r="E39" s="25" t="s">
        <v>34</v>
      </c>
      <c r="F39" s="29" t="s">
        <v>95</v>
      </c>
      <c r="G39" s="28">
        <v>41355</v>
      </c>
      <c r="H39" s="25" t="s">
        <v>235</v>
      </c>
      <c r="I39" s="25" t="s">
        <v>170</v>
      </c>
      <c r="J39" s="25" t="s">
        <v>236</v>
      </c>
      <c r="K39" s="25" t="s">
        <v>237</v>
      </c>
    </row>
    <row r="40" spans="2:11" ht="30" customHeight="1" x14ac:dyDescent="0.2">
      <c r="B40" s="25" t="s">
        <v>232</v>
      </c>
      <c r="C40" s="25" t="s">
        <v>238</v>
      </c>
      <c r="D40" s="25" t="s">
        <v>234</v>
      </c>
      <c r="E40" s="25" t="s">
        <v>34</v>
      </c>
      <c r="F40" s="36" t="s">
        <v>95</v>
      </c>
      <c r="G40" s="30">
        <v>41593</v>
      </c>
      <c r="H40" s="25" t="s">
        <v>239</v>
      </c>
      <c r="I40" s="25" t="s">
        <v>81</v>
      </c>
      <c r="J40" s="26" t="s">
        <v>240</v>
      </c>
      <c r="K40" s="25" t="s">
        <v>241</v>
      </c>
    </row>
    <row r="41" spans="2:11" ht="30" customHeight="1" x14ac:dyDescent="0.2">
      <c r="B41" s="25" t="s">
        <v>242</v>
      </c>
      <c r="C41" s="25" t="s">
        <v>243</v>
      </c>
      <c r="D41" s="25" t="s">
        <v>244</v>
      </c>
      <c r="E41" s="25" t="s">
        <v>74</v>
      </c>
      <c r="F41" s="29" t="s">
        <v>245</v>
      </c>
      <c r="G41" s="45">
        <v>41941</v>
      </c>
      <c r="H41" s="25" t="s">
        <v>169</v>
      </c>
      <c r="I41" s="25" t="s">
        <v>81</v>
      </c>
      <c r="J41" s="26" t="s">
        <v>246</v>
      </c>
      <c r="K41" s="25" t="s">
        <v>247</v>
      </c>
    </row>
    <row r="42" spans="2:11" ht="30" customHeight="1" x14ac:dyDescent="0.2">
      <c r="B42" s="25" t="s">
        <v>248</v>
      </c>
      <c r="C42" s="25" t="s">
        <v>249</v>
      </c>
      <c r="D42" s="25" t="s">
        <v>250</v>
      </c>
      <c r="E42" s="25" t="s">
        <v>74</v>
      </c>
      <c r="F42" s="29" t="s">
        <v>147</v>
      </c>
      <c r="G42" s="48">
        <v>43550</v>
      </c>
      <c r="H42" s="25" t="s">
        <v>251</v>
      </c>
      <c r="I42" s="25" t="s">
        <v>81</v>
      </c>
      <c r="J42" s="26" t="s">
        <v>252</v>
      </c>
      <c r="K42" s="26" t="s">
        <v>253</v>
      </c>
    </row>
    <row r="43" spans="2:11" ht="30" customHeight="1" x14ac:dyDescent="0.2">
      <c r="B43" s="25" t="s">
        <v>254</v>
      </c>
      <c r="C43" s="25" t="s">
        <v>255</v>
      </c>
      <c r="D43" s="25" t="s">
        <v>256</v>
      </c>
      <c r="E43" s="25" t="s">
        <v>74</v>
      </c>
      <c r="F43" s="29" t="s">
        <v>147</v>
      </c>
      <c r="G43" s="31">
        <v>42525</v>
      </c>
      <c r="H43" s="25" t="s">
        <v>257</v>
      </c>
      <c r="I43" s="25" t="s">
        <v>81</v>
      </c>
      <c r="J43" s="25" t="s">
        <v>258</v>
      </c>
      <c r="K43" s="25" t="s">
        <v>259</v>
      </c>
    </row>
    <row r="44" spans="2:11" ht="30" customHeight="1" x14ac:dyDescent="0.2">
      <c r="B44" s="25" t="s">
        <v>260</v>
      </c>
      <c r="C44" s="25" t="s">
        <v>261</v>
      </c>
      <c r="D44" s="25" t="s">
        <v>262</v>
      </c>
      <c r="E44" s="25" t="s">
        <v>74</v>
      </c>
      <c r="F44" s="29" t="s">
        <v>153</v>
      </c>
      <c r="G44" s="32">
        <v>43356</v>
      </c>
      <c r="H44" s="25" t="s">
        <v>263</v>
      </c>
      <c r="I44" s="25" t="s">
        <v>81</v>
      </c>
      <c r="J44" s="49" t="s">
        <v>264</v>
      </c>
      <c r="K44" s="25" t="s">
        <v>265</v>
      </c>
    </row>
    <row r="45" spans="2:11" ht="30" customHeight="1" x14ac:dyDescent="0.2"/>
    <row r="46" spans="2:11" ht="30"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2611-E878-6746-9D1A-949EA5A44B11}">
  <dimension ref="B2:CC635"/>
  <sheetViews>
    <sheetView topLeftCell="U56" zoomScale="90" zoomScaleNormal="90" workbookViewId="0">
      <selection activeCell="AB77" sqref="AB77"/>
    </sheetView>
  </sheetViews>
  <sheetFormatPr baseColWidth="10" defaultRowHeight="16" x14ac:dyDescent="0.2"/>
  <cols>
    <col min="2" max="2" width="21.5" customWidth="1"/>
    <col min="3" max="3" width="7.6640625" customWidth="1"/>
    <col min="4" max="4" width="15.1640625" customWidth="1"/>
    <col min="5" max="5" width="14.1640625" customWidth="1"/>
    <col min="6" max="6" width="23.5" customWidth="1"/>
    <col min="7" max="7" width="19.1640625" customWidth="1"/>
    <col min="8" max="8" width="26.5" customWidth="1"/>
    <col min="9" max="9" width="12.33203125" customWidth="1"/>
    <col min="11" max="11" width="15.6640625" customWidth="1"/>
    <col min="12" max="12" width="11.6640625" customWidth="1"/>
    <col min="13" max="13" width="28.6640625" customWidth="1"/>
    <col min="14" max="14" width="9.33203125" customWidth="1"/>
    <col min="15" max="15" width="13" customWidth="1"/>
    <col min="20" max="20" width="6.33203125" customWidth="1"/>
    <col min="21" max="21" width="34.33203125" customWidth="1"/>
    <col min="22" max="22" width="11.5" customWidth="1"/>
    <col min="23" max="23" width="17.6640625" customWidth="1"/>
    <col min="25" max="25" width="13.1640625" customWidth="1"/>
    <col min="26" max="26" width="32" customWidth="1"/>
    <col min="27" max="27" width="15.5" customWidth="1"/>
    <col min="28" max="28" width="12.83203125" customWidth="1"/>
    <col min="29" max="29" width="13.1640625" customWidth="1"/>
    <col min="30" max="30" width="18" customWidth="1"/>
    <col min="31" max="31" width="12.5" bestFit="1" customWidth="1"/>
    <col min="32" max="32" width="11.33203125" customWidth="1"/>
    <col min="33" max="33" width="18" customWidth="1"/>
    <col min="34" max="34" width="8.5" customWidth="1"/>
    <col min="41" max="41" width="10.83203125" customWidth="1"/>
    <col min="42" max="42" width="5.6640625" customWidth="1"/>
    <col min="43" max="43" width="30.1640625" customWidth="1"/>
    <col min="44" max="44" width="8.6640625" customWidth="1"/>
    <col min="45" max="45" width="12.83203125" customWidth="1"/>
  </cols>
  <sheetData>
    <row r="2" spans="2:81" x14ac:dyDescent="0.2">
      <c r="B2" t="s">
        <v>81</v>
      </c>
      <c r="C2">
        <v>56</v>
      </c>
    </row>
    <row r="3" spans="2:81" x14ac:dyDescent="0.2">
      <c r="B3" t="s">
        <v>288</v>
      </c>
      <c r="C3">
        <v>42</v>
      </c>
    </row>
    <row r="4" spans="2:81" x14ac:dyDescent="0.2">
      <c r="B4" t="s">
        <v>289</v>
      </c>
      <c r="C4">
        <v>30</v>
      </c>
      <c r="Z4" s="17"/>
      <c r="AA4" s="141" t="s">
        <v>366</v>
      </c>
      <c r="AB4" s="141"/>
      <c r="AC4" s="141"/>
      <c r="AD4" s="141"/>
      <c r="AE4" s="141"/>
      <c r="AF4" s="141"/>
      <c r="AG4" s="141"/>
      <c r="AH4" s="141"/>
      <c r="AY4" t="s">
        <v>309</v>
      </c>
      <c r="AZ4" t="s">
        <v>44</v>
      </c>
      <c r="BA4" t="s">
        <v>45</v>
      </c>
      <c r="BB4" t="s">
        <v>46</v>
      </c>
      <c r="BC4" t="s">
        <v>47</v>
      </c>
      <c r="BD4" t="s">
        <v>48</v>
      </c>
      <c r="BE4" t="s">
        <v>5</v>
      </c>
      <c r="BF4" t="s">
        <v>49</v>
      </c>
      <c r="BG4" t="s">
        <v>50</v>
      </c>
      <c r="BH4" t="s">
        <v>51</v>
      </c>
      <c r="BI4" t="s">
        <v>52</v>
      </c>
      <c r="BJ4" t="s">
        <v>53</v>
      </c>
      <c r="BK4" t="s">
        <v>54</v>
      </c>
      <c r="BL4" t="s">
        <v>55</v>
      </c>
      <c r="BM4" t="s">
        <v>13</v>
      </c>
      <c r="BN4" t="s">
        <v>56</v>
      </c>
      <c r="BO4" t="s">
        <v>57</v>
      </c>
      <c r="BP4" t="s">
        <v>58</v>
      </c>
      <c r="BQ4" t="s">
        <v>59</v>
      </c>
      <c r="BR4" t="s">
        <v>60</v>
      </c>
      <c r="BS4" t="s">
        <v>19</v>
      </c>
      <c r="BT4" t="s">
        <v>61</v>
      </c>
      <c r="BU4" t="s">
        <v>62</v>
      </c>
      <c r="BV4" t="s">
        <v>63</v>
      </c>
      <c r="BW4" t="s">
        <v>23</v>
      </c>
      <c r="BX4" t="s">
        <v>64</v>
      </c>
      <c r="BY4" t="s">
        <v>65</v>
      </c>
      <c r="BZ4" t="s">
        <v>66</v>
      </c>
      <c r="CA4" t="s">
        <v>67</v>
      </c>
      <c r="CB4" t="s">
        <v>68</v>
      </c>
      <c r="CC4" t="s">
        <v>69</v>
      </c>
    </row>
    <row r="5" spans="2:81" ht="36" customHeight="1" x14ac:dyDescent="0.2">
      <c r="B5" t="s">
        <v>290</v>
      </c>
      <c r="Z5" s="57"/>
      <c r="AA5" s="119" t="s">
        <v>348</v>
      </c>
      <c r="AB5" s="119" t="s">
        <v>346</v>
      </c>
      <c r="AC5" s="119" t="s">
        <v>304</v>
      </c>
      <c r="AD5" s="119" t="s">
        <v>306</v>
      </c>
      <c r="AE5" s="120" t="s">
        <v>347</v>
      </c>
      <c r="AF5" s="120" t="s">
        <v>307</v>
      </c>
      <c r="AG5" s="119" t="s">
        <v>308</v>
      </c>
      <c r="AH5" s="120" t="s">
        <v>316</v>
      </c>
      <c r="AY5" t="s">
        <v>310</v>
      </c>
      <c r="AZ5">
        <v>4</v>
      </c>
      <c r="BA5">
        <v>1</v>
      </c>
      <c r="BB5">
        <v>1</v>
      </c>
      <c r="BC5">
        <v>0</v>
      </c>
      <c r="BD5">
        <v>0</v>
      </c>
      <c r="BE5">
        <v>0</v>
      </c>
      <c r="BF5">
        <v>0</v>
      </c>
      <c r="BG5">
        <v>1</v>
      </c>
      <c r="BH5">
        <v>0</v>
      </c>
      <c r="BI5">
        <v>0</v>
      </c>
      <c r="BJ5">
        <v>3</v>
      </c>
      <c r="BK5">
        <v>0</v>
      </c>
      <c r="BL5">
        <v>0</v>
      </c>
      <c r="BM5">
        <v>0</v>
      </c>
      <c r="BN5">
        <v>2</v>
      </c>
      <c r="BO5">
        <v>1</v>
      </c>
      <c r="BP5">
        <v>0</v>
      </c>
      <c r="BQ5">
        <v>0</v>
      </c>
      <c r="BR5">
        <v>0</v>
      </c>
      <c r="BS5">
        <v>0</v>
      </c>
      <c r="BT5">
        <v>0</v>
      </c>
      <c r="BU5">
        <v>0</v>
      </c>
      <c r="BV5">
        <v>0</v>
      </c>
      <c r="BW5">
        <v>0</v>
      </c>
      <c r="BX5">
        <v>1</v>
      </c>
      <c r="BY5">
        <v>0</v>
      </c>
      <c r="BZ5">
        <v>1</v>
      </c>
      <c r="CA5">
        <v>1</v>
      </c>
      <c r="CB5">
        <v>0</v>
      </c>
      <c r="CC5">
        <v>0</v>
      </c>
    </row>
    <row r="6" spans="2:81" x14ac:dyDescent="0.2">
      <c r="F6">
        <f>56/SUM(C9:H9)</f>
        <v>0.42424242424242425</v>
      </c>
      <c r="Z6" s="118" t="s">
        <v>299</v>
      </c>
      <c r="AA6" s="57">
        <v>69</v>
      </c>
      <c r="AB6" s="57">
        <v>21</v>
      </c>
      <c r="AC6" s="57">
        <v>17</v>
      </c>
      <c r="AD6" s="57">
        <v>5</v>
      </c>
      <c r="AE6" s="57">
        <v>6</v>
      </c>
      <c r="AF6" s="57">
        <v>2</v>
      </c>
      <c r="AG6" s="57">
        <v>3</v>
      </c>
      <c r="AH6" s="57">
        <v>5</v>
      </c>
      <c r="AI6">
        <f>SUM(AA6:AH6)</f>
        <v>128</v>
      </c>
      <c r="AY6" t="s">
        <v>311</v>
      </c>
    </row>
    <row r="7" spans="2:81" x14ac:dyDescent="0.2">
      <c r="Z7" s="118" t="s">
        <v>352</v>
      </c>
      <c r="AA7" s="98">
        <f>AA6/$AI$6</f>
        <v>0.5390625</v>
      </c>
      <c r="AB7" s="98">
        <f t="shared" ref="AB7:AH7" si="0">AB6/$AI$6</f>
        <v>0.1640625</v>
      </c>
      <c r="AC7" s="98">
        <f t="shared" si="0"/>
        <v>0.1328125</v>
      </c>
      <c r="AD7" s="98">
        <f t="shared" si="0"/>
        <v>3.90625E-2</v>
      </c>
      <c r="AE7" s="98">
        <f t="shared" si="0"/>
        <v>4.6875E-2</v>
      </c>
      <c r="AF7" s="98">
        <f t="shared" si="0"/>
        <v>1.5625E-2</v>
      </c>
      <c r="AG7" s="98">
        <f t="shared" si="0"/>
        <v>2.34375E-2</v>
      </c>
      <c r="AH7" s="98">
        <f t="shared" si="0"/>
        <v>3.90625E-2</v>
      </c>
    </row>
    <row r="8" spans="2:81" x14ac:dyDescent="0.2">
      <c r="B8" s="72"/>
      <c r="C8" s="73" t="s">
        <v>81</v>
      </c>
      <c r="D8" s="73" t="s">
        <v>291</v>
      </c>
      <c r="E8" s="73" t="s">
        <v>287</v>
      </c>
      <c r="F8" s="73" t="s">
        <v>292</v>
      </c>
      <c r="G8" s="73" t="s">
        <v>293</v>
      </c>
      <c r="H8" s="74" t="s">
        <v>294</v>
      </c>
      <c r="AZ8" t="s">
        <v>44</v>
      </c>
      <c r="BA8" t="s">
        <v>45</v>
      </c>
      <c r="BB8" t="s">
        <v>46</v>
      </c>
      <c r="BC8" t="s">
        <v>47</v>
      </c>
      <c r="BD8" t="s">
        <v>48</v>
      </c>
      <c r="BE8" t="s">
        <v>5</v>
      </c>
      <c r="BF8" t="s">
        <v>49</v>
      </c>
      <c r="BG8" t="s">
        <v>50</v>
      </c>
      <c r="BH8" t="s">
        <v>51</v>
      </c>
      <c r="BI8" t="s">
        <v>52</v>
      </c>
      <c r="BJ8" t="s">
        <v>53</v>
      </c>
      <c r="BK8" t="s">
        <v>54</v>
      </c>
      <c r="BL8" t="s">
        <v>55</v>
      </c>
      <c r="BM8" t="s">
        <v>13</v>
      </c>
      <c r="BN8" t="s">
        <v>56</v>
      </c>
      <c r="BO8" t="s">
        <v>57</v>
      </c>
      <c r="BP8" t="s">
        <v>58</v>
      </c>
      <c r="BQ8" t="s">
        <v>59</v>
      </c>
      <c r="BR8" t="s">
        <v>60</v>
      </c>
      <c r="BS8" t="s">
        <v>19</v>
      </c>
      <c r="BT8" t="s">
        <v>61</v>
      </c>
      <c r="BU8" t="s">
        <v>62</v>
      </c>
      <c r="BV8" t="s">
        <v>63</v>
      </c>
      <c r="BW8" t="s">
        <v>23</v>
      </c>
      <c r="BX8" t="s">
        <v>64</v>
      </c>
      <c r="BY8" t="s">
        <v>65</v>
      </c>
      <c r="BZ8" t="s">
        <v>66</v>
      </c>
      <c r="CA8" t="s">
        <v>67</v>
      </c>
      <c r="CB8" t="s">
        <v>68</v>
      </c>
      <c r="CC8" t="s">
        <v>69</v>
      </c>
    </row>
    <row r="9" spans="2:81" x14ac:dyDescent="0.2">
      <c r="B9" s="75" t="s">
        <v>299</v>
      </c>
      <c r="C9" s="76">
        <v>56</v>
      </c>
      <c r="D9" s="76">
        <v>42</v>
      </c>
      <c r="E9" s="76">
        <v>30</v>
      </c>
      <c r="F9" s="76">
        <v>2</v>
      </c>
      <c r="G9" s="76">
        <v>1</v>
      </c>
      <c r="H9" s="77">
        <v>1</v>
      </c>
      <c r="AY9" t="s">
        <v>312</v>
      </c>
      <c r="AZ9">
        <v>2</v>
      </c>
      <c r="BA9">
        <v>2</v>
      </c>
      <c r="BB9">
        <v>0</v>
      </c>
      <c r="BC9">
        <v>0</v>
      </c>
      <c r="BD9">
        <v>0</v>
      </c>
      <c r="BE9">
        <v>1</v>
      </c>
      <c r="BF9">
        <v>1</v>
      </c>
      <c r="BG9">
        <v>2</v>
      </c>
      <c r="BH9">
        <v>0</v>
      </c>
      <c r="BI9">
        <v>1</v>
      </c>
      <c r="BJ9">
        <v>0</v>
      </c>
      <c r="BK9">
        <v>0</v>
      </c>
      <c r="BL9">
        <v>5</v>
      </c>
      <c r="BM9">
        <v>2</v>
      </c>
      <c r="BN9">
        <v>1</v>
      </c>
      <c r="BO9">
        <v>1</v>
      </c>
      <c r="BP9">
        <v>0</v>
      </c>
      <c r="BQ9">
        <v>0</v>
      </c>
      <c r="BR9">
        <v>0</v>
      </c>
      <c r="BS9">
        <v>0</v>
      </c>
      <c r="BT9">
        <v>0</v>
      </c>
      <c r="BU9">
        <v>0</v>
      </c>
      <c r="BV9">
        <v>0</v>
      </c>
      <c r="BW9">
        <v>1</v>
      </c>
      <c r="BX9">
        <v>1</v>
      </c>
      <c r="BY9">
        <v>0</v>
      </c>
      <c r="BZ9">
        <v>2</v>
      </c>
      <c r="CA9">
        <v>0</v>
      </c>
      <c r="CB9">
        <v>1</v>
      </c>
      <c r="CC9">
        <v>0</v>
      </c>
    </row>
    <row r="10" spans="2:81" x14ac:dyDescent="0.2">
      <c r="B10" s="75" t="s">
        <v>296</v>
      </c>
      <c r="C10" s="83">
        <v>70</v>
      </c>
      <c r="D10" s="83">
        <v>67</v>
      </c>
      <c r="E10" s="83">
        <v>55</v>
      </c>
      <c r="F10" s="83">
        <v>9</v>
      </c>
      <c r="G10" s="83">
        <v>0</v>
      </c>
      <c r="H10" s="83">
        <v>0</v>
      </c>
    </row>
    <row r="11" spans="2:81" x14ac:dyDescent="0.2">
      <c r="B11" s="75"/>
      <c r="C11" s="84">
        <f t="shared" ref="C11:H11" si="1">C10/C14</f>
        <v>0.171990171990172</v>
      </c>
      <c r="D11" s="84">
        <f t="shared" si="1"/>
        <v>0.24452554744525548</v>
      </c>
      <c r="E11" s="84">
        <f t="shared" si="1"/>
        <v>0.21484375</v>
      </c>
      <c r="F11" s="84">
        <f t="shared" si="1"/>
        <v>0.69230769230769229</v>
      </c>
      <c r="G11" s="84">
        <f t="shared" si="1"/>
        <v>0</v>
      </c>
      <c r="H11" s="84">
        <f t="shared" si="1"/>
        <v>0</v>
      </c>
    </row>
    <row r="12" spans="2:81" x14ac:dyDescent="0.2">
      <c r="B12" s="75" t="s">
        <v>297</v>
      </c>
      <c r="C12" s="83">
        <v>337</v>
      </c>
      <c r="D12" s="83">
        <v>207</v>
      </c>
      <c r="E12" s="83">
        <v>201</v>
      </c>
      <c r="F12" s="83">
        <v>4</v>
      </c>
      <c r="G12" s="83">
        <v>2</v>
      </c>
      <c r="H12" s="83">
        <v>4</v>
      </c>
    </row>
    <row r="13" spans="2:81" x14ac:dyDescent="0.2">
      <c r="B13" s="75"/>
      <c r="C13" s="84">
        <f t="shared" ref="C13:H13" si="2">C12/C14</f>
        <v>0.82800982800982803</v>
      </c>
      <c r="D13" s="84">
        <f t="shared" si="2"/>
        <v>0.75547445255474455</v>
      </c>
      <c r="E13" s="84">
        <f t="shared" si="2"/>
        <v>0.78515625</v>
      </c>
      <c r="F13" s="84">
        <f t="shared" si="2"/>
        <v>0.30769230769230771</v>
      </c>
      <c r="G13" s="84">
        <f t="shared" si="2"/>
        <v>1</v>
      </c>
      <c r="H13" s="84">
        <f t="shared" si="2"/>
        <v>1</v>
      </c>
      <c r="AY13" t="s">
        <v>304</v>
      </c>
      <c r="AZ13" t="s">
        <v>44</v>
      </c>
      <c r="BA13" t="s">
        <v>45</v>
      </c>
      <c r="BB13" t="s">
        <v>46</v>
      </c>
      <c r="BC13" t="s">
        <v>47</v>
      </c>
      <c r="BD13" t="s">
        <v>48</v>
      </c>
      <c r="BE13" t="s">
        <v>5</v>
      </c>
      <c r="BF13" t="s">
        <v>49</v>
      </c>
      <c r="BG13" t="s">
        <v>50</v>
      </c>
      <c r="BH13" t="s">
        <v>51</v>
      </c>
      <c r="BI13" t="s">
        <v>52</v>
      </c>
      <c r="BJ13" t="s">
        <v>53</v>
      </c>
      <c r="BK13" t="s">
        <v>54</v>
      </c>
      <c r="BL13" t="s">
        <v>55</v>
      </c>
      <c r="BM13" t="s">
        <v>13</v>
      </c>
      <c r="BN13" t="s">
        <v>56</v>
      </c>
      <c r="BO13" t="s">
        <v>57</v>
      </c>
      <c r="BP13" t="s">
        <v>58</v>
      </c>
      <c r="BQ13" t="s">
        <v>59</v>
      </c>
      <c r="BR13" t="s">
        <v>60</v>
      </c>
      <c r="BS13" t="s">
        <v>19</v>
      </c>
      <c r="BT13" t="s">
        <v>61</v>
      </c>
      <c r="BU13" t="s">
        <v>62</v>
      </c>
      <c r="BV13" t="s">
        <v>63</v>
      </c>
      <c r="BW13" t="s">
        <v>23</v>
      </c>
      <c r="BX13" t="s">
        <v>64</v>
      </c>
      <c r="BY13" t="s">
        <v>65</v>
      </c>
      <c r="BZ13" t="s">
        <v>66</v>
      </c>
      <c r="CA13" t="s">
        <v>67</v>
      </c>
      <c r="CB13" t="s">
        <v>68</v>
      </c>
      <c r="CC13" t="s">
        <v>69</v>
      </c>
    </row>
    <row r="14" spans="2:81" x14ac:dyDescent="0.2">
      <c r="B14" s="75" t="s">
        <v>35</v>
      </c>
      <c r="C14" s="76">
        <f t="shared" ref="C14:H14" si="3">SUM(C12,C10)</f>
        <v>407</v>
      </c>
      <c r="D14" s="76">
        <f t="shared" si="3"/>
        <v>274</v>
      </c>
      <c r="E14" s="76">
        <f t="shared" si="3"/>
        <v>256</v>
      </c>
      <c r="F14" s="76">
        <f t="shared" si="3"/>
        <v>13</v>
      </c>
      <c r="G14" s="76">
        <f t="shared" si="3"/>
        <v>2</v>
      </c>
      <c r="H14" s="77">
        <f t="shared" si="3"/>
        <v>4</v>
      </c>
      <c r="AY14" t="s">
        <v>310</v>
      </c>
      <c r="AZ14">
        <v>1</v>
      </c>
      <c r="BA14">
        <v>1</v>
      </c>
      <c r="BB14">
        <v>1</v>
      </c>
      <c r="BC14">
        <v>1</v>
      </c>
      <c r="BD14">
        <v>0</v>
      </c>
      <c r="BE14">
        <v>0</v>
      </c>
      <c r="BF14">
        <v>0</v>
      </c>
      <c r="BG14">
        <v>2</v>
      </c>
      <c r="BH14">
        <v>0</v>
      </c>
      <c r="BI14">
        <v>0</v>
      </c>
      <c r="BJ14">
        <v>2</v>
      </c>
      <c r="BK14">
        <v>0</v>
      </c>
      <c r="BL14">
        <v>1</v>
      </c>
      <c r="BM14">
        <v>3</v>
      </c>
      <c r="BN14">
        <v>2</v>
      </c>
      <c r="BO14">
        <v>6</v>
      </c>
      <c r="BP14">
        <v>1</v>
      </c>
      <c r="BQ14">
        <v>1</v>
      </c>
      <c r="BR14">
        <v>2</v>
      </c>
      <c r="BS14">
        <v>0</v>
      </c>
      <c r="BT14">
        <v>16</v>
      </c>
      <c r="BU14">
        <v>0</v>
      </c>
      <c r="BV14">
        <v>1</v>
      </c>
      <c r="BW14">
        <v>1</v>
      </c>
      <c r="BX14">
        <v>1</v>
      </c>
      <c r="BY14">
        <v>1</v>
      </c>
      <c r="BZ14">
        <v>1</v>
      </c>
      <c r="CA14">
        <v>1</v>
      </c>
      <c r="CB14">
        <v>0</v>
      </c>
      <c r="CC14">
        <v>0</v>
      </c>
    </row>
    <row r="15" spans="2:81" x14ac:dyDescent="0.2">
      <c r="B15" s="75" t="s">
        <v>298</v>
      </c>
      <c r="C15" s="78">
        <f t="shared" ref="C15:H15" si="4">C14/C9</f>
        <v>7.2678571428571432</v>
      </c>
      <c r="D15" s="78">
        <f t="shared" si="4"/>
        <v>6.5238095238095237</v>
      </c>
      <c r="E15" s="78">
        <f t="shared" si="4"/>
        <v>8.5333333333333332</v>
      </c>
      <c r="F15" s="78">
        <f t="shared" si="4"/>
        <v>6.5</v>
      </c>
      <c r="G15" s="78">
        <f t="shared" si="4"/>
        <v>2</v>
      </c>
      <c r="H15" s="79">
        <f t="shared" si="4"/>
        <v>4</v>
      </c>
    </row>
    <row r="16" spans="2:81" x14ac:dyDescent="0.2">
      <c r="B16" s="80"/>
      <c r="C16" s="81"/>
      <c r="D16" s="81"/>
      <c r="E16" s="81"/>
      <c r="F16" s="81"/>
      <c r="G16" s="81"/>
      <c r="H16" s="82"/>
    </row>
    <row r="17" spans="2:81" x14ac:dyDescent="0.2">
      <c r="AZ17" t="s">
        <v>44</v>
      </c>
      <c r="BA17" t="s">
        <v>45</v>
      </c>
      <c r="BB17" t="s">
        <v>46</v>
      </c>
      <c r="BC17" t="s">
        <v>47</v>
      </c>
      <c r="BD17" t="s">
        <v>48</v>
      </c>
      <c r="BE17" t="s">
        <v>5</v>
      </c>
      <c r="BF17" t="s">
        <v>49</v>
      </c>
      <c r="BG17" t="s">
        <v>50</v>
      </c>
      <c r="BH17" t="s">
        <v>51</v>
      </c>
      <c r="BI17" t="s">
        <v>52</v>
      </c>
      <c r="BJ17" t="s">
        <v>53</v>
      </c>
      <c r="BK17" t="s">
        <v>54</v>
      </c>
      <c r="BL17" t="s">
        <v>55</v>
      </c>
      <c r="BM17" t="s">
        <v>13</v>
      </c>
      <c r="BN17" t="s">
        <v>56</v>
      </c>
      <c r="BO17" t="s">
        <v>57</v>
      </c>
      <c r="BP17" t="s">
        <v>58</v>
      </c>
      <c r="BQ17" t="s">
        <v>59</v>
      </c>
      <c r="BR17" t="s">
        <v>60</v>
      </c>
      <c r="BS17" t="s">
        <v>19</v>
      </c>
      <c r="BT17" t="s">
        <v>61</v>
      </c>
      <c r="BU17" t="s">
        <v>62</v>
      </c>
      <c r="BV17" t="s">
        <v>63</v>
      </c>
      <c r="BW17" t="s">
        <v>23</v>
      </c>
      <c r="BX17" t="s">
        <v>64</v>
      </c>
      <c r="BY17" t="s">
        <v>65</v>
      </c>
      <c r="BZ17" t="s">
        <v>66</v>
      </c>
      <c r="CA17" t="s">
        <v>67</v>
      </c>
      <c r="CB17" t="s">
        <v>68</v>
      </c>
      <c r="CC17" t="s">
        <v>69</v>
      </c>
    </row>
    <row r="18" spans="2:81" x14ac:dyDescent="0.2">
      <c r="AY18" t="s">
        <v>312</v>
      </c>
      <c r="AZ18">
        <v>8</v>
      </c>
      <c r="BA18">
        <v>2</v>
      </c>
      <c r="BB18">
        <v>4</v>
      </c>
      <c r="BC18">
        <v>7</v>
      </c>
      <c r="BD18">
        <v>0</v>
      </c>
      <c r="BE18">
        <v>7</v>
      </c>
      <c r="BF18">
        <v>5</v>
      </c>
      <c r="BG18">
        <v>11</v>
      </c>
      <c r="BH18">
        <v>1</v>
      </c>
      <c r="BI18">
        <v>1</v>
      </c>
      <c r="BJ18">
        <v>3</v>
      </c>
      <c r="BK18">
        <v>1</v>
      </c>
      <c r="BL18">
        <v>1</v>
      </c>
      <c r="BM18">
        <v>6</v>
      </c>
      <c r="BN18">
        <v>10</v>
      </c>
      <c r="BO18">
        <v>6</v>
      </c>
      <c r="BP18">
        <v>1</v>
      </c>
      <c r="BQ18">
        <v>1</v>
      </c>
      <c r="BR18">
        <v>5</v>
      </c>
      <c r="BS18">
        <v>0</v>
      </c>
      <c r="BT18">
        <v>26</v>
      </c>
      <c r="BU18">
        <v>0</v>
      </c>
      <c r="BV18">
        <v>1</v>
      </c>
      <c r="BW18">
        <v>9</v>
      </c>
      <c r="BX18">
        <v>3</v>
      </c>
      <c r="BY18">
        <v>1</v>
      </c>
      <c r="BZ18">
        <v>1</v>
      </c>
      <c r="CA18">
        <v>2</v>
      </c>
      <c r="CB18">
        <v>1</v>
      </c>
      <c r="CC18">
        <v>2</v>
      </c>
    </row>
    <row r="20" spans="2:81" x14ac:dyDescent="0.2">
      <c r="B20" s="128"/>
      <c r="C20" s="128" t="s">
        <v>300</v>
      </c>
      <c r="D20" s="128" t="s">
        <v>301</v>
      </c>
      <c r="E20" s="128" t="s">
        <v>302</v>
      </c>
      <c r="F20" s="128" t="s">
        <v>303</v>
      </c>
      <c r="G20" s="128" t="s">
        <v>304</v>
      </c>
      <c r="H20" s="128" t="s">
        <v>306</v>
      </c>
      <c r="I20" s="128" t="s">
        <v>305</v>
      </c>
      <c r="J20" s="128" t="s">
        <v>307</v>
      </c>
      <c r="K20" s="128" t="s">
        <v>308</v>
      </c>
      <c r="L20" s="128" t="s">
        <v>316</v>
      </c>
      <c r="M20" t="s">
        <v>30</v>
      </c>
      <c r="N20" t="s">
        <v>351</v>
      </c>
    </row>
    <row r="21" spans="2:81" x14ac:dyDescent="0.2">
      <c r="B21" s="129" t="s">
        <v>299</v>
      </c>
      <c r="C21" s="128">
        <v>69</v>
      </c>
      <c r="D21" s="128">
        <v>9</v>
      </c>
      <c r="E21" s="128">
        <v>7</v>
      </c>
      <c r="F21" s="128">
        <v>5</v>
      </c>
      <c r="G21" s="128">
        <v>17</v>
      </c>
      <c r="H21" s="128">
        <v>5</v>
      </c>
      <c r="I21" s="128">
        <v>6</v>
      </c>
      <c r="J21" s="128">
        <v>2</v>
      </c>
      <c r="K21" s="128">
        <v>3</v>
      </c>
      <c r="L21" s="128">
        <v>5</v>
      </c>
      <c r="M21">
        <f>SUM(C21:L21)</f>
        <v>128</v>
      </c>
    </row>
    <row r="22" spans="2:81" x14ac:dyDescent="0.2">
      <c r="B22" s="128"/>
      <c r="C22" s="130">
        <f>C21/$M$21</f>
        <v>0.5390625</v>
      </c>
      <c r="D22" s="130">
        <f t="shared" ref="D22:L22" si="5">D21/$M$21</f>
        <v>7.03125E-2</v>
      </c>
      <c r="E22" s="130">
        <f t="shared" si="5"/>
        <v>5.46875E-2</v>
      </c>
      <c r="F22" s="130">
        <f t="shared" si="5"/>
        <v>3.90625E-2</v>
      </c>
      <c r="G22" s="130">
        <f t="shared" si="5"/>
        <v>0.1328125</v>
      </c>
      <c r="H22" s="130">
        <f t="shared" si="5"/>
        <v>3.90625E-2</v>
      </c>
      <c r="I22" s="130">
        <f t="shared" si="5"/>
        <v>4.6875E-2</v>
      </c>
      <c r="J22" s="130">
        <f t="shared" si="5"/>
        <v>1.5625E-2</v>
      </c>
      <c r="K22" s="130">
        <f t="shared" si="5"/>
        <v>2.34375E-2</v>
      </c>
      <c r="L22" s="130">
        <f t="shared" si="5"/>
        <v>3.90625E-2</v>
      </c>
    </row>
    <row r="23" spans="2:81" x14ac:dyDescent="0.2">
      <c r="AY23" t="s">
        <v>305</v>
      </c>
      <c r="AZ23" t="s">
        <v>44</v>
      </c>
      <c r="BA23" t="s">
        <v>45</v>
      </c>
      <c r="BB23" t="s">
        <v>46</v>
      </c>
      <c r="BC23" t="s">
        <v>47</v>
      </c>
      <c r="BD23" t="s">
        <v>48</v>
      </c>
      <c r="BE23" t="s">
        <v>5</v>
      </c>
      <c r="BF23" t="s">
        <v>49</v>
      </c>
      <c r="BG23" t="s">
        <v>50</v>
      </c>
      <c r="BH23" t="s">
        <v>51</v>
      </c>
      <c r="BI23" t="s">
        <v>52</v>
      </c>
      <c r="BJ23" t="s">
        <v>53</v>
      </c>
      <c r="BK23" t="s">
        <v>54</v>
      </c>
      <c r="BL23" t="s">
        <v>55</v>
      </c>
      <c r="BM23" t="s">
        <v>13</v>
      </c>
      <c r="BN23" t="s">
        <v>56</v>
      </c>
      <c r="BO23" t="s">
        <v>57</v>
      </c>
      <c r="BP23" t="s">
        <v>58</v>
      </c>
      <c r="BQ23" t="s">
        <v>59</v>
      </c>
      <c r="BR23" t="s">
        <v>60</v>
      </c>
      <c r="BS23" t="s">
        <v>19</v>
      </c>
      <c r="BT23" t="s">
        <v>61</v>
      </c>
      <c r="BU23" t="s">
        <v>62</v>
      </c>
      <c r="BV23" t="s">
        <v>63</v>
      </c>
      <c r="BW23" t="s">
        <v>23</v>
      </c>
      <c r="BX23" t="s">
        <v>64</v>
      </c>
      <c r="BY23" t="s">
        <v>65</v>
      </c>
      <c r="BZ23" t="s">
        <v>66</v>
      </c>
      <c r="CA23" t="s">
        <v>67</v>
      </c>
      <c r="CB23" t="s">
        <v>68</v>
      </c>
      <c r="CC23" t="s">
        <v>69</v>
      </c>
    </row>
    <row r="24" spans="2:81" x14ac:dyDescent="0.2">
      <c r="AY24" t="s">
        <v>310</v>
      </c>
      <c r="AZ24">
        <v>2</v>
      </c>
      <c r="BA24">
        <v>0</v>
      </c>
      <c r="BB24">
        <v>0</v>
      </c>
      <c r="BC24">
        <v>0</v>
      </c>
      <c r="BD24">
        <v>0</v>
      </c>
      <c r="BE24">
        <v>0</v>
      </c>
      <c r="BF24">
        <v>0</v>
      </c>
      <c r="BG24">
        <v>0</v>
      </c>
      <c r="BH24">
        <v>0</v>
      </c>
      <c r="BI24">
        <v>0</v>
      </c>
      <c r="BJ24">
        <v>0</v>
      </c>
      <c r="BK24">
        <v>0</v>
      </c>
      <c r="BL24">
        <v>1</v>
      </c>
      <c r="BM24">
        <v>0</v>
      </c>
      <c r="BN24">
        <v>1</v>
      </c>
      <c r="BO24">
        <v>1</v>
      </c>
      <c r="BP24">
        <v>0</v>
      </c>
      <c r="BQ24">
        <v>0</v>
      </c>
      <c r="BR24">
        <v>0</v>
      </c>
      <c r="BS24">
        <v>0</v>
      </c>
      <c r="BT24">
        <v>6</v>
      </c>
      <c r="BU24">
        <v>0</v>
      </c>
      <c r="BV24">
        <v>0</v>
      </c>
      <c r="BW24">
        <v>0</v>
      </c>
      <c r="BX24">
        <v>0</v>
      </c>
      <c r="BY24">
        <v>0</v>
      </c>
      <c r="BZ24">
        <v>0</v>
      </c>
      <c r="CA24">
        <v>0</v>
      </c>
      <c r="CB24">
        <v>0</v>
      </c>
      <c r="CC24">
        <v>0</v>
      </c>
    </row>
    <row r="27" spans="2:81" x14ac:dyDescent="0.2">
      <c r="AZ27" t="s">
        <v>44</v>
      </c>
      <c r="BA27" t="s">
        <v>45</v>
      </c>
      <c r="BB27" t="s">
        <v>46</v>
      </c>
      <c r="BC27" t="s">
        <v>47</v>
      </c>
      <c r="BD27" t="s">
        <v>48</v>
      </c>
      <c r="BE27" t="s">
        <v>5</v>
      </c>
      <c r="BF27" t="s">
        <v>49</v>
      </c>
      <c r="BG27" t="s">
        <v>50</v>
      </c>
      <c r="BH27" t="s">
        <v>51</v>
      </c>
      <c r="BI27" t="s">
        <v>52</v>
      </c>
      <c r="BJ27" t="s">
        <v>53</v>
      </c>
      <c r="BK27" t="s">
        <v>54</v>
      </c>
      <c r="BL27" t="s">
        <v>55</v>
      </c>
      <c r="BM27" t="s">
        <v>13</v>
      </c>
      <c r="BN27" t="s">
        <v>56</v>
      </c>
      <c r="BO27" t="s">
        <v>57</v>
      </c>
      <c r="BP27" t="s">
        <v>58</v>
      </c>
      <c r="BQ27" t="s">
        <v>59</v>
      </c>
      <c r="BR27" t="s">
        <v>60</v>
      </c>
      <c r="BS27" t="s">
        <v>19</v>
      </c>
      <c r="BT27" t="s">
        <v>61</v>
      </c>
      <c r="BU27" t="s">
        <v>62</v>
      </c>
      <c r="BV27" t="s">
        <v>63</v>
      </c>
      <c r="BW27" t="s">
        <v>23</v>
      </c>
      <c r="BX27" t="s">
        <v>64</v>
      </c>
      <c r="BY27" t="s">
        <v>65</v>
      </c>
      <c r="BZ27" t="s">
        <v>66</v>
      </c>
      <c r="CA27" t="s">
        <v>67</v>
      </c>
      <c r="CB27" t="s">
        <v>68</v>
      </c>
      <c r="CC27" t="s">
        <v>69</v>
      </c>
    </row>
    <row r="28" spans="2:81" x14ac:dyDescent="0.2">
      <c r="AY28" t="s">
        <v>312</v>
      </c>
      <c r="AZ28">
        <v>1</v>
      </c>
      <c r="BA28">
        <v>2</v>
      </c>
      <c r="BB28">
        <v>4</v>
      </c>
      <c r="BC28">
        <v>1</v>
      </c>
      <c r="BD28">
        <v>0</v>
      </c>
      <c r="BE28">
        <v>0</v>
      </c>
      <c r="BF28">
        <v>0</v>
      </c>
      <c r="BG28">
        <v>4</v>
      </c>
      <c r="BH28">
        <v>0</v>
      </c>
      <c r="BI28">
        <v>1</v>
      </c>
      <c r="BJ28">
        <v>0</v>
      </c>
      <c r="BK28">
        <v>0</v>
      </c>
      <c r="BL28">
        <v>3</v>
      </c>
      <c r="BM28">
        <v>2</v>
      </c>
      <c r="BN28">
        <v>3</v>
      </c>
      <c r="BO28">
        <v>2</v>
      </c>
      <c r="BP28">
        <v>0</v>
      </c>
      <c r="BQ28">
        <v>0</v>
      </c>
      <c r="BR28">
        <v>0</v>
      </c>
      <c r="BS28">
        <v>0</v>
      </c>
      <c r="BT28">
        <v>19</v>
      </c>
      <c r="BU28">
        <v>0</v>
      </c>
      <c r="BV28">
        <v>4</v>
      </c>
      <c r="BW28">
        <v>0</v>
      </c>
      <c r="BX28">
        <v>3</v>
      </c>
      <c r="BY28">
        <v>0</v>
      </c>
      <c r="BZ28">
        <v>2</v>
      </c>
      <c r="CA28">
        <v>0</v>
      </c>
      <c r="CB28">
        <v>0</v>
      </c>
      <c r="CC28">
        <v>0</v>
      </c>
    </row>
    <row r="33" spans="51:81" x14ac:dyDescent="0.2">
      <c r="AY33" t="s">
        <v>306</v>
      </c>
      <c r="AZ33" t="s">
        <v>44</v>
      </c>
      <c r="BA33" t="s">
        <v>45</v>
      </c>
      <c r="BB33" t="s">
        <v>46</v>
      </c>
      <c r="BC33" t="s">
        <v>47</v>
      </c>
      <c r="BD33" t="s">
        <v>48</v>
      </c>
      <c r="BE33" t="s">
        <v>5</v>
      </c>
      <c r="BF33" t="s">
        <v>49</v>
      </c>
      <c r="BG33" t="s">
        <v>50</v>
      </c>
      <c r="BH33" t="s">
        <v>51</v>
      </c>
      <c r="BI33" t="s">
        <v>52</v>
      </c>
      <c r="BJ33" t="s">
        <v>53</v>
      </c>
      <c r="BK33" t="s">
        <v>54</v>
      </c>
      <c r="BL33" t="s">
        <v>55</v>
      </c>
      <c r="BM33" t="s">
        <v>13</v>
      </c>
      <c r="BN33" t="s">
        <v>56</v>
      </c>
      <c r="BO33" t="s">
        <v>57</v>
      </c>
      <c r="BP33" t="s">
        <v>58</v>
      </c>
      <c r="BQ33" t="s">
        <v>59</v>
      </c>
      <c r="BR33" t="s">
        <v>60</v>
      </c>
      <c r="BS33" t="s">
        <v>19</v>
      </c>
      <c r="BT33" t="s">
        <v>61</v>
      </c>
      <c r="BU33" t="s">
        <v>62</v>
      </c>
      <c r="BV33" t="s">
        <v>63</v>
      </c>
      <c r="BW33" t="s">
        <v>23</v>
      </c>
      <c r="BX33" t="s">
        <v>64</v>
      </c>
      <c r="BY33" t="s">
        <v>65</v>
      </c>
      <c r="BZ33" t="s">
        <v>66</v>
      </c>
      <c r="CA33" t="s">
        <v>67</v>
      </c>
      <c r="CB33" t="s">
        <v>68</v>
      </c>
      <c r="CC33" t="s">
        <v>69</v>
      </c>
    </row>
    <row r="34" spans="51:81" x14ac:dyDescent="0.2">
      <c r="AY34" t="s">
        <v>310</v>
      </c>
      <c r="AZ34">
        <v>1</v>
      </c>
      <c r="BA34">
        <v>0</v>
      </c>
      <c r="BB34">
        <v>0</v>
      </c>
      <c r="BC34">
        <v>0</v>
      </c>
      <c r="BD34">
        <v>0</v>
      </c>
      <c r="BE34">
        <v>0</v>
      </c>
      <c r="BF34">
        <v>0</v>
      </c>
      <c r="BG34">
        <v>0</v>
      </c>
      <c r="BH34">
        <v>0</v>
      </c>
      <c r="BI34">
        <v>0</v>
      </c>
      <c r="BJ34">
        <v>1</v>
      </c>
      <c r="BK34">
        <v>0</v>
      </c>
      <c r="BL34">
        <v>0</v>
      </c>
      <c r="BM34">
        <v>0</v>
      </c>
      <c r="BN34">
        <v>0</v>
      </c>
      <c r="BO34">
        <v>0</v>
      </c>
      <c r="BP34">
        <v>0</v>
      </c>
      <c r="BQ34">
        <v>0</v>
      </c>
      <c r="BR34">
        <v>0</v>
      </c>
      <c r="BS34">
        <v>0</v>
      </c>
      <c r="BT34">
        <v>2</v>
      </c>
      <c r="BU34">
        <v>0</v>
      </c>
      <c r="BV34">
        <v>0</v>
      </c>
      <c r="BW34">
        <v>0</v>
      </c>
      <c r="BX34">
        <v>0</v>
      </c>
      <c r="BY34">
        <v>0</v>
      </c>
      <c r="BZ34">
        <v>0</v>
      </c>
      <c r="CA34">
        <v>0</v>
      </c>
      <c r="CB34">
        <v>0</v>
      </c>
      <c r="CC34">
        <v>0</v>
      </c>
    </row>
    <row r="37" spans="51:81" x14ac:dyDescent="0.2">
      <c r="AZ37" t="s">
        <v>44</v>
      </c>
      <c r="BA37" t="s">
        <v>45</v>
      </c>
      <c r="BB37" t="s">
        <v>46</v>
      </c>
      <c r="BC37" t="s">
        <v>47</v>
      </c>
      <c r="BD37" t="s">
        <v>48</v>
      </c>
      <c r="BE37" t="s">
        <v>5</v>
      </c>
      <c r="BF37" t="s">
        <v>49</v>
      </c>
      <c r="BG37" t="s">
        <v>50</v>
      </c>
      <c r="BH37" t="s">
        <v>51</v>
      </c>
      <c r="BI37" t="s">
        <v>52</v>
      </c>
      <c r="BJ37" t="s">
        <v>53</v>
      </c>
      <c r="BK37" t="s">
        <v>54</v>
      </c>
      <c r="BL37" t="s">
        <v>55</v>
      </c>
      <c r="BM37" t="s">
        <v>13</v>
      </c>
      <c r="BN37" t="s">
        <v>56</v>
      </c>
      <c r="BO37" t="s">
        <v>57</v>
      </c>
      <c r="BP37" t="s">
        <v>58</v>
      </c>
      <c r="BQ37" t="s">
        <v>59</v>
      </c>
      <c r="BR37" t="s">
        <v>60</v>
      </c>
      <c r="BS37" t="s">
        <v>19</v>
      </c>
      <c r="BT37" t="s">
        <v>61</v>
      </c>
      <c r="BU37" t="s">
        <v>62</v>
      </c>
      <c r="BV37" t="s">
        <v>63</v>
      </c>
      <c r="BW37" t="s">
        <v>23</v>
      </c>
      <c r="BX37" t="s">
        <v>64</v>
      </c>
      <c r="BY37" t="s">
        <v>65</v>
      </c>
      <c r="BZ37" t="s">
        <v>66</v>
      </c>
      <c r="CA37" t="s">
        <v>67</v>
      </c>
      <c r="CB37" t="s">
        <v>68</v>
      </c>
      <c r="CC37" t="s">
        <v>69</v>
      </c>
    </row>
    <row r="38" spans="51:81" x14ac:dyDescent="0.2">
      <c r="AY38" t="s">
        <v>312</v>
      </c>
      <c r="AZ38">
        <v>2</v>
      </c>
      <c r="BA38">
        <v>1</v>
      </c>
      <c r="BB38">
        <v>0</v>
      </c>
      <c r="BC38">
        <v>1</v>
      </c>
      <c r="BD38">
        <v>0</v>
      </c>
      <c r="BE38">
        <v>1</v>
      </c>
      <c r="BF38">
        <v>1</v>
      </c>
      <c r="BG38">
        <v>1</v>
      </c>
      <c r="BH38">
        <v>0</v>
      </c>
      <c r="BI38">
        <v>1</v>
      </c>
      <c r="BJ38">
        <v>1</v>
      </c>
      <c r="BK38">
        <v>0</v>
      </c>
      <c r="BL38">
        <v>1</v>
      </c>
      <c r="BM38">
        <v>0</v>
      </c>
      <c r="BN38">
        <v>0</v>
      </c>
      <c r="BO38">
        <v>0</v>
      </c>
      <c r="BP38">
        <v>0</v>
      </c>
      <c r="BQ38">
        <v>0</v>
      </c>
      <c r="BR38">
        <v>1</v>
      </c>
      <c r="BS38">
        <v>0</v>
      </c>
      <c r="BT38">
        <v>12</v>
      </c>
      <c r="BU38">
        <v>0</v>
      </c>
      <c r="BV38">
        <v>0</v>
      </c>
      <c r="BW38">
        <v>0</v>
      </c>
      <c r="BX38">
        <v>1</v>
      </c>
      <c r="BY38">
        <v>0</v>
      </c>
      <c r="BZ38">
        <v>0</v>
      </c>
      <c r="CA38">
        <v>4</v>
      </c>
      <c r="CB38">
        <v>0</v>
      </c>
      <c r="CC38">
        <v>1</v>
      </c>
    </row>
    <row r="42" spans="51:81" x14ac:dyDescent="0.2">
      <c r="AY42" t="s">
        <v>313</v>
      </c>
      <c r="AZ42" t="s">
        <v>44</v>
      </c>
      <c r="BA42" t="s">
        <v>45</v>
      </c>
      <c r="BB42" t="s">
        <v>46</v>
      </c>
      <c r="BC42" t="s">
        <v>47</v>
      </c>
      <c r="BD42" t="s">
        <v>48</v>
      </c>
      <c r="BE42" t="s">
        <v>5</v>
      </c>
      <c r="BF42" t="s">
        <v>49</v>
      </c>
      <c r="BG42" t="s">
        <v>50</v>
      </c>
      <c r="BH42" t="s">
        <v>51</v>
      </c>
      <c r="BI42" t="s">
        <v>52</v>
      </c>
      <c r="BJ42" t="s">
        <v>53</v>
      </c>
      <c r="BK42" t="s">
        <v>54</v>
      </c>
      <c r="BL42" t="s">
        <v>55</v>
      </c>
      <c r="BM42" t="s">
        <v>13</v>
      </c>
      <c r="BN42" t="s">
        <v>56</v>
      </c>
      <c r="BO42" t="s">
        <v>57</v>
      </c>
      <c r="BP42" t="s">
        <v>58</v>
      </c>
      <c r="BQ42" t="s">
        <v>59</v>
      </c>
      <c r="BR42" t="s">
        <v>60</v>
      </c>
      <c r="BS42" t="s">
        <v>19</v>
      </c>
      <c r="BT42" t="s">
        <v>61</v>
      </c>
      <c r="BU42" t="s">
        <v>62</v>
      </c>
      <c r="BV42" t="s">
        <v>63</v>
      </c>
      <c r="BW42" t="s">
        <v>23</v>
      </c>
      <c r="BX42" t="s">
        <v>64</v>
      </c>
      <c r="BY42" t="s">
        <v>65</v>
      </c>
      <c r="BZ42" t="s">
        <v>66</v>
      </c>
      <c r="CA42" t="s">
        <v>67</v>
      </c>
      <c r="CB42" t="s">
        <v>68</v>
      </c>
      <c r="CC42" t="s">
        <v>69</v>
      </c>
    </row>
    <row r="43" spans="51:81" x14ac:dyDescent="0.2">
      <c r="AY43" t="s">
        <v>310</v>
      </c>
      <c r="AZ43">
        <v>3</v>
      </c>
      <c r="BA43">
        <v>0</v>
      </c>
      <c r="BB43">
        <v>0</v>
      </c>
      <c r="BC43">
        <v>0</v>
      </c>
      <c r="BD43">
        <v>0</v>
      </c>
      <c r="BE43">
        <v>0</v>
      </c>
      <c r="BF43">
        <v>0</v>
      </c>
      <c r="BG43">
        <v>1</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row>
    <row r="46" spans="51:81" x14ac:dyDescent="0.2">
      <c r="AZ46" t="s">
        <v>44</v>
      </c>
      <c r="BA46" t="s">
        <v>45</v>
      </c>
      <c r="BB46" t="s">
        <v>46</v>
      </c>
      <c r="BC46" t="s">
        <v>47</v>
      </c>
      <c r="BD46" t="s">
        <v>48</v>
      </c>
      <c r="BE46" t="s">
        <v>5</v>
      </c>
      <c r="BF46" t="s">
        <v>49</v>
      </c>
      <c r="BG46" t="s">
        <v>50</v>
      </c>
      <c r="BH46" t="s">
        <v>51</v>
      </c>
      <c r="BI46" t="s">
        <v>52</v>
      </c>
      <c r="BJ46" t="s">
        <v>53</v>
      </c>
      <c r="BK46" t="s">
        <v>54</v>
      </c>
      <c r="BL46" t="s">
        <v>55</v>
      </c>
      <c r="BM46" t="s">
        <v>13</v>
      </c>
      <c r="BN46" t="s">
        <v>56</v>
      </c>
      <c r="BO46" t="s">
        <v>57</v>
      </c>
      <c r="BP46" t="s">
        <v>58</v>
      </c>
      <c r="BQ46" t="s">
        <v>59</v>
      </c>
      <c r="BR46" t="s">
        <v>60</v>
      </c>
      <c r="BS46" t="s">
        <v>19</v>
      </c>
      <c r="BT46" t="s">
        <v>61</v>
      </c>
      <c r="BU46" t="s">
        <v>62</v>
      </c>
      <c r="BV46" t="s">
        <v>63</v>
      </c>
      <c r="BW46" t="s">
        <v>23</v>
      </c>
      <c r="BX46" t="s">
        <v>64</v>
      </c>
      <c r="BY46" t="s">
        <v>65</v>
      </c>
      <c r="BZ46" t="s">
        <v>66</v>
      </c>
      <c r="CA46" t="s">
        <v>67</v>
      </c>
      <c r="CB46" t="s">
        <v>68</v>
      </c>
      <c r="CC46" t="s">
        <v>69</v>
      </c>
    </row>
    <row r="47" spans="51:81" x14ac:dyDescent="0.2">
      <c r="AY47" t="s">
        <v>312</v>
      </c>
      <c r="AZ47">
        <v>0</v>
      </c>
      <c r="BA47">
        <v>0</v>
      </c>
      <c r="BB47">
        <v>1</v>
      </c>
      <c r="BC47">
        <v>1</v>
      </c>
      <c r="BD47">
        <v>0</v>
      </c>
      <c r="BE47">
        <v>0</v>
      </c>
      <c r="BF47">
        <v>1</v>
      </c>
      <c r="BG47">
        <v>1</v>
      </c>
      <c r="BH47">
        <v>1</v>
      </c>
      <c r="BI47">
        <v>0</v>
      </c>
      <c r="BJ47">
        <v>0</v>
      </c>
      <c r="BK47">
        <v>0</v>
      </c>
      <c r="BL47">
        <v>0</v>
      </c>
      <c r="BM47">
        <v>0</v>
      </c>
      <c r="BN47">
        <v>2</v>
      </c>
      <c r="BO47">
        <v>7</v>
      </c>
      <c r="BP47">
        <v>0</v>
      </c>
      <c r="BQ47">
        <v>0</v>
      </c>
      <c r="BR47">
        <v>1</v>
      </c>
      <c r="BS47">
        <v>0</v>
      </c>
      <c r="BT47">
        <v>0</v>
      </c>
      <c r="BU47">
        <v>0</v>
      </c>
      <c r="BV47">
        <v>0</v>
      </c>
      <c r="BW47">
        <v>2</v>
      </c>
      <c r="BX47">
        <v>0</v>
      </c>
      <c r="BY47">
        <v>0</v>
      </c>
      <c r="BZ47">
        <v>0</v>
      </c>
      <c r="CA47">
        <v>0</v>
      </c>
      <c r="CB47">
        <v>0</v>
      </c>
      <c r="CC47">
        <v>0</v>
      </c>
    </row>
    <row r="49" spans="2:81" x14ac:dyDescent="0.2">
      <c r="AP49" s="141" t="s">
        <v>348</v>
      </c>
      <c r="AQ49" s="141"/>
      <c r="AR49" s="141"/>
      <c r="AS49" s="141"/>
    </row>
    <row r="50" spans="2:81" x14ac:dyDescent="0.2">
      <c r="AP50" s="52" t="s">
        <v>40</v>
      </c>
      <c r="AQ50" s="52" t="s">
        <v>317</v>
      </c>
      <c r="AR50" s="52" t="s">
        <v>39</v>
      </c>
      <c r="AS50" s="52" t="s">
        <v>38</v>
      </c>
    </row>
    <row r="51" spans="2:81" x14ac:dyDescent="0.2">
      <c r="B51" s="85" t="s">
        <v>295</v>
      </c>
      <c r="C51" t="s">
        <v>42</v>
      </c>
      <c r="D51">
        <v>2010</v>
      </c>
      <c r="E51">
        <v>2011</v>
      </c>
      <c r="F51">
        <v>2012</v>
      </c>
      <c r="G51">
        <v>2013</v>
      </c>
      <c r="H51">
        <v>2014</v>
      </c>
      <c r="I51">
        <v>2015</v>
      </c>
      <c r="J51">
        <v>2016</v>
      </c>
      <c r="K51">
        <v>2017</v>
      </c>
      <c r="L51">
        <v>2018</v>
      </c>
      <c r="M51">
        <v>2019</v>
      </c>
      <c r="P51" t="s">
        <v>43</v>
      </c>
      <c r="Q51">
        <v>2010</v>
      </c>
      <c r="R51">
        <v>2011</v>
      </c>
      <c r="S51">
        <v>2012</v>
      </c>
      <c r="T51">
        <v>2013</v>
      </c>
      <c r="U51">
        <v>2014</v>
      </c>
      <c r="V51">
        <v>2015</v>
      </c>
      <c r="W51">
        <v>2016</v>
      </c>
      <c r="X51">
        <v>2017</v>
      </c>
      <c r="Y51">
        <v>2018</v>
      </c>
      <c r="Z51">
        <v>2019</v>
      </c>
      <c r="AC51" t="s">
        <v>30</v>
      </c>
      <c r="AD51">
        <v>2010</v>
      </c>
      <c r="AE51">
        <v>2011</v>
      </c>
      <c r="AF51">
        <v>2012</v>
      </c>
      <c r="AG51">
        <v>2013</v>
      </c>
      <c r="AH51">
        <v>2014</v>
      </c>
      <c r="AI51">
        <v>2015</v>
      </c>
      <c r="AJ51">
        <v>2016</v>
      </c>
      <c r="AK51">
        <v>2017</v>
      </c>
      <c r="AL51">
        <v>2018</v>
      </c>
      <c r="AM51">
        <v>2019</v>
      </c>
      <c r="AN51" t="s">
        <v>31</v>
      </c>
      <c r="AP51" s="54">
        <v>1</v>
      </c>
      <c r="AQ51" s="113" t="s">
        <v>14</v>
      </c>
      <c r="AR51" s="54">
        <v>63</v>
      </c>
      <c r="AS51" s="55">
        <f t="shared" ref="AS51:AS80" si="6">AR51/$AN$82</f>
        <v>0.12701612903225806</v>
      </c>
      <c r="AY51" t="s">
        <v>308</v>
      </c>
      <c r="AZ51" t="s">
        <v>44</v>
      </c>
      <c r="BA51" t="s">
        <v>45</v>
      </c>
      <c r="BB51" t="s">
        <v>46</v>
      </c>
      <c r="BC51" t="s">
        <v>47</v>
      </c>
      <c r="BD51" t="s">
        <v>48</v>
      </c>
      <c r="BE51" t="s">
        <v>5</v>
      </c>
      <c r="BF51" t="s">
        <v>49</v>
      </c>
      <c r="BG51" t="s">
        <v>50</v>
      </c>
      <c r="BH51" t="s">
        <v>51</v>
      </c>
      <c r="BI51" t="s">
        <v>52</v>
      </c>
      <c r="BJ51" t="s">
        <v>53</v>
      </c>
      <c r="BK51" t="s">
        <v>54</v>
      </c>
      <c r="BL51" t="s">
        <v>55</v>
      </c>
      <c r="BM51" t="s">
        <v>13</v>
      </c>
      <c r="BN51" t="s">
        <v>56</v>
      </c>
      <c r="BO51" t="s">
        <v>57</v>
      </c>
      <c r="BP51" t="s">
        <v>58</v>
      </c>
      <c r="BQ51" t="s">
        <v>59</v>
      </c>
      <c r="BR51" t="s">
        <v>60</v>
      </c>
      <c r="BS51" t="s">
        <v>19</v>
      </c>
      <c r="BT51" t="s">
        <v>61</v>
      </c>
      <c r="BU51" t="s">
        <v>62</v>
      </c>
      <c r="BV51" t="s">
        <v>63</v>
      </c>
      <c r="BW51" t="s">
        <v>23</v>
      </c>
      <c r="BX51" t="s">
        <v>64</v>
      </c>
      <c r="BY51" t="s">
        <v>65</v>
      </c>
      <c r="BZ51" t="s">
        <v>66</v>
      </c>
      <c r="CA51" t="s">
        <v>67</v>
      </c>
      <c r="CB51" t="s">
        <v>68</v>
      </c>
      <c r="CC51" t="s">
        <v>69</v>
      </c>
    </row>
    <row r="52" spans="2:81" x14ac:dyDescent="0.2">
      <c r="B52" t="s">
        <v>44</v>
      </c>
      <c r="D52">
        <v>0</v>
      </c>
      <c r="E52">
        <v>2</v>
      </c>
      <c r="F52">
        <v>3</v>
      </c>
      <c r="G52">
        <v>2</v>
      </c>
      <c r="H52">
        <v>1</v>
      </c>
      <c r="I52">
        <v>2</v>
      </c>
      <c r="J52">
        <v>2</v>
      </c>
      <c r="K52">
        <v>3</v>
      </c>
      <c r="L52">
        <v>1</v>
      </c>
      <c r="M52">
        <v>0</v>
      </c>
      <c r="Q52">
        <v>0</v>
      </c>
      <c r="R52">
        <v>5</v>
      </c>
      <c r="S52">
        <v>14</v>
      </c>
      <c r="T52">
        <v>6</v>
      </c>
      <c r="U52">
        <v>3</v>
      </c>
      <c r="V52">
        <v>3</v>
      </c>
      <c r="W52">
        <v>3</v>
      </c>
      <c r="X52">
        <v>0</v>
      </c>
      <c r="Y52">
        <v>1</v>
      </c>
      <c r="Z52">
        <v>0</v>
      </c>
      <c r="AD52">
        <v>0</v>
      </c>
      <c r="AE52">
        <v>7</v>
      </c>
      <c r="AF52">
        <v>17</v>
      </c>
      <c r="AG52">
        <v>8</v>
      </c>
      <c r="AH52">
        <v>4</v>
      </c>
      <c r="AI52">
        <v>5</v>
      </c>
      <c r="AJ52">
        <v>5</v>
      </c>
      <c r="AK52">
        <v>3</v>
      </c>
      <c r="AL52">
        <v>2</v>
      </c>
      <c r="AM52">
        <v>0</v>
      </c>
      <c r="AN52">
        <f>SUM(AD52:AM52)</f>
        <v>51</v>
      </c>
      <c r="AP52" s="54">
        <v>2</v>
      </c>
      <c r="AQ52" s="113" t="s">
        <v>15</v>
      </c>
      <c r="AR52" s="54">
        <v>53</v>
      </c>
      <c r="AS52" s="55">
        <f t="shared" si="6"/>
        <v>0.10685483870967742</v>
      </c>
      <c r="AU52" t="s">
        <v>23</v>
      </c>
      <c r="AV52">
        <f>SUM(AR80,AR76,AR71,AR62)</f>
        <v>25</v>
      </c>
      <c r="AY52" t="s">
        <v>310</v>
      </c>
      <c r="AZ52">
        <v>0</v>
      </c>
      <c r="BA52">
        <v>0</v>
      </c>
      <c r="BB52">
        <v>0</v>
      </c>
      <c r="BC52">
        <v>0</v>
      </c>
      <c r="BD52">
        <v>0</v>
      </c>
      <c r="BE52">
        <v>0</v>
      </c>
      <c r="BF52">
        <v>0</v>
      </c>
      <c r="BG52">
        <v>0</v>
      </c>
      <c r="BH52">
        <v>0</v>
      </c>
      <c r="BI52">
        <v>0</v>
      </c>
      <c r="BJ52">
        <v>1</v>
      </c>
      <c r="BK52">
        <v>0</v>
      </c>
      <c r="BL52">
        <v>0</v>
      </c>
      <c r="BM52">
        <v>0</v>
      </c>
      <c r="BN52">
        <v>0</v>
      </c>
      <c r="BO52">
        <v>0</v>
      </c>
      <c r="BP52">
        <v>0</v>
      </c>
      <c r="BQ52">
        <v>0</v>
      </c>
      <c r="BR52">
        <v>0</v>
      </c>
      <c r="BS52">
        <v>0</v>
      </c>
      <c r="BT52">
        <v>0</v>
      </c>
      <c r="BU52">
        <v>0</v>
      </c>
      <c r="BV52">
        <v>0</v>
      </c>
      <c r="BW52">
        <v>0</v>
      </c>
      <c r="BX52">
        <v>0</v>
      </c>
      <c r="BY52">
        <v>0</v>
      </c>
      <c r="BZ52">
        <v>0</v>
      </c>
      <c r="CA52">
        <v>0</v>
      </c>
      <c r="CB52">
        <v>0</v>
      </c>
      <c r="CC52">
        <v>0</v>
      </c>
    </row>
    <row r="53" spans="2:81" x14ac:dyDescent="0.2">
      <c r="B53" t="s">
        <v>45</v>
      </c>
      <c r="D53">
        <v>0</v>
      </c>
      <c r="E53">
        <v>1</v>
      </c>
      <c r="F53">
        <v>0</v>
      </c>
      <c r="G53">
        <v>2</v>
      </c>
      <c r="H53">
        <v>0</v>
      </c>
      <c r="I53">
        <v>1</v>
      </c>
      <c r="J53">
        <v>1</v>
      </c>
      <c r="K53">
        <v>0</v>
      </c>
      <c r="L53">
        <v>0</v>
      </c>
      <c r="M53">
        <v>0</v>
      </c>
      <c r="Q53">
        <v>0</v>
      </c>
      <c r="R53">
        <v>0</v>
      </c>
      <c r="S53">
        <v>0</v>
      </c>
      <c r="T53">
        <v>0</v>
      </c>
      <c r="U53">
        <v>1</v>
      </c>
      <c r="V53">
        <v>2</v>
      </c>
      <c r="W53">
        <v>1</v>
      </c>
      <c r="X53">
        <v>2</v>
      </c>
      <c r="Y53">
        <v>0</v>
      </c>
      <c r="Z53">
        <v>0</v>
      </c>
      <c r="AD53">
        <v>0</v>
      </c>
      <c r="AE53">
        <v>1</v>
      </c>
      <c r="AF53">
        <v>0</v>
      </c>
      <c r="AG53">
        <v>2</v>
      </c>
      <c r="AH53">
        <v>1</v>
      </c>
      <c r="AI53">
        <v>3</v>
      </c>
      <c r="AJ53">
        <v>2</v>
      </c>
      <c r="AK53">
        <v>2</v>
      </c>
      <c r="AL53">
        <v>0</v>
      </c>
      <c r="AM53">
        <v>0</v>
      </c>
      <c r="AN53">
        <f t="shared" ref="AN53:AN81" si="7">SUM(AD53:AM53)</f>
        <v>11</v>
      </c>
      <c r="AP53" s="54">
        <v>3</v>
      </c>
      <c r="AQ53" s="113" t="s">
        <v>0</v>
      </c>
      <c r="AR53" s="54">
        <v>51</v>
      </c>
      <c r="AS53" s="55">
        <f t="shared" si="6"/>
        <v>0.1028225806451613</v>
      </c>
    </row>
    <row r="54" spans="2:81" x14ac:dyDescent="0.2">
      <c r="B54" t="s">
        <v>46</v>
      </c>
      <c r="D54">
        <v>0</v>
      </c>
      <c r="E54">
        <v>0</v>
      </c>
      <c r="F54">
        <v>1</v>
      </c>
      <c r="G54">
        <v>0</v>
      </c>
      <c r="H54">
        <v>0</v>
      </c>
      <c r="I54">
        <v>0</v>
      </c>
      <c r="J54">
        <v>0</v>
      </c>
      <c r="K54">
        <v>0</v>
      </c>
      <c r="L54">
        <v>0</v>
      </c>
      <c r="M54">
        <v>0</v>
      </c>
      <c r="Q54">
        <v>0</v>
      </c>
      <c r="R54">
        <v>3</v>
      </c>
      <c r="S54">
        <v>2</v>
      </c>
      <c r="T54">
        <v>1</v>
      </c>
      <c r="U54">
        <v>2</v>
      </c>
      <c r="V54">
        <v>1</v>
      </c>
      <c r="W54">
        <v>2</v>
      </c>
      <c r="X54">
        <v>3</v>
      </c>
      <c r="Y54">
        <v>0</v>
      </c>
      <c r="Z54">
        <v>0</v>
      </c>
      <c r="AD54">
        <v>0</v>
      </c>
      <c r="AE54">
        <v>3</v>
      </c>
      <c r="AF54">
        <v>3</v>
      </c>
      <c r="AG54">
        <v>1</v>
      </c>
      <c r="AH54">
        <v>2</v>
      </c>
      <c r="AI54">
        <v>1</v>
      </c>
      <c r="AJ54">
        <v>2</v>
      </c>
      <c r="AK54">
        <v>3</v>
      </c>
      <c r="AL54">
        <v>0</v>
      </c>
      <c r="AM54">
        <v>0</v>
      </c>
      <c r="AN54">
        <f t="shared" si="7"/>
        <v>15</v>
      </c>
      <c r="AP54" s="54">
        <v>4</v>
      </c>
      <c r="AQ54" s="113" t="s">
        <v>6</v>
      </c>
      <c r="AR54" s="54">
        <v>38</v>
      </c>
      <c r="AS54" s="55">
        <f t="shared" si="6"/>
        <v>7.6612903225806453E-2</v>
      </c>
    </row>
    <row r="55" spans="2:81" x14ac:dyDescent="0.2">
      <c r="B55" t="s">
        <v>47</v>
      </c>
      <c r="D55">
        <v>0</v>
      </c>
      <c r="E55">
        <v>0</v>
      </c>
      <c r="F55">
        <v>1</v>
      </c>
      <c r="G55">
        <v>0</v>
      </c>
      <c r="H55">
        <v>0</v>
      </c>
      <c r="I55">
        <v>0</v>
      </c>
      <c r="J55">
        <v>0</v>
      </c>
      <c r="K55">
        <v>0</v>
      </c>
      <c r="L55">
        <v>0</v>
      </c>
      <c r="M55">
        <v>0</v>
      </c>
      <c r="Q55">
        <v>0</v>
      </c>
      <c r="R55">
        <v>0</v>
      </c>
      <c r="S55">
        <v>3</v>
      </c>
      <c r="T55">
        <v>1</v>
      </c>
      <c r="U55">
        <v>0</v>
      </c>
      <c r="V55">
        <v>1</v>
      </c>
      <c r="W55">
        <v>3</v>
      </c>
      <c r="X55">
        <v>1</v>
      </c>
      <c r="Y55">
        <v>0</v>
      </c>
      <c r="Z55">
        <v>0</v>
      </c>
      <c r="AD55">
        <v>0</v>
      </c>
      <c r="AE55">
        <v>0</v>
      </c>
      <c r="AF55">
        <v>4</v>
      </c>
      <c r="AG55">
        <v>1</v>
      </c>
      <c r="AH55">
        <v>0</v>
      </c>
      <c r="AI55">
        <v>1</v>
      </c>
      <c r="AJ55">
        <v>3</v>
      </c>
      <c r="AK55">
        <v>1</v>
      </c>
      <c r="AL55">
        <v>0</v>
      </c>
      <c r="AM55">
        <v>0</v>
      </c>
      <c r="AN55">
        <f t="shared" si="7"/>
        <v>10</v>
      </c>
      <c r="AP55" s="54">
        <v>5</v>
      </c>
      <c r="AQ55" s="113" t="s">
        <v>7</v>
      </c>
      <c r="AR55" s="54">
        <v>34</v>
      </c>
      <c r="AS55" s="55">
        <f t="shared" si="6"/>
        <v>6.8548387096774188E-2</v>
      </c>
      <c r="AZ55" t="s">
        <v>44</v>
      </c>
      <c r="BA55" t="s">
        <v>45</v>
      </c>
      <c r="BB55" t="s">
        <v>46</v>
      </c>
      <c r="BC55" t="s">
        <v>47</v>
      </c>
      <c r="BD55" t="s">
        <v>48</v>
      </c>
      <c r="BE55" t="s">
        <v>5</v>
      </c>
      <c r="BF55" t="s">
        <v>49</v>
      </c>
      <c r="BG55" t="s">
        <v>50</v>
      </c>
      <c r="BH55" t="s">
        <v>51</v>
      </c>
      <c r="BI55" t="s">
        <v>52</v>
      </c>
      <c r="BJ55" t="s">
        <v>53</v>
      </c>
      <c r="BK55" t="s">
        <v>54</v>
      </c>
      <c r="BL55" t="s">
        <v>55</v>
      </c>
      <c r="BM55" t="s">
        <v>13</v>
      </c>
      <c r="BN55" t="s">
        <v>56</v>
      </c>
      <c r="BO55" t="s">
        <v>57</v>
      </c>
      <c r="BP55" t="s">
        <v>58</v>
      </c>
      <c r="BQ55" t="s">
        <v>59</v>
      </c>
      <c r="BR55" t="s">
        <v>60</v>
      </c>
      <c r="BS55" t="s">
        <v>19</v>
      </c>
      <c r="BT55" t="s">
        <v>61</v>
      </c>
      <c r="BU55" t="s">
        <v>62</v>
      </c>
      <c r="BV55" t="s">
        <v>63</v>
      </c>
      <c r="BW55" t="s">
        <v>23</v>
      </c>
      <c r="BX55" t="s">
        <v>64</v>
      </c>
      <c r="BY55" t="s">
        <v>65</v>
      </c>
      <c r="BZ55" t="s">
        <v>66</v>
      </c>
      <c r="CA55" t="s">
        <v>67</v>
      </c>
      <c r="CB55" t="s">
        <v>68</v>
      </c>
      <c r="CC55" t="s">
        <v>69</v>
      </c>
    </row>
    <row r="56" spans="2:81" x14ac:dyDescent="0.2">
      <c r="B56" t="s">
        <v>48</v>
      </c>
      <c r="D56">
        <v>0</v>
      </c>
      <c r="E56">
        <v>0</v>
      </c>
      <c r="F56">
        <v>0</v>
      </c>
      <c r="G56">
        <v>0</v>
      </c>
      <c r="H56">
        <v>0</v>
      </c>
      <c r="I56">
        <v>0</v>
      </c>
      <c r="J56">
        <v>0</v>
      </c>
      <c r="K56">
        <v>0</v>
      </c>
      <c r="L56">
        <v>0</v>
      </c>
      <c r="M56">
        <v>0</v>
      </c>
      <c r="Q56">
        <v>0</v>
      </c>
      <c r="R56">
        <v>0</v>
      </c>
      <c r="S56">
        <v>1</v>
      </c>
      <c r="T56">
        <v>0</v>
      </c>
      <c r="U56">
        <v>0</v>
      </c>
      <c r="V56">
        <v>0</v>
      </c>
      <c r="W56">
        <v>0</v>
      </c>
      <c r="X56">
        <v>0</v>
      </c>
      <c r="Y56">
        <v>0</v>
      </c>
      <c r="Z56">
        <v>0</v>
      </c>
      <c r="AD56">
        <v>0</v>
      </c>
      <c r="AE56">
        <v>0</v>
      </c>
      <c r="AF56">
        <v>1</v>
      </c>
      <c r="AG56">
        <v>0</v>
      </c>
      <c r="AH56">
        <v>0</v>
      </c>
      <c r="AI56">
        <v>0</v>
      </c>
      <c r="AJ56">
        <v>0</v>
      </c>
      <c r="AK56">
        <v>0</v>
      </c>
      <c r="AL56">
        <v>0</v>
      </c>
      <c r="AM56">
        <v>0</v>
      </c>
      <c r="AN56">
        <f t="shared" si="7"/>
        <v>1</v>
      </c>
      <c r="AP56" s="54">
        <v>6</v>
      </c>
      <c r="AQ56" s="113" t="s">
        <v>5</v>
      </c>
      <c r="AR56" s="54">
        <v>30</v>
      </c>
      <c r="AS56" s="55">
        <f t="shared" si="6"/>
        <v>6.0483870967741937E-2</v>
      </c>
      <c r="AY56" t="s">
        <v>312</v>
      </c>
      <c r="AZ56">
        <v>4</v>
      </c>
      <c r="BA56">
        <v>1</v>
      </c>
      <c r="BB56">
        <v>3</v>
      </c>
      <c r="BC56">
        <v>0</v>
      </c>
      <c r="BD56">
        <v>0</v>
      </c>
      <c r="BE56">
        <v>0</v>
      </c>
      <c r="BF56">
        <v>4</v>
      </c>
      <c r="BG56">
        <v>0</v>
      </c>
      <c r="BH56">
        <v>0</v>
      </c>
      <c r="BI56">
        <v>0</v>
      </c>
      <c r="BJ56">
        <v>4</v>
      </c>
      <c r="BK56">
        <v>2</v>
      </c>
      <c r="BL56">
        <v>1</v>
      </c>
      <c r="BM56">
        <v>8</v>
      </c>
      <c r="BN56">
        <v>0</v>
      </c>
      <c r="BO56">
        <v>0</v>
      </c>
      <c r="BP56">
        <v>0</v>
      </c>
      <c r="BQ56">
        <v>0</v>
      </c>
      <c r="BR56">
        <v>0</v>
      </c>
      <c r="BS56">
        <v>0</v>
      </c>
      <c r="BT56">
        <v>12</v>
      </c>
      <c r="BU56">
        <v>0</v>
      </c>
      <c r="BV56">
        <v>0</v>
      </c>
      <c r="BW56">
        <v>1</v>
      </c>
      <c r="BX56">
        <v>0</v>
      </c>
      <c r="BY56">
        <v>0</v>
      </c>
      <c r="BZ56">
        <v>0</v>
      </c>
      <c r="CA56">
        <v>0</v>
      </c>
      <c r="CB56">
        <v>0</v>
      </c>
      <c r="CC56">
        <v>0</v>
      </c>
    </row>
    <row r="57" spans="2:81" x14ac:dyDescent="0.2">
      <c r="B57" t="s">
        <v>5</v>
      </c>
      <c r="D57">
        <v>1</v>
      </c>
      <c r="E57">
        <v>0</v>
      </c>
      <c r="F57">
        <v>3</v>
      </c>
      <c r="G57">
        <v>0</v>
      </c>
      <c r="H57">
        <v>0</v>
      </c>
      <c r="I57">
        <v>0</v>
      </c>
      <c r="J57">
        <v>0</v>
      </c>
      <c r="K57">
        <v>0</v>
      </c>
      <c r="L57">
        <v>1</v>
      </c>
      <c r="M57">
        <v>0</v>
      </c>
      <c r="Q57">
        <v>0</v>
      </c>
      <c r="R57">
        <v>1</v>
      </c>
      <c r="S57">
        <v>2</v>
      </c>
      <c r="T57">
        <v>8</v>
      </c>
      <c r="U57">
        <v>3</v>
      </c>
      <c r="V57">
        <v>3</v>
      </c>
      <c r="W57">
        <v>5</v>
      </c>
      <c r="X57">
        <v>2</v>
      </c>
      <c r="Y57">
        <v>1</v>
      </c>
      <c r="Z57">
        <v>0</v>
      </c>
      <c r="AD57">
        <v>1</v>
      </c>
      <c r="AE57">
        <v>1</v>
      </c>
      <c r="AF57">
        <v>5</v>
      </c>
      <c r="AG57">
        <v>8</v>
      </c>
      <c r="AH57">
        <v>3</v>
      </c>
      <c r="AI57">
        <v>3</v>
      </c>
      <c r="AJ57">
        <v>5</v>
      </c>
      <c r="AK57">
        <v>2</v>
      </c>
      <c r="AL57">
        <v>2</v>
      </c>
      <c r="AM57">
        <v>0</v>
      </c>
      <c r="AN57">
        <f t="shared" si="7"/>
        <v>30</v>
      </c>
      <c r="AP57" s="54">
        <v>7</v>
      </c>
      <c r="AQ57" s="113" t="s">
        <v>10</v>
      </c>
      <c r="AR57" s="54">
        <v>24</v>
      </c>
      <c r="AS57" s="55">
        <f t="shared" si="6"/>
        <v>4.8387096774193547E-2</v>
      </c>
    </row>
    <row r="58" spans="2:81" x14ac:dyDescent="0.2">
      <c r="B58" t="s">
        <v>49</v>
      </c>
      <c r="D58">
        <v>0</v>
      </c>
      <c r="E58">
        <v>0</v>
      </c>
      <c r="F58">
        <v>2</v>
      </c>
      <c r="G58">
        <v>1</v>
      </c>
      <c r="H58">
        <v>0</v>
      </c>
      <c r="I58">
        <v>0</v>
      </c>
      <c r="J58">
        <v>0</v>
      </c>
      <c r="K58">
        <v>0</v>
      </c>
      <c r="L58">
        <v>0</v>
      </c>
      <c r="M58">
        <v>0</v>
      </c>
      <c r="Q58">
        <v>1</v>
      </c>
      <c r="R58">
        <v>3</v>
      </c>
      <c r="S58">
        <v>10</v>
      </c>
      <c r="T58">
        <v>7</v>
      </c>
      <c r="U58">
        <v>1</v>
      </c>
      <c r="V58">
        <v>4</v>
      </c>
      <c r="W58">
        <v>2</v>
      </c>
      <c r="X58">
        <v>0</v>
      </c>
      <c r="Y58">
        <v>6</v>
      </c>
      <c r="Z58">
        <v>1</v>
      </c>
      <c r="AD58">
        <v>1</v>
      </c>
      <c r="AE58">
        <v>3</v>
      </c>
      <c r="AF58">
        <v>12</v>
      </c>
      <c r="AG58">
        <v>8</v>
      </c>
      <c r="AH58">
        <v>1</v>
      </c>
      <c r="AI58">
        <v>4</v>
      </c>
      <c r="AJ58">
        <v>2</v>
      </c>
      <c r="AK58">
        <v>0</v>
      </c>
      <c r="AL58">
        <v>6</v>
      </c>
      <c r="AM58">
        <v>1</v>
      </c>
      <c r="AN58">
        <f t="shared" si="7"/>
        <v>38</v>
      </c>
      <c r="AP58" s="54">
        <v>8</v>
      </c>
      <c r="AQ58" s="113" t="s">
        <v>12</v>
      </c>
      <c r="AR58" s="54">
        <v>22</v>
      </c>
      <c r="AS58" s="55">
        <f t="shared" si="6"/>
        <v>4.4354838709677422E-2</v>
      </c>
    </row>
    <row r="59" spans="2:81" x14ac:dyDescent="0.2">
      <c r="B59" t="s">
        <v>50</v>
      </c>
      <c r="D59">
        <v>0</v>
      </c>
      <c r="E59">
        <v>0</v>
      </c>
      <c r="F59">
        <v>2</v>
      </c>
      <c r="G59">
        <v>0</v>
      </c>
      <c r="H59">
        <v>0</v>
      </c>
      <c r="I59">
        <v>1</v>
      </c>
      <c r="J59">
        <v>1</v>
      </c>
      <c r="K59">
        <v>0</v>
      </c>
      <c r="L59">
        <v>0</v>
      </c>
      <c r="M59">
        <v>0</v>
      </c>
      <c r="Q59">
        <v>0</v>
      </c>
      <c r="R59">
        <v>11</v>
      </c>
      <c r="S59">
        <v>6</v>
      </c>
      <c r="T59">
        <v>2</v>
      </c>
      <c r="U59">
        <v>1</v>
      </c>
      <c r="V59">
        <v>3</v>
      </c>
      <c r="W59">
        <v>4</v>
      </c>
      <c r="X59">
        <v>2</v>
      </c>
      <c r="Y59">
        <v>1</v>
      </c>
      <c r="Z59">
        <v>0</v>
      </c>
      <c r="AD59">
        <v>0</v>
      </c>
      <c r="AE59">
        <v>11</v>
      </c>
      <c r="AF59">
        <v>8</v>
      </c>
      <c r="AG59">
        <v>2</v>
      </c>
      <c r="AH59">
        <v>1</v>
      </c>
      <c r="AI59">
        <v>4</v>
      </c>
      <c r="AJ59">
        <v>5</v>
      </c>
      <c r="AK59">
        <v>2</v>
      </c>
      <c r="AL59">
        <v>1</v>
      </c>
      <c r="AM59">
        <v>0</v>
      </c>
      <c r="AN59">
        <f t="shared" si="7"/>
        <v>34</v>
      </c>
      <c r="AP59" s="54">
        <v>9</v>
      </c>
      <c r="AQ59" s="113" t="s">
        <v>13</v>
      </c>
      <c r="AR59" s="54">
        <v>20</v>
      </c>
      <c r="AS59" s="55">
        <f t="shared" si="6"/>
        <v>4.0322580645161289E-2</v>
      </c>
    </row>
    <row r="60" spans="2:81" x14ac:dyDescent="0.2">
      <c r="B60" t="s">
        <v>51</v>
      </c>
      <c r="D60">
        <v>0</v>
      </c>
      <c r="E60">
        <v>0</v>
      </c>
      <c r="F60">
        <v>0</v>
      </c>
      <c r="G60">
        <v>0</v>
      </c>
      <c r="H60">
        <v>0</v>
      </c>
      <c r="I60">
        <v>0</v>
      </c>
      <c r="J60">
        <v>0</v>
      </c>
      <c r="K60">
        <v>0</v>
      </c>
      <c r="L60">
        <v>0</v>
      </c>
      <c r="M60">
        <v>0</v>
      </c>
      <c r="Q60">
        <v>0</v>
      </c>
      <c r="R60">
        <v>0</v>
      </c>
      <c r="S60">
        <v>1</v>
      </c>
      <c r="T60">
        <v>2</v>
      </c>
      <c r="U60">
        <v>0</v>
      </c>
      <c r="V60">
        <v>2</v>
      </c>
      <c r="W60">
        <v>0</v>
      </c>
      <c r="X60">
        <v>0</v>
      </c>
      <c r="Y60">
        <v>0</v>
      </c>
      <c r="Z60">
        <v>0</v>
      </c>
      <c r="AD60">
        <v>0</v>
      </c>
      <c r="AE60">
        <v>0</v>
      </c>
      <c r="AF60">
        <v>1</v>
      </c>
      <c r="AG60">
        <v>2</v>
      </c>
      <c r="AH60">
        <v>0</v>
      </c>
      <c r="AI60">
        <v>2</v>
      </c>
      <c r="AJ60">
        <v>0</v>
      </c>
      <c r="AK60">
        <v>0</v>
      </c>
      <c r="AL60">
        <v>0</v>
      </c>
      <c r="AM60">
        <v>0</v>
      </c>
      <c r="AN60">
        <f t="shared" si="7"/>
        <v>5</v>
      </c>
      <c r="AP60" s="54">
        <v>10</v>
      </c>
      <c r="AQ60" s="113" t="s">
        <v>28</v>
      </c>
      <c r="AR60" s="54">
        <v>17</v>
      </c>
      <c r="AS60" s="55">
        <f t="shared" si="6"/>
        <v>3.4274193548387094E-2</v>
      </c>
      <c r="AY60" t="s">
        <v>314</v>
      </c>
      <c r="AZ60" t="s">
        <v>44</v>
      </c>
      <c r="BA60" t="s">
        <v>45</v>
      </c>
      <c r="BB60" t="s">
        <v>46</v>
      </c>
      <c r="BC60" t="s">
        <v>47</v>
      </c>
      <c r="BD60" t="s">
        <v>48</v>
      </c>
      <c r="BE60" t="s">
        <v>5</v>
      </c>
      <c r="BF60" t="s">
        <v>49</v>
      </c>
      <c r="BG60" t="s">
        <v>50</v>
      </c>
      <c r="BH60" t="s">
        <v>51</v>
      </c>
      <c r="BI60" t="s">
        <v>52</v>
      </c>
      <c r="BJ60" t="s">
        <v>53</v>
      </c>
      <c r="BK60" t="s">
        <v>54</v>
      </c>
      <c r="BL60" t="s">
        <v>55</v>
      </c>
      <c r="BM60" t="s">
        <v>13</v>
      </c>
      <c r="BN60" t="s">
        <v>56</v>
      </c>
      <c r="BO60" t="s">
        <v>57</v>
      </c>
      <c r="BP60" t="s">
        <v>58</v>
      </c>
      <c r="BQ60" t="s">
        <v>59</v>
      </c>
      <c r="BR60" t="s">
        <v>60</v>
      </c>
      <c r="BS60" t="s">
        <v>19</v>
      </c>
      <c r="BT60" t="s">
        <v>61</v>
      </c>
      <c r="BU60" t="s">
        <v>62</v>
      </c>
      <c r="BV60" t="s">
        <v>63</v>
      </c>
      <c r="BW60" t="s">
        <v>23</v>
      </c>
      <c r="BX60" t="s">
        <v>64</v>
      </c>
      <c r="BY60" t="s">
        <v>65</v>
      </c>
      <c r="BZ60" t="s">
        <v>66</v>
      </c>
      <c r="CA60" t="s">
        <v>67</v>
      </c>
      <c r="CB60" t="s">
        <v>68</v>
      </c>
      <c r="CC60" t="s">
        <v>69</v>
      </c>
    </row>
    <row r="61" spans="2:81" x14ac:dyDescent="0.2">
      <c r="B61" t="s">
        <v>52</v>
      </c>
      <c r="D61">
        <v>0</v>
      </c>
      <c r="E61">
        <v>1</v>
      </c>
      <c r="F61">
        <v>0</v>
      </c>
      <c r="G61">
        <v>0</v>
      </c>
      <c r="H61">
        <v>0</v>
      </c>
      <c r="I61">
        <v>0</v>
      </c>
      <c r="J61">
        <v>0</v>
      </c>
      <c r="K61">
        <v>0</v>
      </c>
      <c r="L61">
        <v>0</v>
      </c>
      <c r="M61">
        <v>0</v>
      </c>
      <c r="Q61">
        <v>0</v>
      </c>
      <c r="R61">
        <v>1</v>
      </c>
      <c r="S61">
        <v>1</v>
      </c>
      <c r="T61">
        <v>1</v>
      </c>
      <c r="U61">
        <v>2</v>
      </c>
      <c r="V61">
        <v>1</v>
      </c>
      <c r="W61">
        <v>1</v>
      </c>
      <c r="X61">
        <v>0</v>
      </c>
      <c r="Y61">
        <v>1</v>
      </c>
      <c r="Z61">
        <v>0</v>
      </c>
      <c r="AD61">
        <v>0</v>
      </c>
      <c r="AE61">
        <v>2</v>
      </c>
      <c r="AF61">
        <v>1</v>
      </c>
      <c r="AG61">
        <v>1</v>
      </c>
      <c r="AH61">
        <v>2</v>
      </c>
      <c r="AI61">
        <v>1</v>
      </c>
      <c r="AJ61">
        <v>1</v>
      </c>
      <c r="AK61">
        <v>0</v>
      </c>
      <c r="AL61">
        <v>1</v>
      </c>
      <c r="AM61">
        <v>0</v>
      </c>
      <c r="AN61">
        <f t="shared" si="7"/>
        <v>9</v>
      </c>
      <c r="AP61" s="54">
        <v>11</v>
      </c>
      <c r="AQ61" s="113" t="s">
        <v>2</v>
      </c>
      <c r="AR61" s="54">
        <v>15</v>
      </c>
      <c r="AS61" s="55">
        <f t="shared" si="6"/>
        <v>3.0241935483870969E-2</v>
      </c>
      <c r="AY61" t="s">
        <v>310</v>
      </c>
      <c r="AZ61">
        <v>2</v>
      </c>
      <c r="BA61">
        <v>1</v>
      </c>
      <c r="BB61">
        <v>0</v>
      </c>
      <c r="BC61">
        <v>0</v>
      </c>
      <c r="BD61">
        <v>0</v>
      </c>
      <c r="BE61">
        <v>0</v>
      </c>
      <c r="BF61">
        <v>0</v>
      </c>
      <c r="BG61">
        <v>1</v>
      </c>
      <c r="BH61">
        <v>0</v>
      </c>
      <c r="BI61">
        <v>0</v>
      </c>
      <c r="BJ61">
        <v>0</v>
      </c>
      <c r="BK61">
        <v>0</v>
      </c>
      <c r="BL61">
        <v>1</v>
      </c>
      <c r="BM61">
        <v>0</v>
      </c>
      <c r="BN61">
        <v>0</v>
      </c>
      <c r="BO61">
        <v>1</v>
      </c>
      <c r="BP61">
        <v>0</v>
      </c>
      <c r="BQ61">
        <v>0</v>
      </c>
      <c r="BR61">
        <v>0</v>
      </c>
      <c r="BS61">
        <v>0</v>
      </c>
      <c r="BT61">
        <v>0</v>
      </c>
      <c r="BU61">
        <v>0</v>
      </c>
      <c r="BV61">
        <v>0</v>
      </c>
      <c r="BW61">
        <v>1</v>
      </c>
      <c r="BX61">
        <v>0</v>
      </c>
      <c r="BY61">
        <v>0</v>
      </c>
      <c r="BZ61">
        <v>0</v>
      </c>
      <c r="CA61">
        <v>0</v>
      </c>
      <c r="CB61">
        <v>0</v>
      </c>
      <c r="CC61">
        <v>0</v>
      </c>
    </row>
    <row r="62" spans="2:81" x14ac:dyDescent="0.2">
      <c r="B62" t="s">
        <v>53</v>
      </c>
      <c r="D62">
        <v>0</v>
      </c>
      <c r="E62">
        <v>0</v>
      </c>
      <c r="F62">
        <v>5</v>
      </c>
      <c r="G62">
        <v>4</v>
      </c>
      <c r="H62">
        <v>0</v>
      </c>
      <c r="I62">
        <v>2</v>
      </c>
      <c r="J62">
        <v>2</v>
      </c>
      <c r="K62">
        <v>1</v>
      </c>
      <c r="L62">
        <v>0</v>
      </c>
      <c r="M62">
        <v>0</v>
      </c>
      <c r="Q62">
        <v>0</v>
      </c>
      <c r="R62">
        <v>0</v>
      </c>
      <c r="S62">
        <v>1</v>
      </c>
      <c r="T62">
        <v>3</v>
      </c>
      <c r="U62">
        <v>2</v>
      </c>
      <c r="V62">
        <v>2</v>
      </c>
      <c r="W62">
        <v>0</v>
      </c>
      <c r="X62">
        <v>1</v>
      </c>
      <c r="Y62">
        <v>1</v>
      </c>
      <c r="Z62">
        <v>0</v>
      </c>
      <c r="AD62">
        <v>0</v>
      </c>
      <c r="AE62">
        <v>0</v>
      </c>
      <c r="AF62">
        <v>6</v>
      </c>
      <c r="AG62">
        <v>7</v>
      </c>
      <c r="AH62">
        <v>2</v>
      </c>
      <c r="AI62">
        <v>4</v>
      </c>
      <c r="AJ62">
        <v>2</v>
      </c>
      <c r="AK62">
        <v>2</v>
      </c>
      <c r="AL62">
        <v>1</v>
      </c>
      <c r="AM62">
        <v>0</v>
      </c>
      <c r="AN62">
        <f t="shared" si="7"/>
        <v>24</v>
      </c>
      <c r="AP62" s="54">
        <v>12</v>
      </c>
      <c r="AQ62" s="113" t="s">
        <v>23</v>
      </c>
      <c r="AR62" s="54">
        <v>14</v>
      </c>
      <c r="AS62" s="55">
        <f t="shared" si="6"/>
        <v>2.8225806451612902E-2</v>
      </c>
    </row>
    <row r="63" spans="2:81" x14ac:dyDescent="0.2">
      <c r="B63" t="s">
        <v>54</v>
      </c>
      <c r="D63">
        <v>0</v>
      </c>
      <c r="E63">
        <v>0</v>
      </c>
      <c r="F63">
        <v>0</v>
      </c>
      <c r="G63">
        <v>1</v>
      </c>
      <c r="H63">
        <v>1</v>
      </c>
      <c r="I63">
        <v>1</v>
      </c>
      <c r="J63">
        <v>0</v>
      </c>
      <c r="K63">
        <v>0</v>
      </c>
      <c r="L63">
        <v>0</v>
      </c>
      <c r="M63">
        <v>0</v>
      </c>
      <c r="Q63">
        <v>0</v>
      </c>
      <c r="R63">
        <v>0</v>
      </c>
      <c r="S63">
        <v>1</v>
      </c>
      <c r="T63">
        <v>0</v>
      </c>
      <c r="U63">
        <v>0</v>
      </c>
      <c r="V63">
        <v>0</v>
      </c>
      <c r="W63">
        <v>1</v>
      </c>
      <c r="X63">
        <v>1</v>
      </c>
      <c r="Y63">
        <v>1</v>
      </c>
      <c r="Z63">
        <v>0</v>
      </c>
      <c r="AD63">
        <v>0</v>
      </c>
      <c r="AE63">
        <v>0</v>
      </c>
      <c r="AF63">
        <v>1</v>
      </c>
      <c r="AG63">
        <v>1</v>
      </c>
      <c r="AH63">
        <v>1</v>
      </c>
      <c r="AI63">
        <v>1</v>
      </c>
      <c r="AJ63">
        <v>1</v>
      </c>
      <c r="AK63">
        <v>1</v>
      </c>
      <c r="AL63">
        <v>1</v>
      </c>
      <c r="AM63">
        <v>0</v>
      </c>
      <c r="AN63">
        <f t="shared" si="7"/>
        <v>7</v>
      </c>
      <c r="AP63" s="54">
        <v>13</v>
      </c>
      <c r="AQ63" s="113" t="s">
        <v>27</v>
      </c>
      <c r="AR63" s="54">
        <v>12</v>
      </c>
      <c r="AS63" s="55">
        <f t="shared" si="6"/>
        <v>2.4193548387096774E-2</v>
      </c>
    </row>
    <row r="64" spans="2:81" x14ac:dyDescent="0.2">
      <c r="B64" t="s">
        <v>55</v>
      </c>
      <c r="D64">
        <v>0</v>
      </c>
      <c r="E64">
        <v>0</v>
      </c>
      <c r="F64">
        <v>2</v>
      </c>
      <c r="G64">
        <v>2</v>
      </c>
      <c r="H64">
        <v>0</v>
      </c>
      <c r="I64">
        <v>1</v>
      </c>
      <c r="J64">
        <v>1</v>
      </c>
      <c r="K64">
        <v>0</v>
      </c>
      <c r="L64">
        <v>0</v>
      </c>
      <c r="M64">
        <v>1</v>
      </c>
      <c r="Q64">
        <v>0</v>
      </c>
      <c r="R64">
        <v>4</v>
      </c>
      <c r="S64">
        <v>1</v>
      </c>
      <c r="T64">
        <v>4</v>
      </c>
      <c r="U64">
        <v>3</v>
      </c>
      <c r="V64">
        <v>2</v>
      </c>
      <c r="W64">
        <v>0</v>
      </c>
      <c r="X64">
        <v>0</v>
      </c>
      <c r="Y64">
        <v>1</v>
      </c>
      <c r="Z64">
        <v>0</v>
      </c>
      <c r="AD64">
        <v>0</v>
      </c>
      <c r="AE64">
        <v>4</v>
      </c>
      <c r="AF64">
        <v>3</v>
      </c>
      <c r="AG64">
        <v>6</v>
      </c>
      <c r="AH64">
        <v>3</v>
      </c>
      <c r="AI64">
        <v>3</v>
      </c>
      <c r="AJ64">
        <v>1</v>
      </c>
      <c r="AK64">
        <v>0</v>
      </c>
      <c r="AL64">
        <v>1</v>
      </c>
      <c r="AM64">
        <v>1</v>
      </c>
      <c r="AN64">
        <f t="shared" si="7"/>
        <v>22</v>
      </c>
      <c r="AP64" s="54">
        <v>14</v>
      </c>
      <c r="AQ64" s="113" t="s">
        <v>1</v>
      </c>
      <c r="AR64" s="54">
        <v>11</v>
      </c>
      <c r="AS64" s="55">
        <f t="shared" si="6"/>
        <v>2.2177419354838711E-2</v>
      </c>
      <c r="AZ64" t="s">
        <v>44</v>
      </c>
      <c r="BA64" t="s">
        <v>45</v>
      </c>
      <c r="BB64" t="s">
        <v>46</v>
      </c>
      <c r="BC64" t="s">
        <v>47</v>
      </c>
      <c r="BD64" t="s">
        <v>48</v>
      </c>
      <c r="BE64" t="s">
        <v>5</v>
      </c>
      <c r="BF64" t="s">
        <v>49</v>
      </c>
      <c r="BG64" t="s">
        <v>50</v>
      </c>
      <c r="BH64" t="s">
        <v>51</v>
      </c>
      <c r="BI64" t="s">
        <v>52</v>
      </c>
      <c r="BJ64" t="s">
        <v>53</v>
      </c>
      <c r="BK64" t="s">
        <v>54</v>
      </c>
      <c r="BL64" t="s">
        <v>55</v>
      </c>
      <c r="BM64" t="s">
        <v>13</v>
      </c>
      <c r="BN64" t="s">
        <v>56</v>
      </c>
      <c r="BO64" t="s">
        <v>57</v>
      </c>
      <c r="BP64" t="s">
        <v>58</v>
      </c>
      <c r="BQ64" t="s">
        <v>59</v>
      </c>
      <c r="BR64" t="s">
        <v>60</v>
      </c>
      <c r="BS64" t="s">
        <v>19</v>
      </c>
      <c r="BT64" t="s">
        <v>61</v>
      </c>
      <c r="BU64" t="s">
        <v>62</v>
      </c>
      <c r="BV64" t="s">
        <v>63</v>
      </c>
      <c r="BW64" t="s">
        <v>23</v>
      </c>
      <c r="BX64" t="s">
        <v>64</v>
      </c>
      <c r="BY64" t="s">
        <v>65</v>
      </c>
      <c r="BZ64" t="s">
        <v>66</v>
      </c>
      <c r="CA64" t="s">
        <v>67</v>
      </c>
      <c r="CB64" t="s">
        <v>68</v>
      </c>
      <c r="CC64" t="s">
        <v>69</v>
      </c>
    </row>
    <row r="65" spans="2:81" x14ac:dyDescent="0.2">
      <c r="B65" t="s">
        <v>13</v>
      </c>
      <c r="D65">
        <v>0</v>
      </c>
      <c r="E65">
        <v>0</v>
      </c>
      <c r="F65">
        <v>2</v>
      </c>
      <c r="G65">
        <v>0</v>
      </c>
      <c r="H65">
        <v>0</v>
      </c>
      <c r="I65">
        <v>1</v>
      </c>
      <c r="J65">
        <v>0</v>
      </c>
      <c r="K65">
        <v>0</v>
      </c>
      <c r="L65">
        <v>0</v>
      </c>
      <c r="M65">
        <v>0</v>
      </c>
      <c r="Q65">
        <v>0</v>
      </c>
      <c r="R65">
        <v>2</v>
      </c>
      <c r="S65">
        <v>5</v>
      </c>
      <c r="T65">
        <v>3</v>
      </c>
      <c r="U65">
        <v>1</v>
      </c>
      <c r="V65">
        <v>0</v>
      </c>
      <c r="W65">
        <v>4</v>
      </c>
      <c r="X65">
        <v>1</v>
      </c>
      <c r="Y65">
        <v>1</v>
      </c>
      <c r="Z65">
        <v>0</v>
      </c>
      <c r="AD65">
        <v>0</v>
      </c>
      <c r="AE65">
        <v>2</v>
      </c>
      <c r="AF65">
        <v>7</v>
      </c>
      <c r="AG65">
        <v>3</v>
      </c>
      <c r="AH65">
        <v>1</v>
      </c>
      <c r="AI65">
        <v>1</v>
      </c>
      <c r="AJ65">
        <v>4</v>
      </c>
      <c r="AK65">
        <v>1</v>
      </c>
      <c r="AL65">
        <v>1</v>
      </c>
      <c r="AM65">
        <v>0</v>
      </c>
      <c r="AN65">
        <f t="shared" si="7"/>
        <v>20</v>
      </c>
      <c r="AP65" s="54">
        <v>15</v>
      </c>
      <c r="AQ65" s="113" t="s">
        <v>282</v>
      </c>
      <c r="AR65" s="54">
        <v>11</v>
      </c>
      <c r="AS65" s="55">
        <f t="shared" si="6"/>
        <v>2.2177419354838711E-2</v>
      </c>
      <c r="AY65" t="s">
        <v>312</v>
      </c>
      <c r="AZ65">
        <v>3</v>
      </c>
      <c r="BA65">
        <v>0</v>
      </c>
      <c r="BB65">
        <v>0</v>
      </c>
      <c r="BC65">
        <v>0</v>
      </c>
      <c r="BD65">
        <v>0</v>
      </c>
      <c r="BE65">
        <v>3</v>
      </c>
      <c r="BF65">
        <v>6</v>
      </c>
      <c r="BG65">
        <v>3</v>
      </c>
      <c r="BH65">
        <v>0</v>
      </c>
      <c r="BI65">
        <v>0</v>
      </c>
      <c r="BJ65">
        <v>2</v>
      </c>
      <c r="BK65">
        <v>0</v>
      </c>
      <c r="BL65">
        <v>1</v>
      </c>
      <c r="BM65">
        <v>0</v>
      </c>
      <c r="BN65">
        <v>0</v>
      </c>
      <c r="BO65">
        <v>2</v>
      </c>
      <c r="BP65">
        <v>0</v>
      </c>
      <c r="BQ65">
        <v>1</v>
      </c>
      <c r="BR65">
        <v>2</v>
      </c>
      <c r="BS65">
        <v>0</v>
      </c>
      <c r="BT65">
        <v>0</v>
      </c>
      <c r="BU65">
        <v>0</v>
      </c>
      <c r="BV65">
        <v>0</v>
      </c>
      <c r="BW65">
        <v>1</v>
      </c>
      <c r="BX65">
        <v>2</v>
      </c>
      <c r="BY65">
        <v>0</v>
      </c>
      <c r="BZ65">
        <v>0</v>
      </c>
      <c r="CA65">
        <v>1</v>
      </c>
      <c r="CB65">
        <v>0</v>
      </c>
      <c r="CC65">
        <v>0</v>
      </c>
    </row>
    <row r="66" spans="2:81" x14ac:dyDescent="0.2">
      <c r="B66" t="s">
        <v>56</v>
      </c>
      <c r="D66">
        <v>0</v>
      </c>
      <c r="E66">
        <v>0</v>
      </c>
      <c r="F66">
        <v>3</v>
      </c>
      <c r="G66">
        <v>0</v>
      </c>
      <c r="H66">
        <v>0</v>
      </c>
      <c r="I66">
        <v>2</v>
      </c>
      <c r="J66">
        <v>1</v>
      </c>
      <c r="K66">
        <v>0</v>
      </c>
      <c r="L66">
        <v>0</v>
      </c>
      <c r="M66">
        <v>1</v>
      </c>
      <c r="Q66">
        <v>0</v>
      </c>
      <c r="R66">
        <v>5</v>
      </c>
      <c r="S66">
        <v>12</v>
      </c>
      <c r="T66">
        <v>9</v>
      </c>
      <c r="U66">
        <v>9</v>
      </c>
      <c r="V66">
        <v>4</v>
      </c>
      <c r="W66">
        <v>11</v>
      </c>
      <c r="X66">
        <v>3</v>
      </c>
      <c r="Y66">
        <v>2</v>
      </c>
      <c r="Z66">
        <v>1</v>
      </c>
      <c r="AD66">
        <v>0</v>
      </c>
      <c r="AE66">
        <v>5</v>
      </c>
      <c r="AF66">
        <v>15</v>
      </c>
      <c r="AG66">
        <v>9</v>
      </c>
      <c r="AH66">
        <v>9</v>
      </c>
      <c r="AI66">
        <v>6</v>
      </c>
      <c r="AJ66">
        <v>12</v>
      </c>
      <c r="AK66">
        <v>3</v>
      </c>
      <c r="AL66">
        <v>2</v>
      </c>
      <c r="AM66">
        <v>2</v>
      </c>
      <c r="AN66">
        <f t="shared" si="7"/>
        <v>63</v>
      </c>
      <c r="AP66" s="54">
        <v>16</v>
      </c>
      <c r="AQ66" s="113" t="s">
        <v>22</v>
      </c>
      <c r="AR66" s="54">
        <v>11</v>
      </c>
      <c r="AS66" s="55">
        <f t="shared" si="6"/>
        <v>2.2177419354838711E-2</v>
      </c>
    </row>
    <row r="67" spans="2:81" x14ac:dyDescent="0.2">
      <c r="B67" t="s">
        <v>57</v>
      </c>
      <c r="D67">
        <v>0</v>
      </c>
      <c r="E67">
        <v>1</v>
      </c>
      <c r="F67">
        <v>0</v>
      </c>
      <c r="G67">
        <v>2</v>
      </c>
      <c r="H67">
        <v>1</v>
      </c>
      <c r="I67">
        <v>1</v>
      </c>
      <c r="J67">
        <v>1</v>
      </c>
      <c r="K67">
        <v>0</v>
      </c>
      <c r="L67">
        <v>0</v>
      </c>
      <c r="M67">
        <v>0</v>
      </c>
      <c r="Q67">
        <v>1</v>
      </c>
      <c r="R67">
        <v>6</v>
      </c>
      <c r="S67">
        <v>5</v>
      </c>
      <c r="T67">
        <v>11</v>
      </c>
      <c r="U67">
        <v>6</v>
      </c>
      <c r="V67">
        <v>5</v>
      </c>
      <c r="W67">
        <v>6</v>
      </c>
      <c r="X67">
        <v>3</v>
      </c>
      <c r="Y67">
        <v>4</v>
      </c>
      <c r="Z67">
        <v>0</v>
      </c>
      <c r="AD67">
        <v>1</v>
      </c>
      <c r="AE67">
        <v>7</v>
      </c>
      <c r="AF67">
        <v>5</v>
      </c>
      <c r="AG67">
        <v>13</v>
      </c>
      <c r="AH67">
        <v>7</v>
      </c>
      <c r="AI67">
        <v>6</v>
      </c>
      <c r="AJ67">
        <v>7</v>
      </c>
      <c r="AK67">
        <v>3</v>
      </c>
      <c r="AL67">
        <v>4</v>
      </c>
      <c r="AM67">
        <v>0</v>
      </c>
      <c r="AN67">
        <f t="shared" si="7"/>
        <v>53</v>
      </c>
      <c r="AP67" s="54">
        <v>17</v>
      </c>
      <c r="AQ67" s="115" t="s">
        <v>3</v>
      </c>
      <c r="AR67" s="54">
        <v>10</v>
      </c>
      <c r="AS67" s="55">
        <f t="shared" si="6"/>
        <v>2.0161290322580645E-2</v>
      </c>
    </row>
    <row r="68" spans="2:81" x14ac:dyDescent="0.2">
      <c r="B68" t="s">
        <v>58</v>
      </c>
      <c r="D68">
        <v>0</v>
      </c>
      <c r="E68">
        <v>0</v>
      </c>
      <c r="F68">
        <v>0</v>
      </c>
      <c r="G68">
        <v>0</v>
      </c>
      <c r="H68">
        <v>0</v>
      </c>
      <c r="I68">
        <v>0</v>
      </c>
      <c r="J68">
        <v>0</v>
      </c>
      <c r="K68">
        <v>0</v>
      </c>
      <c r="L68">
        <v>0</v>
      </c>
      <c r="M68">
        <v>0</v>
      </c>
      <c r="Q68">
        <v>0</v>
      </c>
      <c r="R68">
        <v>0</v>
      </c>
      <c r="S68">
        <v>2</v>
      </c>
      <c r="T68">
        <v>1</v>
      </c>
      <c r="U68">
        <v>0</v>
      </c>
      <c r="V68">
        <v>1</v>
      </c>
      <c r="W68">
        <v>0</v>
      </c>
      <c r="X68">
        <v>0</v>
      </c>
      <c r="Y68">
        <v>0</v>
      </c>
      <c r="Z68">
        <v>0</v>
      </c>
      <c r="AD68">
        <v>0</v>
      </c>
      <c r="AE68">
        <v>0</v>
      </c>
      <c r="AF68">
        <v>2</v>
      </c>
      <c r="AG68">
        <v>1</v>
      </c>
      <c r="AH68">
        <v>0</v>
      </c>
      <c r="AI68">
        <v>1</v>
      </c>
      <c r="AJ68">
        <v>0</v>
      </c>
      <c r="AK68">
        <v>0</v>
      </c>
      <c r="AL68">
        <v>0</v>
      </c>
      <c r="AM68">
        <v>0</v>
      </c>
      <c r="AN68">
        <f t="shared" si="7"/>
        <v>4</v>
      </c>
      <c r="AP68" s="54">
        <v>18</v>
      </c>
      <c r="AQ68" s="113" t="s">
        <v>9</v>
      </c>
      <c r="AR68" s="54">
        <v>9</v>
      </c>
      <c r="AS68" s="55">
        <f t="shared" si="6"/>
        <v>1.8145161290322582E-2</v>
      </c>
    </row>
    <row r="69" spans="2:81" x14ac:dyDescent="0.2">
      <c r="B69" t="s">
        <v>59</v>
      </c>
      <c r="D69">
        <v>0</v>
      </c>
      <c r="E69">
        <v>0</v>
      </c>
      <c r="F69">
        <v>0</v>
      </c>
      <c r="G69">
        <v>0</v>
      </c>
      <c r="H69">
        <v>0</v>
      </c>
      <c r="I69">
        <v>0</v>
      </c>
      <c r="J69">
        <v>0</v>
      </c>
      <c r="K69">
        <v>0</v>
      </c>
      <c r="L69">
        <v>0</v>
      </c>
      <c r="M69">
        <v>0</v>
      </c>
      <c r="Q69">
        <v>0</v>
      </c>
      <c r="R69">
        <v>1</v>
      </c>
      <c r="S69">
        <v>1</v>
      </c>
      <c r="T69">
        <v>0</v>
      </c>
      <c r="U69">
        <v>0</v>
      </c>
      <c r="V69">
        <v>1</v>
      </c>
      <c r="W69">
        <v>0</v>
      </c>
      <c r="X69">
        <v>1</v>
      </c>
      <c r="Y69">
        <v>2</v>
      </c>
      <c r="Z69">
        <v>0</v>
      </c>
      <c r="AD69">
        <v>0</v>
      </c>
      <c r="AE69">
        <v>1</v>
      </c>
      <c r="AF69">
        <v>1</v>
      </c>
      <c r="AG69">
        <v>0</v>
      </c>
      <c r="AH69">
        <v>0</v>
      </c>
      <c r="AI69">
        <v>1</v>
      </c>
      <c r="AJ69">
        <v>0</v>
      </c>
      <c r="AK69">
        <v>1</v>
      </c>
      <c r="AL69">
        <v>2</v>
      </c>
      <c r="AM69">
        <v>0</v>
      </c>
      <c r="AN69">
        <f t="shared" si="7"/>
        <v>6</v>
      </c>
      <c r="AP69" s="54">
        <v>19</v>
      </c>
      <c r="AQ69" s="113" t="s">
        <v>11</v>
      </c>
      <c r="AR69" s="54">
        <v>7</v>
      </c>
      <c r="AS69" s="55">
        <f t="shared" si="6"/>
        <v>1.4112903225806451E-2</v>
      </c>
      <c r="AY69" t="s">
        <v>315</v>
      </c>
      <c r="AZ69" t="s">
        <v>44</v>
      </c>
      <c r="BA69" t="s">
        <v>45</v>
      </c>
      <c r="BB69" t="s">
        <v>46</v>
      </c>
      <c r="BC69" t="s">
        <v>47</v>
      </c>
      <c r="BD69" t="s">
        <v>48</v>
      </c>
      <c r="BE69" t="s">
        <v>5</v>
      </c>
      <c r="BF69" t="s">
        <v>49</v>
      </c>
      <c r="BG69" t="s">
        <v>50</v>
      </c>
      <c r="BH69" t="s">
        <v>51</v>
      </c>
      <c r="BI69" t="s">
        <v>52</v>
      </c>
      <c r="BJ69" t="s">
        <v>53</v>
      </c>
      <c r="BK69" t="s">
        <v>54</v>
      </c>
      <c r="BL69" t="s">
        <v>55</v>
      </c>
      <c r="BM69" t="s">
        <v>13</v>
      </c>
      <c r="BN69" t="s">
        <v>56</v>
      </c>
      <c r="BO69" t="s">
        <v>57</v>
      </c>
      <c r="BP69" t="s">
        <v>58</v>
      </c>
      <c r="BQ69" t="s">
        <v>59</v>
      </c>
      <c r="BR69" t="s">
        <v>60</v>
      </c>
      <c r="BS69" t="s">
        <v>19</v>
      </c>
      <c r="BT69" t="s">
        <v>61</v>
      </c>
      <c r="BU69" t="s">
        <v>62</v>
      </c>
      <c r="BV69" t="s">
        <v>63</v>
      </c>
      <c r="BW69" t="s">
        <v>23</v>
      </c>
      <c r="BX69" t="s">
        <v>64</v>
      </c>
      <c r="BY69" t="s">
        <v>65</v>
      </c>
      <c r="BZ69" t="s">
        <v>66</v>
      </c>
      <c r="CA69" t="s">
        <v>67</v>
      </c>
      <c r="CB69" t="s">
        <v>68</v>
      </c>
      <c r="CC69" t="s">
        <v>69</v>
      </c>
    </row>
    <row r="70" spans="2:81" x14ac:dyDescent="0.2">
      <c r="B70" t="s">
        <v>60</v>
      </c>
      <c r="D70">
        <v>0</v>
      </c>
      <c r="E70">
        <v>0</v>
      </c>
      <c r="F70">
        <v>1</v>
      </c>
      <c r="G70">
        <v>3</v>
      </c>
      <c r="H70">
        <v>0</v>
      </c>
      <c r="I70">
        <v>0</v>
      </c>
      <c r="J70">
        <v>0</v>
      </c>
      <c r="K70">
        <v>0</v>
      </c>
      <c r="L70">
        <v>0</v>
      </c>
      <c r="M70">
        <v>0</v>
      </c>
      <c r="Q70">
        <v>0</v>
      </c>
      <c r="R70">
        <v>0</v>
      </c>
      <c r="S70">
        <v>1</v>
      </c>
      <c r="T70">
        <v>0</v>
      </c>
      <c r="U70">
        <v>0</v>
      </c>
      <c r="V70">
        <v>0</v>
      </c>
      <c r="W70">
        <v>1</v>
      </c>
      <c r="X70">
        <v>0</v>
      </c>
      <c r="Y70">
        <v>1</v>
      </c>
      <c r="Z70">
        <v>0</v>
      </c>
      <c r="AD70">
        <v>0</v>
      </c>
      <c r="AE70">
        <v>0</v>
      </c>
      <c r="AF70">
        <v>2</v>
      </c>
      <c r="AG70">
        <v>3</v>
      </c>
      <c r="AH70">
        <v>0</v>
      </c>
      <c r="AI70">
        <v>0</v>
      </c>
      <c r="AJ70">
        <v>1</v>
      </c>
      <c r="AK70">
        <v>0</v>
      </c>
      <c r="AL70">
        <v>1</v>
      </c>
      <c r="AM70">
        <v>0</v>
      </c>
      <c r="AN70">
        <f t="shared" si="7"/>
        <v>7</v>
      </c>
      <c r="AP70" s="54">
        <v>20</v>
      </c>
      <c r="AQ70" s="113" t="s">
        <v>18</v>
      </c>
      <c r="AR70" s="54">
        <v>7</v>
      </c>
      <c r="AS70" s="55">
        <f t="shared" si="6"/>
        <v>1.4112903225806451E-2</v>
      </c>
      <c r="AY70" t="s">
        <v>310</v>
      </c>
      <c r="AZ70">
        <v>0</v>
      </c>
      <c r="BA70">
        <v>0</v>
      </c>
      <c r="BB70">
        <v>1</v>
      </c>
      <c r="BC70">
        <v>1</v>
      </c>
      <c r="BD70">
        <v>0</v>
      </c>
      <c r="BE70">
        <v>1</v>
      </c>
      <c r="BF70">
        <v>0</v>
      </c>
      <c r="BG70">
        <v>0</v>
      </c>
      <c r="BH70">
        <v>0</v>
      </c>
      <c r="BI70">
        <v>0</v>
      </c>
      <c r="BJ70">
        <v>0</v>
      </c>
      <c r="BK70">
        <v>0</v>
      </c>
      <c r="BL70">
        <v>3</v>
      </c>
      <c r="BM70">
        <v>0</v>
      </c>
      <c r="BN70">
        <v>1</v>
      </c>
      <c r="BO70">
        <v>2</v>
      </c>
      <c r="BP70">
        <v>0</v>
      </c>
      <c r="BQ70">
        <v>0</v>
      </c>
      <c r="BR70">
        <v>0</v>
      </c>
      <c r="BS70">
        <v>0</v>
      </c>
      <c r="BT70">
        <v>1</v>
      </c>
      <c r="BU70">
        <v>0</v>
      </c>
      <c r="BV70">
        <v>1</v>
      </c>
      <c r="BW70">
        <v>0</v>
      </c>
      <c r="BX70">
        <v>0</v>
      </c>
      <c r="BY70">
        <v>0</v>
      </c>
      <c r="BZ70">
        <v>0</v>
      </c>
      <c r="CA70">
        <v>0</v>
      </c>
      <c r="CB70">
        <v>0</v>
      </c>
      <c r="CC70">
        <v>1</v>
      </c>
    </row>
    <row r="71" spans="2:81" x14ac:dyDescent="0.2">
      <c r="B71" t="s">
        <v>19</v>
      </c>
      <c r="D71">
        <v>0</v>
      </c>
      <c r="E71">
        <v>0</v>
      </c>
      <c r="F71">
        <v>0</v>
      </c>
      <c r="G71">
        <v>0</v>
      </c>
      <c r="H71">
        <v>0</v>
      </c>
      <c r="I71">
        <v>0</v>
      </c>
      <c r="J71">
        <v>0</v>
      </c>
      <c r="K71">
        <v>0</v>
      </c>
      <c r="L71">
        <v>0</v>
      </c>
      <c r="M71">
        <v>0</v>
      </c>
      <c r="Q71">
        <v>0</v>
      </c>
      <c r="R71">
        <v>0</v>
      </c>
      <c r="S71">
        <v>0</v>
      </c>
      <c r="T71">
        <v>0</v>
      </c>
      <c r="U71">
        <v>0</v>
      </c>
      <c r="V71">
        <v>1</v>
      </c>
      <c r="W71">
        <v>1</v>
      </c>
      <c r="X71">
        <v>0</v>
      </c>
      <c r="Y71">
        <v>0</v>
      </c>
      <c r="Z71">
        <v>0</v>
      </c>
      <c r="AD71">
        <v>0</v>
      </c>
      <c r="AE71">
        <v>0</v>
      </c>
      <c r="AF71">
        <v>0</v>
      </c>
      <c r="AG71">
        <v>0</v>
      </c>
      <c r="AH71">
        <v>0</v>
      </c>
      <c r="AI71">
        <v>1</v>
      </c>
      <c r="AJ71">
        <v>1</v>
      </c>
      <c r="AK71">
        <v>0</v>
      </c>
      <c r="AL71">
        <v>0</v>
      </c>
      <c r="AM71">
        <v>0</v>
      </c>
      <c r="AN71">
        <f t="shared" si="7"/>
        <v>2</v>
      </c>
      <c r="AP71" s="54">
        <v>21</v>
      </c>
      <c r="AQ71" s="113" t="s">
        <v>26</v>
      </c>
      <c r="AR71" s="54">
        <v>7</v>
      </c>
      <c r="AS71" s="55">
        <f t="shared" si="6"/>
        <v>1.4112903225806451E-2</v>
      </c>
    </row>
    <row r="72" spans="2:81" x14ac:dyDescent="0.2">
      <c r="B72" t="s">
        <v>61</v>
      </c>
      <c r="D72">
        <v>0</v>
      </c>
      <c r="E72">
        <v>0</v>
      </c>
      <c r="F72">
        <v>0</v>
      </c>
      <c r="G72">
        <v>0</v>
      </c>
      <c r="H72">
        <v>0</v>
      </c>
      <c r="I72">
        <v>5</v>
      </c>
      <c r="J72">
        <v>0</v>
      </c>
      <c r="K72">
        <v>0</v>
      </c>
      <c r="L72">
        <v>0</v>
      </c>
      <c r="M72">
        <v>0</v>
      </c>
      <c r="Q72">
        <v>0</v>
      </c>
      <c r="R72">
        <v>0</v>
      </c>
      <c r="S72">
        <v>0</v>
      </c>
      <c r="T72">
        <v>0</v>
      </c>
      <c r="U72">
        <v>0</v>
      </c>
      <c r="V72">
        <v>5</v>
      </c>
      <c r="W72">
        <v>1</v>
      </c>
      <c r="X72">
        <v>0</v>
      </c>
      <c r="Y72">
        <v>0</v>
      </c>
      <c r="Z72">
        <v>0</v>
      </c>
      <c r="AD72">
        <v>0</v>
      </c>
      <c r="AE72">
        <v>0</v>
      </c>
      <c r="AF72">
        <v>0</v>
      </c>
      <c r="AG72">
        <v>0</v>
      </c>
      <c r="AH72">
        <v>0</v>
      </c>
      <c r="AI72">
        <v>10</v>
      </c>
      <c r="AJ72">
        <v>1</v>
      </c>
      <c r="AK72">
        <v>0</v>
      </c>
      <c r="AL72">
        <v>0</v>
      </c>
      <c r="AM72">
        <v>0</v>
      </c>
      <c r="AN72">
        <f t="shared" si="7"/>
        <v>11</v>
      </c>
      <c r="AP72" s="54">
        <v>22</v>
      </c>
      <c r="AQ72" s="113" t="s">
        <v>17</v>
      </c>
      <c r="AR72" s="54">
        <v>6</v>
      </c>
      <c r="AS72" s="55">
        <f t="shared" si="6"/>
        <v>1.2096774193548387E-2</v>
      </c>
    </row>
    <row r="73" spans="2:81" x14ac:dyDescent="0.2">
      <c r="B73" t="s">
        <v>62</v>
      </c>
      <c r="D73">
        <v>2</v>
      </c>
      <c r="E73">
        <v>0</v>
      </c>
      <c r="F73">
        <v>0</v>
      </c>
      <c r="G73">
        <v>0</v>
      </c>
      <c r="H73">
        <v>0</v>
      </c>
      <c r="I73">
        <v>1</v>
      </c>
      <c r="J73">
        <v>0</v>
      </c>
      <c r="K73">
        <v>0</v>
      </c>
      <c r="L73">
        <v>0</v>
      </c>
      <c r="M73">
        <v>0</v>
      </c>
      <c r="Q73">
        <v>1</v>
      </c>
      <c r="R73">
        <v>0</v>
      </c>
      <c r="S73">
        <v>0</v>
      </c>
      <c r="T73">
        <v>0</v>
      </c>
      <c r="U73">
        <v>0</v>
      </c>
      <c r="V73">
        <v>0</v>
      </c>
      <c r="W73">
        <v>0</v>
      </c>
      <c r="X73">
        <v>0</v>
      </c>
      <c r="Y73">
        <v>0</v>
      </c>
      <c r="Z73">
        <v>0</v>
      </c>
      <c r="AD73">
        <v>3</v>
      </c>
      <c r="AE73">
        <v>0</v>
      </c>
      <c r="AF73">
        <v>0</v>
      </c>
      <c r="AG73">
        <v>0</v>
      </c>
      <c r="AH73">
        <v>0</v>
      </c>
      <c r="AI73">
        <v>1</v>
      </c>
      <c r="AJ73">
        <v>0</v>
      </c>
      <c r="AK73">
        <v>0</v>
      </c>
      <c r="AL73">
        <v>0</v>
      </c>
      <c r="AM73">
        <v>0</v>
      </c>
      <c r="AN73">
        <f t="shared" si="7"/>
        <v>4</v>
      </c>
      <c r="AP73" s="54">
        <v>23</v>
      </c>
      <c r="AQ73" s="113" t="s">
        <v>8</v>
      </c>
      <c r="AR73" s="54">
        <v>5</v>
      </c>
      <c r="AS73" s="55">
        <f t="shared" si="6"/>
        <v>1.0080645161290322E-2</v>
      </c>
      <c r="AZ73" t="s">
        <v>44</v>
      </c>
      <c r="BA73" t="s">
        <v>45</v>
      </c>
      <c r="BB73" t="s">
        <v>46</v>
      </c>
      <c r="BC73" t="s">
        <v>47</v>
      </c>
      <c r="BD73" t="s">
        <v>48</v>
      </c>
      <c r="BE73" t="s">
        <v>5</v>
      </c>
      <c r="BF73" t="s">
        <v>49</v>
      </c>
      <c r="BG73" t="s">
        <v>50</v>
      </c>
      <c r="BH73" t="s">
        <v>51</v>
      </c>
      <c r="BI73" t="s">
        <v>52</v>
      </c>
      <c r="BJ73" t="s">
        <v>53</v>
      </c>
      <c r="BK73" t="s">
        <v>54</v>
      </c>
      <c r="BL73" t="s">
        <v>55</v>
      </c>
      <c r="BM73" t="s">
        <v>13</v>
      </c>
      <c r="BN73" t="s">
        <v>56</v>
      </c>
      <c r="BO73" t="s">
        <v>57</v>
      </c>
      <c r="BP73" t="s">
        <v>58</v>
      </c>
      <c r="BQ73" t="s">
        <v>59</v>
      </c>
      <c r="BR73" t="s">
        <v>60</v>
      </c>
      <c r="BS73" t="s">
        <v>19</v>
      </c>
      <c r="BT73" t="s">
        <v>61</v>
      </c>
      <c r="BU73" t="s">
        <v>62</v>
      </c>
      <c r="BV73" t="s">
        <v>63</v>
      </c>
      <c r="BW73" t="s">
        <v>23</v>
      </c>
      <c r="BX73" t="s">
        <v>64</v>
      </c>
      <c r="BY73" t="s">
        <v>65</v>
      </c>
      <c r="BZ73" t="s">
        <v>66</v>
      </c>
      <c r="CA73" t="s">
        <v>67</v>
      </c>
      <c r="CB73" t="s">
        <v>68</v>
      </c>
      <c r="CC73" t="s">
        <v>69</v>
      </c>
    </row>
    <row r="74" spans="2:81" x14ac:dyDescent="0.2">
      <c r="B74" t="s">
        <v>63</v>
      </c>
      <c r="D74">
        <v>0</v>
      </c>
      <c r="E74">
        <v>0</v>
      </c>
      <c r="F74">
        <v>0</v>
      </c>
      <c r="G74">
        <v>0</v>
      </c>
      <c r="H74">
        <v>2</v>
      </c>
      <c r="I74">
        <v>0</v>
      </c>
      <c r="J74">
        <v>0</v>
      </c>
      <c r="K74">
        <v>0</v>
      </c>
      <c r="L74">
        <v>0</v>
      </c>
      <c r="M74">
        <v>0</v>
      </c>
      <c r="Q74">
        <v>0</v>
      </c>
      <c r="R74">
        <v>0</v>
      </c>
      <c r="S74">
        <v>0</v>
      </c>
      <c r="T74">
        <v>1</v>
      </c>
      <c r="U74">
        <v>1</v>
      </c>
      <c r="V74">
        <v>2</v>
      </c>
      <c r="W74">
        <v>2</v>
      </c>
      <c r="X74">
        <v>1</v>
      </c>
      <c r="Y74">
        <v>2</v>
      </c>
      <c r="Z74">
        <v>0</v>
      </c>
      <c r="AD74">
        <v>0</v>
      </c>
      <c r="AE74">
        <v>0</v>
      </c>
      <c r="AF74">
        <v>0</v>
      </c>
      <c r="AG74">
        <v>1</v>
      </c>
      <c r="AH74">
        <v>3</v>
      </c>
      <c r="AI74">
        <v>2</v>
      </c>
      <c r="AJ74">
        <v>2</v>
      </c>
      <c r="AK74">
        <v>1</v>
      </c>
      <c r="AL74">
        <v>2</v>
      </c>
      <c r="AM74">
        <v>0</v>
      </c>
      <c r="AN74">
        <f t="shared" si="7"/>
        <v>11</v>
      </c>
      <c r="AP74" s="54">
        <v>24</v>
      </c>
      <c r="AQ74" s="113" t="s">
        <v>16</v>
      </c>
      <c r="AR74" s="54">
        <v>4</v>
      </c>
      <c r="AS74" s="55">
        <f t="shared" si="6"/>
        <v>8.0645161290322578E-3</v>
      </c>
      <c r="AY74" t="s">
        <v>312</v>
      </c>
      <c r="AZ74">
        <v>1</v>
      </c>
      <c r="BA74">
        <v>0</v>
      </c>
      <c r="BB74">
        <v>0</v>
      </c>
      <c r="BC74">
        <v>0</v>
      </c>
      <c r="BD74">
        <v>0</v>
      </c>
      <c r="BE74">
        <v>1</v>
      </c>
      <c r="BF74">
        <v>0</v>
      </c>
      <c r="BG74">
        <v>1</v>
      </c>
      <c r="BH74">
        <v>0</v>
      </c>
      <c r="BI74">
        <v>0</v>
      </c>
      <c r="BJ74">
        <v>1</v>
      </c>
      <c r="BK74">
        <v>0</v>
      </c>
      <c r="BL74">
        <v>0</v>
      </c>
      <c r="BM74">
        <v>1</v>
      </c>
      <c r="BN74">
        <v>2</v>
      </c>
      <c r="BO74">
        <v>1</v>
      </c>
      <c r="BP74">
        <v>0</v>
      </c>
      <c r="BQ74">
        <v>0</v>
      </c>
      <c r="BR74">
        <v>0</v>
      </c>
      <c r="BS74">
        <v>0</v>
      </c>
      <c r="BT74">
        <v>0</v>
      </c>
      <c r="BU74">
        <v>0</v>
      </c>
      <c r="BV74">
        <v>0</v>
      </c>
      <c r="BW74">
        <v>0</v>
      </c>
      <c r="BX74">
        <v>0</v>
      </c>
      <c r="BY74">
        <v>0</v>
      </c>
      <c r="BZ74">
        <v>0</v>
      </c>
      <c r="CA74">
        <v>0</v>
      </c>
      <c r="CB74">
        <v>0</v>
      </c>
      <c r="CC74">
        <v>0</v>
      </c>
    </row>
    <row r="75" spans="2:81" x14ac:dyDescent="0.2">
      <c r="B75" t="s">
        <v>23</v>
      </c>
      <c r="D75">
        <v>0</v>
      </c>
      <c r="E75">
        <v>0</v>
      </c>
      <c r="F75">
        <v>0</v>
      </c>
      <c r="G75">
        <v>0</v>
      </c>
      <c r="H75">
        <v>0</v>
      </c>
      <c r="I75">
        <v>0</v>
      </c>
      <c r="J75">
        <v>0</v>
      </c>
      <c r="K75">
        <v>0</v>
      </c>
      <c r="L75">
        <v>0</v>
      </c>
      <c r="M75">
        <v>0</v>
      </c>
      <c r="Q75">
        <v>0</v>
      </c>
      <c r="R75">
        <v>4</v>
      </c>
      <c r="S75">
        <v>4</v>
      </c>
      <c r="T75">
        <v>3</v>
      </c>
      <c r="U75">
        <v>1</v>
      </c>
      <c r="V75">
        <v>0</v>
      </c>
      <c r="W75">
        <v>0</v>
      </c>
      <c r="X75">
        <v>1</v>
      </c>
      <c r="Y75">
        <v>1</v>
      </c>
      <c r="Z75">
        <v>0</v>
      </c>
      <c r="AD75">
        <v>0</v>
      </c>
      <c r="AE75">
        <v>4</v>
      </c>
      <c r="AF75">
        <v>4</v>
      </c>
      <c r="AG75">
        <v>3</v>
      </c>
      <c r="AH75">
        <v>1</v>
      </c>
      <c r="AI75">
        <v>0</v>
      </c>
      <c r="AJ75">
        <v>0</v>
      </c>
      <c r="AK75">
        <v>1</v>
      </c>
      <c r="AL75">
        <v>1</v>
      </c>
      <c r="AM75">
        <v>0</v>
      </c>
      <c r="AN75">
        <f t="shared" si="7"/>
        <v>14</v>
      </c>
      <c r="AP75" s="54">
        <v>25</v>
      </c>
      <c r="AQ75" s="113" t="s">
        <v>21</v>
      </c>
      <c r="AR75" s="54">
        <v>4</v>
      </c>
      <c r="AS75" s="55">
        <f t="shared" si="6"/>
        <v>8.0645161290322578E-3</v>
      </c>
    </row>
    <row r="76" spans="2:81" x14ac:dyDescent="0.2">
      <c r="B76" t="s">
        <v>64</v>
      </c>
      <c r="D76">
        <v>0</v>
      </c>
      <c r="E76">
        <v>0</v>
      </c>
      <c r="F76">
        <v>0</v>
      </c>
      <c r="G76">
        <v>0</v>
      </c>
      <c r="H76">
        <v>0</v>
      </c>
      <c r="I76">
        <v>0</v>
      </c>
      <c r="J76">
        <v>0</v>
      </c>
      <c r="K76">
        <v>0</v>
      </c>
      <c r="L76">
        <v>0</v>
      </c>
      <c r="M76">
        <v>0</v>
      </c>
      <c r="Q76">
        <v>1</v>
      </c>
      <c r="R76">
        <v>1</v>
      </c>
      <c r="S76">
        <v>0</v>
      </c>
      <c r="T76">
        <v>1</v>
      </c>
      <c r="U76">
        <v>0</v>
      </c>
      <c r="V76">
        <v>0</v>
      </c>
      <c r="W76">
        <v>1</v>
      </c>
      <c r="X76">
        <v>0</v>
      </c>
      <c r="Y76">
        <v>0</v>
      </c>
      <c r="Z76">
        <v>0</v>
      </c>
      <c r="AD76">
        <v>1</v>
      </c>
      <c r="AE76">
        <v>1</v>
      </c>
      <c r="AF76">
        <v>0</v>
      </c>
      <c r="AG76">
        <v>1</v>
      </c>
      <c r="AH76">
        <v>0</v>
      </c>
      <c r="AI76">
        <v>0</v>
      </c>
      <c r="AJ76">
        <v>1</v>
      </c>
      <c r="AK76">
        <v>0</v>
      </c>
      <c r="AL76">
        <v>0</v>
      </c>
      <c r="AM76">
        <v>0</v>
      </c>
      <c r="AN76">
        <f t="shared" si="7"/>
        <v>4</v>
      </c>
      <c r="AP76" s="54">
        <v>26</v>
      </c>
      <c r="AQ76" s="113" t="s">
        <v>24</v>
      </c>
      <c r="AR76" s="54">
        <v>4</v>
      </c>
      <c r="AS76" s="55">
        <f t="shared" si="6"/>
        <v>8.0645161290322578E-3</v>
      </c>
    </row>
    <row r="77" spans="2:81" x14ac:dyDescent="0.2">
      <c r="B77" t="s">
        <v>65</v>
      </c>
      <c r="D77">
        <v>0</v>
      </c>
      <c r="E77">
        <v>0</v>
      </c>
      <c r="F77">
        <v>0</v>
      </c>
      <c r="G77">
        <v>0</v>
      </c>
      <c r="H77">
        <v>0</v>
      </c>
      <c r="I77">
        <v>0</v>
      </c>
      <c r="J77">
        <v>0</v>
      </c>
      <c r="K77">
        <v>0</v>
      </c>
      <c r="L77">
        <v>0</v>
      </c>
      <c r="M77">
        <v>0</v>
      </c>
      <c r="Q77">
        <v>0</v>
      </c>
      <c r="R77">
        <v>0</v>
      </c>
      <c r="S77">
        <v>0</v>
      </c>
      <c r="T77">
        <v>0</v>
      </c>
      <c r="U77">
        <v>0</v>
      </c>
      <c r="V77">
        <v>0</v>
      </c>
      <c r="W77">
        <v>0</v>
      </c>
      <c r="X77">
        <v>0</v>
      </c>
      <c r="Y77">
        <v>0</v>
      </c>
      <c r="Z77">
        <v>0</v>
      </c>
      <c r="AD77">
        <v>0</v>
      </c>
      <c r="AE77">
        <v>0</v>
      </c>
      <c r="AF77">
        <v>0</v>
      </c>
      <c r="AG77">
        <v>0</v>
      </c>
      <c r="AH77">
        <v>0</v>
      </c>
      <c r="AI77">
        <v>0</v>
      </c>
      <c r="AJ77">
        <v>0</v>
      </c>
      <c r="AK77">
        <v>0</v>
      </c>
      <c r="AL77">
        <v>0</v>
      </c>
      <c r="AM77">
        <v>0</v>
      </c>
      <c r="AN77">
        <f t="shared" si="7"/>
        <v>0</v>
      </c>
      <c r="AP77" s="54">
        <v>27</v>
      </c>
      <c r="AQ77" s="113" t="s">
        <v>29</v>
      </c>
      <c r="AR77" s="54">
        <v>4</v>
      </c>
      <c r="AS77" s="55">
        <f t="shared" si="6"/>
        <v>8.0645161290322578E-3</v>
      </c>
    </row>
    <row r="78" spans="2:81" x14ac:dyDescent="0.2">
      <c r="B78" t="s">
        <v>66</v>
      </c>
      <c r="D78">
        <v>0</v>
      </c>
      <c r="E78">
        <v>0</v>
      </c>
      <c r="F78">
        <v>0</v>
      </c>
      <c r="G78">
        <v>0</v>
      </c>
      <c r="H78">
        <v>0</v>
      </c>
      <c r="I78">
        <v>0</v>
      </c>
      <c r="J78">
        <v>0</v>
      </c>
      <c r="K78">
        <v>0</v>
      </c>
      <c r="L78">
        <v>0</v>
      </c>
      <c r="M78">
        <v>0</v>
      </c>
      <c r="Q78">
        <v>0</v>
      </c>
      <c r="R78">
        <v>0</v>
      </c>
      <c r="S78">
        <v>0</v>
      </c>
      <c r="T78">
        <v>1</v>
      </c>
      <c r="U78">
        <v>0</v>
      </c>
      <c r="V78">
        <v>1</v>
      </c>
      <c r="W78">
        <v>3</v>
      </c>
      <c r="X78">
        <v>0</v>
      </c>
      <c r="Y78">
        <v>0</v>
      </c>
      <c r="Z78">
        <v>2</v>
      </c>
      <c r="AD78">
        <v>0</v>
      </c>
      <c r="AE78">
        <v>0</v>
      </c>
      <c r="AF78">
        <v>0</v>
      </c>
      <c r="AG78">
        <v>1</v>
      </c>
      <c r="AH78">
        <v>0</v>
      </c>
      <c r="AI78">
        <v>1</v>
      </c>
      <c r="AJ78">
        <v>3</v>
      </c>
      <c r="AK78">
        <v>0</v>
      </c>
      <c r="AL78">
        <v>0</v>
      </c>
      <c r="AM78">
        <v>2</v>
      </c>
      <c r="AN78">
        <f t="shared" si="7"/>
        <v>7</v>
      </c>
      <c r="AP78" s="54">
        <v>28</v>
      </c>
      <c r="AQ78" s="113" t="s">
        <v>19</v>
      </c>
      <c r="AR78" s="54">
        <v>2</v>
      </c>
      <c r="AS78" s="55">
        <f t="shared" si="6"/>
        <v>4.0322580645161289E-3</v>
      </c>
      <c r="AY78" t="s">
        <v>316</v>
      </c>
      <c r="AZ78" t="s">
        <v>44</v>
      </c>
      <c r="BA78" t="s">
        <v>45</v>
      </c>
      <c r="BB78" t="s">
        <v>46</v>
      </c>
      <c r="BC78" t="s">
        <v>47</v>
      </c>
      <c r="BD78" t="s">
        <v>48</v>
      </c>
      <c r="BE78" t="s">
        <v>5</v>
      </c>
      <c r="BF78" t="s">
        <v>49</v>
      </c>
      <c r="BG78" t="s">
        <v>50</v>
      </c>
      <c r="BH78" t="s">
        <v>51</v>
      </c>
      <c r="BI78" t="s">
        <v>52</v>
      </c>
      <c r="BJ78" t="s">
        <v>53</v>
      </c>
      <c r="BK78" t="s">
        <v>54</v>
      </c>
      <c r="BL78" t="s">
        <v>55</v>
      </c>
      <c r="BM78" t="s">
        <v>13</v>
      </c>
      <c r="BN78" t="s">
        <v>56</v>
      </c>
      <c r="BO78" t="s">
        <v>57</v>
      </c>
      <c r="BP78" t="s">
        <v>58</v>
      </c>
      <c r="BQ78" t="s">
        <v>59</v>
      </c>
      <c r="BR78" t="s">
        <v>60</v>
      </c>
      <c r="BS78" t="s">
        <v>19</v>
      </c>
      <c r="BT78" t="s">
        <v>61</v>
      </c>
      <c r="BU78" t="s">
        <v>62</v>
      </c>
      <c r="BV78" t="s">
        <v>63</v>
      </c>
      <c r="BW78" t="s">
        <v>23</v>
      </c>
      <c r="BX78" t="s">
        <v>64</v>
      </c>
      <c r="BY78" t="s">
        <v>65</v>
      </c>
      <c r="BZ78" t="s">
        <v>66</v>
      </c>
      <c r="CA78" t="s">
        <v>67</v>
      </c>
      <c r="CB78" t="s">
        <v>68</v>
      </c>
      <c r="CC78" t="s">
        <v>69</v>
      </c>
    </row>
    <row r="79" spans="2:81" x14ac:dyDescent="0.2">
      <c r="B79" t="s">
        <v>67</v>
      </c>
      <c r="D79">
        <v>0</v>
      </c>
      <c r="E79">
        <v>0</v>
      </c>
      <c r="F79">
        <v>0</v>
      </c>
      <c r="G79">
        <v>0</v>
      </c>
      <c r="H79">
        <v>0</v>
      </c>
      <c r="I79">
        <v>0</v>
      </c>
      <c r="J79">
        <v>0</v>
      </c>
      <c r="K79">
        <v>0</v>
      </c>
      <c r="L79">
        <v>0</v>
      </c>
      <c r="M79">
        <v>0</v>
      </c>
      <c r="Q79">
        <v>0</v>
      </c>
      <c r="R79">
        <v>3</v>
      </c>
      <c r="S79">
        <v>3</v>
      </c>
      <c r="T79">
        <v>2</v>
      </c>
      <c r="U79">
        <v>1</v>
      </c>
      <c r="V79">
        <v>0</v>
      </c>
      <c r="W79">
        <v>2</v>
      </c>
      <c r="X79">
        <v>1</v>
      </c>
      <c r="Y79">
        <v>0</v>
      </c>
      <c r="Z79">
        <v>0</v>
      </c>
      <c r="AD79">
        <v>0</v>
      </c>
      <c r="AE79">
        <v>3</v>
      </c>
      <c r="AF79">
        <v>3</v>
      </c>
      <c r="AG79">
        <v>2</v>
      </c>
      <c r="AH79">
        <v>1</v>
      </c>
      <c r="AI79">
        <v>0</v>
      </c>
      <c r="AJ79">
        <v>2</v>
      </c>
      <c r="AK79">
        <v>1</v>
      </c>
      <c r="AL79">
        <v>0</v>
      </c>
      <c r="AM79">
        <v>0</v>
      </c>
      <c r="AN79">
        <f t="shared" si="7"/>
        <v>12</v>
      </c>
      <c r="AP79" s="54">
        <v>29</v>
      </c>
      <c r="AQ79" s="113" t="s">
        <v>4</v>
      </c>
      <c r="AR79" s="54">
        <v>1</v>
      </c>
      <c r="AS79" s="55">
        <f t="shared" si="6"/>
        <v>2.0161290322580645E-3</v>
      </c>
      <c r="AY79" t="s">
        <v>310</v>
      </c>
      <c r="AZ79">
        <v>2</v>
      </c>
      <c r="BA79">
        <v>2</v>
      </c>
      <c r="BB79">
        <v>1</v>
      </c>
      <c r="BC79">
        <v>0</v>
      </c>
      <c r="BD79">
        <v>0</v>
      </c>
      <c r="BE79">
        <v>0</v>
      </c>
      <c r="BF79">
        <v>0</v>
      </c>
      <c r="BG79">
        <v>0</v>
      </c>
      <c r="BH79">
        <v>0</v>
      </c>
      <c r="BI79">
        <v>0</v>
      </c>
      <c r="BJ79">
        <v>0</v>
      </c>
      <c r="BK79">
        <v>0</v>
      </c>
      <c r="BL79">
        <v>0</v>
      </c>
      <c r="BM79">
        <v>0</v>
      </c>
      <c r="BN79">
        <v>0</v>
      </c>
      <c r="BO79">
        <v>1</v>
      </c>
      <c r="BP79">
        <v>0</v>
      </c>
      <c r="BQ79">
        <v>0</v>
      </c>
      <c r="BR79">
        <v>0</v>
      </c>
      <c r="BS79">
        <v>0</v>
      </c>
      <c r="BT79">
        <v>1</v>
      </c>
      <c r="BU79">
        <v>0</v>
      </c>
      <c r="BV79">
        <v>0</v>
      </c>
      <c r="BW79">
        <v>0</v>
      </c>
      <c r="BX79">
        <v>0</v>
      </c>
      <c r="BY79">
        <v>0</v>
      </c>
      <c r="BZ79">
        <v>0</v>
      </c>
      <c r="CA79">
        <v>0</v>
      </c>
      <c r="CB79">
        <v>0</v>
      </c>
      <c r="CC79">
        <v>0</v>
      </c>
    </row>
    <row r="80" spans="2:81" x14ac:dyDescent="0.2">
      <c r="B80" t="s">
        <v>68</v>
      </c>
      <c r="D80">
        <v>0</v>
      </c>
      <c r="E80">
        <v>0</v>
      </c>
      <c r="F80">
        <v>0</v>
      </c>
      <c r="G80">
        <v>0</v>
      </c>
      <c r="H80">
        <v>0</v>
      </c>
      <c r="I80">
        <v>0</v>
      </c>
      <c r="J80">
        <v>0</v>
      </c>
      <c r="K80">
        <v>0</v>
      </c>
      <c r="L80">
        <v>0</v>
      </c>
      <c r="M80">
        <v>0</v>
      </c>
      <c r="Q80">
        <v>0</v>
      </c>
      <c r="R80">
        <v>3</v>
      </c>
      <c r="S80">
        <v>4</v>
      </c>
      <c r="T80">
        <v>2</v>
      </c>
      <c r="U80">
        <v>1</v>
      </c>
      <c r="V80">
        <v>3</v>
      </c>
      <c r="W80">
        <v>2</v>
      </c>
      <c r="X80">
        <v>0</v>
      </c>
      <c r="Y80">
        <v>2</v>
      </c>
      <c r="Z80">
        <v>0</v>
      </c>
      <c r="AD80">
        <v>0</v>
      </c>
      <c r="AE80">
        <v>3</v>
      </c>
      <c r="AF80">
        <v>4</v>
      </c>
      <c r="AG80">
        <v>2</v>
      </c>
      <c r="AH80">
        <v>1</v>
      </c>
      <c r="AI80">
        <v>3</v>
      </c>
      <c r="AJ80">
        <v>2</v>
      </c>
      <c r="AK80">
        <v>0</v>
      </c>
      <c r="AL80">
        <v>2</v>
      </c>
      <c r="AM80">
        <v>0</v>
      </c>
      <c r="AN80">
        <f t="shared" si="7"/>
        <v>17</v>
      </c>
      <c r="AP80" s="54">
        <v>30</v>
      </c>
      <c r="AQ80" s="113" t="s">
        <v>25</v>
      </c>
      <c r="AR80" s="54">
        <v>0</v>
      </c>
      <c r="AS80" s="55">
        <f t="shared" si="6"/>
        <v>0</v>
      </c>
    </row>
    <row r="81" spans="2:81" x14ac:dyDescent="0.2">
      <c r="B81" t="s">
        <v>69</v>
      </c>
      <c r="D81">
        <v>0</v>
      </c>
      <c r="E81">
        <v>0</v>
      </c>
      <c r="F81">
        <v>1</v>
      </c>
      <c r="G81">
        <v>1</v>
      </c>
      <c r="H81">
        <v>0</v>
      </c>
      <c r="I81">
        <v>0</v>
      </c>
      <c r="J81">
        <v>0</v>
      </c>
      <c r="K81">
        <v>0</v>
      </c>
      <c r="L81">
        <v>0</v>
      </c>
      <c r="M81">
        <v>0</v>
      </c>
      <c r="Q81">
        <v>0</v>
      </c>
      <c r="R81">
        <v>0</v>
      </c>
      <c r="S81">
        <v>0</v>
      </c>
      <c r="T81">
        <v>1</v>
      </c>
      <c r="U81">
        <v>0</v>
      </c>
      <c r="V81">
        <v>0</v>
      </c>
      <c r="W81">
        <v>0</v>
      </c>
      <c r="X81">
        <v>1</v>
      </c>
      <c r="Y81">
        <v>0</v>
      </c>
      <c r="Z81">
        <v>0</v>
      </c>
      <c r="AD81">
        <v>0</v>
      </c>
      <c r="AE81">
        <v>0</v>
      </c>
      <c r="AF81">
        <v>1</v>
      </c>
      <c r="AG81">
        <v>2</v>
      </c>
      <c r="AH81">
        <v>0</v>
      </c>
      <c r="AI81">
        <v>0</v>
      </c>
      <c r="AJ81">
        <v>0</v>
      </c>
      <c r="AK81">
        <v>1</v>
      </c>
      <c r="AL81">
        <v>0</v>
      </c>
      <c r="AM81">
        <v>0</v>
      </c>
      <c r="AN81">
        <f t="shared" si="7"/>
        <v>4</v>
      </c>
    </row>
    <row r="82" spans="2:81" x14ac:dyDescent="0.2">
      <c r="AN82">
        <f>SUM(AN52:AN81)</f>
        <v>496</v>
      </c>
      <c r="AZ82" t="s">
        <v>44</v>
      </c>
      <c r="BA82" t="s">
        <v>45</v>
      </c>
      <c r="BB82" t="s">
        <v>46</v>
      </c>
      <c r="BC82" t="s">
        <v>47</v>
      </c>
      <c r="BD82" t="s">
        <v>48</v>
      </c>
      <c r="BE82" t="s">
        <v>5</v>
      </c>
      <c r="BF82" t="s">
        <v>49</v>
      </c>
      <c r="BG82" t="s">
        <v>50</v>
      </c>
      <c r="BH82" t="s">
        <v>51</v>
      </c>
      <c r="BI82" t="s">
        <v>52</v>
      </c>
      <c r="BJ82" t="s">
        <v>53</v>
      </c>
      <c r="BK82" t="s">
        <v>54</v>
      </c>
      <c r="BL82" t="s">
        <v>55</v>
      </c>
      <c r="BM82" t="s">
        <v>13</v>
      </c>
      <c r="BN82" t="s">
        <v>56</v>
      </c>
      <c r="BO82" t="s">
        <v>57</v>
      </c>
      <c r="BP82" t="s">
        <v>58</v>
      </c>
      <c r="BQ82" t="s">
        <v>59</v>
      </c>
      <c r="BR82" t="s">
        <v>60</v>
      </c>
      <c r="BS82" t="s">
        <v>19</v>
      </c>
      <c r="BT82" t="s">
        <v>61</v>
      </c>
      <c r="BU82" t="s">
        <v>62</v>
      </c>
      <c r="BV82" t="s">
        <v>63</v>
      </c>
      <c r="BW82" t="s">
        <v>23</v>
      </c>
      <c r="BX82" t="s">
        <v>64</v>
      </c>
      <c r="BY82" t="s">
        <v>65</v>
      </c>
      <c r="BZ82" t="s">
        <v>66</v>
      </c>
      <c r="CA82" t="s">
        <v>67</v>
      </c>
      <c r="CB82" t="s">
        <v>68</v>
      </c>
      <c r="CC82" t="s">
        <v>69</v>
      </c>
    </row>
    <row r="83" spans="2:81" x14ac:dyDescent="0.2">
      <c r="AY83" t="s">
        <v>312</v>
      </c>
      <c r="AZ83">
        <v>2</v>
      </c>
      <c r="BA83">
        <v>0</v>
      </c>
      <c r="BB83">
        <v>0</v>
      </c>
      <c r="BC83">
        <v>1</v>
      </c>
      <c r="BD83">
        <v>1</v>
      </c>
      <c r="BE83">
        <v>2</v>
      </c>
      <c r="BF83">
        <v>2</v>
      </c>
      <c r="BG83">
        <v>2</v>
      </c>
      <c r="BH83">
        <v>0</v>
      </c>
      <c r="BI83">
        <v>0</v>
      </c>
      <c r="BJ83">
        <v>0</v>
      </c>
      <c r="BK83">
        <v>0</v>
      </c>
      <c r="BL83">
        <v>0</v>
      </c>
      <c r="BM83">
        <v>0</v>
      </c>
      <c r="BN83">
        <v>0</v>
      </c>
      <c r="BO83">
        <v>2</v>
      </c>
      <c r="BP83">
        <v>0</v>
      </c>
      <c r="BQ83">
        <v>0</v>
      </c>
      <c r="BR83">
        <v>1</v>
      </c>
      <c r="BS83">
        <v>0</v>
      </c>
      <c r="BT83">
        <v>1</v>
      </c>
      <c r="BU83">
        <v>0</v>
      </c>
      <c r="BV83">
        <v>1</v>
      </c>
      <c r="BW83">
        <v>0</v>
      </c>
      <c r="BX83">
        <v>0</v>
      </c>
      <c r="BY83">
        <v>0</v>
      </c>
      <c r="BZ83">
        <v>0</v>
      </c>
      <c r="CA83">
        <v>0</v>
      </c>
      <c r="CB83">
        <v>1</v>
      </c>
      <c r="CC83">
        <v>0</v>
      </c>
    </row>
    <row r="85" spans="2:81" ht="19" x14ac:dyDescent="0.25">
      <c r="B85" s="89" t="s">
        <v>309</v>
      </c>
      <c r="C85" t="s">
        <v>310</v>
      </c>
      <c r="D85" t="s">
        <v>311</v>
      </c>
      <c r="G85" t="s">
        <v>312</v>
      </c>
      <c r="I85" t="s">
        <v>30</v>
      </c>
    </row>
    <row r="86" spans="2:81" x14ac:dyDescent="0.2">
      <c r="B86" t="s">
        <v>44</v>
      </c>
      <c r="C86">
        <v>4</v>
      </c>
      <c r="F86" t="s">
        <v>44</v>
      </c>
      <c r="G86">
        <v>2</v>
      </c>
      <c r="I86">
        <f>C86+G86</f>
        <v>6</v>
      </c>
      <c r="L86" s="86" t="s">
        <v>40</v>
      </c>
      <c r="M86" s="86" t="s">
        <v>317</v>
      </c>
      <c r="N86" s="86" t="s">
        <v>39</v>
      </c>
      <c r="O86" s="86" t="s">
        <v>38</v>
      </c>
    </row>
    <row r="87" spans="2:81" x14ac:dyDescent="0.2">
      <c r="B87" t="s">
        <v>45</v>
      </c>
      <c r="C87">
        <v>1</v>
      </c>
      <c r="F87" t="s">
        <v>45</v>
      </c>
      <c r="G87">
        <v>2</v>
      </c>
      <c r="I87">
        <f t="shared" ref="I87:I115" si="8">C87+G87</f>
        <v>3</v>
      </c>
      <c r="L87" s="86">
        <v>1</v>
      </c>
      <c r="M87" s="1" t="s">
        <v>0</v>
      </c>
      <c r="N87" s="86">
        <v>6</v>
      </c>
      <c r="O87" s="87">
        <f t="shared" ref="O87:O116" si="9">N87/$I$116</f>
        <v>0.15384615384615385</v>
      </c>
    </row>
    <row r="88" spans="2:81" x14ac:dyDescent="0.2">
      <c r="B88" t="s">
        <v>46</v>
      </c>
      <c r="C88">
        <v>1</v>
      </c>
      <c r="F88" t="s">
        <v>46</v>
      </c>
      <c r="G88">
        <v>0</v>
      </c>
      <c r="I88">
        <f t="shared" si="8"/>
        <v>1</v>
      </c>
      <c r="L88" s="86">
        <v>2</v>
      </c>
      <c r="M88" s="1" t="s">
        <v>12</v>
      </c>
      <c r="N88" s="86">
        <v>5</v>
      </c>
      <c r="O88" s="87">
        <f t="shared" si="9"/>
        <v>0.12820512820512819</v>
      </c>
    </row>
    <row r="89" spans="2:81" x14ac:dyDescent="0.2">
      <c r="B89" t="s">
        <v>47</v>
      </c>
      <c r="C89">
        <v>0</v>
      </c>
      <c r="F89" t="s">
        <v>47</v>
      </c>
      <c r="G89">
        <v>0</v>
      </c>
      <c r="I89">
        <f t="shared" si="8"/>
        <v>0</v>
      </c>
      <c r="L89" s="86">
        <v>3</v>
      </c>
      <c r="M89" s="1" t="s">
        <v>1</v>
      </c>
      <c r="N89" s="86">
        <v>3</v>
      </c>
      <c r="O89" s="87">
        <f t="shared" si="9"/>
        <v>7.6923076923076927E-2</v>
      </c>
    </row>
    <row r="90" spans="2:81" x14ac:dyDescent="0.2">
      <c r="B90" t="s">
        <v>48</v>
      </c>
      <c r="C90">
        <v>0</v>
      </c>
      <c r="F90" t="s">
        <v>48</v>
      </c>
      <c r="G90">
        <v>0</v>
      </c>
      <c r="I90">
        <f t="shared" si="8"/>
        <v>0</v>
      </c>
      <c r="L90" s="86">
        <v>4</v>
      </c>
      <c r="M90" s="1" t="s">
        <v>7</v>
      </c>
      <c r="N90" s="86">
        <v>3</v>
      </c>
      <c r="O90" s="87">
        <f t="shared" si="9"/>
        <v>7.6923076923076927E-2</v>
      </c>
    </row>
    <row r="91" spans="2:81" x14ac:dyDescent="0.2">
      <c r="B91" t="s">
        <v>5</v>
      </c>
      <c r="C91">
        <v>0</v>
      </c>
      <c r="F91" t="s">
        <v>5</v>
      </c>
      <c r="G91">
        <v>1</v>
      </c>
      <c r="I91">
        <f t="shared" si="8"/>
        <v>1</v>
      </c>
      <c r="L91" s="86">
        <v>5</v>
      </c>
      <c r="M91" s="1" t="s">
        <v>10</v>
      </c>
      <c r="N91" s="86">
        <v>3</v>
      </c>
      <c r="O91" s="87">
        <f t="shared" si="9"/>
        <v>7.6923076923076927E-2</v>
      </c>
    </row>
    <row r="92" spans="2:81" x14ac:dyDescent="0.2">
      <c r="B92" t="s">
        <v>49</v>
      </c>
      <c r="C92">
        <v>0</v>
      </c>
      <c r="F92" t="s">
        <v>49</v>
      </c>
      <c r="G92">
        <v>1</v>
      </c>
      <c r="I92">
        <f t="shared" si="8"/>
        <v>1</v>
      </c>
      <c r="L92" s="86">
        <v>6</v>
      </c>
      <c r="M92" s="1" t="s">
        <v>14</v>
      </c>
      <c r="N92" s="86">
        <v>3</v>
      </c>
      <c r="O92" s="87">
        <f t="shared" si="9"/>
        <v>7.6923076923076927E-2</v>
      </c>
    </row>
    <row r="93" spans="2:81" x14ac:dyDescent="0.2">
      <c r="B93" t="s">
        <v>50</v>
      </c>
      <c r="C93">
        <v>1</v>
      </c>
      <c r="F93" t="s">
        <v>50</v>
      </c>
      <c r="G93">
        <v>2</v>
      </c>
      <c r="I93">
        <f t="shared" si="8"/>
        <v>3</v>
      </c>
      <c r="L93" s="86">
        <v>7</v>
      </c>
      <c r="M93" s="1" t="s">
        <v>26</v>
      </c>
      <c r="N93" s="86">
        <v>3</v>
      </c>
      <c r="O93" s="87">
        <f t="shared" si="9"/>
        <v>7.6923076923076927E-2</v>
      </c>
    </row>
    <row r="94" spans="2:81" x14ac:dyDescent="0.2">
      <c r="B94" t="s">
        <v>51</v>
      </c>
      <c r="C94">
        <v>0</v>
      </c>
      <c r="F94" t="s">
        <v>51</v>
      </c>
      <c r="G94">
        <v>0</v>
      </c>
      <c r="I94">
        <f t="shared" si="8"/>
        <v>0</v>
      </c>
      <c r="L94" s="86">
        <v>8</v>
      </c>
      <c r="M94" s="1" t="s">
        <v>13</v>
      </c>
      <c r="N94" s="86">
        <v>2</v>
      </c>
      <c r="O94" s="87">
        <f t="shared" si="9"/>
        <v>5.128205128205128E-2</v>
      </c>
    </row>
    <row r="95" spans="2:81" x14ac:dyDescent="0.2">
      <c r="B95" t="s">
        <v>52</v>
      </c>
      <c r="C95">
        <v>0</v>
      </c>
      <c r="F95" t="s">
        <v>52</v>
      </c>
      <c r="G95">
        <v>1</v>
      </c>
      <c r="I95">
        <f t="shared" si="8"/>
        <v>1</v>
      </c>
      <c r="L95" s="86">
        <v>9</v>
      </c>
      <c r="M95" s="1" t="s">
        <v>15</v>
      </c>
      <c r="N95" s="86">
        <v>2</v>
      </c>
      <c r="O95" s="87">
        <f t="shared" si="9"/>
        <v>5.128205128205128E-2</v>
      </c>
    </row>
    <row r="96" spans="2:81" x14ac:dyDescent="0.2">
      <c r="B96" t="s">
        <v>53</v>
      </c>
      <c r="C96">
        <v>3</v>
      </c>
      <c r="F96" t="s">
        <v>53</v>
      </c>
      <c r="G96">
        <v>0</v>
      </c>
      <c r="I96">
        <f t="shared" si="8"/>
        <v>3</v>
      </c>
      <c r="L96" s="86">
        <v>10</v>
      </c>
      <c r="M96" s="1" t="s">
        <v>24</v>
      </c>
      <c r="N96" s="86">
        <v>2</v>
      </c>
      <c r="O96" s="87">
        <f t="shared" si="9"/>
        <v>5.128205128205128E-2</v>
      </c>
    </row>
    <row r="97" spans="2:15" x14ac:dyDescent="0.2">
      <c r="B97" t="s">
        <v>54</v>
      </c>
      <c r="C97">
        <v>0</v>
      </c>
      <c r="F97" t="s">
        <v>54</v>
      </c>
      <c r="G97">
        <v>0</v>
      </c>
      <c r="I97">
        <f t="shared" si="8"/>
        <v>0</v>
      </c>
      <c r="L97" s="86">
        <v>11</v>
      </c>
      <c r="M97" s="1" t="s">
        <v>2</v>
      </c>
      <c r="N97" s="86">
        <v>1</v>
      </c>
      <c r="O97" s="87">
        <f t="shared" si="9"/>
        <v>2.564102564102564E-2</v>
      </c>
    </row>
    <row r="98" spans="2:15" x14ac:dyDescent="0.2">
      <c r="B98" t="s">
        <v>55</v>
      </c>
      <c r="C98">
        <v>0</v>
      </c>
      <c r="F98" t="s">
        <v>55</v>
      </c>
      <c r="G98">
        <v>5</v>
      </c>
      <c r="I98">
        <f t="shared" si="8"/>
        <v>5</v>
      </c>
      <c r="L98" s="86">
        <v>12</v>
      </c>
      <c r="M98" s="1" t="s">
        <v>5</v>
      </c>
      <c r="N98" s="86">
        <v>1</v>
      </c>
      <c r="O98" s="87">
        <f t="shared" si="9"/>
        <v>2.564102564102564E-2</v>
      </c>
    </row>
    <row r="99" spans="2:15" x14ac:dyDescent="0.2">
      <c r="B99" t="s">
        <v>13</v>
      </c>
      <c r="C99">
        <v>0</v>
      </c>
      <c r="F99" t="s">
        <v>13</v>
      </c>
      <c r="G99">
        <v>2</v>
      </c>
      <c r="I99">
        <f t="shared" si="8"/>
        <v>2</v>
      </c>
      <c r="L99" s="86">
        <v>13</v>
      </c>
      <c r="M99" s="1" t="s">
        <v>6</v>
      </c>
      <c r="N99" s="86">
        <v>1</v>
      </c>
      <c r="O99" s="87">
        <f t="shared" si="9"/>
        <v>2.564102564102564E-2</v>
      </c>
    </row>
    <row r="100" spans="2:15" x14ac:dyDescent="0.2">
      <c r="B100" t="s">
        <v>56</v>
      </c>
      <c r="C100">
        <v>2</v>
      </c>
      <c r="F100" t="s">
        <v>56</v>
      </c>
      <c r="G100">
        <v>1</v>
      </c>
      <c r="I100">
        <f t="shared" si="8"/>
        <v>3</v>
      </c>
      <c r="L100" s="86">
        <v>14</v>
      </c>
      <c r="M100" s="1" t="s">
        <v>9</v>
      </c>
      <c r="N100" s="86">
        <v>1</v>
      </c>
      <c r="O100" s="87">
        <f t="shared" si="9"/>
        <v>2.564102564102564E-2</v>
      </c>
    </row>
    <row r="101" spans="2:15" x14ac:dyDescent="0.2">
      <c r="B101" t="s">
        <v>57</v>
      </c>
      <c r="C101">
        <v>1</v>
      </c>
      <c r="F101" t="s">
        <v>57</v>
      </c>
      <c r="G101">
        <v>1</v>
      </c>
      <c r="I101">
        <f t="shared" si="8"/>
        <v>2</v>
      </c>
      <c r="L101" s="86">
        <v>15</v>
      </c>
      <c r="M101" s="1" t="s">
        <v>23</v>
      </c>
      <c r="N101" s="86">
        <v>1</v>
      </c>
      <c r="O101" s="87">
        <f t="shared" si="9"/>
        <v>2.564102564102564E-2</v>
      </c>
    </row>
    <row r="102" spans="2:15" x14ac:dyDescent="0.2">
      <c r="B102" t="s">
        <v>58</v>
      </c>
      <c r="C102">
        <v>0</v>
      </c>
      <c r="F102" t="s">
        <v>58</v>
      </c>
      <c r="G102">
        <v>0</v>
      </c>
      <c r="I102">
        <f t="shared" si="8"/>
        <v>0</v>
      </c>
      <c r="L102" s="86">
        <v>16</v>
      </c>
      <c r="M102" s="1" t="s">
        <v>27</v>
      </c>
      <c r="N102" s="86">
        <v>1</v>
      </c>
      <c r="O102" s="87">
        <f t="shared" si="9"/>
        <v>2.564102564102564E-2</v>
      </c>
    </row>
    <row r="103" spans="2:15" x14ac:dyDescent="0.2">
      <c r="B103" t="s">
        <v>59</v>
      </c>
      <c r="C103">
        <v>0</v>
      </c>
      <c r="F103" t="s">
        <v>59</v>
      </c>
      <c r="G103">
        <v>0</v>
      </c>
      <c r="I103">
        <f t="shared" si="8"/>
        <v>0</v>
      </c>
      <c r="L103" s="86">
        <v>17</v>
      </c>
      <c r="M103" s="1" t="s">
        <v>28</v>
      </c>
      <c r="N103" s="86">
        <v>1</v>
      </c>
      <c r="O103" s="87">
        <f t="shared" si="9"/>
        <v>2.564102564102564E-2</v>
      </c>
    </row>
    <row r="104" spans="2:15" x14ac:dyDescent="0.2">
      <c r="B104" t="s">
        <v>60</v>
      </c>
      <c r="C104">
        <v>0</v>
      </c>
      <c r="F104" t="s">
        <v>60</v>
      </c>
      <c r="G104">
        <v>0</v>
      </c>
      <c r="I104">
        <f t="shared" si="8"/>
        <v>0</v>
      </c>
      <c r="L104" s="86">
        <v>18</v>
      </c>
      <c r="M104" s="2" t="s">
        <v>3</v>
      </c>
      <c r="N104" s="86">
        <v>0</v>
      </c>
      <c r="O104" s="87">
        <f t="shared" si="9"/>
        <v>0</v>
      </c>
    </row>
    <row r="105" spans="2:15" x14ac:dyDescent="0.2">
      <c r="B105" t="s">
        <v>19</v>
      </c>
      <c r="C105">
        <v>0</v>
      </c>
      <c r="F105" t="s">
        <v>19</v>
      </c>
      <c r="G105">
        <v>0</v>
      </c>
      <c r="I105">
        <f t="shared" si="8"/>
        <v>0</v>
      </c>
      <c r="L105" s="86">
        <v>19</v>
      </c>
      <c r="M105" s="1" t="s">
        <v>4</v>
      </c>
      <c r="N105" s="86">
        <v>0</v>
      </c>
      <c r="O105" s="87">
        <f t="shared" si="9"/>
        <v>0</v>
      </c>
    </row>
    <row r="106" spans="2:15" x14ac:dyDescent="0.2">
      <c r="B106" t="s">
        <v>61</v>
      </c>
      <c r="C106">
        <v>0</v>
      </c>
      <c r="F106" t="s">
        <v>61</v>
      </c>
      <c r="G106">
        <v>0</v>
      </c>
      <c r="I106">
        <f t="shared" si="8"/>
        <v>0</v>
      </c>
      <c r="L106" s="86">
        <v>20</v>
      </c>
      <c r="M106" s="1" t="s">
        <v>8</v>
      </c>
      <c r="N106" s="86">
        <v>0</v>
      </c>
      <c r="O106" s="87">
        <f t="shared" si="9"/>
        <v>0</v>
      </c>
    </row>
    <row r="107" spans="2:15" x14ac:dyDescent="0.2">
      <c r="B107" t="s">
        <v>62</v>
      </c>
      <c r="C107">
        <v>0</v>
      </c>
      <c r="F107" t="s">
        <v>62</v>
      </c>
      <c r="G107">
        <v>0</v>
      </c>
      <c r="I107">
        <f t="shared" si="8"/>
        <v>0</v>
      </c>
      <c r="L107" s="86">
        <v>21</v>
      </c>
      <c r="M107" s="1" t="s">
        <v>11</v>
      </c>
      <c r="N107" s="86">
        <v>0</v>
      </c>
      <c r="O107" s="87">
        <f t="shared" si="9"/>
        <v>0</v>
      </c>
    </row>
    <row r="108" spans="2:15" x14ac:dyDescent="0.2">
      <c r="B108" t="s">
        <v>63</v>
      </c>
      <c r="C108">
        <v>0</v>
      </c>
      <c r="F108" t="s">
        <v>63</v>
      </c>
      <c r="G108">
        <v>0</v>
      </c>
      <c r="I108">
        <f t="shared" si="8"/>
        <v>0</v>
      </c>
      <c r="L108" s="86">
        <v>22</v>
      </c>
      <c r="M108" s="1" t="s">
        <v>16</v>
      </c>
      <c r="N108" s="86">
        <v>0</v>
      </c>
      <c r="O108" s="87">
        <f t="shared" si="9"/>
        <v>0</v>
      </c>
    </row>
    <row r="109" spans="2:15" x14ac:dyDescent="0.2">
      <c r="B109" t="s">
        <v>23</v>
      </c>
      <c r="C109">
        <v>0</v>
      </c>
      <c r="F109" t="s">
        <v>23</v>
      </c>
      <c r="G109">
        <v>1</v>
      </c>
      <c r="I109">
        <f t="shared" si="8"/>
        <v>1</v>
      </c>
      <c r="L109" s="86">
        <v>23</v>
      </c>
      <c r="M109" s="1" t="s">
        <v>17</v>
      </c>
      <c r="N109" s="86">
        <v>0</v>
      </c>
      <c r="O109" s="87">
        <f t="shared" si="9"/>
        <v>0</v>
      </c>
    </row>
    <row r="110" spans="2:15" x14ac:dyDescent="0.2">
      <c r="B110" t="s">
        <v>64</v>
      </c>
      <c r="C110">
        <v>1</v>
      </c>
      <c r="F110" t="s">
        <v>64</v>
      </c>
      <c r="G110">
        <v>1</v>
      </c>
      <c r="I110">
        <f t="shared" si="8"/>
        <v>2</v>
      </c>
      <c r="L110" s="86">
        <v>24</v>
      </c>
      <c r="M110" s="1" t="s">
        <v>18</v>
      </c>
      <c r="N110" s="86">
        <v>0</v>
      </c>
      <c r="O110" s="87">
        <f t="shared" si="9"/>
        <v>0</v>
      </c>
    </row>
    <row r="111" spans="2:15" x14ac:dyDescent="0.2">
      <c r="B111" t="s">
        <v>65</v>
      </c>
      <c r="C111">
        <v>0</v>
      </c>
      <c r="F111" t="s">
        <v>65</v>
      </c>
      <c r="G111">
        <v>0</v>
      </c>
      <c r="I111">
        <f t="shared" si="8"/>
        <v>0</v>
      </c>
      <c r="L111" s="86">
        <v>25</v>
      </c>
      <c r="M111" s="1" t="s">
        <v>19</v>
      </c>
      <c r="N111" s="86">
        <v>0</v>
      </c>
      <c r="O111" s="87">
        <f t="shared" si="9"/>
        <v>0</v>
      </c>
    </row>
    <row r="112" spans="2:15" x14ac:dyDescent="0.2">
      <c r="B112" t="s">
        <v>66</v>
      </c>
      <c r="C112">
        <v>1</v>
      </c>
      <c r="F112" t="s">
        <v>66</v>
      </c>
      <c r="G112">
        <v>2</v>
      </c>
      <c r="I112">
        <f t="shared" si="8"/>
        <v>3</v>
      </c>
      <c r="L112" s="86">
        <v>26</v>
      </c>
      <c r="M112" s="1" t="s">
        <v>20</v>
      </c>
      <c r="N112" s="86">
        <v>0</v>
      </c>
      <c r="O112" s="87">
        <f t="shared" si="9"/>
        <v>0</v>
      </c>
    </row>
    <row r="113" spans="2:15" x14ac:dyDescent="0.2">
      <c r="B113" t="s">
        <v>67</v>
      </c>
      <c r="C113">
        <v>1</v>
      </c>
      <c r="F113" t="s">
        <v>67</v>
      </c>
      <c r="G113">
        <v>0</v>
      </c>
      <c r="I113">
        <f t="shared" si="8"/>
        <v>1</v>
      </c>
      <c r="L113" s="86">
        <v>27</v>
      </c>
      <c r="M113" s="1" t="s">
        <v>21</v>
      </c>
      <c r="N113" s="86">
        <v>0</v>
      </c>
      <c r="O113" s="87">
        <f t="shared" si="9"/>
        <v>0</v>
      </c>
    </row>
    <row r="114" spans="2:15" x14ac:dyDescent="0.2">
      <c r="B114" t="s">
        <v>68</v>
      </c>
      <c r="C114">
        <v>0</v>
      </c>
      <c r="F114" t="s">
        <v>68</v>
      </c>
      <c r="G114">
        <v>1</v>
      </c>
      <c r="I114">
        <f t="shared" si="8"/>
        <v>1</v>
      </c>
      <c r="L114" s="86">
        <v>28</v>
      </c>
      <c r="M114" s="1" t="s">
        <v>22</v>
      </c>
      <c r="N114" s="86">
        <v>0</v>
      </c>
      <c r="O114" s="87">
        <f t="shared" si="9"/>
        <v>0</v>
      </c>
    </row>
    <row r="115" spans="2:15" x14ac:dyDescent="0.2">
      <c r="B115" t="s">
        <v>69</v>
      </c>
      <c r="C115">
        <v>0</v>
      </c>
      <c r="F115" t="s">
        <v>69</v>
      </c>
      <c r="G115">
        <v>0</v>
      </c>
      <c r="I115">
        <f t="shared" si="8"/>
        <v>0</v>
      </c>
      <c r="L115" s="86">
        <v>29</v>
      </c>
      <c r="M115" s="1" t="s">
        <v>25</v>
      </c>
      <c r="N115" s="86">
        <v>0</v>
      </c>
      <c r="O115" s="87">
        <f t="shared" si="9"/>
        <v>0</v>
      </c>
    </row>
    <row r="116" spans="2:15" x14ac:dyDescent="0.2">
      <c r="H116" t="s">
        <v>31</v>
      </c>
      <c r="I116">
        <f>SUM(I86:I115)</f>
        <v>39</v>
      </c>
      <c r="L116" s="86">
        <v>30</v>
      </c>
      <c r="M116" s="1" t="s">
        <v>29</v>
      </c>
      <c r="N116" s="86">
        <v>0</v>
      </c>
      <c r="O116" s="87">
        <f t="shared" si="9"/>
        <v>0</v>
      </c>
    </row>
    <row r="118" spans="2:15" x14ac:dyDescent="0.2">
      <c r="L118" s="141" t="s">
        <v>304</v>
      </c>
      <c r="M118" s="141"/>
      <c r="N118" s="141"/>
      <c r="O118" s="141"/>
    </row>
    <row r="119" spans="2:15" ht="19" x14ac:dyDescent="0.25">
      <c r="B119" s="90" t="s">
        <v>304</v>
      </c>
      <c r="C119" t="s">
        <v>310</v>
      </c>
      <c r="G119" t="s">
        <v>312</v>
      </c>
      <c r="I119" t="s">
        <v>30</v>
      </c>
      <c r="L119" s="52" t="s">
        <v>40</v>
      </c>
      <c r="M119" s="52" t="s">
        <v>317</v>
      </c>
      <c r="N119" s="52" t="s">
        <v>39</v>
      </c>
      <c r="O119" s="52" t="s">
        <v>38</v>
      </c>
    </row>
    <row r="120" spans="2:15" x14ac:dyDescent="0.2">
      <c r="B120" t="s">
        <v>44</v>
      </c>
      <c r="C120">
        <v>1</v>
      </c>
      <c r="F120" t="s">
        <v>44</v>
      </c>
      <c r="G120">
        <v>8</v>
      </c>
      <c r="I120">
        <f>C120+G120</f>
        <v>9</v>
      </c>
      <c r="L120" s="54">
        <v>1</v>
      </c>
      <c r="M120" s="113" t="s">
        <v>282</v>
      </c>
      <c r="N120" s="54">
        <v>42</v>
      </c>
      <c r="O120" s="55">
        <f t="shared" ref="O120:O149" si="10">N120/$I$150</f>
        <v>0.2441860465116279</v>
      </c>
    </row>
    <row r="121" spans="2:15" x14ac:dyDescent="0.2">
      <c r="B121" t="s">
        <v>45</v>
      </c>
      <c r="C121">
        <v>1</v>
      </c>
      <c r="F121" t="s">
        <v>45</v>
      </c>
      <c r="G121">
        <v>2</v>
      </c>
      <c r="I121">
        <f t="shared" ref="I121:I149" si="11">C121+G121</f>
        <v>3</v>
      </c>
      <c r="L121" s="54">
        <v>2</v>
      </c>
      <c r="M121" s="113" t="s">
        <v>7</v>
      </c>
      <c r="N121" s="54">
        <v>13</v>
      </c>
      <c r="O121" s="55">
        <f t="shared" si="10"/>
        <v>7.5581395348837205E-2</v>
      </c>
    </row>
    <row r="122" spans="2:15" x14ac:dyDescent="0.2">
      <c r="B122" t="s">
        <v>46</v>
      </c>
      <c r="C122">
        <v>1</v>
      </c>
      <c r="F122" t="s">
        <v>46</v>
      </c>
      <c r="G122">
        <v>4</v>
      </c>
      <c r="I122">
        <f t="shared" si="11"/>
        <v>5</v>
      </c>
      <c r="L122" s="54">
        <v>3</v>
      </c>
      <c r="M122" s="113" t="s">
        <v>14</v>
      </c>
      <c r="N122" s="54">
        <v>12</v>
      </c>
      <c r="O122" s="55">
        <f t="shared" si="10"/>
        <v>6.9767441860465115E-2</v>
      </c>
    </row>
    <row r="123" spans="2:15" x14ac:dyDescent="0.2">
      <c r="B123" t="s">
        <v>47</v>
      </c>
      <c r="C123">
        <v>1</v>
      </c>
      <c r="F123" t="s">
        <v>47</v>
      </c>
      <c r="G123">
        <v>7</v>
      </c>
      <c r="I123">
        <f t="shared" si="11"/>
        <v>8</v>
      </c>
      <c r="L123" s="54">
        <v>4</v>
      </c>
      <c r="M123" s="113" t="s">
        <v>15</v>
      </c>
      <c r="N123" s="54">
        <v>12</v>
      </c>
      <c r="O123" s="55">
        <f t="shared" si="10"/>
        <v>6.9767441860465115E-2</v>
      </c>
    </row>
    <row r="124" spans="2:15" x14ac:dyDescent="0.2">
      <c r="B124" t="s">
        <v>48</v>
      </c>
      <c r="C124">
        <v>0</v>
      </c>
      <c r="F124" t="s">
        <v>48</v>
      </c>
      <c r="G124">
        <v>0</v>
      </c>
      <c r="I124">
        <f t="shared" si="11"/>
        <v>0</v>
      </c>
      <c r="L124" s="54">
        <v>5</v>
      </c>
      <c r="M124" s="113" t="s">
        <v>23</v>
      </c>
      <c r="N124" s="54">
        <v>10</v>
      </c>
      <c r="O124" s="55">
        <f t="shared" si="10"/>
        <v>5.8139534883720929E-2</v>
      </c>
    </row>
    <row r="125" spans="2:15" x14ac:dyDescent="0.2">
      <c r="B125" t="s">
        <v>5</v>
      </c>
      <c r="C125">
        <v>0</v>
      </c>
      <c r="F125" t="s">
        <v>5</v>
      </c>
      <c r="G125">
        <v>7</v>
      </c>
      <c r="I125">
        <f t="shared" si="11"/>
        <v>7</v>
      </c>
      <c r="L125" s="54">
        <v>6</v>
      </c>
      <c r="M125" s="113" t="s">
        <v>0</v>
      </c>
      <c r="N125" s="54">
        <v>9</v>
      </c>
      <c r="O125" s="55">
        <f t="shared" si="10"/>
        <v>5.232558139534884E-2</v>
      </c>
    </row>
    <row r="126" spans="2:15" x14ac:dyDescent="0.2">
      <c r="B126" t="s">
        <v>49</v>
      </c>
      <c r="C126">
        <v>0</v>
      </c>
      <c r="F126" t="s">
        <v>49</v>
      </c>
      <c r="G126">
        <v>5</v>
      </c>
      <c r="I126">
        <f t="shared" si="11"/>
        <v>5</v>
      </c>
      <c r="L126" s="54">
        <v>7</v>
      </c>
      <c r="M126" s="113" t="s">
        <v>13</v>
      </c>
      <c r="N126" s="54">
        <v>9</v>
      </c>
      <c r="O126" s="55">
        <f t="shared" si="10"/>
        <v>5.232558139534884E-2</v>
      </c>
    </row>
    <row r="127" spans="2:15" x14ac:dyDescent="0.2">
      <c r="B127" t="s">
        <v>50</v>
      </c>
      <c r="C127">
        <v>2</v>
      </c>
      <c r="F127" t="s">
        <v>50</v>
      </c>
      <c r="G127">
        <v>11</v>
      </c>
      <c r="I127">
        <f t="shared" si="11"/>
        <v>13</v>
      </c>
      <c r="L127" s="54">
        <v>8</v>
      </c>
      <c r="M127" s="115" t="s">
        <v>3</v>
      </c>
      <c r="N127" s="54">
        <v>8</v>
      </c>
      <c r="O127" s="55">
        <f t="shared" si="10"/>
        <v>4.6511627906976744E-2</v>
      </c>
    </row>
    <row r="128" spans="2:15" x14ac:dyDescent="0.2">
      <c r="B128" t="s">
        <v>51</v>
      </c>
      <c r="C128">
        <v>0</v>
      </c>
      <c r="F128" t="s">
        <v>51</v>
      </c>
      <c r="G128">
        <v>1</v>
      </c>
      <c r="I128">
        <f t="shared" si="11"/>
        <v>1</v>
      </c>
      <c r="L128" s="54">
        <v>9</v>
      </c>
      <c r="M128" s="113" t="s">
        <v>5</v>
      </c>
      <c r="N128" s="54">
        <v>7</v>
      </c>
      <c r="O128" s="55">
        <f t="shared" si="10"/>
        <v>4.0697674418604654E-2</v>
      </c>
    </row>
    <row r="129" spans="2:15" x14ac:dyDescent="0.2">
      <c r="B129" t="s">
        <v>52</v>
      </c>
      <c r="C129">
        <v>0</v>
      </c>
      <c r="F129" t="s">
        <v>52</v>
      </c>
      <c r="G129">
        <v>1</v>
      </c>
      <c r="I129">
        <f t="shared" si="11"/>
        <v>1</v>
      </c>
      <c r="L129" s="54">
        <v>10</v>
      </c>
      <c r="M129" s="113" t="s">
        <v>18</v>
      </c>
      <c r="N129" s="54">
        <v>7</v>
      </c>
      <c r="O129" s="55">
        <f t="shared" si="10"/>
        <v>4.0697674418604654E-2</v>
      </c>
    </row>
    <row r="130" spans="2:15" x14ac:dyDescent="0.2">
      <c r="B130" t="s">
        <v>53</v>
      </c>
      <c r="C130">
        <v>2</v>
      </c>
      <c r="F130" t="s">
        <v>53</v>
      </c>
      <c r="G130">
        <v>3</v>
      </c>
      <c r="I130">
        <f t="shared" si="11"/>
        <v>5</v>
      </c>
      <c r="L130" s="54">
        <v>11</v>
      </c>
      <c r="M130" s="113" t="s">
        <v>2</v>
      </c>
      <c r="N130" s="54">
        <v>5</v>
      </c>
      <c r="O130" s="55">
        <f t="shared" si="10"/>
        <v>2.9069767441860465E-2</v>
      </c>
    </row>
    <row r="131" spans="2:15" x14ac:dyDescent="0.2">
      <c r="B131" t="s">
        <v>54</v>
      </c>
      <c r="C131">
        <v>0</v>
      </c>
      <c r="F131" t="s">
        <v>54</v>
      </c>
      <c r="G131">
        <v>1</v>
      </c>
      <c r="I131">
        <f t="shared" si="11"/>
        <v>1</v>
      </c>
      <c r="L131" s="54">
        <v>12</v>
      </c>
      <c r="M131" s="113" t="s">
        <v>6</v>
      </c>
      <c r="N131" s="54">
        <v>5</v>
      </c>
      <c r="O131" s="55">
        <f t="shared" si="10"/>
        <v>2.9069767441860465E-2</v>
      </c>
    </row>
    <row r="132" spans="2:15" x14ac:dyDescent="0.2">
      <c r="B132" t="s">
        <v>55</v>
      </c>
      <c r="C132">
        <v>1</v>
      </c>
      <c r="F132" t="s">
        <v>55</v>
      </c>
      <c r="G132">
        <v>1</v>
      </c>
      <c r="I132">
        <f t="shared" si="11"/>
        <v>2</v>
      </c>
      <c r="L132" s="54">
        <v>13</v>
      </c>
      <c r="M132" s="113" t="s">
        <v>10</v>
      </c>
      <c r="N132" s="54">
        <v>5</v>
      </c>
      <c r="O132" s="55">
        <f t="shared" si="10"/>
        <v>2.9069767441860465E-2</v>
      </c>
    </row>
    <row r="133" spans="2:15" x14ac:dyDescent="0.2">
      <c r="B133" t="s">
        <v>13</v>
      </c>
      <c r="C133">
        <v>3</v>
      </c>
      <c r="F133" t="s">
        <v>13</v>
      </c>
      <c r="G133">
        <v>6</v>
      </c>
      <c r="I133">
        <f t="shared" si="11"/>
        <v>9</v>
      </c>
      <c r="L133" s="54">
        <v>14</v>
      </c>
      <c r="M133" s="113" t="s">
        <v>24</v>
      </c>
      <c r="N133" s="54">
        <v>4</v>
      </c>
      <c r="O133" s="55">
        <f t="shared" si="10"/>
        <v>2.3255813953488372E-2</v>
      </c>
    </row>
    <row r="134" spans="2:15" x14ac:dyDescent="0.2">
      <c r="B134" t="s">
        <v>56</v>
      </c>
      <c r="C134">
        <v>2</v>
      </c>
      <c r="F134" t="s">
        <v>56</v>
      </c>
      <c r="G134">
        <v>10</v>
      </c>
      <c r="I134">
        <f t="shared" si="11"/>
        <v>12</v>
      </c>
      <c r="L134" s="54">
        <v>15</v>
      </c>
      <c r="M134" s="113" t="s">
        <v>1</v>
      </c>
      <c r="N134" s="54">
        <v>3</v>
      </c>
      <c r="O134" s="55">
        <f t="shared" si="10"/>
        <v>1.7441860465116279E-2</v>
      </c>
    </row>
    <row r="135" spans="2:15" x14ac:dyDescent="0.2">
      <c r="B135" t="s">
        <v>57</v>
      </c>
      <c r="C135">
        <v>6</v>
      </c>
      <c r="F135" t="s">
        <v>57</v>
      </c>
      <c r="G135">
        <v>6</v>
      </c>
      <c r="I135">
        <f t="shared" si="11"/>
        <v>12</v>
      </c>
      <c r="L135" s="54">
        <v>16</v>
      </c>
      <c r="M135" s="113" t="s">
        <v>27</v>
      </c>
      <c r="N135" s="54">
        <v>3</v>
      </c>
      <c r="O135" s="55">
        <f t="shared" si="10"/>
        <v>1.7441860465116279E-2</v>
      </c>
    </row>
    <row r="136" spans="2:15" x14ac:dyDescent="0.2">
      <c r="B136" t="s">
        <v>58</v>
      </c>
      <c r="C136">
        <v>1</v>
      </c>
      <c r="F136" t="s">
        <v>58</v>
      </c>
      <c r="G136">
        <v>1</v>
      </c>
      <c r="I136">
        <f t="shared" si="11"/>
        <v>2</v>
      </c>
      <c r="L136" s="54">
        <v>17</v>
      </c>
      <c r="M136" s="113" t="s">
        <v>12</v>
      </c>
      <c r="N136" s="54">
        <v>2</v>
      </c>
      <c r="O136" s="55">
        <f t="shared" si="10"/>
        <v>1.1627906976744186E-2</v>
      </c>
    </row>
    <row r="137" spans="2:15" x14ac:dyDescent="0.2">
      <c r="B137" t="s">
        <v>59</v>
      </c>
      <c r="C137">
        <v>1</v>
      </c>
      <c r="F137" t="s">
        <v>59</v>
      </c>
      <c r="G137">
        <v>1</v>
      </c>
      <c r="I137">
        <f t="shared" si="11"/>
        <v>2</v>
      </c>
      <c r="L137" s="54">
        <v>18</v>
      </c>
      <c r="M137" s="113" t="s">
        <v>16</v>
      </c>
      <c r="N137" s="54">
        <v>2</v>
      </c>
      <c r="O137" s="55">
        <f t="shared" si="10"/>
        <v>1.1627906976744186E-2</v>
      </c>
    </row>
    <row r="138" spans="2:15" x14ac:dyDescent="0.2">
      <c r="B138" t="s">
        <v>60</v>
      </c>
      <c r="C138">
        <v>2</v>
      </c>
      <c r="F138" t="s">
        <v>60</v>
      </c>
      <c r="G138">
        <v>5</v>
      </c>
      <c r="I138">
        <f t="shared" si="11"/>
        <v>7</v>
      </c>
      <c r="L138" s="54">
        <v>19</v>
      </c>
      <c r="M138" s="113" t="s">
        <v>17</v>
      </c>
      <c r="N138" s="54">
        <v>2</v>
      </c>
      <c r="O138" s="55">
        <f t="shared" si="10"/>
        <v>1.1627906976744186E-2</v>
      </c>
    </row>
    <row r="139" spans="2:15" x14ac:dyDescent="0.2">
      <c r="B139" t="s">
        <v>19</v>
      </c>
      <c r="C139">
        <v>0</v>
      </c>
      <c r="F139" t="s">
        <v>19</v>
      </c>
      <c r="G139">
        <v>0</v>
      </c>
      <c r="I139">
        <f t="shared" si="11"/>
        <v>0</v>
      </c>
      <c r="L139" s="54">
        <v>20</v>
      </c>
      <c r="M139" s="113" t="s">
        <v>22</v>
      </c>
      <c r="N139" s="54">
        <v>2</v>
      </c>
      <c r="O139" s="55">
        <f t="shared" si="10"/>
        <v>1.1627906976744186E-2</v>
      </c>
    </row>
    <row r="140" spans="2:15" x14ac:dyDescent="0.2">
      <c r="B140" t="s">
        <v>61</v>
      </c>
      <c r="C140">
        <v>16</v>
      </c>
      <c r="F140" t="s">
        <v>61</v>
      </c>
      <c r="G140">
        <v>26</v>
      </c>
      <c r="I140">
        <f t="shared" si="11"/>
        <v>42</v>
      </c>
      <c r="L140" s="54">
        <v>21</v>
      </c>
      <c r="M140" s="113" t="s">
        <v>25</v>
      </c>
      <c r="N140" s="54">
        <v>2</v>
      </c>
      <c r="O140" s="55">
        <f t="shared" si="10"/>
        <v>1.1627906976744186E-2</v>
      </c>
    </row>
    <row r="141" spans="2:15" x14ac:dyDescent="0.2">
      <c r="B141" t="s">
        <v>62</v>
      </c>
      <c r="C141">
        <v>0</v>
      </c>
      <c r="F141" t="s">
        <v>62</v>
      </c>
      <c r="G141">
        <v>0</v>
      </c>
      <c r="I141">
        <f t="shared" si="11"/>
        <v>0</v>
      </c>
      <c r="L141" s="54">
        <v>22</v>
      </c>
      <c r="M141" s="113" t="s">
        <v>26</v>
      </c>
      <c r="N141" s="54">
        <v>2</v>
      </c>
      <c r="O141" s="55">
        <f t="shared" si="10"/>
        <v>1.1627906976744186E-2</v>
      </c>
    </row>
    <row r="142" spans="2:15" x14ac:dyDescent="0.2">
      <c r="B142" t="s">
        <v>63</v>
      </c>
      <c r="C142">
        <v>1</v>
      </c>
      <c r="F142" t="s">
        <v>63</v>
      </c>
      <c r="G142">
        <v>1</v>
      </c>
      <c r="I142">
        <f t="shared" si="11"/>
        <v>2</v>
      </c>
      <c r="L142" s="54">
        <v>23</v>
      </c>
      <c r="M142" s="113" t="s">
        <v>29</v>
      </c>
      <c r="N142" s="54">
        <v>2</v>
      </c>
      <c r="O142" s="55">
        <f t="shared" si="10"/>
        <v>1.1627906976744186E-2</v>
      </c>
    </row>
    <row r="143" spans="2:15" x14ac:dyDescent="0.2">
      <c r="B143" t="s">
        <v>23</v>
      </c>
      <c r="C143">
        <v>1</v>
      </c>
      <c r="F143" t="s">
        <v>23</v>
      </c>
      <c r="G143">
        <v>9</v>
      </c>
      <c r="I143">
        <f t="shared" si="11"/>
        <v>10</v>
      </c>
      <c r="L143" s="54">
        <v>24</v>
      </c>
      <c r="M143" s="113" t="s">
        <v>8</v>
      </c>
      <c r="N143" s="54">
        <v>1</v>
      </c>
      <c r="O143" s="55">
        <f t="shared" si="10"/>
        <v>5.8139534883720929E-3</v>
      </c>
    </row>
    <row r="144" spans="2:15" x14ac:dyDescent="0.2">
      <c r="B144" t="s">
        <v>64</v>
      </c>
      <c r="C144">
        <v>1</v>
      </c>
      <c r="F144" t="s">
        <v>64</v>
      </c>
      <c r="G144">
        <v>3</v>
      </c>
      <c r="I144">
        <f t="shared" si="11"/>
        <v>4</v>
      </c>
      <c r="L144" s="54">
        <v>25</v>
      </c>
      <c r="M144" s="113" t="s">
        <v>9</v>
      </c>
      <c r="N144" s="54">
        <v>1</v>
      </c>
      <c r="O144" s="55">
        <f t="shared" si="10"/>
        <v>5.8139534883720929E-3</v>
      </c>
    </row>
    <row r="145" spans="2:15" x14ac:dyDescent="0.2">
      <c r="B145" t="s">
        <v>65</v>
      </c>
      <c r="C145">
        <v>1</v>
      </c>
      <c r="F145" t="s">
        <v>65</v>
      </c>
      <c r="G145">
        <v>1</v>
      </c>
      <c r="I145">
        <f t="shared" si="11"/>
        <v>2</v>
      </c>
      <c r="L145" s="54">
        <v>26</v>
      </c>
      <c r="M145" s="113" t="s">
        <v>11</v>
      </c>
      <c r="N145" s="54">
        <v>1</v>
      </c>
      <c r="O145" s="55">
        <f t="shared" si="10"/>
        <v>5.8139534883720929E-3</v>
      </c>
    </row>
    <row r="146" spans="2:15" x14ac:dyDescent="0.2">
      <c r="B146" t="s">
        <v>66</v>
      </c>
      <c r="C146">
        <v>1</v>
      </c>
      <c r="F146" t="s">
        <v>66</v>
      </c>
      <c r="G146">
        <v>1</v>
      </c>
      <c r="I146">
        <f t="shared" si="11"/>
        <v>2</v>
      </c>
      <c r="L146" s="54">
        <v>27</v>
      </c>
      <c r="M146" s="113" t="s">
        <v>28</v>
      </c>
      <c r="N146" s="54">
        <v>1</v>
      </c>
      <c r="O146" s="55">
        <f t="shared" si="10"/>
        <v>5.8139534883720929E-3</v>
      </c>
    </row>
    <row r="147" spans="2:15" x14ac:dyDescent="0.2">
      <c r="B147" t="s">
        <v>67</v>
      </c>
      <c r="C147">
        <v>1</v>
      </c>
      <c r="F147" t="s">
        <v>67</v>
      </c>
      <c r="G147">
        <v>2</v>
      </c>
      <c r="I147">
        <f t="shared" si="11"/>
        <v>3</v>
      </c>
      <c r="L147" s="54">
        <v>28</v>
      </c>
      <c r="M147" s="113" t="s">
        <v>4</v>
      </c>
      <c r="N147" s="54">
        <v>0</v>
      </c>
      <c r="O147" s="55">
        <f t="shared" si="10"/>
        <v>0</v>
      </c>
    </row>
    <row r="148" spans="2:15" x14ac:dyDescent="0.2">
      <c r="B148" t="s">
        <v>68</v>
      </c>
      <c r="C148">
        <v>0</v>
      </c>
      <c r="F148" t="s">
        <v>68</v>
      </c>
      <c r="G148">
        <v>1</v>
      </c>
      <c r="I148">
        <f t="shared" si="11"/>
        <v>1</v>
      </c>
      <c r="L148" s="54">
        <v>29</v>
      </c>
      <c r="M148" s="113" t="s">
        <v>19</v>
      </c>
      <c r="N148" s="54">
        <v>0</v>
      </c>
      <c r="O148" s="55">
        <f t="shared" si="10"/>
        <v>0</v>
      </c>
    </row>
    <row r="149" spans="2:15" x14ac:dyDescent="0.2">
      <c r="B149" t="s">
        <v>69</v>
      </c>
      <c r="C149">
        <v>0</v>
      </c>
      <c r="F149" t="s">
        <v>69</v>
      </c>
      <c r="G149">
        <v>2</v>
      </c>
      <c r="I149">
        <f t="shared" si="11"/>
        <v>2</v>
      </c>
      <c r="L149" s="54">
        <v>30</v>
      </c>
      <c r="M149" s="113" t="s">
        <v>21</v>
      </c>
      <c r="N149" s="54">
        <v>0</v>
      </c>
      <c r="O149" s="55">
        <f t="shared" si="10"/>
        <v>0</v>
      </c>
    </row>
    <row r="150" spans="2:15" x14ac:dyDescent="0.2">
      <c r="I150">
        <f>SUM(I120:I149)</f>
        <v>172</v>
      </c>
    </row>
    <row r="153" spans="2:15" x14ac:dyDescent="0.2">
      <c r="L153" s="141" t="s">
        <v>347</v>
      </c>
      <c r="M153" s="141"/>
      <c r="N153" s="141"/>
      <c r="O153" s="141"/>
    </row>
    <row r="154" spans="2:15" ht="19" x14ac:dyDescent="0.25">
      <c r="B154" s="91" t="s">
        <v>305</v>
      </c>
      <c r="C154" t="s">
        <v>310</v>
      </c>
      <c r="G154" t="s">
        <v>312</v>
      </c>
      <c r="I154" t="s">
        <v>30</v>
      </c>
      <c r="L154" s="54" t="s">
        <v>40</v>
      </c>
      <c r="M154" s="54" t="s">
        <v>317</v>
      </c>
      <c r="N154" s="54" t="s">
        <v>39</v>
      </c>
      <c r="O154" s="54" t="s">
        <v>38</v>
      </c>
    </row>
    <row r="155" spans="2:15" x14ac:dyDescent="0.2">
      <c r="B155" t="s">
        <v>44</v>
      </c>
      <c r="C155">
        <v>2</v>
      </c>
      <c r="F155" t="s">
        <v>44</v>
      </c>
      <c r="G155">
        <v>1</v>
      </c>
      <c r="I155">
        <f>C155+G155</f>
        <v>3</v>
      </c>
      <c r="L155" s="54">
        <v>1</v>
      </c>
      <c r="M155" s="113" t="s">
        <v>282</v>
      </c>
      <c r="N155" s="54">
        <v>25</v>
      </c>
      <c r="O155" s="55">
        <f t="shared" ref="O155:O184" si="12">N155/$I$185</f>
        <v>0.40322580645161288</v>
      </c>
    </row>
    <row r="156" spans="2:15" x14ac:dyDescent="0.2">
      <c r="B156" t="s">
        <v>45</v>
      </c>
      <c r="C156">
        <v>0</v>
      </c>
      <c r="F156" t="s">
        <v>45</v>
      </c>
      <c r="G156">
        <v>2</v>
      </c>
      <c r="I156">
        <f t="shared" ref="I156:I184" si="13">C156+G156</f>
        <v>2</v>
      </c>
      <c r="L156" s="54">
        <v>2</v>
      </c>
      <c r="M156" s="113" t="s">
        <v>2</v>
      </c>
      <c r="N156" s="54">
        <v>4</v>
      </c>
      <c r="O156" s="55">
        <f t="shared" si="12"/>
        <v>6.4516129032258063E-2</v>
      </c>
    </row>
    <row r="157" spans="2:15" x14ac:dyDescent="0.2">
      <c r="B157" t="s">
        <v>46</v>
      </c>
      <c r="C157">
        <v>0</v>
      </c>
      <c r="F157" t="s">
        <v>46</v>
      </c>
      <c r="G157">
        <v>4</v>
      </c>
      <c r="I157">
        <f t="shared" si="13"/>
        <v>4</v>
      </c>
      <c r="L157" s="54">
        <v>3</v>
      </c>
      <c r="M157" s="113" t="s">
        <v>7</v>
      </c>
      <c r="N157" s="54">
        <v>4</v>
      </c>
      <c r="O157" s="55">
        <f t="shared" si="12"/>
        <v>6.4516129032258063E-2</v>
      </c>
    </row>
    <row r="158" spans="2:15" x14ac:dyDescent="0.2">
      <c r="B158" t="s">
        <v>47</v>
      </c>
      <c r="C158">
        <v>0</v>
      </c>
      <c r="F158" t="s">
        <v>47</v>
      </c>
      <c r="G158">
        <v>1</v>
      </c>
      <c r="I158">
        <f t="shared" si="13"/>
        <v>1</v>
      </c>
      <c r="L158" s="54">
        <v>4</v>
      </c>
      <c r="M158" s="113" t="s">
        <v>12</v>
      </c>
      <c r="N158" s="54">
        <v>4</v>
      </c>
      <c r="O158" s="55">
        <f t="shared" si="12"/>
        <v>6.4516129032258063E-2</v>
      </c>
    </row>
    <row r="159" spans="2:15" x14ac:dyDescent="0.2">
      <c r="B159" t="s">
        <v>48</v>
      </c>
      <c r="C159">
        <v>0</v>
      </c>
      <c r="F159" t="s">
        <v>48</v>
      </c>
      <c r="G159">
        <v>0</v>
      </c>
      <c r="I159">
        <f t="shared" si="13"/>
        <v>0</v>
      </c>
      <c r="L159" s="54">
        <v>5</v>
      </c>
      <c r="M159" s="113" t="s">
        <v>14</v>
      </c>
      <c r="N159" s="54">
        <v>4</v>
      </c>
      <c r="O159" s="55">
        <f t="shared" si="12"/>
        <v>6.4516129032258063E-2</v>
      </c>
    </row>
    <row r="160" spans="2:15" x14ac:dyDescent="0.2">
      <c r="B160" t="s">
        <v>5</v>
      </c>
      <c r="C160">
        <v>0</v>
      </c>
      <c r="F160" t="s">
        <v>5</v>
      </c>
      <c r="G160">
        <v>0</v>
      </c>
      <c r="I160">
        <f t="shared" si="13"/>
        <v>0</v>
      </c>
      <c r="L160" s="54">
        <v>6</v>
      </c>
      <c r="M160" s="113" t="s">
        <v>22</v>
      </c>
      <c r="N160" s="54">
        <v>4</v>
      </c>
      <c r="O160" s="55">
        <f t="shared" si="12"/>
        <v>6.4516129032258063E-2</v>
      </c>
    </row>
    <row r="161" spans="2:15" x14ac:dyDescent="0.2">
      <c r="B161" t="s">
        <v>49</v>
      </c>
      <c r="C161">
        <v>0</v>
      </c>
      <c r="F161" t="s">
        <v>49</v>
      </c>
      <c r="G161">
        <v>0</v>
      </c>
      <c r="I161">
        <f t="shared" si="13"/>
        <v>0</v>
      </c>
      <c r="L161" s="54">
        <v>7</v>
      </c>
      <c r="M161" s="113" t="s">
        <v>0</v>
      </c>
      <c r="N161" s="54">
        <v>3</v>
      </c>
      <c r="O161" s="55">
        <f t="shared" si="12"/>
        <v>4.8387096774193547E-2</v>
      </c>
    </row>
    <row r="162" spans="2:15" x14ac:dyDescent="0.2">
      <c r="B162" t="s">
        <v>50</v>
      </c>
      <c r="C162">
        <v>0</v>
      </c>
      <c r="F162" t="s">
        <v>50</v>
      </c>
      <c r="G162">
        <v>4</v>
      </c>
      <c r="I162">
        <f t="shared" si="13"/>
        <v>4</v>
      </c>
      <c r="L162" s="54">
        <v>8</v>
      </c>
      <c r="M162" s="113" t="s">
        <v>15</v>
      </c>
      <c r="N162" s="54">
        <v>3</v>
      </c>
      <c r="O162" s="55">
        <f t="shared" si="12"/>
        <v>4.8387096774193547E-2</v>
      </c>
    </row>
    <row r="163" spans="2:15" x14ac:dyDescent="0.2">
      <c r="B163" t="s">
        <v>51</v>
      </c>
      <c r="C163">
        <v>0</v>
      </c>
      <c r="F163" t="s">
        <v>51</v>
      </c>
      <c r="G163">
        <v>0</v>
      </c>
      <c r="I163">
        <f t="shared" si="13"/>
        <v>0</v>
      </c>
      <c r="L163" s="54">
        <v>9</v>
      </c>
      <c r="M163" s="113" t="s">
        <v>24</v>
      </c>
      <c r="N163" s="54">
        <v>3</v>
      </c>
      <c r="O163" s="55">
        <f t="shared" si="12"/>
        <v>4.8387096774193547E-2</v>
      </c>
    </row>
    <row r="164" spans="2:15" x14ac:dyDescent="0.2">
      <c r="B164" t="s">
        <v>52</v>
      </c>
      <c r="C164">
        <v>0</v>
      </c>
      <c r="F164" t="s">
        <v>52</v>
      </c>
      <c r="G164">
        <v>1</v>
      </c>
      <c r="I164">
        <f t="shared" si="13"/>
        <v>1</v>
      </c>
      <c r="L164" s="54">
        <v>10</v>
      </c>
      <c r="M164" s="113" t="s">
        <v>1</v>
      </c>
      <c r="N164" s="54">
        <v>2</v>
      </c>
      <c r="O164" s="55">
        <f t="shared" si="12"/>
        <v>3.2258064516129031E-2</v>
      </c>
    </row>
    <row r="165" spans="2:15" x14ac:dyDescent="0.2">
      <c r="B165" t="s">
        <v>53</v>
      </c>
      <c r="C165">
        <v>0</v>
      </c>
      <c r="F165" t="s">
        <v>53</v>
      </c>
      <c r="G165">
        <v>0</v>
      </c>
      <c r="I165">
        <f t="shared" si="13"/>
        <v>0</v>
      </c>
      <c r="L165" s="54">
        <v>11</v>
      </c>
      <c r="M165" s="113" t="s">
        <v>13</v>
      </c>
      <c r="N165" s="54">
        <v>2</v>
      </c>
      <c r="O165" s="55">
        <f t="shared" si="12"/>
        <v>3.2258064516129031E-2</v>
      </c>
    </row>
    <row r="166" spans="2:15" x14ac:dyDescent="0.2">
      <c r="B166" t="s">
        <v>54</v>
      </c>
      <c r="C166">
        <v>0</v>
      </c>
      <c r="F166" t="s">
        <v>54</v>
      </c>
      <c r="G166">
        <v>0</v>
      </c>
      <c r="I166">
        <f t="shared" si="13"/>
        <v>0</v>
      </c>
      <c r="L166" s="54">
        <v>12</v>
      </c>
      <c r="M166" s="113" t="s">
        <v>26</v>
      </c>
      <c r="N166" s="54">
        <v>2</v>
      </c>
      <c r="O166" s="55">
        <f t="shared" si="12"/>
        <v>3.2258064516129031E-2</v>
      </c>
    </row>
    <row r="167" spans="2:15" x14ac:dyDescent="0.2">
      <c r="B167" t="s">
        <v>55</v>
      </c>
      <c r="C167">
        <v>1</v>
      </c>
      <c r="F167" t="s">
        <v>55</v>
      </c>
      <c r="G167">
        <v>3</v>
      </c>
      <c r="I167">
        <f t="shared" si="13"/>
        <v>4</v>
      </c>
      <c r="L167" s="54">
        <v>13</v>
      </c>
      <c r="M167" s="115" t="s">
        <v>3</v>
      </c>
      <c r="N167" s="54">
        <v>1</v>
      </c>
      <c r="O167" s="55">
        <f t="shared" si="12"/>
        <v>1.6129032258064516E-2</v>
      </c>
    </row>
    <row r="168" spans="2:15" x14ac:dyDescent="0.2">
      <c r="B168" t="s">
        <v>13</v>
      </c>
      <c r="C168">
        <v>0</v>
      </c>
      <c r="F168" t="s">
        <v>13</v>
      </c>
      <c r="G168">
        <v>2</v>
      </c>
      <c r="I168">
        <f t="shared" si="13"/>
        <v>2</v>
      </c>
      <c r="L168" s="54">
        <v>14</v>
      </c>
      <c r="M168" s="113" t="s">
        <v>9</v>
      </c>
      <c r="N168" s="54">
        <v>1</v>
      </c>
      <c r="O168" s="55">
        <f t="shared" si="12"/>
        <v>1.6129032258064516E-2</v>
      </c>
    </row>
    <row r="169" spans="2:15" x14ac:dyDescent="0.2">
      <c r="B169" t="s">
        <v>56</v>
      </c>
      <c r="C169">
        <v>1</v>
      </c>
      <c r="F169" t="s">
        <v>56</v>
      </c>
      <c r="G169">
        <v>3</v>
      </c>
      <c r="I169">
        <f t="shared" si="13"/>
        <v>4</v>
      </c>
      <c r="L169" s="54">
        <v>15</v>
      </c>
      <c r="M169" s="113" t="s">
        <v>4</v>
      </c>
      <c r="N169" s="54">
        <v>0</v>
      </c>
      <c r="O169" s="55">
        <f t="shared" si="12"/>
        <v>0</v>
      </c>
    </row>
    <row r="170" spans="2:15" x14ac:dyDescent="0.2">
      <c r="B170" t="s">
        <v>57</v>
      </c>
      <c r="C170">
        <v>1</v>
      </c>
      <c r="F170" t="s">
        <v>57</v>
      </c>
      <c r="G170">
        <v>2</v>
      </c>
      <c r="I170">
        <f t="shared" si="13"/>
        <v>3</v>
      </c>
      <c r="L170" s="54">
        <v>16</v>
      </c>
      <c r="M170" s="113" t="s">
        <v>5</v>
      </c>
      <c r="N170" s="54">
        <v>0</v>
      </c>
      <c r="O170" s="55">
        <f t="shared" si="12"/>
        <v>0</v>
      </c>
    </row>
    <row r="171" spans="2:15" x14ac:dyDescent="0.2">
      <c r="B171" t="s">
        <v>58</v>
      </c>
      <c r="C171">
        <v>0</v>
      </c>
      <c r="F171" t="s">
        <v>58</v>
      </c>
      <c r="G171">
        <v>0</v>
      </c>
      <c r="I171">
        <f t="shared" si="13"/>
        <v>0</v>
      </c>
      <c r="L171" s="54">
        <v>17</v>
      </c>
      <c r="M171" s="113" t="s">
        <v>6</v>
      </c>
      <c r="N171" s="54">
        <v>0</v>
      </c>
      <c r="O171" s="55">
        <f t="shared" si="12"/>
        <v>0</v>
      </c>
    </row>
    <row r="172" spans="2:15" x14ac:dyDescent="0.2">
      <c r="B172" t="s">
        <v>59</v>
      </c>
      <c r="C172">
        <v>0</v>
      </c>
      <c r="F172" t="s">
        <v>59</v>
      </c>
      <c r="G172">
        <v>0</v>
      </c>
      <c r="I172">
        <f t="shared" si="13"/>
        <v>0</v>
      </c>
      <c r="L172" s="54">
        <v>18</v>
      </c>
      <c r="M172" s="113" t="s">
        <v>8</v>
      </c>
      <c r="N172" s="54">
        <v>0</v>
      </c>
      <c r="O172" s="55">
        <f t="shared" si="12"/>
        <v>0</v>
      </c>
    </row>
    <row r="173" spans="2:15" x14ac:dyDescent="0.2">
      <c r="B173" t="s">
        <v>60</v>
      </c>
      <c r="C173">
        <v>0</v>
      </c>
      <c r="F173" t="s">
        <v>60</v>
      </c>
      <c r="G173">
        <v>0</v>
      </c>
      <c r="I173">
        <f t="shared" si="13"/>
        <v>0</v>
      </c>
      <c r="L173" s="54">
        <v>19</v>
      </c>
      <c r="M173" s="113" t="s">
        <v>10</v>
      </c>
      <c r="N173" s="54">
        <v>0</v>
      </c>
      <c r="O173" s="55">
        <f t="shared" si="12"/>
        <v>0</v>
      </c>
    </row>
    <row r="174" spans="2:15" x14ac:dyDescent="0.2">
      <c r="B174" t="s">
        <v>19</v>
      </c>
      <c r="C174">
        <v>0</v>
      </c>
      <c r="F174" t="s">
        <v>19</v>
      </c>
      <c r="G174">
        <v>0</v>
      </c>
      <c r="I174">
        <f t="shared" si="13"/>
        <v>0</v>
      </c>
      <c r="L174" s="54">
        <v>20</v>
      </c>
      <c r="M174" s="113" t="s">
        <v>11</v>
      </c>
      <c r="N174" s="54">
        <v>0</v>
      </c>
      <c r="O174" s="55">
        <f t="shared" si="12"/>
        <v>0</v>
      </c>
    </row>
    <row r="175" spans="2:15" x14ac:dyDescent="0.2">
      <c r="B175" t="s">
        <v>61</v>
      </c>
      <c r="C175">
        <v>6</v>
      </c>
      <c r="F175" t="s">
        <v>61</v>
      </c>
      <c r="G175">
        <v>19</v>
      </c>
      <c r="I175">
        <f t="shared" si="13"/>
        <v>25</v>
      </c>
      <c r="L175" s="54">
        <v>21</v>
      </c>
      <c r="M175" s="113" t="s">
        <v>16</v>
      </c>
      <c r="N175" s="54">
        <v>0</v>
      </c>
      <c r="O175" s="55">
        <f t="shared" si="12"/>
        <v>0</v>
      </c>
    </row>
    <row r="176" spans="2:15" x14ac:dyDescent="0.2">
      <c r="B176" t="s">
        <v>62</v>
      </c>
      <c r="C176">
        <v>0</v>
      </c>
      <c r="F176" t="s">
        <v>62</v>
      </c>
      <c r="G176">
        <v>0</v>
      </c>
      <c r="I176">
        <f t="shared" si="13"/>
        <v>0</v>
      </c>
      <c r="L176" s="54">
        <v>22</v>
      </c>
      <c r="M176" s="113" t="s">
        <v>17</v>
      </c>
      <c r="N176" s="54">
        <v>0</v>
      </c>
      <c r="O176" s="55">
        <f t="shared" si="12"/>
        <v>0</v>
      </c>
    </row>
    <row r="177" spans="2:15" x14ac:dyDescent="0.2">
      <c r="B177" t="s">
        <v>63</v>
      </c>
      <c r="C177">
        <v>0</v>
      </c>
      <c r="F177" t="s">
        <v>63</v>
      </c>
      <c r="G177">
        <v>4</v>
      </c>
      <c r="I177">
        <f t="shared" si="13"/>
        <v>4</v>
      </c>
      <c r="L177" s="54">
        <v>23</v>
      </c>
      <c r="M177" s="113" t="s">
        <v>18</v>
      </c>
      <c r="N177" s="54">
        <v>0</v>
      </c>
      <c r="O177" s="55">
        <f t="shared" si="12"/>
        <v>0</v>
      </c>
    </row>
    <row r="178" spans="2:15" x14ac:dyDescent="0.2">
      <c r="B178" t="s">
        <v>23</v>
      </c>
      <c r="C178">
        <v>0</v>
      </c>
      <c r="F178" t="s">
        <v>23</v>
      </c>
      <c r="G178">
        <v>0</v>
      </c>
      <c r="I178">
        <f t="shared" si="13"/>
        <v>0</v>
      </c>
      <c r="L178" s="54">
        <v>24</v>
      </c>
      <c r="M178" s="113" t="s">
        <v>19</v>
      </c>
      <c r="N178" s="54">
        <v>0</v>
      </c>
      <c r="O178" s="55">
        <f t="shared" si="12"/>
        <v>0</v>
      </c>
    </row>
    <row r="179" spans="2:15" x14ac:dyDescent="0.2">
      <c r="B179" t="s">
        <v>64</v>
      </c>
      <c r="C179">
        <v>0</v>
      </c>
      <c r="F179" t="s">
        <v>64</v>
      </c>
      <c r="G179">
        <v>3</v>
      </c>
      <c r="I179">
        <f t="shared" si="13"/>
        <v>3</v>
      </c>
      <c r="L179" s="54">
        <v>25</v>
      </c>
      <c r="M179" s="113" t="s">
        <v>21</v>
      </c>
      <c r="N179" s="54">
        <v>0</v>
      </c>
      <c r="O179" s="55">
        <f t="shared" si="12"/>
        <v>0</v>
      </c>
    </row>
    <row r="180" spans="2:15" x14ac:dyDescent="0.2">
      <c r="B180" t="s">
        <v>65</v>
      </c>
      <c r="C180">
        <v>0</v>
      </c>
      <c r="F180" t="s">
        <v>65</v>
      </c>
      <c r="G180">
        <v>0</v>
      </c>
      <c r="I180">
        <f t="shared" si="13"/>
        <v>0</v>
      </c>
      <c r="L180" s="54">
        <v>26</v>
      </c>
      <c r="M180" s="113" t="s">
        <v>23</v>
      </c>
      <c r="N180" s="54">
        <v>0</v>
      </c>
      <c r="O180" s="55">
        <f t="shared" si="12"/>
        <v>0</v>
      </c>
    </row>
    <row r="181" spans="2:15" x14ac:dyDescent="0.2">
      <c r="B181" t="s">
        <v>66</v>
      </c>
      <c r="C181">
        <v>0</v>
      </c>
      <c r="F181" t="s">
        <v>66</v>
      </c>
      <c r="G181">
        <v>2</v>
      </c>
      <c r="I181">
        <f t="shared" si="13"/>
        <v>2</v>
      </c>
      <c r="L181" s="54">
        <v>27</v>
      </c>
      <c r="M181" s="113" t="s">
        <v>25</v>
      </c>
      <c r="N181" s="54">
        <v>0</v>
      </c>
      <c r="O181" s="55">
        <f t="shared" si="12"/>
        <v>0</v>
      </c>
    </row>
    <row r="182" spans="2:15" x14ac:dyDescent="0.2">
      <c r="B182" t="s">
        <v>67</v>
      </c>
      <c r="C182">
        <v>0</v>
      </c>
      <c r="F182" t="s">
        <v>67</v>
      </c>
      <c r="G182">
        <v>0</v>
      </c>
      <c r="I182">
        <f t="shared" si="13"/>
        <v>0</v>
      </c>
      <c r="L182" s="54">
        <v>28</v>
      </c>
      <c r="M182" s="113" t="s">
        <v>27</v>
      </c>
      <c r="N182" s="54">
        <v>0</v>
      </c>
      <c r="O182" s="55">
        <f t="shared" si="12"/>
        <v>0</v>
      </c>
    </row>
    <row r="183" spans="2:15" x14ac:dyDescent="0.2">
      <c r="B183" t="s">
        <v>68</v>
      </c>
      <c r="C183">
        <v>0</v>
      </c>
      <c r="F183" t="s">
        <v>68</v>
      </c>
      <c r="G183">
        <v>0</v>
      </c>
      <c r="I183">
        <f t="shared" si="13"/>
        <v>0</v>
      </c>
      <c r="L183" s="54">
        <v>29</v>
      </c>
      <c r="M183" s="113" t="s">
        <v>28</v>
      </c>
      <c r="N183" s="54">
        <v>0</v>
      </c>
      <c r="O183" s="55">
        <f t="shared" si="12"/>
        <v>0</v>
      </c>
    </row>
    <row r="184" spans="2:15" x14ac:dyDescent="0.2">
      <c r="B184" t="s">
        <v>69</v>
      </c>
      <c r="C184">
        <v>0</v>
      </c>
      <c r="F184" t="s">
        <v>69</v>
      </c>
      <c r="G184">
        <v>0</v>
      </c>
      <c r="I184">
        <f t="shared" si="13"/>
        <v>0</v>
      </c>
      <c r="L184" s="54">
        <v>30</v>
      </c>
      <c r="M184" s="113" t="s">
        <v>29</v>
      </c>
      <c r="N184" s="54">
        <v>0</v>
      </c>
      <c r="O184" s="55">
        <f t="shared" si="12"/>
        <v>0</v>
      </c>
    </row>
    <row r="185" spans="2:15" x14ac:dyDescent="0.2">
      <c r="I185">
        <f>SUM(I155:I184)</f>
        <v>62</v>
      </c>
    </row>
    <row r="187" spans="2:15" x14ac:dyDescent="0.2">
      <c r="L187" s="141" t="s">
        <v>306</v>
      </c>
      <c r="M187" s="141"/>
      <c r="N187" s="141"/>
      <c r="O187" s="141"/>
    </row>
    <row r="188" spans="2:15" ht="19" x14ac:dyDescent="0.25">
      <c r="B188" s="92" t="s">
        <v>306</v>
      </c>
      <c r="C188" t="s">
        <v>310</v>
      </c>
      <c r="G188" t="s">
        <v>312</v>
      </c>
      <c r="I188" t="s">
        <v>30</v>
      </c>
      <c r="L188" s="52" t="s">
        <v>40</v>
      </c>
      <c r="M188" s="52" t="s">
        <v>317</v>
      </c>
      <c r="N188" s="52" t="s">
        <v>39</v>
      </c>
      <c r="O188" s="52" t="s">
        <v>38</v>
      </c>
    </row>
    <row r="189" spans="2:15" x14ac:dyDescent="0.2">
      <c r="B189" t="s">
        <v>44</v>
      </c>
      <c r="C189">
        <v>1</v>
      </c>
      <c r="F189" t="s">
        <v>44</v>
      </c>
      <c r="G189">
        <v>2</v>
      </c>
      <c r="I189">
        <f>C189+G189</f>
        <v>3</v>
      </c>
      <c r="L189" s="54">
        <v>1</v>
      </c>
      <c r="M189" s="113" t="s">
        <v>282</v>
      </c>
      <c r="N189" s="54">
        <v>14</v>
      </c>
      <c r="O189" s="55">
        <f t="shared" ref="O189:O218" si="14">N189/$I$219</f>
        <v>0.42424242424242425</v>
      </c>
    </row>
    <row r="190" spans="2:15" x14ac:dyDescent="0.2">
      <c r="B190" t="s">
        <v>45</v>
      </c>
      <c r="C190">
        <v>0</v>
      </c>
      <c r="F190" t="s">
        <v>45</v>
      </c>
      <c r="G190">
        <v>1</v>
      </c>
      <c r="I190">
        <f t="shared" ref="I190:I218" si="15">C190+G190</f>
        <v>1</v>
      </c>
      <c r="L190" s="54">
        <v>2</v>
      </c>
      <c r="M190" s="113" t="s">
        <v>27</v>
      </c>
      <c r="N190" s="54">
        <v>4</v>
      </c>
      <c r="O190" s="55">
        <f t="shared" si="14"/>
        <v>0.12121212121212122</v>
      </c>
    </row>
    <row r="191" spans="2:15" x14ac:dyDescent="0.2">
      <c r="B191" t="s">
        <v>46</v>
      </c>
      <c r="C191">
        <v>0</v>
      </c>
      <c r="F191" t="s">
        <v>46</v>
      </c>
      <c r="G191">
        <v>0</v>
      </c>
      <c r="I191">
        <f t="shared" si="15"/>
        <v>0</v>
      </c>
      <c r="L191" s="54">
        <v>3</v>
      </c>
      <c r="M191" s="113" t="s">
        <v>0</v>
      </c>
      <c r="N191" s="54">
        <v>3</v>
      </c>
      <c r="O191" s="55">
        <f t="shared" si="14"/>
        <v>9.0909090909090912E-2</v>
      </c>
    </row>
    <row r="192" spans="2:15" x14ac:dyDescent="0.2">
      <c r="B192" t="s">
        <v>47</v>
      </c>
      <c r="C192">
        <v>0</v>
      </c>
      <c r="F192" t="s">
        <v>47</v>
      </c>
      <c r="G192">
        <v>1</v>
      </c>
      <c r="I192">
        <f t="shared" si="15"/>
        <v>1</v>
      </c>
      <c r="L192" s="54">
        <v>4</v>
      </c>
      <c r="M192" s="113" t="s">
        <v>10</v>
      </c>
      <c r="N192" s="54">
        <v>2</v>
      </c>
      <c r="O192" s="55">
        <f t="shared" si="14"/>
        <v>6.0606060606060608E-2</v>
      </c>
    </row>
    <row r="193" spans="2:15" x14ac:dyDescent="0.2">
      <c r="B193" t="s">
        <v>48</v>
      </c>
      <c r="C193">
        <v>0</v>
      </c>
      <c r="F193" t="s">
        <v>48</v>
      </c>
      <c r="G193">
        <v>0</v>
      </c>
      <c r="I193">
        <f t="shared" si="15"/>
        <v>0</v>
      </c>
      <c r="L193" s="54">
        <v>5</v>
      </c>
      <c r="M193" s="113" t="s">
        <v>1</v>
      </c>
      <c r="N193" s="54">
        <v>1</v>
      </c>
      <c r="O193" s="55">
        <f t="shared" si="14"/>
        <v>3.0303030303030304E-2</v>
      </c>
    </row>
    <row r="194" spans="2:15" x14ac:dyDescent="0.2">
      <c r="B194" t="s">
        <v>5</v>
      </c>
      <c r="C194">
        <v>0</v>
      </c>
      <c r="F194" t="s">
        <v>5</v>
      </c>
      <c r="G194">
        <v>1</v>
      </c>
      <c r="I194">
        <f t="shared" si="15"/>
        <v>1</v>
      </c>
      <c r="L194" s="54">
        <v>6</v>
      </c>
      <c r="M194" s="115" t="s">
        <v>3</v>
      </c>
      <c r="N194" s="54">
        <v>1</v>
      </c>
      <c r="O194" s="55">
        <f t="shared" si="14"/>
        <v>3.0303030303030304E-2</v>
      </c>
    </row>
    <row r="195" spans="2:15" x14ac:dyDescent="0.2">
      <c r="B195" t="s">
        <v>49</v>
      </c>
      <c r="C195">
        <v>0</v>
      </c>
      <c r="F195" t="s">
        <v>49</v>
      </c>
      <c r="G195">
        <v>1</v>
      </c>
      <c r="I195">
        <f t="shared" si="15"/>
        <v>1</v>
      </c>
      <c r="L195" s="54">
        <v>7</v>
      </c>
      <c r="M195" s="113" t="s">
        <v>5</v>
      </c>
      <c r="N195" s="54">
        <v>1</v>
      </c>
      <c r="O195" s="55">
        <f t="shared" si="14"/>
        <v>3.0303030303030304E-2</v>
      </c>
    </row>
    <row r="196" spans="2:15" x14ac:dyDescent="0.2">
      <c r="B196" t="s">
        <v>50</v>
      </c>
      <c r="C196">
        <v>0</v>
      </c>
      <c r="F196" t="s">
        <v>50</v>
      </c>
      <c r="G196">
        <v>1</v>
      </c>
      <c r="I196">
        <f t="shared" si="15"/>
        <v>1</v>
      </c>
      <c r="L196" s="54">
        <v>8</v>
      </c>
      <c r="M196" s="113" t="s">
        <v>6</v>
      </c>
      <c r="N196" s="54">
        <v>1</v>
      </c>
      <c r="O196" s="55">
        <f t="shared" si="14"/>
        <v>3.0303030303030304E-2</v>
      </c>
    </row>
    <row r="197" spans="2:15" x14ac:dyDescent="0.2">
      <c r="B197" t="s">
        <v>51</v>
      </c>
      <c r="C197">
        <v>0</v>
      </c>
      <c r="F197" t="s">
        <v>51</v>
      </c>
      <c r="G197">
        <v>0</v>
      </c>
      <c r="I197">
        <f t="shared" si="15"/>
        <v>0</v>
      </c>
      <c r="L197" s="54">
        <v>9</v>
      </c>
      <c r="M197" s="113" t="s">
        <v>7</v>
      </c>
      <c r="N197" s="54">
        <v>1</v>
      </c>
      <c r="O197" s="55">
        <f t="shared" si="14"/>
        <v>3.0303030303030304E-2</v>
      </c>
    </row>
    <row r="198" spans="2:15" x14ac:dyDescent="0.2">
      <c r="B198" t="s">
        <v>52</v>
      </c>
      <c r="C198">
        <v>0</v>
      </c>
      <c r="F198" t="s">
        <v>52</v>
      </c>
      <c r="G198">
        <v>1</v>
      </c>
      <c r="I198">
        <f t="shared" si="15"/>
        <v>1</v>
      </c>
      <c r="L198" s="54">
        <v>10</v>
      </c>
      <c r="M198" s="113" t="s">
        <v>9</v>
      </c>
      <c r="N198" s="54">
        <v>1</v>
      </c>
      <c r="O198" s="55">
        <f t="shared" si="14"/>
        <v>3.0303030303030304E-2</v>
      </c>
    </row>
    <row r="199" spans="2:15" x14ac:dyDescent="0.2">
      <c r="B199" t="s">
        <v>53</v>
      </c>
      <c r="C199">
        <v>1</v>
      </c>
      <c r="F199" t="s">
        <v>53</v>
      </c>
      <c r="G199">
        <v>1</v>
      </c>
      <c r="I199">
        <f t="shared" si="15"/>
        <v>2</v>
      </c>
      <c r="L199" s="54">
        <v>11</v>
      </c>
      <c r="M199" s="113" t="s">
        <v>12</v>
      </c>
      <c r="N199" s="54">
        <v>1</v>
      </c>
      <c r="O199" s="55">
        <f t="shared" si="14"/>
        <v>3.0303030303030304E-2</v>
      </c>
    </row>
    <row r="200" spans="2:15" x14ac:dyDescent="0.2">
      <c r="B200" t="s">
        <v>54</v>
      </c>
      <c r="C200">
        <v>0</v>
      </c>
      <c r="F200" t="s">
        <v>54</v>
      </c>
      <c r="G200">
        <v>0</v>
      </c>
      <c r="I200">
        <f t="shared" si="15"/>
        <v>0</v>
      </c>
      <c r="L200" s="54">
        <v>12</v>
      </c>
      <c r="M200" s="113" t="s">
        <v>18</v>
      </c>
      <c r="N200" s="54">
        <v>1</v>
      </c>
      <c r="O200" s="55">
        <f t="shared" si="14"/>
        <v>3.0303030303030304E-2</v>
      </c>
    </row>
    <row r="201" spans="2:15" x14ac:dyDescent="0.2">
      <c r="B201" t="s">
        <v>55</v>
      </c>
      <c r="C201">
        <v>0</v>
      </c>
      <c r="F201" t="s">
        <v>55</v>
      </c>
      <c r="G201">
        <v>1</v>
      </c>
      <c r="I201">
        <f t="shared" si="15"/>
        <v>1</v>
      </c>
      <c r="L201" s="54">
        <v>13</v>
      </c>
      <c r="M201" s="113" t="s">
        <v>24</v>
      </c>
      <c r="N201" s="54">
        <v>1</v>
      </c>
      <c r="O201" s="55">
        <f t="shared" si="14"/>
        <v>3.0303030303030304E-2</v>
      </c>
    </row>
    <row r="202" spans="2:15" x14ac:dyDescent="0.2">
      <c r="B202" t="s">
        <v>13</v>
      </c>
      <c r="C202">
        <v>0</v>
      </c>
      <c r="F202" t="s">
        <v>13</v>
      </c>
      <c r="G202">
        <v>0</v>
      </c>
      <c r="I202">
        <f t="shared" si="15"/>
        <v>0</v>
      </c>
      <c r="L202" s="54">
        <v>14</v>
      </c>
      <c r="M202" s="113" t="s">
        <v>29</v>
      </c>
      <c r="N202" s="54">
        <v>1</v>
      </c>
      <c r="O202" s="55">
        <f t="shared" si="14"/>
        <v>3.0303030303030304E-2</v>
      </c>
    </row>
    <row r="203" spans="2:15" x14ac:dyDescent="0.2">
      <c r="B203" t="s">
        <v>56</v>
      </c>
      <c r="C203">
        <v>0</v>
      </c>
      <c r="F203" t="s">
        <v>56</v>
      </c>
      <c r="G203">
        <v>0</v>
      </c>
      <c r="I203">
        <f t="shared" si="15"/>
        <v>0</v>
      </c>
      <c r="L203" s="54">
        <v>15</v>
      </c>
      <c r="M203" s="113" t="s">
        <v>2</v>
      </c>
      <c r="N203" s="54">
        <v>0</v>
      </c>
      <c r="O203" s="55">
        <f t="shared" si="14"/>
        <v>0</v>
      </c>
    </row>
    <row r="204" spans="2:15" x14ac:dyDescent="0.2">
      <c r="B204" t="s">
        <v>57</v>
      </c>
      <c r="C204">
        <v>0</v>
      </c>
      <c r="F204" t="s">
        <v>57</v>
      </c>
      <c r="G204">
        <v>0</v>
      </c>
      <c r="I204">
        <f t="shared" si="15"/>
        <v>0</v>
      </c>
      <c r="L204" s="54">
        <v>16</v>
      </c>
      <c r="M204" s="113" t="s">
        <v>4</v>
      </c>
      <c r="N204" s="54">
        <v>0</v>
      </c>
      <c r="O204" s="55">
        <f t="shared" si="14"/>
        <v>0</v>
      </c>
    </row>
    <row r="205" spans="2:15" x14ac:dyDescent="0.2">
      <c r="B205" t="s">
        <v>58</v>
      </c>
      <c r="C205">
        <v>0</v>
      </c>
      <c r="F205" t="s">
        <v>58</v>
      </c>
      <c r="G205">
        <v>0</v>
      </c>
      <c r="I205">
        <f t="shared" si="15"/>
        <v>0</v>
      </c>
      <c r="L205" s="54">
        <v>17</v>
      </c>
      <c r="M205" s="113" t="s">
        <v>8</v>
      </c>
      <c r="N205" s="54">
        <v>0</v>
      </c>
      <c r="O205" s="55">
        <f t="shared" si="14"/>
        <v>0</v>
      </c>
    </row>
    <row r="206" spans="2:15" x14ac:dyDescent="0.2">
      <c r="B206" t="s">
        <v>59</v>
      </c>
      <c r="C206">
        <v>0</v>
      </c>
      <c r="F206" t="s">
        <v>59</v>
      </c>
      <c r="G206">
        <v>0</v>
      </c>
      <c r="I206">
        <f t="shared" si="15"/>
        <v>0</v>
      </c>
      <c r="L206" s="54">
        <v>18</v>
      </c>
      <c r="M206" s="113" t="s">
        <v>11</v>
      </c>
      <c r="N206" s="54">
        <v>0</v>
      </c>
      <c r="O206" s="55">
        <f t="shared" si="14"/>
        <v>0</v>
      </c>
    </row>
    <row r="207" spans="2:15" x14ac:dyDescent="0.2">
      <c r="B207" t="s">
        <v>60</v>
      </c>
      <c r="C207">
        <v>0</v>
      </c>
      <c r="F207" t="s">
        <v>60</v>
      </c>
      <c r="G207">
        <v>1</v>
      </c>
      <c r="I207">
        <f t="shared" si="15"/>
        <v>1</v>
      </c>
      <c r="L207" s="54">
        <v>19</v>
      </c>
      <c r="M207" s="113" t="s">
        <v>13</v>
      </c>
      <c r="N207" s="54">
        <v>0</v>
      </c>
      <c r="O207" s="55">
        <f t="shared" si="14"/>
        <v>0</v>
      </c>
    </row>
    <row r="208" spans="2:15" x14ac:dyDescent="0.2">
      <c r="B208" t="s">
        <v>19</v>
      </c>
      <c r="C208">
        <v>0</v>
      </c>
      <c r="F208" t="s">
        <v>19</v>
      </c>
      <c r="G208">
        <v>0</v>
      </c>
      <c r="I208">
        <f t="shared" si="15"/>
        <v>0</v>
      </c>
      <c r="L208" s="54">
        <v>20</v>
      </c>
      <c r="M208" s="113" t="s">
        <v>14</v>
      </c>
      <c r="N208" s="54">
        <v>0</v>
      </c>
      <c r="O208" s="55">
        <f t="shared" si="14"/>
        <v>0</v>
      </c>
    </row>
    <row r="209" spans="2:15" x14ac:dyDescent="0.2">
      <c r="B209" t="s">
        <v>61</v>
      </c>
      <c r="C209">
        <v>2</v>
      </c>
      <c r="F209" t="s">
        <v>61</v>
      </c>
      <c r="G209">
        <v>12</v>
      </c>
      <c r="I209">
        <f t="shared" si="15"/>
        <v>14</v>
      </c>
      <c r="L209" s="54">
        <v>21</v>
      </c>
      <c r="M209" s="113" t="s">
        <v>15</v>
      </c>
      <c r="N209" s="54">
        <v>0</v>
      </c>
      <c r="O209" s="55">
        <f t="shared" si="14"/>
        <v>0</v>
      </c>
    </row>
    <row r="210" spans="2:15" x14ac:dyDescent="0.2">
      <c r="B210" t="s">
        <v>62</v>
      </c>
      <c r="C210">
        <v>0</v>
      </c>
      <c r="F210" t="s">
        <v>62</v>
      </c>
      <c r="G210">
        <v>0</v>
      </c>
      <c r="I210">
        <f t="shared" si="15"/>
        <v>0</v>
      </c>
      <c r="L210" s="54">
        <v>22</v>
      </c>
      <c r="M210" s="113" t="s">
        <v>16</v>
      </c>
      <c r="N210" s="54">
        <v>0</v>
      </c>
      <c r="O210" s="55">
        <f t="shared" si="14"/>
        <v>0</v>
      </c>
    </row>
    <row r="211" spans="2:15" x14ac:dyDescent="0.2">
      <c r="B211" t="s">
        <v>63</v>
      </c>
      <c r="C211">
        <v>0</v>
      </c>
      <c r="F211" t="s">
        <v>63</v>
      </c>
      <c r="G211">
        <v>0</v>
      </c>
      <c r="I211">
        <f t="shared" si="15"/>
        <v>0</v>
      </c>
      <c r="L211" s="54">
        <v>23</v>
      </c>
      <c r="M211" s="113" t="s">
        <v>17</v>
      </c>
      <c r="N211" s="54">
        <v>0</v>
      </c>
      <c r="O211" s="55">
        <f t="shared" si="14"/>
        <v>0</v>
      </c>
    </row>
    <row r="212" spans="2:15" x14ac:dyDescent="0.2">
      <c r="B212" t="s">
        <v>23</v>
      </c>
      <c r="C212">
        <v>0</v>
      </c>
      <c r="F212" t="s">
        <v>23</v>
      </c>
      <c r="G212">
        <v>0</v>
      </c>
      <c r="I212">
        <f t="shared" si="15"/>
        <v>0</v>
      </c>
      <c r="L212" s="54">
        <v>24</v>
      </c>
      <c r="M212" s="113" t="s">
        <v>19</v>
      </c>
      <c r="N212" s="54">
        <v>0</v>
      </c>
      <c r="O212" s="55">
        <f t="shared" si="14"/>
        <v>0</v>
      </c>
    </row>
    <row r="213" spans="2:15" x14ac:dyDescent="0.2">
      <c r="B213" t="s">
        <v>64</v>
      </c>
      <c r="C213">
        <v>0</v>
      </c>
      <c r="F213" t="s">
        <v>64</v>
      </c>
      <c r="G213">
        <v>1</v>
      </c>
      <c r="I213">
        <f t="shared" si="15"/>
        <v>1</v>
      </c>
      <c r="L213" s="54">
        <v>25</v>
      </c>
      <c r="M213" s="113" t="s">
        <v>21</v>
      </c>
      <c r="N213" s="54">
        <v>0</v>
      </c>
      <c r="O213" s="55">
        <f t="shared" si="14"/>
        <v>0</v>
      </c>
    </row>
    <row r="214" spans="2:15" x14ac:dyDescent="0.2">
      <c r="B214" t="s">
        <v>65</v>
      </c>
      <c r="C214">
        <v>0</v>
      </c>
      <c r="F214" t="s">
        <v>65</v>
      </c>
      <c r="G214">
        <v>0</v>
      </c>
      <c r="I214">
        <f t="shared" si="15"/>
        <v>0</v>
      </c>
      <c r="L214" s="54">
        <v>26</v>
      </c>
      <c r="M214" s="113" t="s">
        <v>22</v>
      </c>
      <c r="N214" s="54">
        <v>0</v>
      </c>
      <c r="O214" s="55">
        <f t="shared" si="14"/>
        <v>0</v>
      </c>
    </row>
    <row r="215" spans="2:15" x14ac:dyDescent="0.2">
      <c r="B215" t="s">
        <v>66</v>
      </c>
      <c r="C215">
        <v>0</v>
      </c>
      <c r="F215" t="s">
        <v>66</v>
      </c>
      <c r="G215">
        <v>0</v>
      </c>
      <c r="I215">
        <f t="shared" si="15"/>
        <v>0</v>
      </c>
      <c r="L215" s="54">
        <v>27</v>
      </c>
      <c r="M215" s="113" t="s">
        <v>23</v>
      </c>
      <c r="N215" s="54">
        <v>0</v>
      </c>
      <c r="O215" s="55">
        <f t="shared" si="14"/>
        <v>0</v>
      </c>
    </row>
    <row r="216" spans="2:15" x14ac:dyDescent="0.2">
      <c r="B216" t="s">
        <v>67</v>
      </c>
      <c r="C216">
        <v>0</v>
      </c>
      <c r="F216" t="s">
        <v>67</v>
      </c>
      <c r="G216">
        <v>4</v>
      </c>
      <c r="I216">
        <f t="shared" si="15"/>
        <v>4</v>
      </c>
      <c r="L216" s="54">
        <v>28</v>
      </c>
      <c r="M216" s="113" t="s">
        <v>25</v>
      </c>
      <c r="N216" s="54">
        <v>0</v>
      </c>
      <c r="O216" s="55">
        <f t="shared" si="14"/>
        <v>0</v>
      </c>
    </row>
    <row r="217" spans="2:15" x14ac:dyDescent="0.2">
      <c r="B217" t="s">
        <v>68</v>
      </c>
      <c r="C217">
        <v>0</v>
      </c>
      <c r="F217" t="s">
        <v>68</v>
      </c>
      <c r="G217">
        <v>0</v>
      </c>
      <c r="I217">
        <f t="shared" si="15"/>
        <v>0</v>
      </c>
      <c r="L217" s="54">
        <v>29</v>
      </c>
      <c r="M217" s="113" t="s">
        <v>26</v>
      </c>
      <c r="N217" s="54">
        <v>0</v>
      </c>
      <c r="O217" s="55">
        <f t="shared" si="14"/>
        <v>0</v>
      </c>
    </row>
    <row r="218" spans="2:15" x14ac:dyDescent="0.2">
      <c r="B218" t="s">
        <v>69</v>
      </c>
      <c r="C218">
        <v>0</v>
      </c>
      <c r="F218" t="s">
        <v>69</v>
      </c>
      <c r="G218">
        <v>1</v>
      </c>
      <c r="I218">
        <f t="shared" si="15"/>
        <v>1</v>
      </c>
      <c r="L218" s="54">
        <v>30</v>
      </c>
      <c r="M218" s="113" t="s">
        <v>28</v>
      </c>
      <c r="N218" s="54">
        <v>0</v>
      </c>
      <c r="O218" s="55">
        <f t="shared" si="14"/>
        <v>0</v>
      </c>
    </row>
    <row r="219" spans="2:15" x14ac:dyDescent="0.2">
      <c r="I219">
        <f>SUM(I189:I218)</f>
        <v>33</v>
      </c>
    </row>
    <row r="221" spans="2:15" x14ac:dyDescent="0.2">
      <c r="L221" s="141" t="s">
        <v>313</v>
      </c>
      <c r="M221" s="141"/>
      <c r="N221" s="141"/>
      <c r="O221" s="141"/>
    </row>
    <row r="222" spans="2:15" ht="19" x14ac:dyDescent="0.25">
      <c r="B222" s="94" t="s">
        <v>313</v>
      </c>
      <c r="C222" t="s">
        <v>310</v>
      </c>
      <c r="G222" t="s">
        <v>312</v>
      </c>
      <c r="I222" t="s">
        <v>30</v>
      </c>
      <c r="L222" s="52" t="s">
        <v>40</v>
      </c>
      <c r="M222" s="52" t="s">
        <v>317</v>
      </c>
      <c r="N222" s="52" t="s">
        <v>39</v>
      </c>
      <c r="O222" s="52" t="s">
        <v>38</v>
      </c>
    </row>
    <row r="223" spans="2:15" x14ac:dyDescent="0.2">
      <c r="B223" t="s">
        <v>44</v>
      </c>
      <c r="C223">
        <v>3</v>
      </c>
      <c r="F223" t="s">
        <v>44</v>
      </c>
      <c r="G223">
        <v>0</v>
      </c>
      <c r="I223">
        <f>C223+G223</f>
        <v>3</v>
      </c>
      <c r="L223" s="54">
        <v>1</v>
      </c>
      <c r="M223" s="113" t="s">
        <v>15</v>
      </c>
      <c r="N223" s="54">
        <v>7</v>
      </c>
      <c r="O223" s="55">
        <f t="shared" ref="O223:O252" si="16">N223/$I$253</f>
        <v>0.33333333333333331</v>
      </c>
    </row>
    <row r="224" spans="2:15" x14ac:dyDescent="0.2">
      <c r="B224" t="s">
        <v>45</v>
      </c>
      <c r="C224">
        <v>0</v>
      </c>
      <c r="F224" t="s">
        <v>45</v>
      </c>
      <c r="G224">
        <v>0</v>
      </c>
      <c r="I224">
        <f t="shared" ref="I224:I252" si="17">C224+G224</f>
        <v>0</v>
      </c>
      <c r="L224" s="54">
        <v>2</v>
      </c>
      <c r="M224" s="113" t="s">
        <v>0</v>
      </c>
      <c r="N224" s="54">
        <v>3</v>
      </c>
      <c r="O224" s="55">
        <f t="shared" si="16"/>
        <v>0.14285714285714285</v>
      </c>
    </row>
    <row r="225" spans="2:15" x14ac:dyDescent="0.2">
      <c r="B225" t="s">
        <v>46</v>
      </c>
      <c r="C225">
        <v>0</v>
      </c>
      <c r="F225" t="s">
        <v>46</v>
      </c>
      <c r="G225">
        <v>1</v>
      </c>
      <c r="I225">
        <f t="shared" si="17"/>
        <v>1</v>
      </c>
      <c r="L225" s="54">
        <v>3</v>
      </c>
      <c r="M225" s="113" t="s">
        <v>7</v>
      </c>
      <c r="N225" s="54">
        <v>2</v>
      </c>
      <c r="O225" s="55">
        <f t="shared" si="16"/>
        <v>9.5238095238095233E-2</v>
      </c>
    </row>
    <row r="226" spans="2:15" x14ac:dyDescent="0.2">
      <c r="B226" t="s">
        <v>47</v>
      </c>
      <c r="C226">
        <v>0</v>
      </c>
      <c r="F226" t="s">
        <v>47</v>
      </c>
      <c r="G226">
        <v>1</v>
      </c>
      <c r="I226">
        <f t="shared" si="17"/>
        <v>1</v>
      </c>
      <c r="L226" s="54">
        <v>4</v>
      </c>
      <c r="M226" s="113" t="s">
        <v>14</v>
      </c>
      <c r="N226" s="54">
        <v>2</v>
      </c>
      <c r="O226" s="55">
        <f t="shared" si="16"/>
        <v>9.5238095238095233E-2</v>
      </c>
    </row>
    <row r="227" spans="2:15" x14ac:dyDescent="0.2">
      <c r="B227" t="s">
        <v>48</v>
      </c>
      <c r="C227">
        <v>0</v>
      </c>
      <c r="F227" t="s">
        <v>48</v>
      </c>
      <c r="G227">
        <v>0</v>
      </c>
      <c r="I227">
        <f t="shared" si="17"/>
        <v>0</v>
      </c>
      <c r="L227" s="54">
        <v>5</v>
      </c>
      <c r="M227" s="113" t="s">
        <v>23</v>
      </c>
      <c r="N227" s="54">
        <v>2</v>
      </c>
      <c r="O227" s="55">
        <f t="shared" si="16"/>
        <v>9.5238095238095233E-2</v>
      </c>
    </row>
    <row r="228" spans="2:15" x14ac:dyDescent="0.2">
      <c r="B228" t="s">
        <v>5</v>
      </c>
      <c r="C228">
        <v>0</v>
      </c>
      <c r="F228" t="s">
        <v>5</v>
      </c>
      <c r="G228">
        <v>0</v>
      </c>
      <c r="I228">
        <f t="shared" si="17"/>
        <v>0</v>
      </c>
      <c r="L228" s="54">
        <v>6</v>
      </c>
      <c r="M228" s="113" t="s">
        <v>2</v>
      </c>
      <c r="N228" s="54">
        <v>1</v>
      </c>
      <c r="O228" s="55">
        <f t="shared" si="16"/>
        <v>4.7619047619047616E-2</v>
      </c>
    </row>
    <row r="229" spans="2:15" x14ac:dyDescent="0.2">
      <c r="B229" t="s">
        <v>49</v>
      </c>
      <c r="C229">
        <v>0</v>
      </c>
      <c r="F229" t="s">
        <v>49</v>
      </c>
      <c r="G229">
        <v>1</v>
      </c>
      <c r="I229">
        <f t="shared" si="17"/>
        <v>1</v>
      </c>
      <c r="L229" s="54">
        <v>7</v>
      </c>
      <c r="M229" s="115" t="s">
        <v>3</v>
      </c>
      <c r="N229" s="54">
        <v>1</v>
      </c>
      <c r="O229" s="55">
        <f t="shared" si="16"/>
        <v>4.7619047619047616E-2</v>
      </c>
    </row>
    <row r="230" spans="2:15" x14ac:dyDescent="0.2">
      <c r="B230" t="s">
        <v>50</v>
      </c>
      <c r="C230">
        <v>1</v>
      </c>
      <c r="F230" t="s">
        <v>50</v>
      </c>
      <c r="G230">
        <v>1</v>
      </c>
      <c r="I230">
        <f t="shared" si="17"/>
        <v>2</v>
      </c>
      <c r="L230" s="54">
        <v>8</v>
      </c>
      <c r="M230" s="113" t="s">
        <v>6</v>
      </c>
      <c r="N230" s="54">
        <v>1</v>
      </c>
      <c r="O230" s="55">
        <f t="shared" si="16"/>
        <v>4.7619047619047616E-2</v>
      </c>
    </row>
    <row r="231" spans="2:15" x14ac:dyDescent="0.2">
      <c r="B231" t="s">
        <v>51</v>
      </c>
      <c r="C231">
        <v>0</v>
      </c>
      <c r="F231" t="s">
        <v>51</v>
      </c>
      <c r="G231">
        <v>1</v>
      </c>
      <c r="I231">
        <f t="shared" si="17"/>
        <v>1</v>
      </c>
      <c r="L231" s="54">
        <v>9</v>
      </c>
      <c r="M231" s="113" t="s">
        <v>8</v>
      </c>
      <c r="N231" s="54">
        <v>1</v>
      </c>
      <c r="O231" s="55">
        <f t="shared" si="16"/>
        <v>4.7619047619047616E-2</v>
      </c>
    </row>
    <row r="232" spans="2:15" x14ac:dyDescent="0.2">
      <c r="B232" t="s">
        <v>52</v>
      </c>
      <c r="C232">
        <v>0</v>
      </c>
      <c r="F232" t="s">
        <v>52</v>
      </c>
      <c r="G232">
        <v>0</v>
      </c>
      <c r="I232">
        <f t="shared" si="17"/>
        <v>0</v>
      </c>
      <c r="L232" s="54">
        <v>10</v>
      </c>
      <c r="M232" s="113" t="s">
        <v>18</v>
      </c>
      <c r="N232" s="54">
        <v>1</v>
      </c>
      <c r="O232" s="55">
        <f t="shared" si="16"/>
        <v>4.7619047619047616E-2</v>
      </c>
    </row>
    <row r="233" spans="2:15" x14ac:dyDescent="0.2">
      <c r="B233" t="s">
        <v>53</v>
      </c>
      <c r="C233">
        <v>0</v>
      </c>
      <c r="F233" t="s">
        <v>53</v>
      </c>
      <c r="G233">
        <v>0</v>
      </c>
      <c r="I233">
        <f t="shared" si="17"/>
        <v>0</v>
      </c>
      <c r="L233" s="54">
        <v>11</v>
      </c>
      <c r="M233" s="113" t="s">
        <v>1</v>
      </c>
      <c r="N233" s="54">
        <v>0</v>
      </c>
      <c r="O233" s="55">
        <f t="shared" si="16"/>
        <v>0</v>
      </c>
    </row>
    <row r="234" spans="2:15" x14ac:dyDescent="0.2">
      <c r="B234" t="s">
        <v>54</v>
      </c>
      <c r="C234">
        <v>0</v>
      </c>
      <c r="F234" t="s">
        <v>54</v>
      </c>
      <c r="G234">
        <v>0</v>
      </c>
      <c r="I234">
        <f t="shared" si="17"/>
        <v>0</v>
      </c>
      <c r="L234" s="54">
        <v>12</v>
      </c>
      <c r="M234" s="113" t="s">
        <v>4</v>
      </c>
      <c r="N234" s="54">
        <v>0</v>
      </c>
      <c r="O234" s="55">
        <f t="shared" si="16"/>
        <v>0</v>
      </c>
    </row>
    <row r="235" spans="2:15" x14ac:dyDescent="0.2">
      <c r="B235" t="s">
        <v>55</v>
      </c>
      <c r="C235">
        <v>0</v>
      </c>
      <c r="F235" t="s">
        <v>55</v>
      </c>
      <c r="G235">
        <v>0</v>
      </c>
      <c r="I235">
        <f t="shared" si="17"/>
        <v>0</v>
      </c>
      <c r="L235" s="54">
        <v>13</v>
      </c>
      <c r="M235" s="113" t="s">
        <v>5</v>
      </c>
      <c r="N235" s="54">
        <v>0</v>
      </c>
      <c r="O235" s="55">
        <f t="shared" si="16"/>
        <v>0</v>
      </c>
    </row>
    <row r="236" spans="2:15" x14ac:dyDescent="0.2">
      <c r="B236" t="s">
        <v>13</v>
      </c>
      <c r="C236">
        <v>0</v>
      </c>
      <c r="F236" t="s">
        <v>13</v>
      </c>
      <c r="G236">
        <v>0</v>
      </c>
      <c r="I236">
        <f t="shared" si="17"/>
        <v>0</v>
      </c>
      <c r="L236" s="54">
        <v>14</v>
      </c>
      <c r="M236" s="113" t="s">
        <v>9</v>
      </c>
      <c r="N236" s="54">
        <v>0</v>
      </c>
      <c r="O236" s="55">
        <f t="shared" si="16"/>
        <v>0</v>
      </c>
    </row>
    <row r="237" spans="2:15" x14ac:dyDescent="0.2">
      <c r="B237" t="s">
        <v>56</v>
      </c>
      <c r="C237">
        <v>0</v>
      </c>
      <c r="F237" t="s">
        <v>56</v>
      </c>
      <c r="G237">
        <v>2</v>
      </c>
      <c r="I237">
        <f t="shared" si="17"/>
        <v>2</v>
      </c>
      <c r="L237" s="54">
        <v>15</v>
      </c>
      <c r="M237" s="113" t="s">
        <v>10</v>
      </c>
      <c r="N237" s="54">
        <v>0</v>
      </c>
      <c r="O237" s="55">
        <f t="shared" si="16"/>
        <v>0</v>
      </c>
    </row>
    <row r="238" spans="2:15" x14ac:dyDescent="0.2">
      <c r="B238" t="s">
        <v>57</v>
      </c>
      <c r="C238">
        <v>0</v>
      </c>
      <c r="F238" t="s">
        <v>57</v>
      </c>
      <c r="G238">
        <v>7</v>
      </c>
      <c r="I238">
        <f t="shared" si="17"/>
        <v>7</v>
      </c>
      <c r="L238" s="54">
        <v>16</v>
      </c>
      <c r="M238" s="113" t="s">
        <v>11</v>
      </c>
      <c r="N238" s="54">
        <v>0</v>
      </c>
      <c r="O238" s="55">
        <f t="shared" si="16"/>
        <v>0</v>
      </c>
    </row>
    <row r="239" spans="2:15" x14ac:dyDescent="0.2">
      <c r="B239" t="s">
        <v>58</v>
      </c>
      <c r="C239">
        <v>0</v>
      </c>
      <c r="F239" t="s">
        <v>58</v>
      </c>
      <c r="G239">
        <v>0</v>
      </c>
      <c r="I239">
        <f t="shared" si="17"/>
        <v>0</v>
      </c>
      <c r="L239" s="54">
        <v>17</v>
      </c>
      <c r="M239" s="113" t="s">
        <v>12</v>
      </c>
      <c r="N239" s="54">
        <v>0</v>
      </c>
      <c r="O239" s="55">
        <f t="shared" si="16"/>
        <v>0</v>
      </c>
    </row>
    <row r="240" spans="2:15" x14ac:dyDescent="0.2">
      <c r="B240" t="s">
        <v>59</v>
      </c>
      <c r="C240">
        <v>0</v>
      </c>
      <c r="F240" t="s">
        <v>59</v>
      </c>
      <c r="G240">
        <v>0</v>
      </c>
      <c r="I240">
        <f t="shared" si="17"/>
        <v>0</v>
      </c>
      <c r="L240" s="54">
        <v>18</v>
      </c>
      <c r="M240" s="113" t="s">
        <v>13</v>
      </c>
      <c r="N240" s="54">
        <v>0</v>
      </c>
      <c r="O240" s="55">
        <f t="shared" si="16"/>
        <v>0</v>
      </c>
    </row>
    <row r="241" spans="2:15" x14ac:dyDescent="0.2">
      <c r="B241" t="s">
        <v>60</v>
      </c>
      <c r="C241">
        <v>0</v>
      </c>
      <c r="F241" t="s">
        <v>60</v>
      </c>
      <c r="G241">
        <v>1</v>
      </c>
      <c r="I241">
        <f t="shared" si="17"/>
        <v>1</v>
      </c>
      <c r="L241" s="54">
        <v>19</v>
      </c>
      <c r="M241" s="113" t="s">
        <v>16</v>
      </c>
      <c r="N241" s="54">
        <v>0</v>
      </c>
      <c r="O241" s="55">
        <f t="shared" si="16"/>
        <v>0</v>
      </c>
    </row>
    <row r="242" spans="2:15" x14ac:dyDescent="0.2">
      <c r="B242" t="s">
        <v>19</v>
      </c>
      <c r="C242">
        <v>0</v>
      </c>
      <c r="F242" t="s">
        <v>19</v>
      </c>
      <c r="G242">
        <v>0</v>
      </c>
      <c r="I242">
        <f t="shared" si="17"/>
        <v>0</v>
      </c>
      <c r="L242" s="54">
        <v>20</v>
      </c>
      <c r="M242" s="113" t="s">
        <v>17</v>
      </c>
      <c r="N242" s="54">
        <v>0</v>
      </c>
      <c r="O242" s="55">
        <f t="shared" si="16"/>
        <v>0</v>
      </c>
    </row>
    <row r="243" spans="2:15" x14ac:dyDescent="0.2">
      <c r="B243" t="s">
        <v>61</v>
      </c>
      <c r="C243">
        <v>0</v>
      </c>
      <c r="F243" t="s">
        <v>61</v>
      </c>
      <c r="G243">
        <v>0</v>
      </c>
      <c r="I243">
        <f t="shared" si="17"/>
        <v>0</v>
      </c>
      <c r="L243" s="54">
        <v>21</v>
      </c>
      <c r="M243" s="113" t="s">
        <v>19</v>
      </c>
      <c r="N243" s="54">
        <v>0</v>
      </c>
      <c r="O243" s="55">
        <f t="shared" si="16"/>
        <v>0</v>
      </c>
    </row>
    <row r="244" spans="2:15" x14ac:dyDescent="0.2">
      <c r="B244" t="s">
        <v>62</v>
      </c>
      <c r="C244">
        <v>0</v>
      </c>
      <c r="F244" t="s">
        <v>62</v>
      </c>
      <c r="G244">
        <v>0</v>
      </c>
      <c r="I244">
        <f t="shared" si="17"/>
        <v>0</v>
      </c>
      <c r="L244" s="54">
        <v>22</v>
      </c>
      <c r="M244" s="113" t="s">
        <v>282</v>
      </c>
      <c r="N244" s="54">
        <v>0</v>
      </c>
      <c r="O244" s="55">
        <f t="shared" si="16"/>
        <v>0</v>
      </c>
    </row>
    <row r="245" spans="2:15" x14ac:dyDescent="0.2">
      <c r="B245" t="s">
        <v>63</v>
      </c>
      <c r="C245">
        <v>0</v>
      </c>
      <c r="F245" t="s">
        <v>63</v>
      </c>
      <c r="G245">
        <v>0</v>
      </c>
      <c r="I245">
        <f t="shared" si="17"/>
        <v>0</v>
      </c>
      <c r="L245" s="54">
        <v>23</v>
      </c>
      <c r="M245" s="113" t="s">
        <v>21</v>
      </c>
      <c r="N245" s="54">
        <v>0</v>
      </c>
      <c r="O245" s="55">
        <f t="shared" si="16"/>
        <v>0</v>
      </c>
    </row>
    <row r="246" spans="2:15" x14ac:dyDescent="0.2">
      <c r="B246" t="s">
        <v>23</v>
      </c>
      <c r="C246">
        <v>0</v>
      </c>
      <c r="F246" t="s">
        <v>23</v>
      </c>
      <c r="G246">
        <v>2</v>
      </c>
      <c r="I246">
        <f t="shared" si="17"/>
        <v>2</v>
      </c>
      <c r="L246" s="54">
        <v>24</v>
      </c>
      <c r="M246" s="113" t="s">
        <v>22</v>
      </c>
      <c r="N246" s="54">
        <v>0</v>
      </c>
      <c r="O246" s="55">
        <f t="shared" si="16"/>
        <v>0</v>
      </c>
    </row>
    <row r="247" spans="2:15" x14ac:dyDescent="0.2">
      <c r="B247" t="s">
        <v>64</v>
      </c>
      <c r="C247">
        <v>0</v>
      </c>
      <c r="F247" t="s">
        <v>64</v>
      </c>
      <c r="G247">
        <v>0</v>
      </c>
      <c r="I247">
        <f t="shared" si="17"/>
        <v>0</v>
      </c>
      <c r="L247" s="54">
        <v>25</v>
      </c>
      <c r="M247" s="113" t="s">
        <v>24</v>
      </c>
      <c r="N247" s="54">
        <v>0</v>
      </c>
      <c r="O247" s="55">
        <f t="shared" si="16"/>
        <v>0</v>
      </c>
    </row>
    <row r="248" spans="2:15" x14ac:dyDescent="0.2">
      <c r="B248" t="s">
        <v>65</v>
      </c>
      <c r="C248">
        <v>0</v>
      </c>
      <c r="F248" t="s">
        <v>65</v>
      </c>
      <c r="G248">
        <v>0</v>
      </c>
      <c r="I248">
        <f t="shared" si="17"/>
        <v>0</v>
      </c>
      <c r="L248" s="54">
        <v>26</v>
      </c>
      <c r="M248" s="113" t="s">
        <v>25</v>
      </c>
      <c r="N248" s="54">
        <v>0</v>
      </c>
      <c r="O248" s="55">
        <f t="shared" si="16"/>
        <v>0</v>
      </c>
    </row>
    <row r="249" spans="2:15" x14ac:dyDescent="0.2">
      <c r="B249" t="s">
        <v>66</v>
      </c>
      <c r="C249">
        <v>0</v>
      </c>
      <c r="F249" t="s">
        <v>66</v>
      </c>
      <c r="G249">
        <v>0</v>
      </c>
      <c r="I249">
        <f t="shared" si="17"/>
        <v>0</v>
      </c>
      <c r="L249" s="54">
        <v>27</v>
      </c>
      <c r="M249" s="113" t="s">
        <v>26</v>
      </c>
      <c r="N249" s="54">
        <v>0</v>
      </c>
      <c r="O249" s="55">
        <f t="shared" si="16"/>
        <v>0</v>
      </c>
    </row>
    <row r="250" spans="2:15" x14ac:dyDescent="0.2">
      <c r="B250" t="s">
        <v>67</v>
      </c>
      <c r="C250">
        <v>0</v>
      </c>
      <c r="F250" t="s">
        <v>67</v>
      </c>
      <c r="G250">
        <v>0</v>
      </c>
      <c r="I250">
        <f t="shared" si="17"/>
        <v>0</v>
      </c>
      <c r="L250" s="54">
        <v>28</v>
      </c>
      <c r="M250" s="113" t="s">
        <v>27</v>
      </c>
      <c r="N250" s="54">
        <v>0</v>
      </c>
      <c r="O250" s="55">
        <f t="shared" si="16"/>
        <v>0</v>
      </c>
    </row>
    <row r="251" spans="2:15" x14ac:dyDescent="0.2">
      <c r="B251" t="s">
        <v>68</v>
      </c>
      <c r="C251">
        <v>0</v>
      </c>
      <c r="F251" t="s">
        <v>68</v>
      </c>
      <c r="G251">
        <v>0</v>
      </c>
      <c r="I251">
        <f t="shared" si="17"/>
        <v>0</v>
      </c>
      <c r="L251" s="54">
        <v>29</v>
      </c>
      <c r="M251" s="113" t="s">
        <v>28</v>
      </c>
      <c r="N251" s="54">
        <v>0</v>
      </c>
      <c r="O251" s="55">
        <f t="shared" si="16"/>
        <v>0</v>
      </c>
    </row>
    <row r="252" spans="2:15" x14ac:dyDescent="0.2">
      <c r="B252" t="s">
        <v>69</v>
      </c>
      <c r="C252">
        <v>0</v>
      </c>
      <c r="F252" t="s">
        <v>69</v>
      </c>
      <c r="G252">
        <v>0</v>
      </c>
      <c r="I252">
        <f t="shared" si="17"/>
        <v>0</v>
      </c>
      <c r="L252" s="54">
        <v>30</v>
      </c>
      <c r="M252" s="113" t="s">
        <v>29</v>
      </c>
      <c r="N252" s="54">
        <v>0</v>
      </c>
      <c r="O252" s="55">
        <f t="shared" si="16"/>
        <v>0</v>
      </c>
    </row>
    <row r="253" spans="2:15" x14ac:dyDescent="0.2">
      <c r="I253">
        <f>SUM(I223:I252)</f>
        <v>21</v>
      </c>
    </row>
    <row r="255" spans="2:15" x14ac:dyDescent="0.2">
      <c r="L255" s="145" t="s">
        <v>308</v>
      </c>
      <c r="M255" s="146"/>
      <c r="N255" s="146"/>
      <c r="O255" s="147"/>
    </row>
    <row r="256" spans="2:15" ht="19" x14ac:dyDescent="0.25">
      <c r="B256" s="93" t="s">
        <v>308</v>
      </c>
      <c r="C256" t="s">
        <v>310</v>
      </c>
      <c r="G256" t="s">
        <v>312</v>
      </c>
      <c r="I256" t="s">
        <v>30</v>
      </c>
      <c r="L256" s="52" t="s">
        <v>40</v>
      </c>
      <c r="M256" s="52" t="s">
        <v>317</v>
      </c>
      <c r="N256" s="52" t="s">
        <v>39</v>
      </c>
      <c r="O256" s="52" t="s">
        <v>38</v>
      </c>
    </row>
    <row r="257" spans="2:15" x14ac:dyDescent="0.2">
      <c r="B257" t="s">
        <v>44</v>
      </c>
      <c r="C257">
        <v>0</v>
      </c>
      <c r="F257" t="s">
        <v>44</v>
      </c>
      <c r="G257">
        <v>4</v>
      </c>
      <c r="I257">
        <f>C257+G257</f>
        <v>4</v>
      </c>
      <c r="L257" s="54">
        <v>1</v>
      </c>
      <c r="M257" s="113" t="s">
        <v>282</v>
      </c>
      <c r="N257" s="54">
        <v>12</v>
      </c>
      <c r="O257" s="55">
        <f t="shared" ref="O257:O286" si="18">N257/$I$287</f>
        <v>0.29268292682926828</v>
      </c>
    </row>
    <row r="258" spans="2:15" x14ac:dyDescent="0.2">
      <c r="B258" t="s">
        <v>45</v>
      </c>
      <c r="C258">
        <v>0</v>
      </c>
      <c r="F258" t="s">
        <v>45</v>
      </c>
      <c r="G258">
        <v>1</v>
      </c>
      <c r="I258">
        <f t="shared" ref="I258:I286" si="19">C258+G258</f>
        <v>1</v>
      </c>
      <c r="L258" s="54">
        <v>2</v>
      </c>
      <c r="M258" s="113" t="s">
        <v>13</v>
      </c>
      <c r="N258" s="54">
        <v>8</v>
      </c>
      <c r="O258" s="55">
        <f t="shared" si="18"/>
        <v>0.1951219512195122</v>
      </c>
    </row>
    <row r="259" spans="2:15" x14ac:dyDescent="0.2">
      <c r="B259" t="s">
        <v>46</v>
      </c>
      <c r="C259">
        <v>0</v>
      </c>
      <c r="F259" t="s">
        <v>46</v>
      </c>
      <c r="G259">
        <v>3</v>
      </c>
      <c r="I259">
        <f t="shared" si="19"/>
        <v>3</v>
      </c>
      <c r="L259" s="54">
        <v>3</v>
      </c>
      <c r="M259" s="113" t="s">
        <v>10</v>
      </c>
      <c r="N259" s="54">
        <v>5</v>
      </c>
      <c r="O259" s="55">
        <f t="shared" si="18"/>
        <v>0.12195121951219512</v>
      </c>
    </row>
    <row r="260" spans="2:15" x14ac:dyDescent="0.2">
      <c r="B260" t="s">
        <v>47</v>
      </c>
      <c r="C260">
        <v>0</v>
      </c>
      <c r="F260" t="s">
        <v>47</v>
      </c>
      <c r="G260">
        <v>0</v>
      </c>
      <c r="I260">
        <f t="shared" si="19"/>
        <v>0</v>
      </c>
      <c r="L260" s="54">
        <v>4</v>
      </c>
      <c r="M260" s="113" t="s">
        <v>0</v>
      </c>
      <c r="N260" s="54">
        <v>4</v>
      </c>
      <c r="O260" s="55">
        <f t="shared" si="18"/>
        <v>9.7560975609756101E-2</v>
      </c>
    </row>
    <row r="261" spans="2:15" x14ac:dyDescent="0.2">
      <c r="B261" t="s">
        <v>48</v>
      </c>
      <c r="C261">
        <v>0</v>
      </c>
      <c r="F261" t="s">
        <v>48</v>
      </c>
      <c r="G261">
        <v>0</v>
      </c>
      <c r="I261">
        <f t="shared" si="19"/>
        <v>0</v>
      </c>
      <c r="L261" s="54">
        <v>5</v>
      </c>
      <c r="M261" s="113" t="s">
        <v>6</v>
      </c>
      <c r="N261" s="54">
        <v>4</v>
      </c>
      <c r="O261" s="55">
        <f t="shared" si="18"/>
        <v>9.7560975609756101E-2</v>
      </c>
    </row>
    <row r="262" spans="2:15" x14ac:dyDescent="0.2">
      <c r="B262" t="s">
        <v>5</v>
      </c>
      <c r="C262">
        <v>0</v>
      </c>
      <c r="F262" t="s">
        <v>5</v>
      </c>
      <c r="G262">
        <v>0</v>
      </c>
      <c r="I262">
        <f t="shared" si="19"/>
        <v>0</v>
      </c>
      <c r="L262" s="54">
        <v>6</v>
      </c>
      <c r="M262" s="113" t="s">
        <v>2</v>
      </c>
      <c r="N262" s="54">
        <v>3</v>
      </c>
      <c r="O262" s="55">
        <f t="shared" si="18"/>
        <v>7.3170731707317069E-2</v>
      </c>
    </row>
    <row r="263" spans="2:15" x14ac:dyDescent="0.2">
      <c r="B263" t="s">
        <v>49</v>
      </c>
      <c r="C263">
        <v>0</v>
      </c>
      <c r="F263" t="s">
        <v>49</v>
      </c>
      <c r="G263">
        <v>4</v>
      </c>
      <c r="I263">
        <f t="shared" si="19"/>
        <v>4</v>
      </c>
      <c r="L263" s="54">
        <v>7</v>
      </c>
      <c r="M263" s="113" t="s">
        <v>11</v>
      </c>
      <c r="N263" s="54">
        <v>2</v>
      </c>
      <c r="O263" s="55">
        <f t="shared" si="18"/>
        <v>4.878048780487805E-2</v>
      </c>
    </row>
    <row r="264" spans="2:15" x14ac:dyDescent="0.2">
      <c r="B264" t="s">
        <v>50</v>
      </c>
      <c r="C264">
        <v>0</v>
      </c>
      <c r="F264" t="s">
        <v>50</v>
      </c>
      <c r="G264">
        <v>0</v>
      </c>
      <c r="I264">
        <f t="shared" si="19"/>
        <v>0</v>
      </c>
      <c r="L264" s="54">
        <v>8</v>
      </c>
      <c r="M264" s="113" t="s">
        <v>1</v>
      </c>
      <c r="N264" s="54">
        <v>1</v>
      </c>
      <c r="O264" s="55">
        <f t="shared" si="18"/>
        <v>2.4390243902439025E-2</v>
      </c>
    </row>
    <row r="265" spans="2:15" x14ac:dyDescent="0.2">
      <c r="B265" t="s">
        <v>51</v>
      </c>
      <c r="C265">
        <v>0</v>
      </c>
      <c r="F265" t="s">
        <v>51</v>
      </c>
      <c r="G265">
        <v>0</v>
      </c>
      <c r="I265">
        <f t="shared" si="19"/>
        <v>0</v>
      </c>
      <c r="L265" s="54">
        <v>9</v>
      </c>
      <c r="M265" s="113" t="s">
        <v>12</v>
      </c>
      <c r="N265" s="54">
        <v>1</v>
      </c>
      <c r="O265" s="55">
        <f t="shared" si="18"/>
        <v>2.4390243902439025E-2</v>
      </c>
    </row>
    <row r="266" spans="2:15" x14ac:dyDescent="0.2">
      <c r="B266" t="s">
        <v>52</v>
      </c>
      <c r="C266">
        <v>0</v>
      </c>
      <c r="F266" t="s">
        <v>52</v>
      </c>
      <c r="G266">
        <v>0</v>
      </c>
      <c r="I266">
        <f t="shared" si="19"/>
        <v>0</v>
      </c>
      <c r="L266" s="54">
        <v>10</v>
      </c>
      <c r="M266" s="113" t="s">
        <v>23</v>
      </c>
      <c r="N266" s="54">
        <v>1</v>
      </c>
      <c r="O266" s="55">
        <f t="shared" si="18"/>
        <v>2.4390243902439025E-2</v>
      </c>
    </row>
    <row r="267" spans="2:15" x14ac:dyDescent="0.2">
      <c r="B267" t="s">
        <v>53</v>
      </c>
      <c r="C267">
        <v>1</v>
      </c>
      <c r="F267" t="s">
        <v>53</v>
      </c>
      <c r="G267">
        <v>4</v>
      </c>
      <c r="I267">
        <f t="shared" si="19"/>
        <v>5</v>
      </c>
      <c r="L267" s="54">
        <v>11</v>
      </c>
      <c r="M267" s="115" t="s">
        <v>3</v>
      </c>
      <c r="N267" s="54">
        <v>0</v>
      </c>
      <c r="O267" s="55">
        <f t="shared" si="18"/>
        <v>0</v>
      </c>
    </row>
    <row r="268" spans="2:15" x14ac:dyDescent="0.2">
      <c r="B268" t="s">
        <v>54</v>
      </c>
      <c r="C268">
        <v>0</v>
      </c>
      <c r="F268" t="s">
        <v>54</v>
      </c>
      <c r="G268">
        <v>2</v>
      </c>
      <c r="I268">
        <f t="shared" si="19"/>
        <v>2</v>
      </c>
      <c r="L268" s="54">
        <v>12</v>
      </c>
      <c r="M268" s="113" t="s">
        <v>4</v>
      </c>
      <c r="N268" s="54">
        <v>0</v>
      </c>
      <c r="O268" s="55">
        <f t="shared" si="18"/>
        <v>0</v>
      </c>
    </row>
    <row r="269" spans="2:15" x14ac:dyDescent="0.2">
      <c r="B269" t="s">
        <v>55</v>
      </c>
      <c r="C269">
        <v>0</v>
      </c>
      <c r="F269" t="s">
        <v>55</v>
      </c>
      <c r="G269">
        <v>1</v>
      </c>
      <c r="I269">
        <f t="shared" si="19"/>
        <v>1</v>
      </c>
      <c r="L269" s="54">
        <v>13</v>
      </c>
      <c r="M269" s="113" t="s">
        <v>5</v>
      </c>
      <c r="N269" s="54">
        <v>0</v>
      </c>
      <c r="O269" s="55">
        <f t="shared" si="18"/>
        <v>0</v>
      </c>
    </row>
    <row r="270" spans="2:15" x14ac:dyDescent="0.2">
      <c r="B270" t="s">
        <v>13</v>
      </c>
      <c r="C270">
        <v>0</v>
      </c>
      <c r="F270" t="s">
        <v>13</v>
      </c>
      <c r="G270">
        <v>8</v>
      </c>
      <c r="I270">
        <f t="shared" si="19"/>
        <v>8</v>
      </c>
      <c r="L270" s="54">
        <v>14</v>
      </c>
      <c r="M270" s="113" t="s">
        <v>7</v>
      </c>
      <c r="N270" s="54">
        <v>0</v>
      </c>
      <c r="O270" s="55">
        <f t="shared" si="18"/>
        <v>0</v>
      </c>
    </row>
    <row r="271" spans="2:15" x14ac:dyDescent="0.2">
      <c r="B271" t="s">
        <v>56</v>
      </c>
      <c r="C271">
        <v>0</v>
      </c>
      <c r="F271" t="s">
        <v>56</v>
      </c>
      <c r="G271">
        <v>0</v>
      </c>
      <c r="I271">
        <f t="shared" si="19"/>
        <v>0</v>
      </c>
      <c r="L271" s="54">
        <v>15</v>
      </c>
      <c r="M271" s="113" t="s">
        <v>8</v>
      </c>
      <c r="N271" s="54">
        <v>0</v>
      </c>
      <c r="O271" s="55">
        <f t="shared" si="18"/>
        <v>0</v>
      </c>
    </row>
    <row r="272" spans="2:15" x14ac:dyDescent="0.2">
      <c r="B272" t="s">
        <v>57</v>
      </c>
      <c r="C272">
        <v>0</v>
      </c>
      <c r="F272" t="s">
        <v>57</v>
      </c>
      <c r="G272">
        <v>0</v>
      </c>
      <c r="I272">
        <f t="shared" si="19"/>
        <v>0</v>
      </c>
      <c r="L272" s="54">
        <v>16</v>
      </c>
      <c r="M272" s="113" t="s">
        <v>9</v>
      </c>
      <c r="N272" s="54">
        <v>0</v>
      </c>
      <c r="O272" s="55">
        <f t="shared" si="18"/>
        <v>0</v>
      </c>
    </row>
    <row r="273" spans="2:15" x14ac:dyDescent="0.2">
      <c r="B273" t="s">
        <v>58</v>
      </c>
      <c r="C273">
        <v>0</v>
      </c>
      <c r="F273" t="s">
        <v>58</v>
      </c>
      <c r="G273">
        <v>0</v>
      </c>
      <c r="I273">
        <f t="shared" si="19"/>
        <v>0</v>
      </c>
      <c r="L273" s="54">
        <v>17</v>
      </c>
      <c r="M273" s="113" t="s">
        <v>14</v>
      </c>
      <c r="N273" s="54">
        <v>0</v>
      </c>
      <c r="O273" s="55">
        <f t="shared" si="18"/>
        <v>0</v>
      </c>
    </row>
    <row r="274" spans="2:15" x14ac:dyDescent="0.2">
      <c r="B274" t="s">
        <v>59</v>
      </c>
      <c r="C274">
        <v>0</v>
      </c>
      <c r="F274" t="s">
        <v>59</v>
      </c>
      <c r="G274">
        <v>0</v>
      </c>
      <c r="I274">
        <f t="shared" si="19"/>
        <v>0</v>
      </c>
      <c r="L274" s="54">
        <v>18</v>
      </c>
      <c r="M274" s="113" t="s">
        <v>15</v>
      </c>
      <c r="N274" s="54">
        <v>0</v>
      </c>
      <c r="O274" s="55">
        <f t="shared" si="18"/>
        <v>0</v>
      </c>
    </row>
    <row r="275" spans="2:15" x14ac:dyDescent="0.2">
      <c r="B275" t="s">
        <v>60</v>
      </c>
      <c r="C275">
        <v>0</v>
      </c>
      <c r="F275" t="s">
        <v>60</v>
      </c>
      <c r="G275">
        <v>0</v>
      </c>
      <c r="I275">
        <f t="shared" si="19"/>
        <v>0</v>
      </c>
      <c r="L275" s="54">
        <v>19</v>
      </c>
      <c r="M275" s="113" t="s">
        <v>16</v>
      </c>
      <c r="N275" s="54">
        <v>0</v>
      </c>
      <c r="O275" s="55">
        <f t="shared" si="18"/>
        <v>0</v>
      </c>
    </row>
    <row r="276" spans="2:15" x14ac:dyDescent="0.2">
      <c r="B276" t="s">
        <v>19</v>
      </c>
      <c r="C276">
        <v>0</v>
      </c>
      <c r="F276" t="s">
        <v>19</v>
      </c>
      <c r="G276">
        <v>0</v>
      </c>
      <c r="I276">
        <f t="shared" si="19"/>
        <v>0</v>
      </c>
      <c r="L276" s="54">
        <v>20</v>
      </c>
      <c r="M276" s="113" t="s">
        <v>17</v>
      </c>
      <c r="N276" s="54">
        <v>0</v>
      </c>
      <c r="O276" s="55">
        <f t="shared" si="18"/>
        <v>0</v>
      </c>
    </row>
    <row r="277" spans="2:15" x14ac:dyDescent="0.2">
      <c r="B277" t="s">
        <v>61</v>
      </c>
      <c r="C277">
        <v>0</v>
      </c>
      <c r="F277" t="s">
        <v>61</v>
      </c>
      <c r="G277">
        <v>12</v>
      </c>
      <c r="I277">
        <f t="shared" si="19"/>
        <v>12</v>
      </c>
      <c r="L277" s="54">
        <v>21</v>
      </c>
      <c r="M277" s="113" t="s">
        <v>18</v>
      </c>
      <c r="N277" s="54">
        <v>0</v>
      </c>
      <c r="O277" s="55">
        <f t="shared" si="18"/>
        <v>0</v>
      </c>
    </row>
    <row r="278" spans="2:15" x14ac:dyDescent="0.2">
      <c r="B278" t="s">
        <v>62</v>
      </c>
      <c r="C278">
        <v>0</v>
      </c>
      <c r="F278" t="s">
        <v>62</v>
      </c>
      <c r="G278">
        <v>0</v>
      </c>
      <c r="I278">
        <f t="shared" si="19"/>
        <v>0</v>
      </c>
      <c r="L278" s="54">
        <v>22</v>
      </c>
      <c r="M278" s="113" t="s">
        <v>19</v>
      </c>
      <c r="N278" s="54">
        <v>0</v>
      </c>
      <c r="O278" s="55">
        <f t="shared" si="18"/>
        <v>0</v>
      </c>
    </row>
    <row r="279" spans="2:15" x14ac:dyDescent="0.2">
      <c r="B279" t="s">
        <v>63</v>
      </c>
      <c r="C279">
        <v>0</v>
      </c>
      <c r="F279" t="s">
        <v>63</v>
      </c>
      <c r="G279">
        <v>0</v>
      </c>
      <c r="I279">
        <f t="shared" si="19"/>
        <v>0</v>
      </c>
      <c r="L279" s="54">
        <v>23</v>
      </c>
      <c r="M279" s="113" t="s">
        <v>21</v>
      </c>
      <c r="N279" s="54">
        <v>0</v>
      </c>
      <c r="O279" s="55">
        <f t="shared" si="18"/>
        <v>0</v>
      </c>
    </row>
    <row r="280" spans="2:15" x14ac:dyDescent="0.2">
      <c r="B280" t="s">
        <v>23</v>
      </c>
      <c r="C280">
        <v>0</v>
      </c>
      <c r="F280" t="s">
        <v>23</v>
      </c>
      <c r="G280">
        <v>1</v>
      </c>
      <c r="I280">
        <f t="shared" si="19"/>
        <v>1</v>
      </c>
      <c r="L280" s="54">
        <v>24</v>
      </c>
      <c r="M280" s="113" t="s">
        <v>22</v>
      </c>
      <c r="N280" s="54">
        <v>0</v>
      </c>
      <c r="O280" s="55">
        <f t="shared" si="18"/>
        <v>0</v>
      </c>
    </row>
    <row r="281" spans="2:15" x14ac:dyDescent="0.2">
      <c r="B281" t="s">
        <v>64</v>
      </c>
      <c r="C281">
        <v>0</v>
      </c>
      <c r="F281" t="s">
        <v>64</v>
      </c>
      <c r="G281">
        <v>0</v>
      </c>
      <c r="I281">
        <f t="shared" si="19"/>
        <v>0</v>
      </c>
      <c r="L281" s="54">
        <v>25</v>
      </c>
      <c r="M281" s="113" t="s">
        <v>24</v>
      </c>
      <c r="N281" s="54">
        <v>0</v>
      </c>
      <c r="O281" s="55">
        <f t="shared" si="18"/>
        <v>0</v>
      </c>
    </row>
    <row r="282" spans="2:15" x14ac:dyDescent="0.2">
      <c r="B282" t="s">
        <v>65</v>
      </c>
      <c r="C282">
        <v>0</v>
      </c>
      <c r="F282" t="s">
        <v>65</v>
      </c>
      <c r="G282">
        <v>0</v>
      </c>
      <c r="I282">
        <f t="shared" si="19"/>
        <v>0</v>
      </c>
      <c r="L282" s="54">
        <v>26</v>
      </c>
      <c r="M282" s="113" t="s">
        <v>25</v>
      </c>
      <c r="N282" s="54">
        <v>0</v>
      </c>
      <c r="O282" s="55">
        <f t="shared" si="18"/>
        <v>0</v>
      </c>
    </row>
    <row r="283" spans="2:15" x14ac:dyDescent="0.2">
      <c r="B283" t="s">
        <v>66</v>
      </c>
      <c r="C283">
        <v>0</v>
      </c>
      <c r="F283" t="s">
        <v>66</v>
      </c>
      <c r="G283">
        <v>0</v>
      </c>
      <c r="I283">
        <f t="shared" si="19"/>
        <v>0</v>
      </c>
      <c r="L283" s="54">
        <v>27</v>
      </c>
      <c r="M283" s="113" t="s">
        <v>26</v>
      </c>
      <c r="N283" s="54">
        <v>0</v>
      </c>
      <c r="O283" s="55">
        <f t="shared" si="18"/>
        <v>0</v>
      </c>
    </row>
    <row r="284" spans="2:15" x14ac:dyDescent="0.2">
      <c r="B284" t="s">
        <v>67</v>
      </c>
      <c r="C284">
        <v>0</v>
      </c>
      <c r="F284" t="s">
        <v>67</v>
      </c>
      <c r="G284">
        <v>0</v>
      </c>
      <c r="I284">
        <f t="shared" si="19"/>
        <v>0</v>
      </c>
      <c r="L284" s="54">
        <v>28</v>
      </c>
      <c r="M284" s="113" t="s">
        <v>27</v>
      </c>
      <c r="N284" s="54">
        <v>0</v>
      </c>
      <c r="O284" s="55">
        <f t="shared" si="18"/>
        <v>0</v>
      </c>
    </row>
    <row r="285" spans="2:15" x14ac:dyDescent="0.2">
      <c r="B285" t="s">
        <v>68</v>
      </c>
      <c r="C285">
        <v>0</v>
      </c>
      <c r="F285" t="s">
        <v>68</v>
      </c>
      <c r="G285">
        <v>0</v>
      </c>
      <c r="I285">
        <f t="shared" si="19"/>
        <v>0</v>
      </c>
      <c r="L285" s="54">
        <v>29</v>
      </c>
      <c r="M285" s="113" t="s">
        <v>28</v>
      </c>
      <c r="N285" s="54">
        <v>0</v>
      </c>
      <c r="O285" s="55">
        <f t="shared" si="18"/>
        <v>0</v>
      </c>
    </row>
    <row r="286" spans="2:15" x14ac:dyDescent="0.2">
      <c r="B286" t="s">
        <v>69</v>
      </c>
      <c r="C286">
        <v>0</v>
      </c>
      <c r="F286" t="s">
        <v>69</v>
      </c>
      <c r="G286">
        <v>0</v>
      </c>
      <c r="I286">
        <f t="shared" si="19"/>
        <v>0</v>
      </c>
      <c r="L286" s="54">
        <v>30</v>
      </c>
      <c r="M286" s="113" t="s">
        <v>29</v>
      </c>
      <c r="N286" s="54">
        <v>0</v>
      </c>
      <c r="O286" s="55">
        <f t="shared" si="18"/>
        <v>0</v>
      </c>
    </row>
    <row r="287" spans="2:15" x14ac:dyDescent="0.2">
      <c r="I287">
        <f>SUM(I257:I286)</f>
        <v>41</v>
      </c>
    </row>
    <row r="290" spans="2:15" ht="19" x14ac:dyDescent="0.25">
      <c r="B290" s="95" t="s">
        <v>314</v>
      </c>
      <c r="C290" t="s">
        <v>310</v>
      </c>
      <c r="G290" t="s">
        <v>312</v>
      </c>
      <c r="I290" t="s">
        <v>30</v>
      </c>
      <c r="L290" s="86" t="s">
        <v>40</v>
      </c>
      <c r="M290" s="86" t="s">
        <v>317</v>
      </c>
      <c r="N290" s="86" t="s">
        <v>39</v>
      </c>
      <c r="O290" s="86" t="s">
        <v>38</v>
      </c>
    </row>
    <row r="291" spans="2:15" x14ac:dyDescent="0.2">
      <c r="B291" t="s">
        <v>44</v>
      </c>
      <c r="C291">
        <v>2</v>
      </c>
      <c r="F291" t="s">
        <v>44</v>
      </c>
      <c r="G291">
        <v>3</v>
      </c>
      <c r="I291">
        <f>C291+G291</f>
        <v>5</v>
      </c>
      <c r="L291" s="86">
        <v>1</v>
      </c>
      <c r="M291" s="1" t="s">
        <v>6</v>
      </c>
      <c r="N291" s="86">
        <v>6</v>
      </c>
      <c r="O291" s="87">
        <f t="shared" ref="O291:O320" si="20">N291/$I$321</f>
        <v>0.17647058823529413</v>
      </c>
    </row>
    <row r="292" spans="2:15" x14ac:dyDescent="0.2">
      <c r="B292" t="s">
        <v>45</v>
      </c>
      <c r="C292">
        <v>1</v>
      </c>
      <c r="F292" t="s">
        <v>45</v>
      </c>
      <c r="G292">
        <v>0</v>
      </c>
      <c r="I292">
        <f t="shared" ref="I292:I320" si="21">C292+G292</f>
        <v>1</v>
      </c>
      <c r="L292" s="86">
        <v>2</v>
      </c>
      <c r="M292" s="1" t="s">
        <v>0</v>
      </c>
      <c r="N292" s="86">
        <v>5</v>
      </c>
      <c r="O292" s="87">
        <f t="shared" si="20"/>
        <v>0.14705882352941177</v>
      </c>
    </row>
    <row r="293" spans="2:15" x14ac:dyDescent="0.2">
      <c r="B293" t="s">
        <v>46</v>
      </c>
      <c r="C293">
        <v>0</v>
      </c>
      <c r="F293" t="s">
        <v>46</v>
      </c>
      <c r="G293">
        <v>0</v>
      </c>
      <c r="I293">
        <f t="shared" si="21"/>
        <v>0</v>
      </c>
      <c r="L293" s="86">
        <v>3</v>
      </c>
      <c r="M293" s="1" t="s">
        <v>7</v>
      </c>
      <c r="N293" s="86">
        <v>4</v>
      </c>
      <c r="O293" s="87">
        <f t="shared" si="20"/>
        <v>0.11764705882352941</v>
      </c>
    </row>
    <row r="294" spans="2:15" x14ac:dyDescent="0.2">
      <c r="B294" t="s">
        <v>47</v>
      </c>
      <c r="C294">
        <v>0</v>
      </c>
      <c r="F294" t="s">
        <v>47</v>
      </c>
      <c r="G294">
        <v>0</v>
      </c>
      <c r="I294">
        <f t="shared" si="21"/>
        <v>0</v>
      </c>
      <c r="L294" s="86">
        <v>4</v>
      </c>
      <c r="M294" s="1" t="s">
        <v>5</v>
      </c>
      <c r="N294" s="86">
        <v>3</v>
      </c>
      <c r="O294" s="87">
        <f t="shared" si="20"/>
        <v>8.8235294117647065E-2</v>
      </c>
    </row>
    <row r="295" spans="2:15" x14ac:dyDescent="0.2">
      <c r="B295" t="s">
        <v>48</v>
      </c>
      <c r="C295">
        <v>0</v>
      </c>
      <c r="F295" t="s">
        <v>48</v>
      </c>
      <c r="G295">
        <v>0</v>
      </c>
      <c r="I295">
        <f t="shared" si="21"/>
        <v>0</v>
      </c>
      <c r="L295" s="86">
        <v>5</v>
      </c>
      <c r="M295" s="1" t="s">
        <v>15</v>
      </c>
      <c r="N295" s="86">
        <v>3</v>
      </c>
      <c r="O295" s="87">
        <f t="shared" si="20"/>
        <v>8.8235294117647065E-2</v>
      </c>
    </row>
    <row r="296" spans="2:15" x14ac:dyDescent="0.2">
      <c r="B296" t="s">
        <v>5</v>
      </c>
      <c r="C296">
        <v>0</v>
      </c>
      <c r="F296" t="s">
        <v>5</v>
      </c>
      <c r="G296">
        <v>3</v>
      </c>
      <c r="I296">
        <f t="shared" si="21"/>
        <v>3</v>
      </c>
      <c r="L296" s="86">
        <v>6</v>
      </c>
      <c r="M296" s="1" t="s">
        <v>10</v>
      </c>
      <c r="N296" s="86">
        <v>2</v>
      </c>
      <c r="O296" s="87">
        <f t="shared" si="20"/>
        <v>5.8823529411764705E-2</v>
      </c>
    </row>
    <row r="297" spans="2:15" x14ac:dyDescent="0.2">
      <c r="B297" t="s">
        <v>49</v>
      </c>
      <c r="C297">
        <v>0</v>
      </c>
      <c r="F297" t="s">
        <v>49</v>
      </c>
      <c r="G297">
        <v>6</v>
      </c>
      <c r="I297">
        <f t="shared" si="21"/>
        <v>6</v>
      </c>
      <c r="L297" s="86">
        <v>7</v>
      </c>
      <c r="M297" s="1" t="s">
        <v>12</v>
      </c>
      <c r="N297" s="86">
        <v>2</v>
      </c>
      <c r="O297" s="87">
        <f t="shared" si="20"/>
        <v>5.8823529411764705E-2</v>
      </c>
    </row>
    <row r="298" spans="2:15" x14ac:dyDescent="0.2">
      <c r="B298" t="s">
        <v>50</v>
      </c>
      <c r="C298">
        <v>1</v>
      </c>
      <c r="F298" t="s">
        <v>50</v>
      </c>
      <c r="G298">
        <v>3</v>
      </c>
      <c r="I298">
        <f t="shared" si="21"/>
        <v>4</v>
      </c>
      <c r="L298" s="86">
        <v>8</v>
      </c>
      <c r="M298" s="1" t="s">
        <v>18</v>
      </c>
      <c r="N298" s="86">
        <v>2</v>
      </c>
      <c r="O298" s="87">
        <f t="shared" si="20"/>
        <v>5.8823529411764705E-2</v>
      </c>
    </row>
    <row r="299" spans="2:15" x14ac:dyDescent="0.2">
      <c r="B299" t="s">
        <v>51</v>
      </c>
      <c r="C299">
        <v>0</v>
      </c>
      <c r="F299" t="s">
        <v>51</v>
      </c>
      <c r="G299">
        <v>0</v>
      </c>
      <c r="I299">
        <f t="shared" si="21"/>
        <v>0</v>
      </c>
      <c r="L299" s="86">
        <v>9</v>
      </c>
      <c r="M299" s="1" t="s">
        <v>23</v>
      </c>
      <c r="N299" s="86">
        <v>2</v>
      </c>
      <c r="O299" s="87">
        <f t="shared" si="20"/>
        <v>5.8823529411764705E-2</v>
      </c>
    </row>
    <row r="300" spans="2:15" x14ac:dyDescent="0.2">
      <c r="B300" t="s">
        <v>52</v>
      </c>
      <c r="C300">
        <v>0</v>
      </c>
      <c r="F300" t="s">
        <v>52</v>
      </c>
      <c r="G300">
        <v>0</v>
      </c>
      <c r="I300">
        <f t="shared" si="21"/>
        <v>0</v>
      </c>
      <c r="L300" s="86">
        <v>10</v>
      </c>
      <c r="M300" s="1" t="s">
        <v>24</v>
      </c>
      <c r="N300" s="86">
        <v>2</v>
      </c>
      <c r="O300" s="87">
        <f t="shared" si="20"/>
        <v>5.8823529411764705E-2</v>
      </c>
    </row>
    <row r="301" spans="2:15" x14ac:dyDescent="0.2">
      <c r="B301" t="s">
        <v>53</v>
      </c>
      <c r="C301">
        <v>0</v>
      </c>
      <c r="F301" t="s">
        <v>53</v>
      </c>
      <c r="G301">
        <v>2</v>
      </c>
      <c r="I301">
        <f t="shared" si="21"/>
        <v>2</v>
      </c>
      <c r="L301" s="86">
        <v>11</v>
      </c>
      <c r="M301" s="1" t="s">
        <v>1</v>
      </c>
      <c r="N301" s="86">
        <v>1</v>
      </c>
      <c r="O301" s="87">
        <f t="shared" si="20"/>
        <v>2.9411764705882353E-2</v>
      </c>
    </row>
    <row r="302" spans="2:15" x14ac:dyDescent="0.2">
      <c r="B302" t="s">
        <v>54</v>
      </c>
      <c r="C302">
        <v>0</v>
      </c>
      <c r="F302" t="s">
        <v>54</v>
      </c>
      <c r="G302">
        <v>0</v>
      </c>
      <c r="I302">
        <f t="shared" si="21"/>
        <v>0</v>
      </c>
      <c r="L302" s="86">
        <v>12</v>
      </c>
      <c r="M302" s="1" t="s">
        <v>17</v>
      </c>
      <c r="N302" s="86">
        <v>1</v>
      </c>
      <c r="O302" s="87">
        <f t="shared" si="20"/>
        <v>2.9411764705882353E-2</v>
      </c>
    </row>
    <row r="303" spans="2:15" x14ac:dyDescent="0.2">
      <c r="B303" t="s">
        <v>55</v>
      </c>
      <c r="C303">
        <v>1</v>
      </c>
      <c r="F303" t="s">
        <v>55</v>
      </c>
      <c r="G303">
        <v>1</v>
      </c>
      <c r="I303">
        <f t="shared" si="21"/>
        <v>2</v>
      </c>
      <c r="L303" s="86">
        <v>13</v>
      </c>
      <c r="M303" s="1" t="s">
        <v>27</v>
      </c>
      <c r="N303" s="86">
        <v>1</v>
      </c>
      <c r="O303" s="87">
        <f t="shared" si="20"/>
        <v>2.9411764705882353E-2</v>
      </c>
    </row>
    <row r="304" spans="2:15" x14ac:dyDescent="0.2">
      <c r="B304" t="s">
        <v>13</v>
      </c>
      <c r="C304">
        <v>0</v>
      </c>
      <c r="F304" t="s">
        <v>13</v>
      </c>
      <c r="G304">
        <v>0</v>
      </c>
      <c r="I304">
        <f t="shared" si="21"/>
        <v>0</v>
      </c>
      <c r="L304" s="86">
        <v>14</v>
      </c>
      <c r="M304" s="1" t="s">
        <v>2</v>
      </c>
      <c r="N304" s="86">
        <v>0</v>
      </c>
      <c r="O304" s="87">
        <f t="shared" si="20"/>
        <v>0</v>
      </c>
    </row>
    <row r="305" spans="2:15" x14ac:dyDescent="0.2">
      <c r="B305" t="s">
        <v>56</v>
      </c>
      <c r="C305">
        <v>0</v>
      </c>
      <c r="F305" t="s">
        <v>56</v>
      </c>
      <c r="G305">
        <v>0</v>
      </c>
      <c r="I305">
        <f t="shared" si="21"/>
        <v>0</v>
      </c>
      <c r="L305" s="86">
        <v>15</v>
      </c>
      <c r="M305" s="2" t="s">
        <v>3</v>
      </c>
      <c r="N305" s="86">
        <v>0</v>
      </c>
      <c r="O305" s="87">
        <f t="shared" si="20"/>
        <v>0</v>
      </c>
    </row>
    <row r="306" spans="2:15" x14ac:dyDescent="0.2">
      <c r="B306" t="s">
        <v>57</v>
      </c>
      <c r="C306">
        <v>1</v>
      </c>
      <c r="F306" t="s">
        <v>57</v>
      </c>
      <c r="G306">
        <v>2</v>
      </c>
      <c r="I306">
        <f t="shared" si="21"/>
        <v>3</v>
      </c>
      <c r="L306" s="86">
        <v>16</v>
      </c>
      <c r="M306" s="1" t="s">
        <v>4</v>
      </c>
      <c r="N306" s="86">
        <v>0</v>
      </c>
      <c r="O306" s="87">
        <f t="shared" si="20"/>
        <v>0</v>
      </c>
    </row>
    <row r="307" spans="2:15" x14ac:dyDescent="0.2">
      <c r="B307" t="s">
        <v>58</v>
      </c>
      <c r="C307">
        <v>0</v>
      </c>
      <c r="F307" t="s">
        <v>58</v>
      </c>
      <c r="G307">
        <v>0</v>
      </c>
      <c r="I307">
        <f t="shared" si="21"/>
        <v>0</v>
      </c>
      <c r="L307" s="86">
        <v>17</v>
      </c>
      <c r="M307" s="1" t="s">
        <v>8</v>
      </c>
      <c r="N307" s="86">
        <v>0</v>
      </c>
      <c r="O307" s="87">
        <f t="shared" si="20"/>
        <v>0</v>
      </c>
    </row>
    <row r="308" spans="2:15" x14ac:dyDescent="0.2">
      <c r="B308" t="s">
        <v>59</v>
      </c>
      <c r="C308">
        <v>0</v>
      </c>
      <c r="F308" t="s">
        <v>59</v>
      </c>
      <c r="G308">
        <v>1</v>
      </c>
      <c r="I308">
        <f t="shared" si="21"/>
        <v>1</v>
      </c>
      <c r="L308" s="86">
        <v>18</v>
      </c>
      <c r="M308" s="1" t="s">
        <v>9</v>
      </c>
      <c r="N308" s="86">
        <v>0</v>
      </c>
      <c r="O308" s="87">
        <f t="shared" si="20"/>
        <v>0</v>
      </c>
    </row>
    <row r="309" spans="2:15" x14ac:dyDescent="0.2">
      <c r="B309" t="s">
        <v>60</v>
      </c>
      <c r="C309">
        <v>0</v>
      </c>
      <c r="F309" t="s">
        <v>60</v>
      </c>
      <c r="G309">
        <v>2</v>
      </c>
      <c r="I309">
        <f t="shared" si="21"/>
        <v>2</v>
      </c>
      <c r="L309" s="86">
        <v>19</v>
      </c>
      <c r="M309" s="1" t="s">
        <v>11</v>
      </c>
      <c r="N309" s="86">
        <v>0</v>
      </c>
      <c r="O309" s="87">
        <f t="shared" si="20"/>
        <v>0</v>
      </c>
    </row>
    <row r="310" spans="2:15" x14ac:dyDescent="0.2">
      <c r="B310" t="s">
        <v>19</v>
      </c>
      <c r="C310">
        <v>0</v>
      </c>
      <c r="F310" t="s">
        <v>19</v>
      </c>
      <c r="G310">
        <v>0</v>
      </c>
      <c r="I310">
        <f t="shared" si="21"/>
        <v>0</v>
      </c>
      <c r="L310" s="86">
        <v>20</v>
      </c>
      <c r="M310" s="1" t="s">
        <v>13</v>
      </c>
      <c r="N310" s="86">
        <v>0</v>
      </c>
      <c r="O310" s="87">
        <f t="shared" si="20"/>
        <v>0</v>
      </c>
    </row>
    <row r="311" spans="2:15" x14ac:dyDescent="0.2">
      <c r="B311" t="s">
        <v>61</v>
      </c>
      <c r="C311">
        <v>0</v>
      </c>
      <c r="F311" t="s">
        <v>61</v>
      </c>
      <c r="G311">
        <v>0</v>
      </c>
      <c r="I311">
        <f t="shared" si="21"/>
        <v>0</v>
      </c>
      <c r="L311" s="86">
        <v>21</v>
      </c>
      <c r="M311" s="1" t="s">
        <v>14</v>
      </c>
      <c r="N311" s="86">
        <v>0</v>
      </c>
      <c r="O311" s="87">
        <f t="shared" si="20"/>
        <v>0</v>
      </c>
    </row>
    <row r="312" spans="2:15" x14ac:dyDescent="0.2">
      <c r="B312" t="s">
        <v>62</v>
      </c>
      <c r="C312">
        <v>0</v>
      </c>
      <c r="F312" t="s">
        <v>62</v>
      </c>
      <c r="G312">
        <v>0</v>
      </c>
      <c r="I312">
        <f t="shared" si="21"/>
        <v>0</v>
      </c>
      <c r="L312" s="86">
        <v>22</v>
      </c>
      <c r="M312" s="1" t="s">
        <v>16</v>
      </c>
      <c r="N312" s="86">
        <v>0</v>
      </c>
      <c r="O312" s="87">
        <f t="shared" si="20"/>
        <v>0</v>
      </c>
    </row>
    <row r="313" spans="2:15" x14ac:dyDescent="0.2">
      <c r="B313" t="s">
        <v>63</v>
      </c>
      <c r="C313">
        <v>0</v>
      </c>
      <c r="F313" t="s">
        <v>63</v>
      </c>
      <c r="G313">
        <v>0</v>
      </c>
      <c r="I313">
        <f t="shared" si="21"/>
        <v>0</v>
      </c>
      <c r="L313" s="86">
        <v>23</v>
      </c>
      <c r="M313" s="1" t="s">
        <v>19</v>
      </c>
      <c r="N313" s="86">
        <v>0</v>
      </c>
      <c r="O313" s="87">
        <f t="shared" si="20"/>
        <v>0</v>
      </c>
    </row>
    <row r="314" spans="2:15" x14ac:dyDescent="0.2">
      <c r="B314" t="s">
        <v>23</v>
      </c>
      <c r="C314">
        <v>1</v>
      </c>
      <c r="F314" t="s">
        <v>23</v>
      </c>
      <c r="G314">
        <v>1</v>
      </c>
      <c r="I314">
        <f t="shared" si="21"/>
        <v>2</v>
      </c>
      <c r="L314" s="86">
        <v>24</v>
      </c>
      <c r="M314" s="1" t="s">
        <v>20</v>
      </c>
      <c r="N314" s="86">
        <v>0</v>
      </c>
      <c r="O314" s="87">
        <f t="shared" si="20"/>
        <v>0</v>
      </c>
    </row>
    <row r="315" spans="2:15" x14ac:dyDescent="0.2">
      <c r="B315" t="s">
        <v>64</v>
      </c>
      <c r="C315">
        <v>0</v>
      </c>
      <c r="F315" t="s">
        <v>64</v>
      </c>
      <c r="G315">
        <v>2</v>
      </c>
      <c r="I315">
        <f t="shared" si="21"/>
        <v>2</v>
      </c>
      <c r="L315" s="86">
        <v>25</v>
      </c>
      <c r="M315" s="1" t="s">
        <v>21</v>
      </c>
      <c r="N315" s="86">
        <v>0</v>
      </c>
      <c r="O315" s="87">
        <f t="shared" si="20"/>
        <v>0</v>
      </c>
    </row>
    <row r="316" spans="2:15" x14ac:dyDescent="0.2">
      <c r="B316" t="s">
        <v>65</v>
      </c>
      <c r="C316">
        <v>0</v>
      </c>
      <c r="F316" t="s">
        <v>65</v>
      </c>
      <c r="G316">
        <v>0</v>
      </c>
      <c r="I316">
        <f t="shared" si="21"/>
        <v>0</v>
      </c>
      <c r="L316" s="86">
        <v>26</v>
      </c>
      <c r="M316" s="1" t="s">
        <v>22</v>
      </c>
      <c r="N316" s="86">
        <v>0</v>
      </c>
      <c r="O316" s="87">
        <f t="shared" si="20"/>
        <v>0</v>
      </c>
    </row>
    <row r="317" spans="2:15" x14ac:dyDescent="0.2">
      <c r="B317" t="s">
        <v>66</v>
      </c>
      <c r="C317">
        <v>0</v>
      </c>
      <c r="F317" t="s">
        <v>66</v>
      </c>
      <c r="G317">
        <v>0</v>
      </c>
      <c r="I317">
        <f t="shared" si="21"/>
        <v>0</v>
      </c>
      <c r="L317" s="86">
        <v>27</v>
      </c>
      <c r="M317" s="1" t="s">
        <v>25</v>
      </c>
      <c r="N317" s="86">
        <v>0</v>
      </c>
      <c r="O317" s="87">
        <f t="shared" si="20"/>
        <v>0</v>
      </c>
    </row>
    <row r="318" spans="2:15" x14ac:dyDescent="0.2">
      <c r="B318" t="s">
        <v>67</v>
      </c>
      <c r="C318">
        <v>0</v>
      </c>
      <c r="F318" t="s">
        <v>67</v>
      </c>
      <c r="G318">
        <v>1</v>
      </c>
      <c r="I318">
        <f t="shared" si="21"/>
        <v>1</v>
      </c>
      <c r="L318" s="86">
        <v>28</v>
      </c>
      <c r="M318" s="1" t="s">
        <v>26</v>
      </c>
      <c r="N318" s="86">
        <v>0</v>
      </c>
      <c r="O318" s="87">
        <f t="shared" si="20"/>
        <v>0</v>
      </c>
    </row>
    <row r="319" spans="2:15" x14ac:dyDescent="0.2">
      <c r="B319" t="s">
        <v>68</v>
      </c>
      <c r="C319">
        <v>0</v>
      </c>
      <c r="F319" t="s">
        <v>68</v>
      </c>
      <c r="G319">
        <v>0</v>
      </c>
      <c r="I319">
        <f t="shared" si="21"/>
        <v>0</v>
      </c>
      <c r="L319" s="86">
        <v>29</v>
      </c>
      <c r="M319" s="1" t="s">
        <v>28</v>
      </c>
      <c r="N319" s="86">
        <v>0</v>
      </c>
      <c r="O319" s="87">
        <f t="shared" si="20"/>
        <v>0</v>
      </c>
    </row>
    <row r="320" spans="2:15" x14ac:dyDescent="0.2">
      <c r="B320" t="s">
        <v>69</v>
      </c>
      <c r="C320">
        <v>0</v>
      </c>
      <c r="F320" t="s">
        <v>69</v>
      </c>
      <c r="G320">
        <v>0</v>
      </c>
      <c r="I320">
        <f t="shared" si="21"/>
        <v>0</v>
      </c>
      <c r="L320" s="86">
        <v>30</v>
      </c>
      <c r="M320" s="1" t="s">
        <v>29</v>
      </c>
      <c r="N320" s="86">
        <v>0</v>
      </c>
      <c r="O320" s="87">
        <f t="shared" si="20"/>
        <v>0</v>
      </c>
    </row>
    <row r="321" spans="2:15" x14ac:dyDescent="0.2">
      <c r="C321">
        <f>SUM(C291:C320)</f>
        <v>7</v>
      </c>
      <c r="G321">
        <f>SUM(G291:G320)</f>
        <v>27</v>
      </c>
      <c r="I321">
        <f>SUM(I291:I320)</f>
        <v>34</v>
      </c>
    </row>
    <row r="324" spans="2:15" x14ac:dyDescent="0.2">
      <c r="B324" s="96" t="s">
        <v>315</v>
      </c>
      <c r="C324" t="s">
        <v>310</v>
      </c>
      <c r="G324" t="s">
        <v>312</v>
      </c>
      <c r="I324" t="s">
        <v>30</v>
      </c>
      <c r="L324" s="86" t="s">
        <v>40</v>
      </c>
      <c r="M324" s="86" t="s">
        <v>317</v>
      </c>
      <c r="N324" s="86" t="s">
        <v>39</v>
      </c>
      <c r="O324" s="86" t="s">
        <v>38</v>
      </c>
    </row>
    <row r="325" spans="2:15" x14ac:dyDescent="0.2">
      <c r="B325" t="s">
        <v>44</v>
      </c>
      <c r="C325">
        <v>0</v>
      </c>
      <c r="F325" t="s">
        <v>44</v>
      </c>
      <c r="G325">
        <v>1</v>
      </c>
      <c r="I325">
        <f>C325+G325</f>
        <v>1</v>
      </c>
      <c r="L325" s="86">
        <v>1</v>
      </c>
      <c r="M325" s="1" t="s">
        <v>12</v>
      </c>
      <c r="N325" s="86">
        <v>3</v>
      </c>
      <c r="O325" s="87">
        <f t="shared" ref="O325:O354" si="22">N325/$I$355</f>
        <v>0.15</v>
      </c>
    </row>
    <row r="326" spans="2:15" x14ac:dyDescent="0.2">
      <c r="B326" t="s">
        <v>45</v>
      </c>
      <c r="C326">
        <v>0</v>
      </c>
      <c r="F326" t="s">
        <v>45</v>
      </c>
      <c r="G326">
        <v>0</v>
      </c>
      <c r="I326">
        <f t="shared" ref="I326:I354" si="23">C326+G326</f>
        <v>0</v>
      </c>
      <c r="L326" s="86">
        <v>2</v>
      </c>
      <c r="M326" s="1" t="s">
        <v>14</v>
      </c>
      <c r="N326" s="86">
        <v>3</v>
      </c>
      <c r="O326" s="87">
        <f t="shared" si="22"/>
        <v>0.15</v>
      </c>
    </row>
    <row r="327" spans="2:15" x14ac:dyDescent="0.2">
      <c r="B327" t="s">
        <v>46</v>
      </c>
      <c r="C327">
        <v>1</v>
      </c>
      <c r="F327" t="s">
        <v>46</v>
      </c>
      <c r="G327">
        <v>0</v>
      </c>
      <c r="I327">
        <f t="shared" si="23"/>
        <v>1</v>
      </c>
      <c r="L327" s="86">
        <v>3</v>
      </c>
      <c r="M327" s="1" t="s">
        <v>15</v>
      </c>
      <c r="N327" s="86">
        <v>3</v>
      </c>
      <c r="O327" s="87">
        <f t="shared" si="22"/>
        <v>0.15</v>
      </c>
    </row>
    <row r="328" spans="2:15" x14ac:dyDescent="0.2">
      <c r="B328" t="s">
        <v>47</v>
      </c>
      <c r="C328">
        <v>1</v>
      </c>
      <c r="F328" t="s">
        <v>47</v>
      </c>
      <c r="G328">
        <v>0</v>
      </c>
      <c r="I328">
        <f t="shared" si="23"/>
        <v>1</v>
      </c>
      <c r="L328" s="86">
        <v>4</v>
      </c>
      <c r="M328" s="1" t="s">
        <v>5</v>
      </c>
      <c r="N328" s="86">
        <v>2</v>
      </c>
      <c r="O328" s="87">
        <f t="shared" si="22"/>
        <v>0.1</v>
      </c>
    </row>
    <row r="329" spans="2:15" x14ac:dyDescent="0.2">
      <c r="B329" t="s">
        <v>48</v>
      </c>
      <c r="C329">
        <v>0</v>
      </c>
      <c r="F329" t="s">
        <v>48</v>
      </c>
      <c r="G329">
        <v>0</v>
      </c>
      <c r="I329">
        <f t="shared" si="23"/>
        <v>0</v>
      </c>
      <c r="L329" s="86">
        <v>5</v>
      </c>
      <c r="M329" s="1" t="s">
        <v>0</v>
      </c>
      <c r="N329" s="86">
        <v>1</v>
      </c>
      <c r="O329" s="87">
        <f t="shared" si="22"/>
        <v>0.05</v>
      </c>
    </row>
    <row r="330" spans="2:15" x14ac:dyDescent="0.2">
      <c r="B330" t="s">
        <v>5</v>
      </c>
      <c r="C330">
        <v>1</v>
      </c>
      <c r="F330" t="s">
        <v>5</v>
      </c>
      <c r="G330">
        <v>1</v>
      </c>
      <c r="I330">
        <f t="shared" si="23"/>
        <v>2</v>
      </c>
      <c r="L330" s="86">
        <v>6</v>
      </c>
      <c r="M330" s="1" t="s">
        <v>2</v>
      </c>
      <c r="N330" s="86">
        <v>1</v>
      </c>
      <c r="O330" s="87">
        <f t="shared" si="22"/>
        <v>0.05</v>
      </c>
    </row>
    <row r="331" spans="2:15" x14ac:dyDescent="0.2">
      <c r="B331" t="s">
        <v>49</v>
      </c>
      <c r="C331">
        <v>0</v>
      </c>
      <c r="F331" t="s">
        <v>49</v>
      </c>
      <c r="G331">
        <v>0</v>
      </c>
      <c r="I331">
        <f t="shared" si="23"/>
        <v>0</v>
      </c>
      <c r="L331" s="86">
        <v>7</v>
      </c>
      <c r="M331" s="2" t="s">
        <v>3</v>
      </c>
      <c r="N331" s="86">
        <v>1</v>
      </c>
      <c r="O331" s="87">
        <f t="shared" si="22"/>
        <v>0.05</v>
      </c>
    </row>
    <row r="332" spans="2:15" x14ac:dyDescent="0.2">
      <c r="B332" t="s">
        <v>50</v>
      </c>
      <c r="C332">
        <v>0</v>
      </c>
      <c r="F332" t="s">
        <v>50</v>
      </c>
      <c r="G332">
        <v>1</v>
      </c>
      <c r="I332">
        <f t="shared" si="23"/>
        <v>1</v>
      </c>
      <c r="L332" s="86">
        <v>8</v>
      </c>
      <c r="M332" s="1" t="s">
        <v>7</v>
      </c>
      <c r="N332" s="86">
        <v>1</v>
      </c>
      <c r="O332" s="87">
        <f t="shared" si="22"/>
        <v>0.05</v>
      </c>
    </row>
    <row r="333" spans="2:15" x14ac:dyDescent="0.2">
      <c r="B333" t="s">
        <v>51</v>
      </c>
      <c r="C333">
        <v>0</v>
      </c>
      <c r="F333" t="s">
        <v>51</v>
      </c>
      <c r="G333">
        <v>0</v>
      </c>
      <c r="I333">
        <f t="shared" si="23"/>
        <v>0</v>
      </c>
      <c r="L333" s="86">
        <v>9</v>
      </c>
      <c r="M333" s="1" t="s">
        <v>10</v>
      </c>
      <c r="N333" s="86">
        <v>1</v>
      </c>
      <c r="O333" s="87">
        <f t="shared" si="22"/>
        <v>0.05</v>
      </c>
    </row>
    <row r="334" spans="2:15" x14ac:dyDescent="0.2">
      <c r="B334" t="s">
        <v>52</v>
      </c>
      <c r="C334">
        <v>0</v>
      </c>
      <c r="F334" t="s">
        <v>52</v>
      </c>
      <c r="G334">
        <v>0</v>
      </c>
      <c r="I334">
        <f t="shared" si="23"/>
        <v>0</v>
      </c>
      <c r="L334" s="86">
        <v>10</v>
      </c>
      <c r="M334" s="1" t="s">
        <v>13</v>
      </c>
      <c r="N334" s="86">
        <v>1</v>
      </c>
      <c r="O334" s="87">
        <f t="shared" si="22"/>
        <v>0.05</v>
      </c>
    </row>
    <row r="335" spans="2:15" x14ac:dyDescent="0.2">
      <c r="B335" t="s">
        <v>53</v>
      </c>
      <c r="C335">
        <v>0</v>
      </c>
      <c r="F335" t="s">
        <v>53</v>
      </c>
      <c r="G335">
        <v>1</v>
      </c>
      <c r="I335">
        <f t="shared" si="23"/>
        <v>1</v>
      </c>
      <c r="L335" s="86">
        <v>11</v>
      </c>
      <c r="M335" s="1" t="s">
        <v>20</v>
      </c>
      <c r="N335" s="86">
        <v>1</v>
      </c>
      <c r="O335" s="87">
        <f t="shared" si="22"/>
        <v>0.05</v>
      </c>
    </row>
    <row r="336" spans="2:15" x14ac:dyDescent="0.2">
      <c r="B336" t="s">
        <v>54</v>
      </c>
      <c r="C336">
        <v>0</v>
      </c>
      <c r="F336" t="s">
        <v>54</v>
      </c>
      <c r="G336">
        <v>0</v>
      </c>
      <c r="I336">
        <f t="shared" si="23"/>
        <v>0</v>
      </c>
      <c r="L336" s="86">
        <v>12</v>
      </c>
      <c r="M336" s="1" t="s">
        <v>22</v>
      </c>
      <c r="N336" s="86">
        <v>1</v>
      </c>
      <c r="O336" s="87">
        <f t="shared" si="22"/>
        <v>0.05</v>
      </c>
    </row>
    <row r="337" spans="2:15" x14ac:dyDescent="0.2">
      <c r="B337" t="s">
        <v>55</v>
      </c>
      <c r="C337">
        <v>3</v>
      </c>
      <c r="F337" t="s">
        <v>55</v>
      </c>
      <c r="G337">
        <v>0</v>
      </c>
      <c r="I337">
        <f t="shared" si="23"/>
        <v>3</v>
      </c>
      <c r="L337" s="86">
        <v>13</v>
      </c>
      <c r="M337" s="1" t="s">
        <v>29</v>
      </c>
      <c r="N337" s="86">
        <v>1</v>
      </c>
      <c r="O337" s="87">
        <f t="shared" si="22"/>
        <v>0.05</v>
      </c>
    </row>
    <row r="338" spans="2:15" x14ac:dyDescent="0.2">
      <c r="B338" t="s">
        <v>13</v>
      </c>
      <c r="C338">
        <v>0</v>
      </c>
      <c r="F338" t="s">
        <v>13</v>
      </c>
      <c r="G338">
        <v>1</v>
      </c>
      <c r="I338">
        <f t="shared" si="23"/>
        <v>1</v>
      </c>
      <c r="L338" s="86">
        <v>14</v>
      </c>
      <c r="M338" s="1" t="s">
        <v>1</v>
      </c>
      <c r="N338" s="86">
        <v>0</v>
      </c>
      <c r="O338" s="87">
        <f t="shared" si="22"/>
        <v>0</v>
      </c>
    </row>
    <row r="339" spans="2:15" x14ac:dyDescent="0.2">
      <c r="B339" t="s">
        <v>56</v>
      </c>
      <c r="C339">
        <v>1</v>
      </c>
      <c r="F339" t="s">
        <v>56</v>
      </c>
      <c r="G339">
        <v>2</v>
      </c>
      <c r="I339">
        <f t="shared" si="23"/>
        <v>3</v>
      </c>
      <c r="L339" s="86">
        <v>15</v>
      </c>
      <c r="M339" s="1" t="s">
        <v>4</v>
      </c>
      <c r="N339" s="86">
        <v>0</v>
      </c>
      <c r="O339" s="87">
        <f t="shared" si="22"/>
        <v>0</v>
      </c>
    </row>
    <row r="340" spans="2:15" x14ac:dyDescent="0.2">
      <c r="B340" t="s">
        <v>57</v>
      </c>
      <c r="C340">
        <v>2</v>
      </c>
      <c r="F340" t="s">
        <v>57</v>
      </c>
      <c r="G340">
        <v>1</v>
      </c>
      <c r="I340">
        <f t="shared" si="23"/>
        <v>3</v>
      </c>
      <c r="L340" s="86">
        <v>16</v>
      </c>
      <c r="M340" s="1" t="s">
        <v>6</v>
      </c>
      <c r="N340" s="86">
        <v>0</v>
      </c>
      <c r="O340" s="87">
        <f t="shared" si="22"/>
        <v>0</v>
      </c>
    </row>
    <row r="341" spans="2:15" x14ac:dyDescent="0.2">
      <c r="B341" t="s">
        <v>58</v>
      </c>
      <c r="C341">
        <v>0</v>
      </c>
      <c r="F341" t="s">
        <v>58</v>
      </c>
      <c r="G341">
        <v>0</v>
      </c>
      <c r="I341">
        <f t="shared" si="23"/>
        <v>0</v>
      </c>
      <c r="L341" s="86">
        <v>17</v>
      </c>
      <c r="M341" s="1" t="s">
        <v>8</v>
      </c>
      <c r="N341" s="86">
        <v>0</v>
      </c>
      <c r="O341" s="87">
        <f t="shared" si="22"/>
        <v>0</v>
      </c>
    </row>
    <row r="342" spans="2:15" x14ac:dyDescent="0.2">
      <c r="B342" t="s">
        <v>59</v>
      </c>
      <c r="C342">
        <v>0</v>
      </c>
      <c r="F342" t="s">
        <v>59</v>
      </c>
      <c r="G342">
        <v>0</v>
      </c>
      <c r="I342">
        <f t="shared" si="23"/>
        <v>0</v>
      </c>
      <c r="L342" s="86">
        <v>18</v>
      </c>
      <c r="M342" s="1" t="s">
        <v>9</v>
      </c>
      <c r="N342" s="86">
        <v>0</v>
      </c>
      <c r="O342" s="87">
        <f t="shared" si="22"/>
        <v>0</v>
      </c>
    </row>
    <row r="343" spans="2:15" x14ac:dyDescent="0.2">
      <c r="B343" t="s">
        <v>60</v>
      </c>
      <c r="C343">
        <v>0</v>
      </c>
      <c r="F343" t="s">
        <v>60</v>
      </c>
      <c r="G343">
        <v>0</v>
      </c>
      <c r="I343">
        <f t="shared" si="23"/>
        <v>0</v>
      </c>
      <c r="L343" s="86">
        <v>19</v>
      </c>
      <c r="M343" s="1" t="s">
        <v>11</v>
      </c>
      <c r="N343" s="86">
        <v>0</v>
      </c>
      <c r="O343" s="87">
        <f t="shared" si="22"/>
        <v>0</v>
      </c>
    </row>
    <row r="344" spans="2:15" x14ac:dyDescent="0.2">
      <c r="B344" t="s">
        <v>19</v>
      </c>
      <c r="C344">
        <v>0</v>
      </c>
      <c r="F344" t="s">
        <v>19</v>
      </c>
      <c r="G344">
        <v>0</v>
      </c>
      <c r="I344">
        <f t="shared" si="23"/>
        <v>0</v>
      </c>
      <c r="L344" s="86">
        <v>20</v>
      </c>
      <c r="M344" s="1" t="s">
        <v>16</v>
      </c>
      <c r="N344" s="86">
        <v>0</v>
      </c>
      <c r="O344" s="87">
        <f t="shared" si="22"/>
        <v>0</v>
      </c>
    </row>
    <row r="345" spans="2:15" x14ac:dyDescent="0.2">
      <c r="B345" t="s">
        <v>61</v>
      </c>
      <c r="C345">
        <v>1</v>
      </c>
      <c r="F345" t="s">
        <v>61</v>
      </c>
      <c r="G345">
        <v>0</v>
      </c>
      <c r="I345">
        <f t="shared" si="23"/>
        <v>1</v>
      </c>
      <c r="L345" s="86">
        <v>21</v>
      </c>
      <c r="M345" s="1" t="s">
        <v>17</v>
      </c>
      <c r="N345" s="86">
        <v>0</v>
      </c>
      <c r="O345" s="87">
        <f t="shared" si="22"/>
        <v>0</v>
      </c>
    </row>
    <row r="346" spans="2:15" x14ac:dyDescent="0.2">
      <c r="B346" t="s">
        <v>62</v>
      </c>
      <c r="C346">
        <v>0</v>
      </c>
      <c r="F346" t="s">
        <v>62</v>
      </c>
      <c r="G346">
        <v>0</v>
      </c>
      <c r="I346">
        <f t="shared" si="23"/>
        <v>0</v>
      </c>
      <c r="L346" s="86">
        <v>22</v>
      </c>
      <c r="M346" s="1" t="s">
        <v>18</v>
      </c>
      <c r="N346" s="86">
        <v>0</v>
      </c>
      <c r="O346" s="87">
        <f t="shared" si="22"/>
        <v>0</v>
      </c>
    </row>
    <row r="347" spans="2:15" x14ac:dyDescent="0.2">
      <c r="B347" t="s">
        <v>63</v>
      </c>
      <c r="C347">
        <v>1</v>
      </c>
      <c r="F347" t="s">
        <v>63</v>
      </c>
      <c r="G347">
        <v>0</v>
      </c>
      <c r="I347">
        <f t="shared" si="23"/>
        <v>1</v>
      </c>
      <c r="L347" s="86">
        <v>23</v>
      </c>
      <c r="M347" s="1" t="s">
        <v>19</v>
      </c>
      <c r="N347" s="86">
        <v>0</v>
      </c>
      <c r="O347" s="87">
        <f t="shared" si="22"/>
        <v>0</v>
      </c>
    </row>
    <row r="348" spans="2:15" x14ac:dyDescent="0.2">
      <c r="B348" t="s">
        <v>23</v>
      </c>
      <c r="C348">
        <v>0</v>
      </c>
      <c r="F348" t="s">
        <v>23</v>
      </c>
      <c r="G348">
        <v>0</v>
      </c>
      <c r="I348">
        <f t="shared" si="23"/>
        <v>0</v>
      </c>
      <c r="L348" s="86">
        <v>24</v>
      </c>
      <c r="M348" s="1" t="s">
        <v>21</v>
      </c>
      <c r="N348" s="86">
        <v>0</v>
      </c>
      <c r="O348" s="87">
        <f t="shared" si="22"/>
        <v>0</v>
      </c>
    </row>
    <row r="349" spans="2:15" x14ac:dyDescent="0.2">
      <c r="B349" t="s">
        <v>64</v>
      </c>
      <c r="C349">
        <v>0</v>
      </c>
      <c r="F349" t="s">
        <v>64</v>
      </c>
      <c r="G349">
        <v>0</v>
      </c>
      <c r="I349">
        <f t="shared" si="23"/>
        <v>0</v>
      </c>
      <c r="L349" s="86">
        <v>25</v>
      </c>
      <c r="M349" s="1" t="s">
        <v>23</v>
      </c>
      <c r="N349" s="86">
        <v>0</v>
      </c>
      <c r="O349" s="87">
        <f t="shared" si="22"/>
        <v>0</v>
      </c>
    </row>
    <row r="350" spans="2:15" x14ac:dyDescent="0.2">
      <c r="B350" t="s">
        <v>65</v>
      </c>
      <c r="C350">
        <v>0</v>
      </c>
      <c r="F350" t="s">
        <v>65</v>
      </c>
      <c r="G350">
        <v>0</v>
      </c>
      <c r="I350">
        <f t="shared" si="23"/>
        <v>0</v>
      </c>
      <c r="L350" s="86">
        <v>26</v>
      </c>
      <c r="M350" s="1" t="s">
        <v>24</v>
      </c>
      <c r="N350" s="86">
        <v>0</v>
      </c>
      <c r="O350" s="87">
        <f t="shared" si="22"/>
        <v>0</v>
      </c>
    </row>
    <row r="351" spans="2:15" x14ac:dyDescent="0.2">
      <c r="B351" t="s">
        <v>66</v>
      </c>
      <c r="C351">
        <v>0</v>
      </c>
      <c r="F351" t="s">
        <v>66</v>
      </c>
      <c r="G351">
        <v>0</v>
      </c>
      <c r="I351">
        <f t="shared" si="23"/>
        <v>0</v>
      </c>
      <c r="L351" s="86">
        <v>27</v>
      </c>
      <c r="M351" s="1" t="s">
        <v>25</v>
      </c>
      <c r="N351" s="86">
        <v>0</v>
      </c>
      <c r="O351" s="87">
        <f t="shared" si="22"/>
        <v>0</v>
      </c>
    </row>
    <row r="352" spans="2:15" x14ac:dyDescent="0.2">
      <c r="B352" t="s">
        <v>67</v>
      </c>
      <c r="C352">
        <v>0</v>
      </c>
      <c r="F352" t="s">
        <v>67</v>
      </c>
      <c r="G352">
        <v>0</v>
      </c>
      <c r="I352">
        <f t="shared" si="23"/>
        <v>0</v>
      </c>
      <c r="L352" s="86">
        <v>28</v>
      </c>
      <c r="M352" s="1" t="s">
        <v>26</v>
      </c>
      <c r="N352" s="86">
        <v>0</v>
      </c>
      <c r="O352" s="87">
        <f t="shared" si="22"/>
        <v>0</v>
      </c>
    </row>
    <row r="353" spans="2:15" x14ac:dyDescent="0.2">
      <c r="B353" t="s">
        <v>68</v>
      </c>
      <c r="C353">
        <v>0</v>
      </c>
      <c r="F353" t="s">
        <v>68</v>
      </c>
      <c r="G353">
        <v>0</v>
      </c>
      <c r="I353">
        <f t="shared" si="23"/>
        <v>0</v>
      </c>
      <c r="L353" s="86">
        <v>29</v>
      </c>
      <c r="M353" s="1" t="s">
        <v>27</v>
      </c>
      <c r="N353" s="86">
        <v>0</v>
      </c>
      <c r="O353" s="87">
        <f t="shared" si="22"/>
        <v>0</v>
      </c>
    </row>
    <row r="354" spans="2:15" x14ac:dyDescent="0.2">
      <c r="B354" t="s">
        <v>69</v>
      </c>
      <c r="C354">
        <v>1</v>
      </c>
      <c r="F354" t="s">
        <v>69</v>
      </c>
      <c r="G354">
        <v>0</v>
      </c>
      <c r="I354">
        <f t="shared" si="23"/>
        <v>1</v>
      </c>
      <c r="L354" s="86">
        <v>30</v>
      </c>
      <c r="M354" s="1" t="s">
        <v>28</v>
      </c>
      <c r="N354" s="86">
        <v>0</v>
      </c>
      <c r="O354" s="87">
        <f t="shared" si="22"/>
        <v>0</v>
      </c>
    </row>
    <row r="355" spans="2:15" x14ac:dyDescent="0.2">
      <c r="C355">
        <f>SUM(C325:C354)</f>
        <v>12</v>
      </c>
      <c r="G355">
        <f>SUM(G325:G354)</f>
        <v>8</v>
      </c>
      <c r="I355">
        <f>SUM(I325:I354)</f>
        <v>20</v>
      </c>
    </row>
    <row r="357" spans="2:15" x14ac:dyDescent="0.2">
      <c r="L357" s="141" t="s">
        <v>316</v>
      </c>
      <c r="M357" s="141"/>
      <c r="N357" s="141"/>
      <c r="O357" s="141"/>
    </row>
    <row r="358" spans="2:15" ht="19" x14ac:dyDescent="0.25">
      <c r="B358" s="97" t="s">
        <v>316</v>
      </c>
      <c r="C358" t="s">
        <v>310</v>
      </c>
      <c r="G358" t="s">
        <v>312</v>
      </c>
      <c r="I358" t="s">
        <v>30</v>
      </c>
      <c r="L358" s="52" t="s">
        <v>40</v>
      </c>
      <c r="M358" s="52" t="s">
        <v>317</v>
      </c>
      <c r="N358" s="52" t="s">
        <v>39</v>
      </c>
      <c r="O358" s="52" t="s">
        <v>38</v>
      </c>
    </row>
    <row r="359" spans="2:15" x14ac:dyDescent="0.2">
      <c r="B359" t="s">
        <v>44</v>
      </c>
      <c r="C359">
        <v>2</v>
      </c>
      <c r="F359" t="s">
        <v>44</v>
      </c>
      <c r="G359">
        <v>2</v>
      </c>
      <c r="I359">
        <f>C359+G359</f>
        <v>4</v>
      </c>
      <c r="L359" s="54">
        <v>1</v>
      </c>
      <c r="M359" s="113" t="s">
        <v>0</v>
      </c>
      <c r="N359" s="54">
        <v>4</v>
      </c>
      <c r="O359" s="55">
        <f t="shared" ref="O359:O388" si="24">N359/$I$389</f>
        <v>0.17391304347826086</v>
      </c>
    </row>
    <row r="360" spans="2:15" x14ac:dyDescent="0.2">
      <c r="B360" t="s">
        <v>45</v>
      </c>
      <c r="C360">
        <v>2</v>
      </c>
      <c r="F360" t="s">
        <v>45</v>
      </c>
      <c r="G360">
        <v>0</v>
      </c>
      <c r="I360">
        <f t="shared" ref="I360:I388" si="25">C360+G360</f>
        <v>2</v>
      </c>
      <c r="L360" s="54">
        <v>2</v>
      </c>
      <c r="M360" s="113" t="s">
        <v>15</v>
      </c>
      <c r="N360" s="54">
        <v>3</v>
      </c>
      <c r="O360" s="55">
        <f t="shared" si="24"/>
        <v>0.13043478260869565</v>
      </c>
    </row>
    <row r="361" spans="2:15" x14ac:dyDescent="0.2">
      <c r="B361" t="s">
        <v>46</v>
      </c>
      <c r="C361">
        <v>1</v>
      </c>
      <c r="F361" t="s">
        <v>46</v>
      </c>
      <c r="G361">
        <v>0</v>
      </c>
      <c r="I361">
        <f t="shared" si="25"/>
        <v>1</v>
      </c>
      <c r="L361" s="54">
        <v>3</v>
      </c>
      <c r="M361" s="113" t="s">
        <v>1</v>
      </c>
      <c r="N361" s="54">
        <v>2</v>
      </c>
      <c r="O361" s="55">
        <f t="shared" si="24"/>
        <v>8.6956521739130432E-2</v>
      </c>
    </row>
    <row r="362" spans="2:15" x14ac:dyDescent="0.2">
      <c r="B362" t="s">
        <v>47</v>
      </c>
      <c r="C362">
        <v>0</v>
      </c>
      <c r="F362" t="s">
        <v>47</v>
      </c>
      <c r="G362">
        <v>1</v>
      </c>
      <c r="I362">
        <f t="shared" si="25"/>
        <v>1</v>
      </c>
      <c r="L362" s="54">
        <v>4</v>
      </c>
      <c r="M362" s="113" t="s">
        <v>5</v>
      </c>
      <c r="N362" s="54">
        <v>2</v>
      </c>
      <c r="O362" s="55">
        <f t="shared" si="24"/>
        <v>8.6956521739130432E-2</v>
      </c>
    </row>
    <row r="363" spans="2:15" x14ac:dyDescent="0.2">
      <c r="B363" t="s">
        <v>48</v>
      </c>
      <c r="C363">
        <v>0</v>
      </c>
      <c r="F363" t="s">
        <v>48</v>
      </c>
      <c r="G363">
        <v>1</v>
      </c>
      <c r="I363">
        <f t="shared" si="25"/>
        <v>1</v>
      </c>
      <c r="L363" s="54">
        <v>5</v>
      </c>
      <c r="M363" s="113" t="s">
        <v>6</v>
      </c>
      <c r="N363" s="54">
        <v>2</v>
      </c>
      <c r="O363" s="55">
        <f t="shared" si="24"/>
        <v>8.6956521739130432E-2</v>
      </c>
    </row>
    <row r="364" spans="2:15" x14ac:dyDescent="0.2">
      <c r="B364" t="s">
        <v>5</v>
      </c>
      <c r="C364">
        <v>0</v>
      </c>
      <c r="F364" t="s">
        <v>5</v>
      </c>
      <c r="G364">
        <v>2</v>
      </c>
      <c r="I364">
        <f t="shared" si="25"/>
        <v>2</v>
      </c>
      <c r="L364" s="54">
        <v>6</v>
      </c>
      <c r="M364" s="113" t="s">
        <v>7</v>
      </c>
      <c r="N364" s="54">
        <v>2</v>
      </c>
      <c r="O364" s="55">
        <f t="shared" si="24"/>
        <v>8.6956521739130432E-2</v>
      </c>
    </row>
    <row r="365" spans="2:15" x14ac:dyDescent="0.2">
      <c r="B365" t="s">
        <v>49</v>
      </c>
      <c r="C365">
        <v>0</v>
      </c>
      <c r="F365" t="s">
        <v>49</v>
      </c>
      <c r="G365">
        <v>2</v>
      </c>
      <c r="I365">
        <f t="shared" si="25"/>
        <v>2</v>
      </c>
      <c r="L365" s="54">
        <v>7</v>
      </c>
      <c r="M365" s="113" t="s">
        <v>20</v>
      </c>
      <c r="N365" s="54">
        <v>2</v>
      </c>
      <c r="O365" s="55">
        <f t="shared" si="24"/>
        <v>8.6956521739130432E-2</v>
      </c>
    </row>
    <row r="366" spans="2:15" x14ac:dyDescent="0.2">
      <c r="B366" t="s">
        <v>50</v>
      </c>
      <c r="C366">
        <v>0</v>
      </c>
      <c r="F366" t="s">
        <v>50</v>
      </c>
      <c r="G366">
        <v>2</v>
      </c>
      <c r="I366">
        <f t="shared" si="25"/>
        <v>2</v>
      </c>
      <c r="L366" s="54">
        <v>8</v>
      </c>
      <c r="M366" s="113" t="s">
        <v>2</v>
      </c>
      <c r="N366" s="54">
        <v>1</v>
      </c>
      <c r="O366" s="55">
        <f t="shared" si="24"/>
        <v>4.3478260869565216E-2</v>
      </c>
    </row>
    <row r="367" spans="2:15" x14ac:dyDescent="0.2">
      <c r="B367" t="s">
        <v>51</v>
      </c>
      <c r="C367">
        <v>0</v>
      </c>
      <c r="F367" t="s">
        <v>51</v>
      </c>
      <c r="G367">
        <v>0</v>
      </c>
      <c r="I367">
        <f t="shared" si="25"/>
        <v>0</v>
      </c>
      <c r="L367" s="54">
        <v>9</v>
      </c>
      <c r="M367" s="115" t="s">
        <v>3</v>
      </c>
      <c r="N367" s="54">
        <v>1</v>
      </c>
      <c r="O367" s="55">
        <f t="shared" si="24"/>
        <v>4.3478260869565216E-2</v>
      </c>
    </row>
    <row r="368" spans="2:15" x14ac:dyDescent="0.2">
      <c r="B368" t="s">
        <v>52</v>
      </c>
      <c r="C368">
        <v>0</v>
      </c>
      <c r="F368" t="s">
        <v>52</v>
      </c>
      <c r="G368">
        <v>0</v>
      </c>
      <c r="I368">
        <f t="shared" si="25"/>
        <v>0</v>
      </c>
      <c r="L368" s="54">
        <v>10</v>
      </c>
      <c r="M368" s="113" t="s">
        <v>4</v>
      </c>
      <c r="N368" s="54">
        <v>1</v>
      </c>
      <c r="O368" s="55">
        <f t="shared" si="24"/>
        <v>4.3478260869565216E-2</v>
      </c>
    </row>
    <row r="369" spans="2:15" x14ac:dyDescent="0.2">
      <c r="B369" t="s">
        <v>53</v>
      </c>
      <c r="C369">
        <v>0</v>
      </c>
      <c r="F369" t="s">
        <v>53</v>
      </c>
      <c r="G369">
        <v>0</v>
      </c>
      <c r="I369">
        <f t="shared" si="25"/>
        <v>0</v>
      </c>
      <c r="L369" s="54">
        <v>11</v>
      </c>
      <c r="M369" s="113" t="s">
        <v>18</v>
      </c>
      <c r="N369" s="54">
        <v>1</v>
      </c>
      <c r="O369" s="55">
        <f t="shared" si="24"/>
        <v>4.3478260869565216E-2</v>
      </c>
    </row>
    <row r="370" spans="2:15" x14ac:dyDescent="0.2">
      <c r="B370" t="s">
        <v>54</v>
      </c>
      <c r="C370">
        <v>0</v>
      </c>
      <c r="F370" t="s">
        <v>54</v>
      </c>
      <c r="G370">
        <v>0</v>
      </c>
      <c r="I370">
        <f t="shared" si="25"/>
        <v>0</v>
      </c>
      <c r="L370" s="54">
        <v>12</v>
      </c>
      <c r="M370" s="113" t="s">
        <v>22</v>
      </c>
      <c r="N370" s="54">
        <v>1</v>
      </c>
      <c r="O370" s="55">
        <f t="shared" si="24"/>
        <v>4.3478260869565216E-2</v>
      </c>
    </row>
    <row r="371" spans="2:15" x14ac:dyDescent="0.2">
      <c r="B371" t="s">
        <v>55</v>
      </c>
      <c r="C371">
        <v>0</v>
      </c>
      <c r="F371" t="s">
        <v>55</v>
      </c>
      <c r="G371">
        <v>0</v>
      </c>
      <c r="I371">
        <f t="shared" si="25"/>
        <v>0</v>
      </c>
      <c r="L371" s="54">
        <v>13</v>
      </c>
      <c r="M371" s="113" t="s">
        <v>28</v>
      </c>
      <c r="N371" s="54">
        <v>1</v>
      </c>
      <c r="O371" s="55">
        <f t="shared" si="24"/>
        <v>4.3478260869565216E-2</v>
      </c>
    </row>
    <row r="372" spans="2:15" x14ac:dyDescent="0.2">
      <c r="B372" t="s">
        <v>13</v>
      </c>
      <c r="C372">
        <v>0</v>
      </c>
      <c r="F372" t="s">
        <v>13</v>
      </c>
      <c r="G372">
        <v>0</v>
      </c>
      <c r="I372">
        <f t="shared" si="25"/>
        <v>0</v>
      </c>
      <c r="L372" s="54">
        <v>14</v>
      </c>
      <c r="M372" s="113" t="s">
        <v>8</v>
      </c>
      <c r="N372" s="54">
        <v>0</v>
      </c>
      <c r="O372" s="55">
        <f t="shared" si="24"/>
        <v>0</v>
      </c>
    </row>
    <row r="373" spans="2:15" x14ac:dyDescent="0.2">
      <c r="B373" t="s">
        <v>56</v>
      </c>
      <c r="C373">
        <v>0</v>
      </c>
      <c r="F373" t="s">
        <v>56</v>
      </c>
      <c r="G373">
        <v>0</v>
      </c>
      <c r="I373">
        <f t="shared" si="25"/>
        <v>0</v>
      </c>
      <c r="L373" s="54">
        <v>15</v>
      </c>
      <c r="M373" s="113" t="s">
        <v>9</v>
      </c>
      <c r="N373" s="54">
        <v>0</v>
      </c>
      <c r="O373" s="55">
        <f t="shared" si="24"/>
        <v>0</v>
      </c>
    </row>
    <row r="374" spans="2:15" x14ac:dyDescent="0.2">
      <c r="B374" t="s">
        <v>57</v>
      </c>
      <c r="C374">
        <v>1</v>
      </c>
      <c r="F374" t="s">
        <v>57</v>
      </c>
      <c r="G374">
        <v>2</v>
      </c>
      <c r="I374">
        <f t="shared" si="25"/>
        <v>3</v>
      </c>
      <c r="L374" s="54">
        <v>16</v>
      </c>
      <c r="M374" s="113" t="s">
        <v>10</v>
      </c>
      <c r="N374" s="54">
        <v>0</v>
      </c>
      <c r="O374" s="55">
        <f t="shared" si="24"/>
        <v>0</v>
      </c>
    </row>
    <row r="375" spans="2:15" x14ac:dyDescent="0.2">
      <c r="B375" t="s">
        <v>58</v>
      </c>
      <c r="C375">
        <v>0</v>
      </c>
      <c r="F375" t="s">
        <v>58</v>
      </c>
      <c r="G375">
        <v>0</v>
      </c>
      <c r="I375">
        <f t="shared" si="25"/>
        <v>0</v>
      </c>
      <c r="L375" s="54">
        <v>17</v>
      </c>
      <c r="M375" s="113" t="s">
        <v>11</v>
      </c>
      <c r="N375" s="54">
        <v>0</v>
      </c>
      <c r="O375" s="55">
        <f t="shared" si="24"/>
        <v>0</v>
      </c>
    </row>
    <row r="376" spans="2:15" x14ac:dyDescent="0.2">
      <c r="B376" t="s">
        <v>59</v>
      </c>
      <c r="C376">
        <v>0</v>
      </c>
      <c r="F376" t="s">
        <v>59</v>
      </c>
      <c r="G376">
        <v>0</v>
      </c>
      <c r="I376">
        <f t="shared" si="25"/>
        <v>0</v>
      </c>
      <c r="L376" s="54">
        <v>18</v>
      </c>
      <c r="M376" s="113" t="s">
        <v>12</v>
      </c>
      <c r="N376" s="54">
        <v>0</v>
      </c>
      <c r="O376" s="55">
        <f t="shared" si="24"/>
        <v>0</v>
      </c>
    </row>
    <row r="377" spans="2:15" x14ac:dyDescent="0.2">
      <c r="B377" t="s">
        <v>60</v>
      </c>
      <c r="C377">
        <v>0</v>
      </c>
      <c r="F377" t="s">
        <v>60</v>
      </c>
      <c r="G377">
        <v>1</v>
      </c>
      <c r="I377">
        <f t="shared" si="25"/>
        <v>1</v>
      </c>
      <c r="L377" s="54">
        <v>19</v>
      </c>
      <c r="M377" s="113" t="s">
        <v>13</v>
      </c>
      <c r="N377" s="54">
        <v>0</v>
      </c>
      <c r="O377" s="55">
        <f t="shared" si="24"/>
        <v>0</v>
      </c>
    </row>
    <row r="378" spans="2:15" x14ac:dyDescent="0.2">
      <c r="B378" t="s">
        <v>19</v>
      </c>
      <c r="C378">
        <v>0</v>
      </c>
      <c r="F378" t="s">
        <v>19</v>
      </c>
      <c r="G378">
        <v>0</v>
      </c>
      <c r="I378">
        <f t="shared" si="25"/>
        <v>0</v>
      </c>
      <c r="L378" s="54">
        <v>20</v>
      </c>
      <c r="M378" s="113" t="s">
        <v>14</v>
      </c>
      <c r="N378" s="54">
        <v>0</v>
      </c>
      <c r="O378" s="55">
        <f t="shared" si="24"/>
        <v>0</v>
      </c>
    </row>
    <row r="379" spans="2:15" x14ac:dyDescent="0.2">
      <c r="B379" t="s">
        <v>61</v>
      </c>
      <c r="C379">
        <v>1</v>
      </c>
      <c r="F379" t="s">
        <v>61</v>
      </c>
      <c r="G379">
        <v>1</v>
      </c>
      <c r="I379">
        <f t="shared" si="25"/>
        <v>2</v>
      </c>
      <c r="L379" s="54">
        <v>21</v>
      </c>
      <c r="M379" s="113" t="s">
        <v>16</v>
      </c>
      <c r="N379" s="54">
        <v>0</v>
      </c>
      <c r="O379" s="55">
        <f t="shared" si="24"/>
        <v>0</v>
      </c>
    </row>
    <row r="380" spans="2:15" x14ac:dyDescent="0.2">
      <c r="B380" t="s">
        <v>62</v>
      </c>
      <c r="C380">
        <v>0</v>
      </c>
      <c r="F380" t="s">
        <v>62</v>
      </c>
      <c r="G380">
        <v>0</v>
      </c>
      <c r="I380">
        <f t="shared" si="25"/>
        <v>0</v>
      </c>
      <c r="L380" s="54">
        <v>22</v>
      </c>
      <c r="M380" s="113" t="s">
        <v>17</v>
      </c>
      <c r="N380" s="54">
        <v>0</v>
      </c>
      <c r="O380" s="55">
        <f t="shared" si="24"/>
        <v>0</v>
      </c>
    </row>
    <row r="381" spans="2:15" x14ac:dyDescent="0.2">
      <c r="B381" t="s">
        <v>63</v>
      </c>
      <c r="C381">
        <v>0</v>
      </c>
      <c r="F381" t="s">
        <v>63</v>
      </c>
      <c r="G381">
        <v>1</v>
      </c>
      <c r="I381">
        <f t="shared" si="25"/>
        <v>1</v>
      </c>
      <c r="L381" s="54">
        <v>23</v>
      </c>
      <c r="M381" s="113" t="s">
        <v>19</v>
      </c>
      <c r="N381" s="54">
        <v>0</v>
      </c>
      <c r="O381" s="55">
        <f t="shared" si="24"/>
        <v>0</v>
      </c>
    </row>
    <row r="382" spans="2:15" x14ac:dyDescent="0.2">
      <c r="B382" t="s">
        <v>23</v>
      </c>
      <c r="C382">
        <v>0</v>
      </c>
      <c r="F382" t="s">
        <v>23</v>
      </c>
      <c r="G382">
        <v>0</v>
      </c>
      <c r="I382">
        <f t="shared" si="25"/>
        <v>0</v>
      </c>
      <c r="L382" s="54">
        <v>24</v>
      </c>
      <c r="M382" s="113" t="s">
        <v>21</v>
      </c>
      <c r="N382" s="54">
        <v>0</v>
      </c>
      <c r="O382" s="55">
        <f t="shared" si="24"/>
        <v>0</v>
      </c>
    </row>
    <row r="383" spans="2:15" x14ac:dyDescent="0.2">
      <c r="B383" t="s">
        <v>64</v>
      </c>
      <c r="C383">
        <v>0</v>
      </c>
      <c r="F383" t="s">
        <v>64</v>
      </c>
      <c r="G383">
        <v>0</v>
      </c>
      <c r="I383">
        <f t="shared" si="25"/>
        <v>0</v>
      </c>
      <c r="L383" s="54">
        <v>25</v>
      </c>
      <c r="M383" s="113" t="s">
        <v>23</v>
      </c>
      <c r="N383" s="54">
        <v>0</v>
      </c>
      <c r="O383" s="55">
        <f t="shared" si="24"/>
        <v>0</v>
      </c>
    </row>
    <row r="384" spans="2:15" x14ac:dyDescent="0.2">
      <c r="B384" t="s">
        <v>65</v>
      </c>
      <c r="C384">
        <v>0</v>
      </c>
      <c r="F384" t="s">
        <v>65</v>
      </c>
      <c r="G384">
        <v>0</v>
      </c>
      <c r="I384">
        <f t="shared" si="25"/>
        <v>0</v>
      </c>
      <c r="L384" s="54">
        <v>26</v>
      </c>
      <c r="M384" s="113" t="s">
        <v>24</v>
      </c>
      <c r="N384" s="54">
        <v>0</v>
      </c>
      <c r="O384" s="55">
        <f t="shared" si="24"/>
        <v>0</v>
      </c>
    </row>
    <row r="385" spans="2:35" x14ac:dyDescent="0.2">
      <c r="B385" t="s">
        <v>66</v>
      </c>
      <c r="C385">
        <v>0</v>
      </c>
      <c r="F385" t="s">
        <v>66</v>
      </c>
      <c r="G385">
        <v>0</v>
      </c>
      <c r="I385">
        <f t="shared" si="25"/>
        <v>0</v>
      </c>
      <c r="L385" s="54">
        <v>27</v>
      </c>
      <c r="M385" s="113" t="s">
        <v>25</v>
      </c>
      <c r="N385" s="54">
        <v>0</v>
      </c>
      <c r="O385" s="55">
        <f t="shared" si="24"/>
        <v>0</v>
      </c>
    </row>
    <row r="386" spans="2:35" x14ac:dyDescent="0.2">
      <c r="B386" t="s">
        <v>67</v>
      </c>
      <c r="C386">
        <v>0</v>
      </c>
      <c r="F386" t="s">
        <v>67</v>
      </c>
      <c r="G386">
        <v>0</v>
      </c>
      <c r="I386">
        <f t="shared" si="25"/>
        <v>0</v>
      </c>
      <c r="L386" s="54">
        <v>28</v>
      </c>
      <c r="M386" s="113" t="s">
        <v>26</v>
      </c>
      <c r="N386" s="54">
        <v>0</v>
      </c>
      <c r="O386" s="55">
        <f t="shared" si="24"/>
        <v>0</v>
      </c>
    </row>
    <row r="387" spans="2:35" x14ac:dyDescent="0.2">
      <c r="B387" t="s">
        <v>68</v>
      </c>
      <c r="C387">
        <v>0</v>
      </c>
      <c r="F387" t="s">
        <v>68</v>
      </c>
      <c r="G387">
        <v>1</v>
      </c>
      <c r="I387">
        <f t="shared" si="25"/>
        <v>1</v>
      </c>
      <c r="L387" s="54">
        <v>29</v>
      </c>
      <c r="M387" s="113" t="s">
        <v>27</v>
      </c>
      <c r="N387" s="54">
        <v>0</v>
      </c>
      <c r="O387" s="55">
        <f t="shared" si="24"/>
        <v>0</v>
      </c>
    </row>
    <row r="388" spans="2:35" x14ac:dyDescent="0.2">
      <c r="B388" t="s">
        <v>69</v>
      </c>
      <c r="C388">
        <v>0</v>
      </c>
      <c r="F388" t="s">
        <v>69</v>
      </c>
      <c r="G388">
        <v>0</v>
      </c>
      <c r="I388">
        <f t="shared" si="25"/>
        <v>0</v>
      </c>
      <c r="L388" s="54">
        <v>30</v>
      </c>
      <c r="M388" s="113" t="s">
        <v>29</v>
      </c>
      <c r="N388" s="54">
        <v>0</v>
      </c>
      <c r="O388" s="55">
        <f t="shared" si="24"/>
        <v>0</v>
      </c>
    </row>
    <row r="389" spans="2:35" x14ac:dyDescent="0.2">
      <c r="I389">
        <f>SUM(I359:I388)</f>
        <v>23</v>
      </c>
    </row>
    <row r="391" spans="2:35" x14ac:dyDescent="0.2">
      <c r="T391" s="142" t="s">
        <v>40</v>
      </c>
      <c r="U391" s="142" t="s">
        <v>319</v>
      </c>
      <c r="V391" s="141" t="s">
        <v>353</v>
      </c>
      <c r="W391" s="141"/>
      <c r="X391" s="141" t="s">
        <v>354</v>
      </c>
      <c r="Y391" s="141"/>
      <c r="AG391" t="s">
        <v>317</v>
      </c>
      <c r="AH391" t="s">
        <v>39</v>
      </c>
      <c r="AI391" t="s">
        <v>38</v>
      </c>
    </row>
    <row r="392" spans="2:35" ht="19" x14ac:dyDescent="0.25">
      <c r="B392" s="97" t="s">
        <v>318</v>
      </c>
      <c r="C392" t="s">
        <v>310</v>
      </c>
      <c r="E392" t="s">
        <v>312</v>
      </c>
      <c r="G392" t="s">
        <v>30</v>
      </c>
      <c r="L392" s="86" t="s">
        <v>40</v>
      </c>
      <c r="M392" s="86" t="s">
        <v>319</v>
      </c>
      <c r="N392" s="86" t="s">
        <v>39</v>
      </c>
      <c r="O392" s="86" t="s">
        <v>38</v>
      </c>
      <c r="T392" s="143"/>
      <c r="U392" s="143"/>
      <c r="V392" s="52" t="s">
        <v>320</v>
      </c>
      <c r="W392" s="52" t="s">
        <v>321</v>
      </c>
      <c r="X392" s="52" t="s">
        <v>322</v>
      </c>
      <c r="Y392" s="52" t="s">
        <v>321</v>
      </c>
      <c r="AF392" s="86">
        <v>1</v>
      </c>
      <c r="AG392" t="s">
        <v>14</v>
      </c>
      <c r="AH392">
        <v>63</v>
      </c>
      <c r="AI392">
        <v>0.12701612903225806</v>
      </c>
    </row>
    <row r="393" spans="2:35" x14ac:dyDescent="0.2">
      <c r="B393" t="s">
        <v>44</v>
      </c>
      <c r="C393">
        <f>SUM(C359,C325,C291,C257,C223,C189,C155,C120,C86)</f>
        <v>15</v>
      </c>
      <c r="E393">
        <f>SUM(G359,G325,G291,G257,G223,G189,G155,G120,G86)</f>
        <v>23</v>
      </c>
      <c r="G393">
        <f>C393+E393</f>
        <v>38</v>
      </c>
      <c r="L393" s="86">
        <v>1</v>
      </c>
      <c r="M393" s="1" t="s">
        <v>282</v>
      </c>
      <c r="N393">
        <v>96</v>
      </c>
      <c r="O393" s="71">
        <f t="shared" ref="O393:O422" si="26">N393/$G$423</f>
        <v>0.21573033707865169</v>
      </c>
      <c r="T393" s="54">
        <v>1</v>
      </c>
      <c r="U393" s="113" t="s">
        <v>282</v>
      </c>
      <c r="V393" s="54">
        <v>1</v>
      </c>
      <c r="W393" s="55">
        <v>0.21573033707865169</v>
      </c>
      <c r="X393" s="54">
        <v>15</v>
      </c>
      <c r="Y393" s="55">
        <v>2.2177419354838711E-2</v>
      </c>
      <c r="AF393" s="86">
        <v>2</v>
      </c>
      <c r="AG393" t="s">
        <v>15</v>
      </c>
      <c r="AH393">
        <v>53</v>
      </c>
      <c r="AI393">
        <v>0.10685483870967742</v>
      </c>
    </row>
    <row r="394" spans="2:35" x14ac:dyDescent="0.2">
      <c r="B394" t="s">
        <v>45</v>
      </c>
      <c r="C394">
        <f t="shared" ref="C394:C422" si="27">SUM(C360,C326,C292,C258,C224,C190,C156,C121,C87)</f>
        <v>5</v>
      </c>
      <c r="E394">
        <f t="shared" ref="E394:E422" si="28">SUM(G360,G326,G292,G258,G224,G190,G156,G121,G87)</f>
        <v>8</v>
      </c>
      <c r="G394">
        <f t="shared" ref="G394:G421" si="29">C394+E394</f>
        <v>13</v>
      </c>
      <c r="L394" s="86">
        <v>2</v>
      </c>
      <c r="M394" s="1" t="s">
        <v>0</v>
      </c>
      <c r="N394">
        <v>38</v>
      </c>
      <c r="O394" s="71">
        <f t="shared" si="26"/>
        <v>8.5393258426966295E-2</v>
      </c>
      <c r="T394" s="54">
        <v>2</v>
      </c>
      <c r="U394" s="113" t="s">
        <v>0</v>
      </c>
      <c r="V394" s="54">
        <v>2</v>
      </c>
      <c r="W394" s="55">
        <v>8.5393258426966295E-2</v>
      </c>
      <c r="X394" s="54">
        <v>3</v>
      </c>
      <c r="Y394" s="55">
        <v>0.1028225806451613</v>
      </c>
      <c r="AF394" s="86">
        <v>3</v>
      </c>
      <c r="AG394" t="s">
        <v>0</v>
      </c>
      <c r="AH394">
        <v>51</v>
      </c>
      <c r="AI394">
        <v>0.1028225806451613</v>
      </c>
    </row>
    <row r="395" spans="2:35" x14ac:dyDescent="0.2">
      <c r="B395" t="s">
        <v>46</v>
      </c>
      <c r="C395">
        <f t="shared" si="27"/>
        <v>4</v>
      </c>
      <c r="E395">
        <f t="shared" si="28"/>
        <v>12</v>
      </c>
      <c r="G395">
        <f t="shared" si="29"/>
        <v>16</v>
      </c>
      <c r="L395" s="86">
        <v>3</v>
      </c>
      <c r="M395" s="1" t="s">
        <v>15</v>
      </c>
      <c r="N395">
        <v>33</v>
      </c>
      <c r="O395" s="71">
        <f t="shared" si="26"/>
        <v>7.415730337078652E-2</v>
      </c>
      <c r="T395" s="54">
        <v>3</v>
      </c>
      <c r="U395" s="113" t="s">
        <v>15</v>
      </c>
      <c r="V395" s="54">
        <v>3</v>
      </c>
      <c r="W395" s="55">
        <v>7.415730337078652E-2</v>
      </c>
      <c r="X395" s="54">
        <v>2</v>
      </c>
      <c r="Y395" s="55">
        <v>0.10685483870967742</v>
      </c>
      <c r="AF395" s="86">
        <v>4</v>
      </c>
      <c r="AG395" t="s">
        <v>6</v>
      </c>
      <c r="AH395">
        <v>38</v>
      </c>
      <c r="AI395">
        <v>7.6612903225806453E-2</v>
      </c>
    </row>
    <row r="396" spans="2:35" x14ac:dyDescent="0.2">
      <c r="B396" t="s">
        <v>47</v>
      </c>
      <c r="C396">
        <f t="shared" si="27"/>
        <v>2</v>
      </c>
      <c r="E396">
        <f t="shared" si="28"/>
        <v>11</v>
      </c>
      <c r="G396">
        <f t="shared" si="29"/>
        <v>13</v>
      </c>
      <c r="L396" s="86">
        <v>4</v>
      </c>
      <c r="M396" s="1" t="s">
        <v>7</v>
      </c>
      <c r="N396">
        <v>30</v>
      </c>
      <c r="O396" s="71">
        <f t="shared" si="26"/>
        <v>6.741573033707865E-2</v>
      </c>
      <c r="T396" s="54">
        <v>4</v>
      </c>
      <c r="U396" s="113" t="s">
        <v>7</v>
      </c>
      <c r="V396" s="54">
        <v>4</v>
      </c>
      <c r="W396" s="55">
        <v>6.741573033707865E-2</v>
      </c>
      <c r="X396" s="54">
        <v>5</v>
      </c>
      <c r="Y396" s="55">
        <v>6.8548387096774188E-2</v>
      </c>
      <c r="AF396" s="86">
        <v>5</v>
      </c>
      <c r="AG396" t="s">
        <v>7</v>
      </c>
      <c r="AH396">
        <v>34</v>
      </c>
      <c r="AI396">
        <v>6.8548387096774188E-2</v>
      </c>
    </row>
    <row r="397" spans="2:35" x14ac:dyDescent="0.2">
      <c r="B397" t="s">
        <v>48</v>
      </c>
      <c r="C397">
        <f t="shared" si="27"/>
        <v>0</v>
      </c>
      <c r="E397">
        <f t="shared" si="28"/>
        <v>1</v>
      </c>
      <c r="G397">
        <f t="shared" si="29"/>
        <v>1</v>
      </c>
      <c r="L397" s="86">
        <v>5</v>
      </c>
      <c r="M397" s="1" t="s">
        <v>14</v>
      </c>
      <c r="N397">
        <v>24</v>
      </c>
      <c r="O397" s="71">
        <f t="shared" si="26"/>
        <v>5.3932584269662923E-2</v>
      </c>
      <c r="T397" s="54">
        <v>5</v>
      </c>
      <c r="U397" s="113" t="s">
        <v>14</v>
      </c>
      <c r="V397" s="54">
        <v>5</v>
      </c>
      <c r="W397" s="55">
        <v>5.3932584269662923E-2</v>
      </c>
      <c r="X397" s="54">
        <v>1</v>
      </c>
      <c r="Y397" s="55">
        <v>0.12701612903225806</v>
      </c>
      <c r="AF397" s="86">
        <v>6</v>
      </c>
      <c r="AG397" t="s">
        <v>5</v>
      </c>
      <c r="AH397">
        <v>30</v>
      </c>
      <c r="AI397">
        <v>6.0483870967741937E-2</v>
      </c>
    </row>
    <row r="398" spans="2:35" x14ac:dyDescent="0.2">
      <c r="B398" t="s">
        <v>5</v>
      </c>
      <c r="C398">
        <f t="shared" si="27"/>
        <v>1</v>
      </c>
      <c r="E398">
        <f t="shared" si="28"/>
        <v>15</v>
      </c>
      <c r="G398">
        <f t="shared" si="29"/>
        <v>16</v>
      </c>
      <c r="L398" s="86">
        <v>6</v>
      </c>
      <c r="M398" s="1" t="s">
        <v>13</v>
      </c>
      <c r="N398">
        <v>22</v>
      </c>
      <c r="O398" s="71">
        <f t="shared" si="26"/>
        <v>4.9438202247191011E-2</v>
      </c>
      <c r="T398" s="54">
        <v>6</v>
      </c>
      <c r="U398" s="113" t="s">
        <v>13</v>
      </c>
      <c r="V398" s="54">
        <v>6</v>
      </c>
      <c r="W398" s="55">
        <v>4.9438202247191011E-2</v>
      </c>
      <c r="X398" s="54">
        <v>9</v>
      </c>
      <c r="Y398" s="55">
        <v>4.0322580645161289E-2</v>
      </c>
      <c r="AF398" s="86">
        <v>7</v>
      </c>
      <c r="AG398" t="s">
        <v>10</v>
      </c>
      <c r="AH398">
        <v>24</v>
      </c>
      <c r="AI398">
        <v>4.8387096774193547E-2</v>
      </c>
    </row>
    <row r="399" spans="2:35" x14ac:dyDescent="0.2">
      <c r="B399" t="s">
        <v>49</v>
      </c>
      <c r="C399">
        <f t="shared" si="27"/>
        <v>0</v>
      </c>
      <c r="E399">
        <f t="shared" si="28"/>
        <v>20</v>
      </c>
      <c r="G399">
        <f t="shared" si="29"/>
        <v>20</v>
      </c>
      <c r="L399" s="86">
        <v>7</v>
      </c>
      <c r="M399" s="1" t="s">
        <v>6</v>
      </c>
      <c r="N399">
        <v>20</v>
      </c>
      <c r="O399" s="71">
        <f t="shared" si="26"/>
        <v>4.49438202247191E-2</v>
      </c>
      <c r="T399" s="54">
        <v>7</v>
      </c>
      <c r="U399" s="113" t="s">
        <v>6</v>
      </c>
      <c r="V399" s="54">
        <v>7</v>
      </c>
      <c r="W399" s="55">
        <v>4.49438202247191E-2</v>
      </c>
      <c r="X399" s="54">
        <v>4</v>
      </c>
      <c r="Y399" s="55">
        <v>7.6612903225806453E-2</v>
      </c>
      <c r="AF399" s="86">
        <v>8</v>
      </c>
      <c r="AG399" t="s">
        <v>12</v>
      </c>
      <c r="AH399">
        <v>22</v>
      </c>
      <c r="AI399">
        <v>4.4354838709677422E-2</v>
      </c>
    </row>
    <row r="400" spans="2:35" x14ac:dyDescent="0.2">
      <c r="B400" t="s">
        <v>50</v>
      </c>
      <c r="C400">
        <f t="shared" si="27"/>
        <v>5</v>
      </c>
      <c r="E400">
        <f t="shared" si="28"/>
        <v>25</v>
      </c>
      <c r="G400">
        <f t="shared" si="29"/>
        <v>30</v>
      </c>
      <c r="L400" s="86">
        <v>8</v>
      </c>
      <c r="M400" s="1" t="s">
        <v>10</v>
      </c>
      <c r="N400">
        <v>18</v>
      </c>
      <c r="O400" s="71">
        <f t="shared" si="26"/>
        <v>4.0449438202247189E-2</v>
      </c>
      <c r="T400" s="54">
        <v>8</v>
      </c>
      <c r="U400" s="113" t="s">
        <v>10</v>
      </c>
      <c r="V400" s="54">
        <v>8</v>
      </c>
      <c r="W400" s="55">
        <v>4.0449438202247189E-2</v>
      </c>
      <c r="X400" s="54">
        <v>7</v>
      </c>
      <c r="Y400" s="55">
        <v>4.8387096774193547E-2</v>
      </c>
      <c r="AF400" s="86">
        <v>9</v>
      </c>
      <c r="AG400" t="s">
        <v>13</v>
      </c>
      <c r="AH400">
        <v>20</v>
      </c>
      <c r="AI400">
        <v>4.0322580645161289E-2</v>
      </c>
    </row>
    <row r="401" spans="2:35" x14ac:dyDescent="0.2">
      <c r="B401" t="s">
        <v>51</v>
      </c>
      <c r="C401">
        <f t="shared" si="27"/>
        <v>0</v>
      </c>
      <c r="E401">
        <f t="shared" si="28"/>
        <v>2</v>
      </c>
      <c r="G401">
        <f t="shared" si="29"/>
        <v>2</v>
      </c>
      <c r="L401" s="86">
        <v>9</v>
      </c>
      <c r="M401" s="1" t="s">
        <v>12</v>
      </c>
      <c r="N401">
        <v>18</v>
      </c>
      <c r="O401" s="71">
        <f t="shared" si="26"/>
        <v>4.0449438202247189E-2</v>
      </c>
      <c r="T401" s="54">
        <v>9</v>
      </c>
      <c r="U401" s="113" t="s">
        <v>12</v>
      </c>
      <c r="V401" s="54">
        <v>9</v>
      </c>
      <c r="W401" s="55">
        <v>4.0449438202247189E-2</v>
      </c>
      <c r="X401" s="54">
        <v>8</v>
      </c>
      <c r="Y401" s="55">
        <v>4.4354838709677422E-2</v>
      </c>
      <c r="AF401" s="86">
        <v>10</v>
      </c>
      <c r="AG401" t="s">
        <v>28</v>
      </c>
      <c r="AH401">
        <v>17</v>
      </c>
      <c r="AI401">
        <v>3.4274193548387094E-2</v>
      </c>
    </row>
    <row r="402" spans="2:35" x14ac:dyDescent="0.2">
      <c r="B402" t="s">
        <v>52</v>
      </c>
      <c r="C402">
        <f t="shared" si="27"/>
        <v>0</v>
      </c>
      <c r="E402">
        <f t="shared" si="28"/>
        <v>4</v>
      </c>
      <c r="G402">
        <f t="shared" si="29"/>
        <v>4</v>
      </c>
      <c r="L402" s="86">
        <v>10</v>
      </c>
      <c r="M402" s="1" t="s">
        <v>2</v>
      </c>
      <c r="N402">
        <v>16</v>
      </c>
      <c r="O402" s="71">
        <f t="shared" si="26"/>
        <v>3.5955056179775284E-2</v>
      </c>
      <c r="T402" s="54">
        <v>10</v>
      </c>
      <c r="U402" s="113" t="s">
        <v>2</v>
      </c>
      <c r="V402" s="54">
        <v>10</v>
      </c>
      <c r="W402" s="55">
        <v>3.5955056179775284E-2</v>
      </c>
      <c r="X402" s="54">
        <v>11</v>
      </c>
      <c r="Y402" s="55">
        <v>3.0241935483870969E-2</v>
      </c>
      <c r="AF402" s="86">
        <v>11</v>
      </c>
      <c r="AG402" t="s">
        <v>2</v>
      </c>
      <c r="AH402">
        <v>15</v>
      </c>
      <c r="AI402">
        <v>3.0241935483870969E-2</v>
      </c>
    </row>
    <row r="403" spans="2:35" x14ac:dyDescent="0.2">
      <c r="B403" t="s">
        <v>53</v>
      </c>
      <c r="C403">
        <f t="shared" si="27"/>
        <v>7</v>
      </c>
      <c r="E403">
        <f t="shared" si="28"/>
        <v>11</v>
      </c>
      <c r="G403">
        <f t="shared" si="29"/>
        <v>18</v>
      </c>
      <c r="L403" s="86">
        <v>11</v>
      </c>
      <c r="M403" s="1" t="s">
        <v>5</v>
      </c>
      <c r="N403">
        <v>16</v>
      </c>
      <c r="O403" s="71">
        <f t="shared" si="26"/>
        <v>3.5955056179775284E-2</v>
      </c>
      <c r="T403" s="86">
        <v>11</v>
      </c>
      <c r="U403" s="1" t="s">
        <v>5</v>
      </c>
      <c r="V403" s="86">
        <v>11</v>
      </c>
      <c r="W403" s="71">
        <v>3.5955056179775284E-2</v>
      </c>
      <c r="Y403" s="71"/>
      <c r="AF403" s="86">
        <v>12</v>
      </c>
      <c r="AG403" t="s">
        <v>23</v>
      </c>
      <c r="AH403">
        <v>14</v>
      </c>
      <c r="AI403">
        <v>2.8225806451612902E-2</v>
      </c>
    </row>
    <row r="404" spans="2:35" x14ac:dyDescent="0.2">
      <c r="B404" t="s">
        <v>54</v>
      </c>
      <c r="C404">
        <f t="shared" si="27"/>
        <v>0</v>
      </c>
      <c r="E404">
        <f t="shared" si="28"/>
        <v>3</v>
      </c>
      <c r="G404">
        <f t="shared" si="29"/>
        <v>3</v>
      </c>
      <c r="L404" s="86">
        <v>12</v>
      </c>
      <c r="M404" s="1" t="s">
        <v>23</v>
      </c>
      <c r="N404">
        <v>16</v>
      </c>
      <c r="O404" s="71">
        <f t="shared" si="26"/>
        <v>3.5955056179775284E-2</v>
      </c>
      <c r="T404" s="86">
        <v>12</v>
      </c>
      <c r="U404" s="1" t="s">
        <v>23</v>
      </c>
      <c r="V404" s="86">
        <v>12</v>
      </c>
      <c r="W404" s="71">
        <v>3.5955056179775284E-2</v>
      </c>
      <c r="Y404" s="71"/>
      <c r="AF404" s="86">
        <v>13</v>
      </c>
      <c r="AG404" t="s">
        <v>27</v>
      </c>
      <c r="AH404">
        <v>12</v>
      </c>
      <c r="AI404">
        <v>2.4193548387096774E-2</v>
      </c>
    </row>
    <row r="405" spans="2:35" x14ac:dyDescent="0.2">
      <c r="B405" t="s">
        <v>55</v>
      </c>
      <c r="C405">
        <f t="shared" si="27"/>
        <v>6</v>
      </c>
      <c r="E405">
        <f t="shared" si="28"/>
        <v>12</v>
      </c>
      <c r="G405">
        <f t="shared" si="29"/>
        <v>18</v>
      </c>
      <c r="L405" s="86">
        <v>13</v>
      </c>
      <c r="M405" s="1" t="s">
        <v>1</v>
      </c>
      <c r="N405">
        <v>13</v>
      </c>
      <c r="O405" s="71">
        <f t="shared" si="26"/>
        <v>2.9213483146067417E-2</v>
      </c>
      <c r="T405" s="86">
        <v>13</v>
      </c>
      <c r="U405" s="1" t="s">
        <v>1</v>
      </c>
      <c r="V405" s="86">
        <v>13</v>
      </c>
      <c r="W405" s="71">
        <v>2.9213483146067417E-2</v>
      </c>
      <c r="Y405" s="71"/>
      <c r="AF405" s="86">
        <v>14</v>
      </c>
      <c r="AG405" t="s">
        <v>1</v>
      </c>
      <c r="AH405">
        <v>11</v>
      </c>
      <c r="AI405">
        <v>2.2177419354838711E-2</v>
      </c>
    </row>
    <row r="406" spans="2:35" x14ac:dyDescent="0.2">
      <c r="B406" t="s">
        <v>13</v>
      </c>
      <c r="C406">
        <f t="shared" si="27"/>
        <v>3</v>
      </c>
      <c r="E406">
        <f t="shared" si="28"/>
        <v>19</v>
      </c>
      <c r="G406">
        <f t="shared" si="29"/>
        <v>22</v>
      </c>
      <c r="L406" s="86">
        <v>14</v>
      </c>
      <c r="M406" s="2" t="s">
        <v>3</v>
      </c>
      <c r="N406">
        <v>13</v>
      </c>
      <c r="O406" s="71">
        <f t="shared" si="26"/>
        <v>2.9213483146067417E-2</v>
      </c>
      <c r="T406" s="86">
        <v>14</v>
      </c>
      <c r="U406" s="2" t="s">
        <v>3</v>
      </c>
      <c r="V406" s="86">
        <v>14</v>
      </c>
      <c r="W406" s="71">
        <v>2.9213483146067417E-2</v>
      </c>
      <c r="Y406" s="71"/>
      <c r="AF406" s="86">
        <v>15</v>
      </c>
      <c r="AG406" t="s">
        <v>282</v>
      </c>
      <c r="AH406">
        <v>11</v>
      </c>
      <c r="AI406">
        <v>2.2177419354838711E-2</v>
      </c>
    </row>
    <row r="407" spans="2:35" x14ac:dyDescent="0.2">
      <c r="B407" t="s">
        <v>56</v>
      </c>
      <c r="C407">
        <f t="shared" si="27"/>
        <v>6</v>
      </c>
      <c r="E407">
        <f t="shared" si="28"/>
        <v>18</v>
      </c>
      <c r="G407">
        <f t="shared" si="29"/>
        <v>24</v>
      </c>
      <c r="L407" s="86">
        <v>15</v>
      </c>
      <c r="M407" s="1" t="s">
        <v>18</v>
      </c>
      <c r="N407">
        <v>12</v>
      </c>
      <c r="O407" s="71">
        <f t="shared" si="26"/>
        <v>2.6966292134831461E-2</v>
      </c>
      <c r="T407" s="86">
        <v>15</v>
      </c>
      <c r="U407" s="1" t="s">
        <v>18</v>
      </c>
      <c r="V407" s="86">
        <v>15</v>
      </c>
      <c r="W407" s="71">
        <v>2.6966292134831461E-2</v>
      </c>
      <c r="Y407" s="71"/>
      <c r="AF407" s="86">
        <v>16</v>
      </c>
      <c r="AG407" t="s">
        <v>22</v>
      </c>
      <c r="AH407">
        <v>11</v>
      </c>
      <c r="AI407">
        <v>2.2177419354838711E-2</v>
      </c>
    </row>
    <row r="408" spans="2:35" x14ac:dyDescent="0.2">
      <c r="B408" t="s">
        <v>57</v>
      </c>
      <c r="C408">
        <f t="shared" si="27"/>
        <v>12</v>
      </c>
      <c r="E408">
        <f t="shared" si="28"/>
        <v>21</v>
      </c>
      <c r="G408">
        <f t="shared" si="29"/>
        <v>33</v>
      </c>
      <c r="L408" s="86">
        <v>16</v>
      </c>
      <c r="M408" s="1" t="s">
        <v>24</v>
      </c>
      <c r="N408">
        <v>12</v>
      </c>
      <c r="O408" s="71">
        <f t="shared" si="26"/>
        <v>2.6966292134831461E-2</v>
      </c>
      <c r="T408" s="86">
        <v>16</v>
      </c>
      <c r="U408" s="1" t="s">
        <v>24</v>
      </c>
      <c r="V408" s="86">
        <v>16</v>
      </c>
      <c r="W408" s="71">
        <v>2.6966292134831461E-2</v>
      </c>
      <c r="Y408" s="71"/>
      <c r="AF408" s="86">
        <v>17</v>
      </c>
      <c r="AG408" t="s">
        <v>3</v>
      </c>
      <c r="AH408">
        <v>10</v>
      </c>
      <c r="AI408">
        <v>2.0161290322580645E-2</v>
      </c>
    </row>
    <row r="409" spans="2:35" x14ac:dyDescent="0.2">
      <c r="B409" t="s">
        <v>58</v>
      </c>
      <c r="C409">
        <f t="shared" si="27"/>
        <v>1</v>
      </c>
      <c r="E409">
        <f t="shared" si="28"/>
        <v>1</v>
      </c>
      <c r="G409">
        <f t="shared" si="29"/>
        <v>2</v>
      </c>
      <c r="L409" s="86">
        <v>17</v>
      </c>
      <c r="M409" s="1" t="s">
        <v>27</v>
      </c>
      <c r="N409">
        <v>9</v>
      </c>
      <c r="O409" s="71">
        <f t="shared" si="26"/>
        <v>2.0224719101123594E-2</v>
      </c>
      <c r="T409" s="86">
        <v>17</v>
      </c>
      <c r="U409" s="1" t="s">
        <v>27</v>
      </c>
      <c r="V409" s="86">
        <v>17</v>
      </c>
      <c r="W409" s="71">
        <v>2.0224719101123594E-2</v>
      </c>
      <c r="Y409" s="71"/>
      <c r="AF409" s="86">
        <v>18</v>
      </c>
      <c r="AG409" t="s">
        <v>9</v>
      </c>
      <c r="AH409">
        <v>9</v>
      </c>
      <c r="AI409">
        <v>1.8145161290322582E-2</v>
      </c>
    </row>
    <row r="410" spans="2:35" x14ac:dyDescent="0.2">
      <c r="B410" t="s">
        <v>59</v>
      </c>
      <c r="C410">
        <f t="shared" si="27"/>
        <v>1</v>
      </c>
      <c r="E410">
        <f t="shared" si="28"/>
        <v>2</v>
      </c>
      <c r="G410">
        <f t="shared" si="29"/>
        <v>3</v>
      </c>
      <c r="L410" s="86">
        <v>18</v>
      </c>
      <c r="M410" s="1" t="s">
        <v>22</v>
      </c>
      <c r="N410">
        <v>8</v>
      </c>
      <c r="O410" s="71">
        <f t="shared" si="26"/>
        <v>1.7977528089887642E-2</v>
      </c>
      <c r="T410" s="86">
        <v>18</v>
      </c>
      <c r="U410" s="1" t="s">
        <v>22</v>
      </c>
      <c r="V410" s="86">
        <v>18</v>
      </c>
      <c r="W410" s="71">
        <v>1.7977528089887642E-2</v>
      </c>
      <c r="Y410" s="71"/>
      <c r="AF410" s="86">
        <v>19</v>
      </c>
      <c r="AG410" t="s">
        <v>11</v>
      </c>
      <c r="AH410">
        <v>7</v>
      </c>
      <c r="AI410">
        <v>1.4112903225806451E-2</v>
      </c>
    </row>
    <row r="411" spans="2:35" x14ac:dyDescent="0.2">
      <c r="B411" t="s">
        <v>60</v>
      </c>
      <c r="C411">
        <f t="shared" si="27"/>
        <v>2</v>
      </c>
      <c r="E411">
        <f t="shared" si="28"/>
        <v>10</v>
      </c>
      <c r="G411">
        <f t="shared" si="29"/>
        <v>12</v>
      </c>
      <c r="L411" s="86">
        <v>19</v>
      </c>
      <c r="M411" s="1" t="s">
        <v>26</v>
      </c>
      <c r="N411">
        <v>7</v>
      </c>
      <c r="O411" s="71">
        <f t="shared" si="26"/>
        <v>1.5730337078651686E-2</v>
      </c>
      <c r="T411" s="86">
        <v>19</v>
      </c>
      <c r="U411" s="1" t="s">
        <v>26</v>
      </c>
      <c r="V411" s="86">
        <v>19</v>
      </c>
      <c r="W411" s="71">
        <v>1.5730337078651686E-2</v>
      </c>
      <c r="Y411" s="71"/>
      <c r="AF411" s="86">
        <v>20</v>
      </c>
      <c r="AG411" t="s">
        <v>18</v>
      </c>
      <c r="AH411">
        <v>7</v>
      </c>
      <c r="AI411">
        <v>1.4112903225806451E-2</v>
      </c>
    </row>
    <row r="412" spans="2:35" x14ac:dyDescent="0.2">
      <c r="B412" t="s">
        <v>19</v>
      </c>
      <c r="C412">
        <f t="shared" si="27"/>
        <v>0</v>
      </c>
      <c r="E412">
        <f t="shared" si="28"/>
        <v>0</v>
      </c>
      <c r="G412">
        <f t="shared" si="29"/>
        <v>0</v>
      </c>
      <c r="L412" s="86">
        <v>20</v>
      </c>
      <c r="M412" s="1" t="s">
        <v>9</v>
      </c>
      <c r="N412">
        <v>4</v>
      </c>
      <c r="O412" s="71">
        <f t="shared" si="26"/>
        <v>8.988764044943821E-3</v>
      </c>
      <c r="T412" s="86">
        <v>20</v>
      </c>
      <c r="U412" s="1" t="s">
        <v>9</v>
      </c>
      <c r="V412" s="86">
        <v>20</v>
      </c>
      <c r="W412" s="71">
        <v>8.988764044943821E-3</v>
      </c>
      <c r="Y412" s="71"/>
      <c r="AF412" s="86">
        <v>21</v>
      </c>
      <c r="AG412" t="s">
        <v>26</v>
      </c>
      <c r="AH412">
        <v>7</v>
      </c>
      <c r="AI412">
        <v>1.4112903225806451E-2</v>
      </c>
    </row>
    <row r="413" spans="2:35" x14ac:dyDescent="0.2">
      <c r="B413" t="s">
        <v>61</v>
      </c>
      <c r="C413">
        <f t="shared" si="27"/>
        <v>26</v>
      </c>
      <c r="E413">
        <f t="shared" si="28"/>
        <v>70</v>
      </c>
      <c r="G413">
        <f t="shared" si="29"/>
        <v>96</v>
      </c>
      <c r="L413" s="86">
        <v>21</v>
      </c>
      <c r="M413" s="1" t="s">
        <v>29</v>
      </c>
      <c r="N413">
        <v>4</v>
      </c>
      <c r="O413" s="71">
        <f t="shared" si="26"/>
        <v>8.988764044943821E-3</v>
      </c>
      <c r="T413" s="86">
        <v>21</v>
      </c>
      <c r="U413" s="1" t="s">
        <v>29</v>
      </c>
      <c r="V413" s="86">
        <v>21</v>
      </c>
      <c r="W413" s="71">
        <v>8.988764044943821E-3</v>
      </c>
      <c r="Y413" s="71"/>
      <c r="AF413" s="86">
        <v>22</v>
      </c>
      <c r="AG413" t="s">
        <v>17</v>
      </c>
      <c r="AH413">
        <v>6</v>
      </c>
      <c r="AI413">
        <v>1.2096774193548387E-2</v>
      </c>
    </row>
    <row r="414" spans="2:35" x14ac:dyDescent="0.2">
      <c r="B414" t="s">
        <v>62</v>
      </c>
      <c r="C414">
        <f t="shared" si="27"/>
        <v>0</v>
      </c>
      <c r="E414">
        <f t="shared" si="28"/>
        <v>0</v>
      </c>
      <c r="G414">
        <f t="shared" si="29"/>
        <v>0</v>
      </c>
      <c r="L414" s="86">
        <v>22</v>
      </c>
      <c r="M414" s="1" t="s">
        <v>11</v>
      </c>
      <c r="N414">
        <v>3</v>
      </c>
      <c r="O414" s="71">
        <f t="shared" si="26"/>
        <v>6.7415730337078653E-3</v>
      </c>
      <c r="T414" s="86">
        <v>22</v>
      </c>
      <c r="U414" s="1" t="s">
        <v>11</v>
      </c>
      <c r="V414" s="86">
        <v>22</v>
      </c>
      <c r="W414" s="71">
        <v>6.7415730337078653E-3</v>
      </c>
      <c r="Y414" s="71"/>
      <c r="AF414" s="86">
        <v>23</v>
      </c>
      <c r="AG414" t="s">
        <v>8</v>
      </c>
      <c r="AH414">
        <v>5</v>
      </c>
      <c r="AI414">
        <v>1.0080645161290322E-2</v>
      </c>
    </row>
    <row r="415" spans="2:35" x14ac:dyDescent="0.2">
      <c r="B415" t="s">
        <v>63</v>
      </c>
      <c r="C415">
        <f t="shared" si="27"/>
        <v>2</v>
      </c>
      <c r="E415">
        <f t="shared" si="28"/>
        <v>6</v>
      </c>
      <c r="G415">
        <f t="shared" si="29"/>
        <v>8</v>
      </c>
      <c r="L415" s="86">
        <v>23</v>
      </c>
      <c r="M415" s="1" t="s">
        <v>17</v>
      </c>
      <c r="N415">
        <v>3</v>
      </c>
      <c r="O415" s="71">
        <f t="shared" si="26"/>
        <v>6.7415730337078653E-3</v>
      </c>
      <c r="T415" s="86">
        <v>23</v>
      </c>
      <c r="U415" s="1" t="s">
        <v>17</v>
      </c>
      <c r="V415" s="86">
        <v>23</v>
      </c>
      <c r="W415" s="71">
        <v>6.7415730337078653E-3</v>
      </c>
      <c r="Y415" s="71"/>
      <c r="AF415" s="86">
        <v>24</v>
      </c>
      <c r="AG415" t="s">
        <v>16</v>
      </c>
      <c r="AH415">
        <v>4</v>
      </c>
      <c r="AI415">
        <v>8.0645161290322578E-3</v>
      </c>
    </row>
    <row r="416" spans="2:35" x14ac:dyDescent="0.2">
      <c r="B416" t="s">
        <v>23</v>
      </c>
      <c r="C416">
        <f t="shared" si="27"/>
        <v>2</v>
      </c>
      <c r="E416">
        <f t="shared" si="28"/>
        <v>14</v>
      </c>
      <c r="G416">
        <f t="shared" si="29"/>
        <v>16</v>
      </c>
      <c r="L416" s="86">
        <v>24</v>
      </c>
      <c r="M416" s="1" t="s">
        <v>28</v>
      </c>
      <c r="N416">
        <v>3</v>
      </c>
      <c r="O416" s="71">
        <f t="shared" si="26"/>
        <v>6.7415730337078653E-3</v>
      </c>
      <c r="T416" s="86">
        <v>24</v>
      </c>
      <c r="U416" s="1" t="s">
        <v>28</v>
      </c>
      <c r="V416" s="86">
        <v>24</v>
      </c>
      <c r="W416" s="71">
        <v>6.7415730337078653E-3</v>
      </c>
      <c r="Y416" s="71"/>
      <c r="AF416" s="86">
        <v>25</v>
      </c>
      <c r="AG416" t="s">
        <v>21</v>
      </c>
      <c r="AH416">
        <v>4</v>
      </c>
      <c r="AI416">
        <v>8.0645161290322578E-3</v>
      </c>
    </row>
    <row r="417" spans="2:35" x14ac:dyDescent="0.2">
      <c r="B417" t="s">
        <v>64</v>
      </c>
      <c r="C417">
        <f t="shared" si="27"/>
        <v>2</v>
      </c>
      <c r="E417">
        <f t="shared" si="28"/>
        <v>10</v>
      </c>
      <c r="G417">
        <f t="shared" si="29"/>
        <v>12</v>
      </c>
      <c r="L417" s="86">
        <v>25</v>
      </c>
      <c r="M417" s="1" t="s">
        <v>8</v>
      </c>
      <c r="N417">
        <v>2</v>
      </c>
      <c r="O417" s="71">
        <f t="shared" si="26"/>
        <v>4.4943820224719105E-3</v>
      </c>
      <c r="T417" s="86">
        <v>25</v>
      </c>
      <c r="U417" s="1" t="s">
        <v>8</v>
      </c>
      <c r="V417" s="86">
        <v>25</v>
      </c>
      <c r="W417" s="71">
        <v>4.4943820224719105E-3</v>
      </c>
      <c r="Y417" s="71"/>
      <c r="AF417" s="86">
        <v>26</v>
      </c>
      <c r="AG417" t="s">
        <v>24</v>
      </c>
      <c r="AH417">
        <v>4</v>
      </c>
      <c r="AI417">
        <v>8.0645161290322578E-3</v>
      </c>
    </row>
    <row r="418" spans="2:35" x14ac:dyDescent="0.2">
      <c r="B418" t="s">
        <v>65</v>
      </c>
      <c r="C418">
        <f t="shared" si="27"/>
        <v>1</v>
      </c>
      <c r="E418">
        <f t="shared" si="28"/>
        <v>1</v>
      </c>
      <c r="G418">
        <f t="shared" si="29"/>
        <v>2</v>
      </c>
      <c r="L418" s="86">
        <v>26</v>
      </c>
      <c r="M418" s="1" t="s">
        <v>16</v>
      </c>
      <c r="N418">
        <v>2</v>
      </c>
      <c r="O418" s="71">
        <f t="shared" si="26"/>
        <v>4.4943820224719105E-3</v>
      </c>
      <c r="T418" s="86">
        <v>26</v>
      </c>
      <c r="U418" s="1" t="s">
        <v>16</v>
      </c>
      <c r="V418" s="86">
        <v>26</v>
      </c>
      <c r="W418" s="71">
        <v>4.4943820224719105E-3</v>
      </c>
      <c r="Y418" s="71"/>
      <c r="AF418" s="86">
        <v>27</v>
      </c>
      <c r="AG418" t="s">
        <v>29</v>
      </c>
      <c r="AH418">
        <v>4</v>
      </c>
      <c r="AI418">
        <v>8.0645161290322578E-3</v>
      </c>
    </row>
    <row r="419" spans="2:35" x14ac:dyDescent="0.2">
      <c r="B419" t="s">
        <v>66</v>
      </c>
      <c r="C419">
        <f t="shared" si="27"/>
        <v>2</v>
      </c>
      <c r="E419">
        <f t="shared" si="28"/>
        <v>5</v>
      </c>
      <c r="G419">
        <f t="shared" si="29"/>
        <v>7</v>
      </c>
      <c r="L419" s="86">
        <v>27</v>
      </c>
      <c r="M419" s="1" t="s">
        <v>25</v>
      </c>
      <c r="N419">
        <v>2</v>
      </c>
      <c r="O419" s="71">
        <f t="shared" si="26"/>
        <v>4.4943820224719105E-3</v>
      </c>
      <c r="T419" s="86">
        <v>27</v>
      </c>
      <c r="U419" s="1" t="s">
        <v>25</v>
      </c>
      <c r="V419" s="86">
        <v>27</v>
      </c>
      <c r="W419" s="71">
        <v>4.4943820224719105E-3</v>
      </c>
      <c r="Y419" s="71"/>
      <c r="AF419" s="86">
        <v>28</v>
      </c>
      <c r="AG419" t="s">
        <v>19</v>
      </c>
      <c r="AH419">
        <v>2</v>
      </c>
      <c r="AI419">
        <v>4.0322580645161289E-3</v>
      </c>
    </row>
    <row r="420" spans="2:35" x14ac:dyDescent="0.2">
      <c r="B420" t="s">
        <v>67</v>
      </c>
      <c r="C420">
        <f t="shared" si="27"/>
        <v>2</v>
      </c>
      <c r="E420">
        <f t="shared" si="28"/>
        <v>7</v>
      </c>
      <c r="G420">
        <f t="shared" si="29"/>
        <v>9</v>
      </c>
      <c r="L420" s="86">
        <v>28</v>
      </c>
      <c r="M420" s="1" t="s">
        <v>4</v>
      </c>
      <c r="N420">
        <v>1</v>
      </c>
      <c r="O420" s="71">
        <f t="shared" si="26"/>
        <v>2.2471910112359553E-3</v>
      </c>
      <c r="T420" s="86">
        <v>28</v>
      </c>
      <c r="U420" s="1" t="s">
        <v>4</v>
      </c>
      <c r="V420" s="86">
        <v>28</v>
      </c>
      <c r="W420" s="71">
        <v>2.2471910112359553E-3</v>
      </c>
      <c r="Y420" s="71"/>
      <c r="AF420" s="86">
        <v>29</v>
      </c>
      <c r="AG420" t="s">
        <v>4</v>
      </c>
      <c r="AH420">
        <v>1</v>
      </c>
      <c r="AI420">
        <v>2.0161290322580645E-3</v>
      </c>
    </row>
    <row r="421" spans="2:35" x14ac:dyDescent="0.2">
      <c r="B421" t="s">
        <v>68</v>
      </c>
      <c r="C421">
        <f t="shared" si="27"/>
        <v>0</v>
      </c>
      <c r="E421">
        <f t="shared" si="28"/>
        <v>3</v>
      </c>
      <c r="G421">
        <f t="shared" si="29"/>
        <v>3</v>
      </c>
      <c r="L421" s="86">
        <v>29</v>
      </c>
      <c r="M421" s="1" t="s">
        <v>19</v>
      </c>
      <c r="N421">
        <v>0</v>
      </c>
      <c r="O421" s="71">
        <f t="shared" si="26"/>
        <v>0</v>
      </c>
      <c r="T421" s="86">
        <v>29</v>
      </c>
      <c r="U421" s="1" t="s">
        <v>19</v>
      </c>
      <c r="V421" s="86">
        <v>29</v>
      </c>
      <c r="W421" s="71">
        <v>0</v>
      </c>
      <c r="Y421" s="71"/>
      <c r="AF421" s="86">
        <v>30</v>
      </c>
      <c r="AG421" t="s">
        <v>25</v>
      </c>
      <c r="AH421">
        <v>0</v>
      </c>
      <c r="AI421">
        <v>0</v>
      </c>
    </row>
    <row r="422" spans="2:35" x14ac:dyDescent="0.2">
      <c r="B422" t="s">
        <v>69</v>
      </c>
      <c r="C422">
        <f t="shared" si="27"/>
        <v>1</v>
      </c>
      <c r="E422">
        <f t="shared" si="28"/>
        <v>3</v>
      </c>
      <c r="G422">
        <f>C422+E422</f>
        <v>4</v>
      </c>
      <c r="L422" s="86">
        <v>30</v>
      </c>
      <c r="M422" s="1" t="s">
        <v>21</v>
      </c>
      <c r="N422">
        <v>0</v>
      </c>
      <c r="O422" s="71">
        <f t="shared" si="26"/>
        <v>0</v>
      </c>
      <c r="T422" s="86">
        <v>30</v>
      </c>
      <c r="U422" s="1" t="s">
        <v>21</v>
      </c>
      <c r="V422" s="86">
        <v>30</v>
      </c>
      <c r="W422" s="71">
        <v>0</v>
      </c>
      <c r="Y422" s="71"/>
    </row>
    <row r="423" spans="2:35" x14ac:dyDescent="0.2">
      <c r="C423">
        <f>SUM(C393:C422)</f>
        <v>108</v>
      </c>
      <c r="E423">
        <f>SUM(E393:E422)</f>
        <v>337</v>
      </c>
      <c r="G423">
        <f>SUM(G393:G422)</f>
        <v>445</v>
      </c>
    </row>
    <row r="425" spans="2:35" x14ac:dyDescent="0.2">
      <c r="L425" s="141" t="s">
        <v>346</v>
      </c>
      <c r="M425" s="141"/>
      <c r="N425" s="141"/>
      <c r="O425" s="141"/>
    </row>
    <row r="426" spans="2:35" ht="19" x14ac:dyDescent="0.25">
      <c r="B426" s="88" t="s">
        <v>345</v>
      </c>
      <c r="C426" t="s">
        <v>310</v>
      </c>
      <c r="E426" t="s">
        <v>312</v>
      </c>
      <c r="G426" t="s">
        <v>30</v>
      </c>
      <c r="L426" s="52" t="s">
        <v>40</v>
      </c>
      <c r="M426" s="52" t="s">
        <v>319</v>
      </c>
      <c r="N426" s="52" t="s">
        <v>39</v>
      </c>
      <c r="O426" s="52" t="s">
        <v>38</v>
      </c>
    </row>
    <row r="427" spans="2:35" x14ac:dyDescent="0.2">
      <c r="B427" t="s">
        <v>44</v>
      </c>
      <c r="C427">
        <f>SUM(C325,C291,C86)</f>
        <v>6</v>
      </c>
      <c r="E427">
        <f>SUM(G325,G291,G86)</f>
        <v>6</v>
      </c>
      <c r="G427">
        <f>SUM(C427,E427)</f>
        <v>12</v>
      </c>
      <c r="L427" s="54">
        <v>1</v>
      </c>
      <c r="M427" s="113" t="s">
        <v>0</v>
      </c>
      <c r="N427" s="54">
        <v>12</v>
      </c>
      <c r="O427" s="55">
        <f t="shared" ref="O427:O456" si="30">N427/$G$457</f>
        <v>0.12903225806451613</v>
      </c>
    </row>
    <row r="428" spans="2:35" x14ac:dyDescent="0.2">
      <c r="B428" t="s">
        <v>45</v>
      </c>
      <c r="C428">
        <f t="shared" ref="C428:C456" si="31">SUM(C326,C292,C87)</f>
        <v>2</v>
      </c>
      <c r="E428">
        <f t="shared" ref="E428:E456" si="32">SUM(G326,G292,G87)</f>
        <v>2</v>
      </c>
      <c r="G428">
        <f t="shared" ref="G428:G456" si="33">SUM(C428,E428)</f>
        <v>4</v>
      </c>
      <c r="L428" s="54">
        <v>2</v>
      </c>
      <c r="M428" s="113" t="s">
        <v>12</v>
      </c>
      <c r="N428" s="54">
        <v>10</v>
      </c>
      <c r="O428" s="55">
        <f t="shared" si="30"/>
        <v>0.10752688172043011</v>
      </c>
    </row>
    <row r="429" spans="2:35" x14ac:dyDescent="0.2">
      <c r="B429" t="s">
        <v>46</v>
      </c>
      <c r="C429">
        <f t="shared" si="31"/>
        <v>2</v>
      </c>
      <c r="E429">
        <f t="shared" si="32"/>
        <v>0</v>
      </c>
      <c r="G429">
        <f t="shared" si="33"/>
        <v>2</v>
      </c>
      <c r="L429" s="54">
        <v>3</v>
      </c>
      <c r="M429" s="113" t="s">
        <v>7</v>
      </c>
      <c r="N429" s="54">
        <v>8</v>
      </c>
      <c r="O429" s="55">
        <f t="shared" si="30"/>
        <v>8.6021505376344093E-2</v>
      </c>
    </row>
    <row r="430" spans="2:35" x14ac:dyDescent="0.2">
      <c r="B430" t="s">
        <v>47</v>
      </c>
      <c r="C430">
        <f t="shared" si="31"/>
        <v>1</v>
      </c>
      <c r="E430">
        <f t="shared" si="32"/>
        <v>0</v>
      </c>
      <c r="G430">
        <f t="shared" si="33"/>
        <v>1</v>
      </c>
      <c r="L430" s="54">
        <v>4</v>
      </c>
      <c r="M430" s="113" t="s">
        <v>15</v>
      </c>
      <c r="N430" s="54">
        <v>8</v>
      </c>
      <c r="O430" s="55">
        <f t="shared" si="30"/>
        <v>8.6021505376344093E-2</v>
      </c>
    </row>
    <row r="431" spans="2:35" x14ac:dyDescent="0.2">
      <c r="B431" t="s">
        <v>48</v>
      </c>
      <c r="C431">
        <f t="shared" si="31"/>
        <v>0</v>
      </c>
      <c r="E431">
        <f t="shared" si="32"/>
        <v>0</v>
      </c>
      <c r="G431">
        <f t="shared" si="33"/>
        <v>0</v>
      </c>
      <c r="L431" s="54">
        <v>5</v>
      </c>
      <c r="M431" s="113" t="s">
        <v>6</v>
      </c>
      <c r="N431" s="54">
        <v>7</v>
      </c>
      <c r="O431" s="55">
        <f t="shared" si="30"/>
        <v>7.5268817204301078E-2</v>
      </c>
    </row>
    <row r="432" spans="2:35" x14ac:dyDescent="0.2">
      <c r="B432" t="s">
        <v>5</v>
      </c>
      <c r="C432">
        <f t="shared" si="31"/>
        <v>1</v>
      </c>
      <c r="E432">
        <f t="shared" si="32"/>
        <v>5</v>
      </c>
      <c r="G432">
        <f t="shared" si="33"/>
        <v>6</v>
      </c>
      <c r="L432" s="54">
        <v>6</v>
      </c>
      <c r="M432" s="113" t="s">
        <v>5</v>
      </c>
      <c r="N432" s="54">
        <v>6</v>
      </c>
      <c r="O432" s="55">
        <f t="shared" si="30"/>
        <v>6.4516129032258063E-2</v>
      </c>
    </row>
    <row r="433" spans="2:15" x14ac:dyDescent="0.2">
      <c r="B433" t="s">
        <v>49</v>
      </c>
      <c r="C433">
        <f t="shared" si="31"/>
        <v>0</v>
      </c>
      <c r="E433">
        <f t="shared" si="32"/>
        <v>7</v>
      </c>
      <c r="G433">
        <f t="shared" si="33"/>
        <v>7</v>
      </c>
      <c r="L433" s="54">
        <v>7</v>
      </c>
      <c r="M433" s="113" t="s">
        <v>10</v>
      </c>
      <c r="N433" s="54">
        <v>6</v>
      </c>
      <c r="O433" s="55">
        <f t="shared" si="30"/>
        <v>6.4516129032258063E-2</v>
      </c>
    </row>
    <row r="434" spans="2:15" x14ac:dyDescent="0.2">
      <c r="B434" t="s">
        <v>50</v>
      </c>
      <c r="C434">
        <f t="shared" si="31"/>
        <v>2</v>
      </c>
      <c r="E434">
        <f t="shared" si="32"/>
        <v>6</v>
      </c>
      <c r="G434">
        <f t="shared" si="33"/>
        <v>8</v>
      </c>
      <c r="L434" s="54">
        <v>8</v>
      </c>
      <c r="M434" s="113" t="s">
        <v>14</v>
      </c>
      <c r="N434" s="54">
        <v>6</v>
      </c>
      <c r="O434" s="55">
        <f t="shared" si="30"/>
        <v>6.4516129032258063E-2</v>
      </c>
    </row>
    <row r="435" spans="2:15" x14ac:dyDescent="0.2">
      <c r="B435" t="s">
        <v>51</v>
      </c>
      <c r="C435">
        <f t="shared" si="31"/>
        <v>0</v>
      </c>
      <c r="E435">
        <f t="shared" si="32"/>
        <v>0</v>
      </c>
      <c r="G435">
        <f t="shared" si="33"/>
        <v>0</v>
      </c>
      <c r="L435" s="54">
        <v>9</v>
      </c>
      <c r="M435" s="113" t="s">
        <v>1</v>
      </c>
      <c r="N435" s="54">
        <v>4</v>
      </c>
      <c r="O435" s="55">
        <f t="shared" si="30"/>
        <v>4.3010752688172046E-2</v>
      </c>
    </row>
    <row r="436" spans="2:15" x14ac:dyDescent="0.2">
      <c r="B436" t="s">
        <v>52</v>
      </c>
      <c r="C436">
        <f t="shared" si="31"/>
        <v>0</v>
      </c>
      <c r="E436">
        <f t="shared" si="32"/>
        <v>1</v>
      </c>
      <c r="G436">
        <f t="shared" si="33"/>
        <v>1</v>
      </c>
      <c r="L436" s="54">
        <v>10</v>
      </c>
      <c r="M436" s="113" t="s">
        <v>24</v>
      </c>
      <c r="N436" s="54">
        <v>4</v>
      </c>
      <c r="O436" s="55">
        <f t="shared" si="30"/>
        <v>4.3010752688172046E-2</v>
      </c>
    </row>
    <row r="437" spans="2:15" x14ac:dyDescent="0.2">
      <c r="B437" t="s">
        <v>53</v>
      </c>
      <c r="C437">
        <f t="shared" si="31"/>
        <v>3</v>
      </c>
      <c r="E437">
        <f t="shared" si="32"/>
        <v>3</v>
      </c>
      <c r="G437">
        <f t="shared" si="33"/>
        <v>6</v>
      </c>
      <c r="L437" s="110">
        <v>11</v>
      </c>
      <c r="M437" s="99" t="s">
        <v>13</v>
      </c>
      <c r="N437" s="111">
        <v>3</v>
      </c>
      <c r="O437" s="112">
        <f t="shared" si="30"/>
        <v>3.2258064516129031E-2</v>
      </c>
    </row>
    <row r="438" spans="2:15" x14ac:dyDescent="0.2">
      <c r="B438" t="s">
        <v>54</v>
      </c>
      <c r="C438">
        <f t="shared" si="31"/>
        <v>0</v>
      </c>
      <c r="E438">
        <f t="shared" si="32"/>
        <v>0</v>
      </c>
      <c r="G438">
        <f t="shared" si="33"/>
        <v>0</v>
      </c>
      <c r="L438" s="110">
        <v>12</v>
      </c>
      <c r="M438" s="99" t="s">
        <v>23</v>
      </c>
      <c r="N438" s="111">
        <v>3</v>
      </c>
      <c r="O438" s="112">
        <f t="shared" si="30"/>
        <v>3.2258064516129031E-2</v>
      </c>
    </row>
    <row r="439" spans="2:15" x14ac:dyDescent="0.2">
      <c r="B439" t="s">
        <v>55</v>
      </c>
      <c r="C439">
        <f t="shared" si="31"/>
        <v>4</v>
      </c>
      <c r="E439">
        <f t="shared" si="32"/>
        <v>6</v>
      </c>
      <c r="G439">
        <f t="shared" si="33"/>
        <v>10</v>
      </c>
      <c r="L439" s="110">
        <v>13</v>
      </c>
      <c r="M439" s="99" t="s">
        <v>26</v>
      </c>
      <c r="N439" s="111">
        <v>3</v>
      </c>
      <c r="O439" s="112">
        <f t="shared" si="30"/>
        <v>3.2258064516129031E-2</v>
      </c>
    </row>
    <row r="440" spans="2:15" x14ac:dyDescent="0.2">
      <c r="B440" t="s">
        <v>13</v>
      </c>
      <c r="C440">
        <f t="shared" si="31"/>
        <v>0</v>
      </c>
      <c r="E440">
        <f t="shared" si="32"/>
        <v>3</v>
      </c>
      <c r="G440">
        <f t="shared" si="33"/>
        <v>3</v>
      </c>
      <c r="L440" s="110">
        <v>14</v>
      </c>
      <c r="M440" s="99" t="s">
        <v>2</v>
      </c>
      <c r="N440" s="111">
        <v>2</v>
      </c>
      <c r="O440" s="112">
        <f t="shared" si="30"/>
        <v>2.1505376344086023E-2</v>
      </c>
    </row>
    <row r="441" spans="2:15" x14ac:dyDescent="0.2">
      <c r="B441" t="s">
        <v>56</v>
      </c>
      <c r="C441">
        <f t="shared" si="31"/>
        <v>3</v>
      </c>
      <c r="E441">
        <f t="shared" si="32"/>
        <v>3</v>
      </c>
      <c r="G441">
        <f t="shared" si="33"/>
        <v>6</v>
      </c>
      <c r="L441" s="110">
        <v>15</v>
      </c>
      <c r="M441" s="99" t="s">
        <v>18</v>
      </c>
      <c r="N441" s="111">
        <v>2</v>
      </c>
      <c r="O441" s="112">
        <f t="shared" si="30"/>
        <v>2.1505376344086023E-2</v>
      </c>
    </row>
    <row r="442" spans="2:15" x14ac:dyDescent="0.2">
      <c r="B442" t="s">
        <v>57</v>
      </c>
      <c r="C442">
        <f t="shared" si="31"/>
        <v>4</v>
      </c>
      <c r="E442">
        <f t="shared" si="32"/>
        <v>4</v>
      </c>
      <c r="G442">
        <f t="shared" si="33"/>
        <v>8</v>
      </c>
      <c r="L442" s="110">
        <v>16</v>
      </c>
      <c r="M442" s="99" t="s">
        <v>27</v>
      </c>
      <c r="N442" s="111">
        <v>2</v>
      </c>
      <c r="O442" s="112">
        <f t="shared" si="30"/>
        <v>2.1505376344086023E-2</v>
      </c>
    </row>
    <row r="443" spans="2:15" x14ac:dyDescent="0.2">
      <c r="B443" t="s">
        <v>58</v>
      </c>
      <c r="C443">
        <f t="shared" si="31"/>
        <v>0</v>
      </c>
      <c r="E443">
        <f t="shared" si="32"/>
        <v>0</v>
      </c>
      <c r="G443">
        <f t="shared" si="33"/>
        <v>0</v>
      </c>
      <c r="L443" s="110">
        <v>17</v>
      </c>
      <c r="M443" s="56" t="s">
        <v>3</v>
      </c>
      <c r="N443" s="111">
        <v>1</v>
      </c>
      <c r="O443" s="112">
        <f t="shared" si="30"/>
        <v>1.0752688172043012E-2</v>
      </c>
    </row>
    <row r="444" spans="2:15" x14ac:dyDescent="0.2">
      <c r="B444" t="s">
        <v>59</v>
      </c>
      <c r="C444">
        <f t="shared" si="31"/>
        <v>0</v>
      </c>
      <c r="E444">
        <f t="shared" si="32"/>
        <v>1</v>
      </c>
      <c r="G444">
        <f t="shared" si="33"/>
        <v>1</v>
      </c>
      <c r="L444" s="110">
        <v>18</v>
      </c>
      <c r="M444" s="99" t="s">
        <v>9</v>
      </c>
      <c r="N444" s="111">
        <v>1</v>
      </c>
      <c r="O444" s="112">
        <f t="shared" si="30"/>
        <v>1.0752688172043012E-2</v>
      </c>
    </row>
    <row r="445" spans="2:15" x14ac:dyDescent="0.2">
      <c r="B445" t="s">
        <v>60</v>
      </c>
      <c r="C445">
        <f t="shared" si="31"/>
        <v>0</v>
      </c>
      <c r="E445">
        <f t="shared" si="32"/>
        <v>2</v>
      </c>
      <c r="G445">
        <f t="shared" si="33"/>
        <v>2</v>
      </c>
      <c r="L445" s="110">
        <v>19</v>
      </c>
      <c r="M445" s="99" t="s">
        <v>17</v>
      </c>
      <c r="N445" s="111">
        <v>1</v>
      </c>
      <c r="O445" s="112">
        <f t="shared" si="30"/>
        <v>1.0752688172043012E-2</v>
      </c>
    </row>
    <row r="446" spans="2:15" x14ac:dyDescent="0.2">
      <c r="B446" t="s">
        <v>19</v>
      </c>
      <c r="C446">
        <f t="shared" si="31"/>
        <v>0</v>
      </c>
      <c r="E446">
        <f t="shared" si="32"/>
        <v>0</v>
      </c>
      <c r="G446">
        <f t="shared" si="33"/>
        <v>0</v>
      </c>
      <c r="L446" s="110">
        <v>20</v>
      </c>
      <c r="M446" s="99" t="s">
        <v>282</v>
      </c>
      <c r="N446" s="111">
        <v>1</v>
      </c>
      <c r="O446" s="112">
        <f t="shared" si="30"/>
        <v>1.0752688172043012E-2</v>
      </c>
    </row>
    <row r="447" spans="2:15" x14ac:dyDescent="0.2">
      <c r="B447" t="s">
        <v>61</v>
      </c>
      <c r="C447">
        <f t="shared" si="31"/>
        <v>1</v>
      </c>
      <c r="E447">
        <f t="shared" si="32"/>
        <v>0</v>
      </c>
      <c r="G447">
        <f t="shared" si="33"/>
        <v>1</v>
      </c>
      <c r="L447" s="110">
        <v>21</v>
      </c>
      <c r="M447" s="99" t="s">
        <v>22</v>
      </c>
      <c r="N447" s="111">
        <v>1</v>
      </c>
      <c r="O447" s="112">
        <f t="shared" si="30"/>
        <v>1.0752688172043012E-2</v>
      </c>
    </row>
    <row r="448" spans="2:15" x14ac:dyDescent="0.2">
      <c r="B448" t="s">
        <v>62</v>
      </c>
      <c r="C448">
        <f t="shared" si="31"/>
        <v>0</v>
      </c>
      <c r="E448">
        <f t="shared" si="32"/>
        <v>0</v>
      </c>
      <c r="G448">
        <f t="shared" si="33"/>
        <v>0</v>
      </c>
      <c r="L448" s="110">
        <v>22</v>
      </c>
      <c r="M448" s="99" t="s">
        <v>28</v>
      </c>
      <c r="N448" s="111">
        <v>1</v>
      </c>
      <c r="O448" s="112">
        <f t="shared" si="30"/>
        <v>1.0752688172043012E-2</v>
      </c>
    </row>
    <row r="449" spans="2:15" x14ac:dyDescent="0.2">
      <c r="B449" t="s">
        <v>63</v>
      </c>
      <c r="C449">
        <f t="shared" si="31"/>
        <v>1</v>
      </c>
      <c r="E449">
        <f t="shared" si="32"/>
        <v>0</v>
      </c>
      <c r="G449">
        <f t="shared" si="33"/>
        <v>1</v>
      </c>
      <c r="L449" s="110">
        <v>23</v>
      </c>
      <c r="M449" s="99" t="s">
        <v>29</v>
      </c>
      <c r="N449" s="111">
        <v>1</v>
      </c>
      <c r="O449" s="112">
        <f t="shared" si="30"/>
        <v>1.0752688172043012E-2</v>
      </c>
    </row>
    <row r="450" spans="2:15" x14ac:dyDescent="0.2">
      <c r="B450" t="s">
        <v>23</v>
      </c>
      <c r="C450">
        <f t="shared" si="31"/>
        <v>1</v>
      </c>
      <c r="E450">
        <f t="shared" si="32"/>
        <v>2</v>
      </c>
      <c r="G450">
        <f t="shared" si="33"/>
        <v>3</v>
      </c>
      <c r="L450" s="110">
        <v>24</v>
      </c>
      <c r="M450" s="99" t="s">
        <v>4</v>
      </c>
      <c r="N450" s="111">
        <v>0</v>
      </c>
      <c r="O450" s="112">
        <f t="shared" si="30"/>
        <v>0</v>
      </c>
    </row>
    <row r="451" spans="2:15" x14ac:dyDescent="0.2">
      <c r="B451" t="s">
        <v>64</v>
      </c>
      <c r="C451">
        <f t="shared" si="31"/>
        <v>1</v>
      </c>
      <c r="E451">
        <f t="shared" si="32"/>
        <v>3</v>
      </c>
      <c r="G451">
        <f t="shared" si="33"/>
        <v>4</v>
      </c>
      <c r="L451" s="110">
        <v>25</v>
      </c>
      <c r="M451" s="99" t="s">
        <v>8</v>
      </c>
      <c r="N451" s="111">
        <v>0</v>
      </c>
      <c r="O451" s="112">
        <f t="shared" si="30"/>
        <v>0</v>
      </c>
    </row>
    <row r="452" spans="2:15" x14ac:dyDescent="0.2">
      <c r="B452" t="s">
        <v>65</v>
      </c>
      <c r="C452">
        <f t="shared" si="31"/>
        <v>0</v>
      </c>
      <c r="E452">
        <f t="shared" si="32"/>
        <v>0</v>
      </c>
      <c r="G452">
        <f t="shared" si="33"/>
        <v>0</v>
      </c>
      <c r="L452" s="110">
        <v>26</v>
      </c>
      <c r="M452" s="99" t="s">
        <v>11</v>
      </c>
      <c r="N452" s="111">
        <v>0</v>
      </c>
      <c r="O452" s="112">
        <f t="shared" si="30"/>
        <v>0</v>
      </c>
    </row>
    <row r="453" spans="2:15" x14ac:dyDescent="0.2">
      <c r="B453" t="s">
        <v>66</v>
      </c>
      <c r="C453">
        <f t="shared" si="31"/>
        <v>1</v>
      </c>
      <c r="E453">
        <f t="shared" si="32"/>
        <v>2</v>
      </c>
      <c r="G453">
        <f t="shared" si="33"/>
        <v>3</v>
      </c>
      <c r="L453" s="110">
        <v>27</v>
      </c>
      <c r="M453" s="99" t="s">
        <v>16</v>
      </c>
      <c r="N453" s="111">
        <v>0</v>
      </c>
      <c r="O453" s="112">
        <f t="shared" si="30"/>
        <v>0</v>
      </c>
    </row>
    <row r="454" spans="2:15" x14ac:dyDescent="0.2">
      <c r="B454" t="s">
        <v>67</v>
      </c>
      <c r="C454">
        <f t="shared" si="31"/>
        <v>1</v>
      </c>
      <c r="E454">
        <f t="shared" si="32"/>
        <v>1</v>
      </c>
      <c r="G454">
        <f t="shared" si="33"/>
        <v>2</v>
      </c>
      <c r="L454" s="110">
        <v>28</v>
      </c>
      <c r="M454" s="99" t="s">
        <v>19</v>
      </c>
      <c r="N454" s="111">
        <v>0</v>
      </c>
      <c r="O454" s="112">
        <f t="shared" si="30"/>
        <v>0</v>
      </c>
    </row>
    <row r="455" spans="2:15" x14ac:dyDescent="0.2">
      <c r="B455" t="s">
        <v>68</v>
      </c>
      <c r="C455">
        <f t="shared" si="31"/>
        <v>0</v>
      </c>
      <c r="E455">
        <f t="shared" si="32"/>
        <v>1</v>
      </c>
      <c r="G455">
        <f t="shared" si="33"/>
        <v>1</v>
      </c>
      <c r="L455" s="110">
        <v>29</v>
      </c>
      <c r="M455" s="99" t="s">
        <v>21</v>
      </c>
      <c r="N455" s="111">
        <v>0</v>
      </c>
      <c r="O455" s="112">
        <f t="shared" si="30"/>
        <v>0</v>
      </c>
    </row>
    <row r="456" spans="2:15" x14ac:dyDescent="0.2">
      <c r="B456" t="s">
        <v>69</v>
      </c>
      <c r="C456">
        <f t="shared" si="31"/>
        <v>1</v>
      </c>
      <c r="E456">
        <f t="shared" si="32"/>
        <v>0</v>
      </c>
      <c r="G456">
        <f t="shared" si="33"/>
        <v>1</v>
      </c>
      <c r="L456" s="110">
        <v>30</v>
      </c>
      <c r="M456" s="99" t="s">
        <v>25</v>
      </c>
      <c r="N456" s="111">
        <v>0</v>
      </c>
      <c r="O456" s="112">
        <f t="shared" si="30"/>
        <v>0</v>
      </c>
    </row>
    <row r="457" spans="2:15" x14ac:dyDescent="0.2">
      <c r="G457">
        <f>SUM(G427:G456)</f>
        <v>93</v>
      </c>
      <c r="L457" s="109"/>
      <c r="M457" s="109"/>
      <c r="N457" s="109"/>
      <c r="O457" s="109"/>
    </row>
    <row r="460" spans="2:15" x14ac:dyDescent="0.2">
      <c r="B460" t="s">
        <v>289</v>
      </c>
      <c r="C460" t="s">
        <v>310</v>
      </c>
      <c r="G460" t="s">
        <v>312</v>
      </c>
      <c r="I460" t="s">
        <v>30</v>
      </c>
      <c r="L460" s="141" t="s">
        <v>142</v>
      </c>
      <c r="M460" s="141"/>
      <c r="N460" s="141"/>
      <c r="O460" s="141"/>
    </row>
    <row r="461" spans="2:15" x14ac:dyDescent="0.2">
      <c r="B461" t="s">
        <v>44</v>
      </c>
      <c r="C461">
        <v>5</v>
      </c>
      <c r="F461" t="s">
        <v>44</v>
      </c>
      <c r="G461">
        <v>14</v>
      </c>
      <c r="I461">
        <f>SUM(C461,G461)</f>
        <v>19</v>
      </c>
      <c r="L461" s="52" t="s">
        <v>40</v>
      </c>
      <c r="M461" s="52" t="s">
        <v>319</v>
      </c>
      <c r="N461" s="52" t="s">
        <v>39</v>
      </c>
      <c r="O461" s="52" t="s">
        <v>38</v>
      </c>
    </row>
    <row r="462" spans="2:15" x14ac:dyDescent="0.2">
      <c r="B462" t="s">
        <v>45</v>
      </c>
      <c r="C462">
        <v>1</v>
      </c>
      <c r="F462" t="s">
        <v>45</v>
      </c>
      <c r="G462">
        <v>5</v>
      </c>
      <c r="I462">
        <f t="shared" ref="I462:I490" si="34">SUM(C462,G462)</f>
        <v>6</v>
      </c>
      <c r="L462" s="54">
        <v>1</v>
      </c>
      <c r="M462" s="113" t="s">
        <v>282</v>
      </c>
      <c r="N462" s="54">
        <v>74</v>
      </c>
      <c r="O462" s="55">
        <f t="shared" ref="O462:O491" si="35">N462/$I$491</f>
        <v>0.2890625</v>
      </c>
    </row>
    <row r="463" spans="2:15" x14ac:dyDescent="0.2">
      <c r="B463" t="s">
        <v>46</v>
      </c>
      <c r="C463">
        <v>1</v>
      </c>
      <c r="F463" t="s">
        <v>46</v>
      </c>
      <c r="G463">
        <v>7</v>
      </c>
      <c r="I463">
        <f t="shared" si="34"/>
        <v>8</v>
      </c>
      <c r="L463" s="54">
        <v>2</v>
      </c>
      <c r="M463" s="113" t="s">
        <v>0</v>
      </c>
      <c r="N463" s="54">
        <v>19</v>
      </c>
      <c r="O463" s="55">
        <f t="shared" si="35"/>
        <v>7.421875E-2</v>
      </c>
    </row>
    <row r="464" spans="2:15" x14ac:dyDescent="0.2">
      <c r="B464" t="s">
        <v>47</v>
      </c>
      <c r="C464">
        <v>1</v>
      </c>
      <c r="F464" t="s">
        <v>47</v>
      </c>
      <c r="G464">
        <v>9</v>
      </c>
      <c r="I464">
        <f t="shared" si="34"/>
        <v>10</v>
      </c>
      <c r="L464" s="54">
        <v>3</v>
      </c>
      <c r="M464" s="113" t="s">
        <v>13</v>
      </c>
      <c r="N464" s="54">
        <v>17</v>
      </c>
      <c r="O464" s="55">
        <f t="shared" si="35"/>
        <v>6.640625E-2</v>
      </c>
    </row>
    <row r="465" spans="2:15" x14ac:dyDescent="0.2">
      <c r="B465" t="s">
        <v>48</v>
      </c>
      <c r="C465">
        <v>0</v>
      </c>
      <c r="F465" t="s">
        <v>48</v>
      </c>
      <c r="G465">
        <v>0</v>
      </c>
      <c r="I465">
        <f t="shared" si="34"/>
        <v>0</v>
      </c>
      <c r="L465" s="54">
        <v>4</v>
      </c>
      <c r="M465" s="113" t="s">
        <v>15</v>
      </c>
      <c r="N465" s="54">
        <v>15</v>
      </c>
      <c r="O465" s="55">
        <f t="shared" si="35"/>
        <v>5.859375E-2</v>
      </c>
    </row>
    <row r="466" spans="2:15" x14ac:dyDescent="0.2">
      <c r="B466" t="s">
        <v>5</v>
      </c>
      <c r="C466">
        <v>0</v>
      </c>
      <c r="F466" t="s">
        <v>5</v>
      </c>
      <c r="G466">
        <v>7</v>
      </c>
      <c r="I466">
        <f t="shared" si="34"/>
        <v>7</v>
      </c>
      <c r="L466" s="54">
        <v>5</v>
      </c>
      <c r="M466" s="113" t="s">
        <v>7</v>
      </c>
      <c r="N466" s="54">
        <v>13</v>
      </c>
      <c r="O466" s="55">
        <f t="shared" si="35"/>
        <v>5.078125E-2</v>
      </c>
    </row>
    <row r="467" spans="2:15" x14ac:dyDescent="0.2">
      <c r="B467" t="s">
        <v>49</v>
      </c>
      <c r="C467">
        <v>0</v>
      </c>
      <c r="F467" t="s">
        <v>49</v>
      </c>
      <c r="G467">
        <v>10</v>
      </c>
      <c r="I467">
        <f t="shared" si="34"/>
        <v>10</v>
      </c>
      <c r="L467" s="54">
        <v>6</v>
      </c>
      <c r="M467" s="113" t="s">
        <v>10</v>
      </c>
      <c r="N467" s="54">
        <v>13</v>
      </c>
      <c r="O467" s="55">
        <f t="shared" si="35"/>
        <v>5.078125E-2</v>
      </c>
    </row>
    <row r="468" spans="2:15" x14ac:dyDescent="0.2">
      <c r="B468" t="s">
        <v>50</v>
      </c>
      <c r="C468">
        <v>1</v>
      </c>
      <c r="F468" t="s">
        <v>50</v>
      </c>
      <c r="G468">
        <v>12</v>
      </c>
      <c r="I468">
        <f t="shared" si="34"/>
        <v>13</v>
      </c>
      <c r="L468" s="54">
        <v>7</v>
      </c>
      <c r="M468" s="113" t="s">
        <v>23</v>
      </c>
      <c r="N468" s="54">
        <v>11</v>
      </c>
      <c r="O468" s="55">
        <f t="shared" si="35"/>
        <v>4.296875E-2</v>
      </c>
    </row>
    <row r="469" spans="2:15" x14ac:dyDescent="0.2">
      <c r="B469" t="s">
        <v>51</v>
      </c>
      <c r="C469">
        <v>0</v>
      </c>
      <c r="F469" t="s">
        <v>51</v>
      </c>
      <c r="G469">
        <v>0</v>
      </c>
      <c r="I469">
        <f t="shared" si="34"/>
        <v>0</v>
      </c>
      <c r="L469" s="54">
        <v>8</v>
      </c>
      <c r="M469" s="115" t="s">
        <v>3</v>
      </c>
      <c r="N469" s="54">
        <v>10</v>
      </c>
      <c r="O469" s="55">
        <f t="shared" si="35"/>
        <v>3.90625E-2</v>
      </c>
    </row>
    <row r="470" spans="2:15" x14ac:dyDescent="0.2">
      <c r="B470" t="s">
        <v>52</v>
      </c>
      <c r="C470">
        <v>0</v>
      </c>
      <c r="F470" t="s">
        <v>52</v>
      </c>
      <c r="G470">
        <v>2</v>
      </c>
      <c r="I470">
        <f t="shared" si="34"/>
        <v>2</v>
      </c>
      <c r="L470" s="54">
        <v>9</v>
      </c>
      <c r="M470" s="113" t="s">
        <v>6</v>
      </c>
      <c r="N470" s="54">
        <v>10</v>
      </c>
      <c r="O470" s="55">
        <f t="shared" si="35"/>
        <v>3.90625E-2</v>
      </c>
    </row>
    <row r="471" spans="2:15" x14ac:dyDescent="0.2">
      <c r="B471" t="s">
        <v>53</v>
      </c>
      <c r="C471">
        <v>4</v>
      </c>
      <c r="F471" t="s">
        <v>53</v>
      </c>
      <c r="G471">
        <v>9</v>
      </c>
      <c r="I471">
        <f t="shared" si="34"/>
        <v>13</v>
      </c>
      <c r="L471" s="54">
        <v>10</v>
      </c>
      <c r="M471" s="113" t="s">
        <v>14</v>
      </c>
      <c r="N471" s="54">
        <v>9</v>
      </c>
      <c r="O471" s="55">
        <f t="shared" si="35"/>
        <v>3.515625E-2</v>
      </c>
    </row>
    <row r="472" spans="2:15" x14ac:dyDescent="0.2">
      <c r="B472" t="s">
        <v>54</v>
      </c>
      <c r="C472">
        <v>0</v>
      </c>
      <c r="F472" t="s">
        <v>54</v>
      </c>
      <c r="G472">
        <v>3</v>
      </c>
      <c r="I472">
        <f t="shared" si="34"/>
        <v>3</v>
      </c>
      <c r="L472" s="54">
        <v>11</v>
      </c>
      <c r="M472" s="113" t="s">
        <v>2</v>
      </c>
      <c r="N472" s="54">
        <v>8</v>
      </c>
      <c r="O472" s="55">
        <f t="shared" si="35"/>
        <v>3.125E-2</v>
      </c>
    </row>
    <row r="473" spans="2:15" x14ac:dyDescent="0.2">
      <c r="B473" t="s">
        <v>55</v>
      </c>
      <c r="C473">
        <v>2</v>
      </c>
      <c r="F473" t="s">
        <v>55</v>
      </c>
      <c r="G473">
        <v>6</v>
      </c>
      <c r="I473">
        <f t="shared" si="34"/>
        <v>8</v>
      </c>
      <c r="L473" s="54">
        <v>12</v>
      </c>
      <c r="M473" s="113" t="s">
        <v>12</v>
      </c>
      <c r="N473" s="54">
        <v>8</v>
      </c>
      <c r="O473" s="55">
        <f t="shared" si="35"/>
        <v>3.125E-2</v>
      </c>
    </row>
    <row r="474" spans="2:15" x14ac:dyDescent="0.2">
      <c r="B474" t="s">
        <v>13</v>
      </c>
      <c r="C474">
        <v>3</v>
      </c>
      <c r="F474" t="s">
        <v>13</v>
      </c>
      <c r="G474">
        <v>14</v>
      </c>
      <c r="I474">
        <f t="shared" si="34"/>
        <v>17</v>
      </c>
      <c r="L474" s="54">
        <v>13</v>
      </c>
      <c r="M474" s="113" t="s">
        <v>18</v>
      </c>
      <c r="N474" s="54">
        <v>8</v>
      </c>
      <c r="O474" s="55">
        <f t="shared" si="35"/>
        <v>3.125E-2</v>
      </c>
    </row>
    <row r="475" spans="2:15" x14ac:dyDescent="0.2">
      <c r="B475" t="s">
        <v>56</v>
      </c>
      <c r="C475">
        <v>1</v>
      </c>
      <c r="F475" t="s">
        <v>56</v>
      </c>
      <c r="G475">
        <v>8</v>
      </c>
      <c r="I475">
        <f t="shared" si="34"/>
        <v>9</v>
      </c>
      <c r="L475" s="54">
        <v>14</v>
      </c>
      <c r="M475" s="113" t="s">
        <v>5</v>
      </c>
      <c r="N475" s="54">
        <v>7</v>
      </c>
      <c r="O475" s="55">
        <f t="shared" si="35"/>
        <v>2.734375E-2</v>
      </c>
    </row>
    <row r="476" spans="2:15" x14ac:dyDescent="0.2">
      <c r="B476" t="s">
        <v>57</v>
      </c>
      <c r="C476">
        <v>7</v>
      </c>
      <c r="F476" t="s">
        <v>57</v>
      </c>
      <c r="G476">
        <v>8</v>
      </c>
      <c r="I476">
        <f t="shared" si="34"/>
        <v>15</v>
      </c>
      <c r="L476" s="54">
        <v>15</v>
      </c>
      <c r="M476" s="113" t="s">
        <v>27</v>
      </c>
      <c r="N476" s="54">
        <v>7</v>
      </c>
      <c r="O476" s="55">
        <f t="shared" si="35"/>
        <v>2.734375E-2</v>
      </c>
    </row>
    <row r="477" spans="2:15" x14ac:dyDescent="0.2">
      <c r="B477" t="s">
        <v>58</v>
      </c>
      <c r="C477">
        <v>1</v>
      </c>
      <c r="F477" t="s">
        <v>58</v>
      </c>
      <c r="G477">
        <v>1</v>
      </c>
      <c r="I477">
        <f t="shared" si="34"/>
        <v>2</v>
      </c>
      <c r="L477" s="54">
        <v>16</v>
      </c>
      <c r="M477" s="113" t="s">
        <v>1</v>
      </c>
      <c r="N477" s="54">
        <v>6</v>
      </c>
      <c r="O477" s="55">
        <f t="shared" si="35"/>
        <v>2.34375E-2</v>
      </c>
    </row>
    <row r="478" spans="2:15" x14ac:dyDescent="0.2">
      <c r="B478" t="s">
        <v>59</v>
      </c>
      <c r="C478">
        <v>1</v>
      </c>
      <c r="F478" t="s">
        <v>59</v>
      </c>
      <c r="G478">
        <v>1</v>
      </c>
      <c r="I478">
        <f t="shared" si="34"/>
        <v>2</v>
      </c>
      <c r="L478" s="54">
        <v>17</v>
      </c>
      <c r="M478" s="113" t="s">
        <v>11</v>
      </c>
      <c r="N478" s="54">
        <v>3</v>
      </c>
      <c r="O478" s="55">
        <f t="shared" si="35"/>
        <v>1.171875E-2</v>
      </c>
    </row>
    <row r="479" spans="2:15" x14ac:dyDescent="0.2">
      <c r="B479" t="s">
        <v>60</v>
      </c>
      <c r="C479">
        <v>2</v>
      </c>
      <c r="F479" t="s">
        <v>60</v>
      </c>
      <c r="G479">
        <v>6</v>
      </c>
      <c r="I479">
        <f t="shared" si="34"/>
        <v>8</v>
      </c>
      <c r="L479" s="54">
        <v>18</v>
      </c>
      <c r="M479" s="113" t="s">
        <v>24</v>
      </c>
      <c r="N479" s="54">
        <v>3</v>
      </c>
      <c r="O479" s="55">
        <f t="shared" si="35"/>
        <v>1.171875E-2</v>
      </c>
    </row>
    <row r="480" spans="2:15" x14ac:dyDescent="0.2">
      <c r="B480" t="s">
        <v>19</v>
      </c>
      <c r="C480">
        <v>0</v>
      </c>
      <c r="F480" t="s">
        <v>19</v>
      </c>
      <c r="G480">
        <v>0</v>
      </c>
      <c r="I480">
        <f t="shared" si="34"/>
        <v>0</v>
      </c>
      <c r="L480" s="54">
        <v>19</v>
      </c>
      <c r="M480" s="113" t="s">
        <v>29</v>
      </c>
      <c r="N480" s="54">
        <v>3</v>
      </c>
      <c r="O480" s="55">
        <f t="shared" si="35"/>
        <v>1.171875E-2</v>
      </c>
    </row>
    <row r="481" spans="2:15" x14ac:dyDescent="0.2">
      <c r="B481" t="s">
        <v>61</v>
      </c>
      <c r="C481">
        <v>19</v>
      </c>
      <c r="F481" t="s">
        <v>61</v>
      </c>
      <c r="G481">
        <v>55</v>
      </c>
      <c r="I481">
        <f t="shared" si="34"/>
        <v>74</v>
      </c>
      <c r="L481" s="54">
        <v>20</v>
      </c>
      <c r="M481" s="113" t="s">
        <v>9</v>
      </c>
      <c r="N481" s="54">
        <v>2</v>
      </c>
      <c r="O481" s="55">
        <f t="shared" si="35"/>
        <v>7.8125E-3</v>
      </c>
    </row>
    <row r="482" spans="2:15" x14ac:dyDescent="0.2">
      <c r="B482" t="s">
        <v>62</v>
      </c>
      <c r="C482">
        <v>0</v>
      </c>
      <c r="F482" t="s">
        <v>62</v>
      </c>
      <c r="G482">
        <v>0</v>
      </c>
      <c r="I482">
        <f t="shared" si="34"/>
        <v>0</v>
      </c>
      <c r="L482" s="54">
        <v>21</v>
      </c>
      <c r="M482" s="113" t="s">
        <v>16</v>
      </c>
      <c r="N482" s="54">
        <v>2</v>
      </c>
      <c r="O482" s="55">
        <f t="shared" si="35"/>
        <v>7.8125E-3</v>
      </c>
    </row>
    <row r="483" spans="2:15" x14ac:dyDescent="0.2">
      <c r="B483" t="s">
        <v>63</v>
      </c>
      <c r="C483">
        <v>1</v>
      </c>
      <c r="F483" t="s">
        <v>63</v>
      </c>
      <c r="G483">
        <v>1</v>
      </c>
      <c r="I483">
        <f t="shared" si="34"/>
        <v>2</v>
      </c>
      <c r="L483" s="54">
        <v>22</v>
      </c>
      <c r="M483" s="113" t="s">
        <v>17</v>
      </c>
      <c r="N483" s="54">
        <v>2</v>
      </c>
      <c r="O483" s="55">
        <f t="shared" si="35"/>
        <v>7.8125E-3</v>
      </c>
    </row>
    <row r="484" spans="2:15" x14ac:dyDescent="0.2">
      <c r="B484" t="s">
        <v>23</v>
      </c>
      <c r="C484">
        <v>1</v>
      </c>
      <c r="F484" t="s">
        <v>23</v>
      </c>
      <c r="G484">
        <v>10</v>
      </c>
      <c r="I484">
        <f t="shared" si="34"/>
        <v>11</v>
      </c>
      <c r="L484" s="54">
        <v>23</v>
      </c>
      <c r="M484" s="113" t="s">
        <v>22</v>
      </c>
      <c r="N484" s="54">
        <v>2</v>
      </c>
      <c r="O484" s="55">
        <f t="shared" si="35"/>
        <v>7.8125E-3</v>
      </c>
    </row>
    <row r="485" spans="2:15" x14ac:dyDescent="0.2">
      <c r="B485" t="s">
        <v>64</v>
      </c>
      <c r="C485">
        <v>0</v>
      </c>
      <c r="F485" t="s">
        <v>64</v>
      </c>
      <c r="G485">
        <v>3</v>
      </c>
      <c r="I485">
        <f t="shared" si="34"/>
        <v>3</v>
      </c>
      <c r="L485" s="54">
        <v>24</v>
      </c>
      <c r="M485" s="113" t="s">
        <v>25</v>
      </c>
      <c r="N485" s="54">
        <v>2</v>
      </c>
      <c r="O485" s="55">
        <f t="shared" si="35"/>
        <v>7.8125E-3</v>
      </c>
    </row>
    <row r="486" spans="2:15" x14ac:dyDescent="0.2">
      <c r="B486" t="s">
        <v>65</v>
      </c>
      <c r="C486">
        <v>1</v>
      </c>
      <c r="F486" t="s">
        <v>65</v>
      </c>
      <c r="G486">
        <v>1</v>
      </c>
      <c r="I486">
        <f t="shared" si="34"/>
        <v>2</v>
      </c>
      <c r="L486" s="54">
        <v>25</v>
      </c>
      <c r="M486" s="113" t="s">
        <v>26</v>
      </c>
      <c r="N486" s="54">
        <v>1</v>
      </c>
      <c r="O486" s="55">
        <f t="shared" si="35"/>
        <v>3.90625E-3</v>
      </c>
    </row>
    <row r="487" spans="2:15" x14ac:dyDescent="0.2">
      <c r="B487" t="s">
        <v>66</v>
      </c>
      <c r="C487">
        <v>1</v>
      </c>
      <c r="F487" t="s">
        <v>66</v>
      </c>
      <c r="G487">
        <v>0</v>
      </c>
      <c r="I487">
        <f t="shared" si="34"/>
        <v>1</v>
      </c>
      <c r="L487" s="54">
        <v>26</v>
      </c>
      <c r="M487" s="113" t="s">
        <v>28</v>
      </c>
      <c r="N487" s="54">
        <v>1</v>
      </c>
      <c r="O487" s="55">
        <f t="shared" si="35"/>
        <v>3.90625E-3</v>
      </c>
    </row>
    <row r="488" spans="2:15" x14ac:dyDescent="0.2">
      <c r="B488" t="s">
        <v>67</v>
      </c>
      <c r="C488">
        <v>1</v>
      </c>
      <c r="F488" t="s">
        <v>67</v>
      </c>
      <c r="G488">
        <v>6</v>
      </c>
      <c r="I488">
        <f t="shared" si="34"/>
        <v>7</v>
      </c>
      <c r="L488" s="54">
        <v>27</v>
      </c>
      <c r="M488" s="113" t="s">
        <v>4</v>
      </c>
      <c r="N488" s="54">
        <v>0</v>
      </c>
      <c r="O488" s="55">
        <f t="shared" si="35"/>
        <v>0</v>
      </c>
    </row>
    <row r="489" spans="2:15" x14ac:dyDescent="0.2">
      <c r="B489" t="s">
        <v>68</v>
      </c>
      <c r="C489">
        <v>0</v>
      </c>
      <c r="F489" t="s">
        <v>68</v>
      </c>
      <c r="G489">
        <v>1</v>
      </c>
      <c r="I489">
        <f t="shared" si="34"/>
        <v>1</v>
      </c>
      <c r="L489" s="54">
        <v>28</v>
      </c>
      <c r="M489" s="113" t="s">
        <v>8</v>
      </c>
      <c r="N489" s="54">
        <v>0</v>
      </c>
      <c r="O489" s="55">
        <f t="shared" si="35"/>
        <v>0</v>
      </c>
    </row>
    <row r="490" spans="2:15" x14ac:dyDescent="0.2">
      <c r="B490" t="s">
        <v>69</v>
      </c>
      <c r="C490">
        <v>1</v>
      </c>
      <c r="F490" t="s">
        <v>69</v>
      </c>
      <c r="G490">
        <v>2</v>
      </c>
      <c r="I490">
        <f t="shared" si="34"/>
        <v>3</v>
      </c>
      <c r="L490" s="54">
        <v>29</v>
      </c>
      <c r="M490" s="113" t="s">
        <v>19</v>
      </c>
      <c r="N490" s="54">
        <v>0</v>
      </c>
      <c r="O490" s="55">
        <f t="shared" si="35"/>
        <v>0</v>
      </c>
    </row>
    <row r="491" spans="2:15" x14ac:dyDescent="0.2">
      <c r="G491">
        <f>SUM(G461:G490)</f>
        <v>201</v>
      </c>
      <c r="I491">
        <f>SUM(I461:I490)</f>
        <v>256</v>
      </c>
      <c r="L491" s="54">
        <v>30</v>
      </c>
      <c r="M491" s="113" t="s">
        <v>21</v>
      </c>
      <c r="N491" s="54">
        <v>0</v>
      </c>
      <c r="O491" s="55">
        <f t="shared" si="35"/>
        <v>0</v>
      </c>
    </row>
    <row r="495" spans="2:15" x14ac:dyDescent="0.2">
      <c r="B495" t="s">
        <v>349</v>
      </c>
      <c r="C495" t="s">
        <v>310</v>
      </c>
      <c r="G495" t="s">
        <v>312</v>
      </c>
      <c r="I495" t="s">
        <v>30</v>
      </c>
      <c r="L495" s="141" t="s">
        <v>350</v>
      </c>
      <c r="M495" s="141"/>
      <c r="N495" s="141"/>
      <c r="O495" s="141"/>
    </row>
    <row r="496" spans="2:15" x14ac:dyDescent="0.2">
      <c r="B496" t="s">
        <v>44</v>
      </c>
      <c r="C496">
        <v>13</v>
      </c>
      <c r="F496" t="s">
        <v>44</v>
      </c>
      <c r="G496">
        <v>16</v>
      </c>
      <c r="I496">
        <f>SUM(C496,G496)</f>
        <v>29</v>
      </c>
      <c r="L496" s="52" t="s">
        <v>40</v>
      </c>
      <c r="M496" s="52" t="s">
        <v>319</v>
      </c>
      <c r="N496" s="52" t="s">
        <v>39</v>
      </c>
      <c r="O496" s="52" t="s">
        <v>38</v>
      </c>
    </row>
    <row r="497" spans="2:15" x14ac:dyDescent="0.2">
      <c r="B497" t="s">
        <v>45</v>
      </c>
      <c r="C497">
        <v>5</v>
      </c>
      <c r="F497" t="s">
        <v>45</v>
      </c>
      <c r="G497">
        <v>5</v>
      </c>
      <c r="I497">
        <f t="shared" ref="I497:I525" si="36">SUM(C497,G497)</f>
        <v>10</v>
      </c>
      <c r="L497" s="54">
        <v>1</v>
      </c>
      <c r="M497" s="113" t="s">
        <v>15</v>
      </c>
      <c r="N497" s="54">
        <v>36</v>
      </c>
      <c r="O497" s="55">
        <f t="shared" ref="O497:O526" si="37">N497/$I$526</f>
        <v>0.13138686131386862</v>
      </c>
    </row>
    <row r="498" spans="2:15" x14ac:dyDescent="0.2">
      <c r="B498" t="s">
        <v>46</v>
      </c>
      <c r="C498">
        <v>3</v>
      </c>
      <c r="F498" t="s">
        <v>46</v>
      </c>
      <c r="G498">
        <v>4</v>
      </c>
      <c r="I498">
        <f t="shared" si="36"/>
        <v>7</v>
      </c>
      <c r="L498" s="54">
        <v>2</v>
      </c>
      <c r="M498" s="113" t="s">
        <v>0</v>
      </c>
      <c r="N498" s="54">
        <v>29</v>
      </c>
      <c r="O498" s="55">
        <f t="shared" si="37"/>
        <v>0.10583941605839416</v>
      </c>
    </row>
    <row r="499" spans="2:15" x14ac:dyDescent="0.2">
      <c r="B499" t="s">
        <v>47</v>
      </c>
      <c r="C499">
        <v>1</v>
      </c>
      <c r="F499" t="s">
        <v>47</v>
      </c>
      <c r="G499">
        <v>4</v>
      </c>
      <c r="I499">
        <f t="shared" si="36"/>
        <v>5</v>
      </c>
      <c r="L499" s="54">
        <v>3</v>
      </c>
      <c r="M499" s="113" t="s">
        <v>14</v>
      </c>
      <c r="N499" s="54">
        <v>26</v>
      </c>
      <c r="O499" s="55">
        <f t="shared" si="37"/>
        <v>9.4890510948905105E-2</v>
      </c>
    </row>
    <row r="500" spans="2:15" x14ac:dyDescent="0.2">
      <c r="B500" t="s">
        <v>48</v>
      </c>
      <c r="C500">
        <v>0</v>
      </c>
      <c r="F500" t="s">
        <v>48</v>
      </c>
      <c r="G500">
        <v>1</v>
      </c>
      <c r="I500">
        <f t="shared" si="36"/>
        <v>1</v>
      </c>
      <c r="L500" s="54">
        <v>4</v>
      </c>
      <c r="M500" s="113" t="s">
        <v>6</v>
      </c>
      <c r="N500" s="54">
        <v>19</v>
      </c>
      <c r="O500" s="55">
        <f t="shared" si="37"/>
        <v>6.9343065693430656E-2</v>
      </c>
    </row>
    <row r="501" spans="2:15" x14ac:dyDescent="0.2">
      <c r="B501" t="s">
        <v>5</v>
      </c>
      <c r="C501">
        <v>2</v>
      </c>
      <c r="F501" t="s">
        <v>5</v>
      </c>
      <c r="G501">
        <v>13</v>
      </c>
      <c r="I501">
        <f t="shared" si="36"/>
        <v>15</v>
      </c>
      <c r="L501" s="54">
        <v>5</v>
      </c>
      <c r="M501" s="113" t="s">
        <v>7</v>
      </c>
      <c r="N501" s="54">
        <v>16</v>
      </c>
      <c r="O501" s="55">
        <f t="shared" si="37"/>
        <v>5.8394160583941604E-2</v>
      </c>
    </row>
    <row r="502" spans="2:15" x14ac:dyDescent="0.2">
      <c r="B502" t="s">
        <v>49</v>
      </c>
      <c r="C502">
        <v>0</v>
      </c>
      <c r="F502" t="s">
        <v>49</v>
      </c>
      <c r="G502">
        <v>19</v>
      </c>
      <c r="I502">
        <f t="shared" si="36"/>
        <v>19</v>
      </c>
      <c r="L502" s="54">
        <v>6</v>
      </c>
      <c r="M502" s="113" t="s">
        <v>5</v>
      </c>
      <c r="N502" s="54">
        <v>15</v>
      </c>
      <c r="O502" s="55">
        <f t="shared" si="37"/>
        <v>5.4744525547445258E-2</v>
      </c>
    </row>
    <row r="503" spans="2:15" x14ac:dyDescent="0.2">
      <c r="B503" t="s">
        <v>50</v>
      </c>
      <c r="C503">
        <v>3</v>
      </c>
      <c r="F503" t="s">
        <v>50</v>
      </c>
      <c r="G503">
        <v>13</v>
      </c>
      <c r="I503">
        <f t="shared" si="36"/>
        <v>16</v>
      </c>
      <c r="L503" s="54">
        <v>7</v>
      </c>
      <c r="M503" s="113" t="s">
        <v>12</v>
      </c>
      <c r="N503" s="54">
        <v>14</v>
      </c>
      <c r="O503" s="55">
        <f t="shared" si="37"/>
        <v>5.1094890510948905E-2</v>
      </c>
    </row>
    <row r="504" spans="2:15" x14ac:dyDescent="0.2">
      <c r="B504" t="s">
        <v>51</v>
      </c>
      <c r="C504">
        <v>0</v>
      </c>
      <c r="F504" t="s">
        <v>51</v>
      </c>
      <c r="G504">
        <v>6</v>
      </c>
      <c r="I504">
        <f t="shared" si="36"/>
        <v>6</v>
      </c>
      <c r="L504" s="54">
        <v>8</v>
      </c>
      <c r="M504" s="113" t="s">
        <v>13</v>
      </c>
      <c r="N504" s="54">
        <v>12</v>
      </c>
      <c r="O504" s="55">
        <f t="shared" si="37"/>
        <v>4.3795620437956206E-2</v>
      </c>
    </row>
    <row r="505" spans="2:15" x14ac:dyDescent="0.2">
      <c r="B505" t="s">
        <v>52</v>
      </c>
      <c r="C505">
        <v>0</v>
      </c>
      <c r="F505" t="s">
        <v>52</v>
      </c>
      <c r="G505">
        <v>5</v>
      </c>
      <c r="I505">
        <f t="shared" si="36"/>
        <v>5</v>
      </c>
      <c r="L505" s="54">
        <v>9</v>
      </c>
      <c r="M505" s="113" t="s">
        <v>282</v>
      </c>
      <c r="N505" s="54">
        <v>11</v>
      </c>
      <c r="O505" s="55">
        <f t="shared" si="37"/>
        <v>4.0145985401459854E-2</v>
      </c>
    </row>
    <row r="506" spans="2:15" x14ac:dyDescent="0.2">
      <c r="B506" t="s">
        <v>53</v>
      </c>
      <c r="C506">
        <v>6</v>
      </c>
      <c r="F506" t="s">
        <v>53</v>
      </c>
      <c r="G506">
        <v>4</v>
      </c>
      <c r="I506">
        <f t="shared" si="36"/>
        <v>10</v>
      </c>
      <c r="L506" s="54">
        <v>10</v>
      </c>
      <c r="M506" s="113" t="s">
        <v>1</v>
      </c>
      <c r="N506" s="54">
        <v>10</v>
      </c>
      <c r="O506" s="55">
        <f t="shared" si="37"/>
        <v>3.6496350364963501E-2</v>
      </c>
    </row>
    <row r="507" spans="2:15" x14ac:dyDescent="0.2">
      <c r="B507" t="s">
        <v>54</v>
      </c>
      <c r="C507">
        <v>2</v>
      </c>
      <c r="F507" t="s">
        <v>54</v>
      </c>
      <c r="G507">
        <v>1</v>
      </c>
      <c r="I507">
        <f t="shared" si="36"/>
        <v>3</v>
      </c>
      <c r="L507" s="54">
        <v>11</v>
      </c>
      <c r="M507" s="113" t="s">
        <v>10</v>
      </c>
      <c r="N507" s="54">
        <v>10</v>
      </c>
      <c r="O507" s="55">
        <f t="shared" si="37"/>
        <v>3.6496350364963501E-2</v>
      </c>
    </row>
    <row r="508" spans="2:15" x14ac:dyDescent="0.2">
      <c r="B508" t="s">
        <v>55</v>
      </c>
      <c r="C508">
        <v>6</v>
      </c>
      <c r="F508" t="s">
        <v>55</v>
      </c>
      <c r="G508">
        <v>8</v>
      </c>
      <c r="I508">
        <f t="shared" si="36"/>
        <v>14</v>
      </c>
      <c r="L508" s="54">
        <v>12</v>
      </c>
      <c r="M508" s="113" t="s">
        <v>22</v>
      </c>
      <c r="N508" s="54">
        <v>8</v>
      </c>
      <c r="O508" s="55">
        <f t="shared" si="37"/>
        <v>2.9197080291970802E-2</v>
      </c>
    </row>
    <row r="509" spans="2:15" x14ac:dyDescent="0.2">
      <c r="B509" t="s">
        <v>13</v>
      </c>
      <c r="C509">
        <v>1</v>
      </c>
      <c r="F509" t="s">
        <v>13</v>
      </c>
      <c r="G509">
        <v>11</v>
      </c>
      <c r="I509">
        <f t="shared" si="36"/>
        <v>12</v>
      </c>
      <c r="L509" s="54">
        <v>13</v>
      </c>
      <c r="M509" s="113" t="s">
        <v>2</v>
      </c>
      <c r="N509" s="54">
        <v>7</v>
      </c>
      <c r="O509" s="55">
        <f t="shared" si="37"/>
        <v>2.5547445255474453E-2</v>
      </c>
    </row>
    <row r="510" spans="2:15" x14ac:dyDescent="0.2">
      <c r="B510" t="s">
        <v>56</v>
      </c>
      <c r="C510">
        <v>4</v>
      </c>
      <c r="F510" t="s">
        <v>56</v>
      </c>
      <c r="G510">
        <v>22</v>
      </c>
      <c r="I510">
        <f t="shared" si="36"/>
        <v>26</v>
      </c>
      <c r="L510" s="54">
        <v>14</v>
      </c>
      <c r="M510" s="113" t="s">
        <v>18</v>
      </c>
      <c r="N510" s="54">
        <v>7</v>
      </c>
      <c r="O510" s="55">
        <f t="shared" si="37"/>
        <v>2.5547445255474453E-2</v>
      </c>
    </row>
    <row r="511" spans="2:15" x14ac:dyDescent="0.2">
      <c r="B511" t="s">
        <v>57</v>
      </c>
      <c r="C511">
        <v>7</v>
      </c>
      <c r="F511" t="s">
        <v>57</v>
      </c>
      <c r="G511">
        <v>29</v>
      </c>
      <c r="I511">
        <f t="shared" si="36"/>
        <v>36</v>
      </c>
      <c r="L511" s="54">
        <v>15</v>
      </c>
      <c r="M511" s="113" t="s">
        <v>26</v>
      </c>
      <c r="N511" s="54">
        <v>7</v>
      </c>
      <c r="O511" s="55">
        <f t="shared" si="37"/>
        <v>2.5547445255474453E-2</v>
      </c>
    </row>
    <row r="512" spans="2:15" x14ac:dyDescent="0.2">
      <c r="B512" t="s">
        <v>58</v>
      </c>
      <c r="C512">
        <v>0</v>
      </c>
      <c r="F512" t="s">
        <v>58</v>
      </c>
      <c r="G512">
        <v>1</v>
      </c>
      <c r="I512">
        <f t="shared" si="36"/>
        <v>1</v>
      </c>
      <c r="L512" s="54">
        <v>16</v>
      </c>
      <c r="M512" s="113" t="s">
        <v>8</v>
      </c>
      <c r="N512" s="54">
        <v>6</v>
      </c>
      <c r="O512" s="55">
        <f t="shared" si="37"/>
        <v>2.1897810218978103E-2</v>
      </c>
    </row>
    <row r="513" spans="2:15" x14ac:dyDescent="0.2">
      <c r="B513" t="s">
        <v>59</v>
      </c>
      <c r="C513">
        <v>0</v>
      </c>
      <c r="F513" t="s">
        <v>59</v>
      </c>
      <c r="G513">
        <v>2</v>
      </c>
      <c r="I513">
        <f t="shared" si="36"/>
        <v>2</v>
      </c>
      <c r="L513" s="54">
        <v>17</v>
      </c>
      <c r="M513" s="113" t="s">
        <v>23</v>
      </c>
      <c r="N513" s="54">
        <v>6</v>
      </c>
      <c r="O513" s="55">
        <f t="shared" si="37"/>
        <v>2.1897810218978103E-2</v>
      </c>
    </row>
    <row r="514" spans="2:15" x14ac:dyDescent="0.2">
      <c r="B514" t="s">
        <v>60</v>
      </c>
      <c r="C514">
        <v>2</v>
      </c>
      <c r="F514" t="s">
        <v>60</v>
      </c>
      <c r="G514">
        <v>5</v>
      </c>
      <c r="I514">
        <f t="shared" si="36"/>
        <v>7</v>
      </c>
      <c r="L514" s="54">
        <v>18</v>
      </c>
      <c r="M514" s="115" t="s">
        <v>3</v>
      </c>
      <c r="N514" s="54">
        <v>5</v>
      </c>
      <c r="O514" s="55">
        <f t="shared" si="37"/>
        <v>1.824817518248175E-2</v>
      </c>
    </row>
    <row r="515" spans="2:15" x14ac:dyDescent="0.2">
      <c r="B515" t="s">
        <v>19</v>
      </c>
      <c r="C515">
        <v>0</v>
      </c>
      <c r="F515" t="s">
        <v>19</v>
      </c>
      <c r="G515">
        <v>2</v>
      </c>
      <c r="I515">
        <f t="shared" si="36"/>
        <v>2</v>
      </c>
      <c r="L515" s="54">
        <v>19</v>
      </c>
      <c r="M515" s="113" t="s">
        <v>9</v>
      </c>
      <c r="N515" s="54">
        <v>5</v>
      </c>
      <c r="O515" s="55">
        <f t="shared" si="37"/>
        <v>1.824817518248175E-2</v>
      </c>
    </row>
    <row r="516" spans="2:15" x14ac:dyDescent="0.2">
      <c r="B516" t="s">
        <v>61</v>
      </c>
      <c r="C516">
        <v>6</v>
      </c>
      <c r="F516" t="s">
        <v>61</v>
      </c>
      <c r="G516">
        <v>5</v>
      </c>
      <c r="I516">
        <f t="shared" si="36"/>
        <v>11</v>
      </c>
      <c r="L516" s="54">
        <v>20</v>
      </c>
      <c r="M516" s="113" t="s">
        <v>24</v>
      </c>
      <c r="N516" s="54">
        <v>5</v>
      </c>
      <c r="O516" s="55">
        <f t="shared" si="37"/>
        <v>1.824817518248175E-2</v>
      </c>
    </row>
    <row r="517" spans="2:15" x14ac:dyDescent="0.2">
      <c r="B517" t="s">
        <v>62</v>
      </c>
      <c r="C517">
        <v>1</v>
      </c>
      <c r="F517" t="s">
        <v>62</v>
      </c>
      <c r="G517">
        <v>0</v>
      </c>
      <c r="I517">
        <f t="shared" si="36"/>
        <v>1</v>
      </c>
      <c r="L517" s="54">
        <v>21</v>
      </c>
      <c r="M517" s="113" t="s">
        <v>28</v>
      </c>
      <c r="N517" s="54">
        <v>5</v>
      </c>
      <c r="O517" s="55">
        <f t="shared" si="37"/>
        <v>1.824817518248175E-2</v>
      </c>
    </row>
    <row r="518" spans="2:15" x14ac:dyDescent="0.2">
      <c r="B518" t="s">
        <v>63</v>
      </c>
      <c r="C518">
        <v>1</v>
      </c>
      <c r="F518" t="s">
        <v>63</v>
      </c>
      <c r="G518">
        <v>7</v>
      </c>
      <c r="I518">
        <f t="shared" si="36"/>
        <v>8</v>
      </c>
      <c r="L518" s="54">
        <v>22</v>
      </c>
      <c r="M518" s="113" t="s">
        <v>11</v>
      </c>
      <c r="N518" s="54">
        <v>3</v>
      </c>
      <c r="O518" s="55">
        <f t="shared" si="37"/>
        <v>1.0948905109489052E-2</v>
      </c>
    </row>
    <row r="519" spans="2:15" x14ac:dyDescent="0.2">
      <c r="B519" t="s">
        <v>23</v>
      </c>
      <c r="C519">
        <v>0</v>
      </c>
      <c r="F519" t="s">
        <v>23</v>
      </c>
      <c r="G519">
        <v>6</v>
      </c>
      <c r="I519">
        <f t="shared" si="36"/>
        <v>6</v>
      </c>
      <c r="L519" s="54">
        <v>23</v>
      </c>
      <c r="M519" s="113" t="s">
        <v>29</v>
      </c>
      <c r="N519" s="54">
        <v>3</v>
      </c>
      <c r="O519" s="55">
        <f t="shared" si="37"/>
        <v>1.0948905109489052E-2</v>
      </c>
    </row>
    <row r="520" spans="2:15" x14ac:dyDescent="0.2">
      <c r="B520" t="s">
        <v>64</v>
      </c>
      <c r="C520">
        <v>1</v>
      </c>
      <c r="F520" t="s">
        <v>64</v>
      </c>
      <c r="G520">
        <v>4</v>
      </c>
      <c r="I520">
        <f t="shared" si="36"/>
        <v>5</v>
      </c>
      <c r="L520" s="54">
        <v>24</v>
      </c>
      <c r="M520" s="113" t="s">
        <v>17</v>
      </c>
      <c r="N520" s="54">
        <v>2</v>
      </c>
      <c r="O520" s="55">
        <f t="shared" si="37"/>
        <v>7.2992700729927005E-3</v>
      </c>
    </row>
    <row r="521" spans="2:15" x14ac:dyDescent="0.2">
      <c r="B521" t="s">
        <v>65</v>
      </c>
      <c r="C521">
        <v>0</v>
      </c>
      <c r="F521" t="s">
        <v>65</v>
      </c>
      <c r="G521">
        <v>0</v>
      </c>
      <c r="I521">
        <f t="shared" si="36"/>
        <v>0</v>
      </c>
      <c r="L521" s="54">
        <v>25</v>
      </c>
      <c r="M521" s="113" t="s">
        <v>19</v>
      </c>
      <c r="N521" s="54">
        <v>2</v>
      </c>
      <c r="O521" s="55">
        <f t="shared" si="37"/>
        <v>7.2992700729927005E-3</v>
      </c>
    </row>
    <row r="522" spans="2:15" x14ac:dyDescent="0.2">
      <c r="B522" t="s">
        <v>66</v>
      </c>
      <c r="C522">
        <v>1</v>
      </c>
      <c r="F522" t="s">
        <v>66</v>
      </c>
      <c r="G522">
        <v>6</v>
      </c>
      <c r="I522">
        <f t="shared" si="36"/>
        <v>7</v>
      </c>
      <c r="L522" s="54">
        <v>26</v>
      </c>
      <c r="M522" s="113" t="s">
        <v>27</v>
      </c>
      <c r="N522" s="54">
        <v>2</v>
      </c>
      <c r="O522" s="55">
        <f t="shared" si="37"/>
        <v>7.2992700729927005E-3</v>
      </c>
    </row>
    <row r="523" spans="2:15" x14ac:dyDescent="0.2">
      <c r="B523" t="s">
        <v>67</v>
      </c>
      <c r="C523">
        <v>1</v>
      </c>
      <c r="F523" t="s">
        <v>67</v>
      </c>
      <c r="G523">
        <v>1</v>
      </c>
      <c r="I523">
        <f t="shared" si="36"/>
        <v>2</v>
      </c>
      <c r="L523" s="54">
        <v>27</v>
      </c>
      <c r="M523" s="113" t="s">
        <v>4</v>
      </c>
      <c r="N523" s="54">
        <v>1</v>
      </c>
      <c r="O523" s="55">
        <f t="shared" si="37"/>
        <v>3.6496350364963502E-3</v>
      </c>
    </row>
    <row r="524" spans="2:15" x14ac:dyDescent="0.2">
      <c r="B524" t="s">
        <v>68</v>
      </c>
      <c r="C524">
        <v>0</v>
      </c>
      <c r="F524" t="s">
        <v>68</v>
      </c>
      <c r="G524">
        <v>5</v>
      </c>
      <c r="I524">
        <f t="shared" si="36"/>
        <v>5</v>
      </c>
      <c r="L524" s="54">
        <v>28</v>
      </c>
      <c r="M524" s="113" t="s">
        <v>16</v>
      </c>
      <c r="N524" s="54">
        <v>1</v>
      </c>
      <c r="O524" s="55">
        <f t="shared" si="37"/>
        <v>3.6496350364963502E-3</v>
      </c>
    </row>
    <row r="525" spans="2:15" x14ac:dyDescent="0.2">
      <c r="B525" t="s">
        <v>69</v>
      </c>
      <c r="C525">
        <v>1</v>
      </c>
      <c r="F525" t="s">
        <v>69</v>
      </c>
      <c r="G525">
        <v>2</v>
      </c>
      <c r="I525">
        <f t="shared" si="36"/>
        <v>3</v>
      </c>
      <c r="L525" s="54">
        <v>29</v>
      </c>
      <c r="M525" s="113" t="s">
        <v>21</v>
      </c>
      <c r="N525" s="54">
        <v>1</v>
      </c>
      <c r="O525" s="55">
        <f t="shared" si="37"/>
        <v>3.6496350364963502E-3</v>
      </c>
    </row>
    <row r="526" spans="2:15" x14ac:dyDescent="0.2">
      <c r="G526">
        <f>SUM(G496:G525)</f>
        <v>207</v>
      </c>
      <c r="I526">
        <f>SUM(I496:I525)</f>
        <v>274</v>
      </c>
      <c r="L526" s="54">
        <v>30</v>
      </c>
      <c r="M526" s="113" t="s">
        <v>25</v>
      </c>
      <c r="N526" s="54">
        <v>0</v>
      </c>
      <c r="O526" s="55">
        <f t="shared" si="37"/>
        <v>0</v>
      </c>
    </row>
    <row r="529" spans="2:2" x14ac:dyDescent="0.2">
      <c r="B529" s="116" t="s">
        <v>0</v>
      </c>
    </row>
    <row r="530" spans="2:2" x14ac:dyDescent="0.2">
      <c r="B530" s="116" t="s">
        <v>1</v>
      </c>
    </row>
    <row r="531" spans="2:2" x14ac:dyDescent="0.2">
      <c r="B531" s="116" t="s">
        <v>2</v>
      </c>
    </row>
    <row r="532" spans="2:2" x14ac:dyDescent="0.2">
      <c r="B532" s="117" t="s">
        <v>3</v>
      </c>
    </row>
    <row r="533" spans="2:2" x14ac:dyDescent="0.2">
      <c r="B533" s="116" t="s">
        <v>4</v>
      </c>
    </row>
    <row r="534" spans="2:2" x14ac:dyDescent="0.2">
      <c r="B534" s="116" t="s">
        <v>5</v>
      </c>
    </row>
    <row r="535" spans="2:2" x14ac:dyDescent="0.2">
      <c r="B535" s="116" t="s">
        <v>6</v>
      </c>
    </row>
    <row r="536" spans="2:2" x14ac:dyDescent="0.2">
      <c r="B536" s="116" t="s">
        <v>7</v>
      </c>
    </row>
    <row r="537" spans="2:2" x14ac:dyDescent="0.2">
      <c r="B537" s="116" t="s">
        <v>8</v>
      </c>
    </row>
    <row r="538" spans="2:2" x14ac:dyDescent="0.2">
      <c r="B538" s="116" t="s">
        <v>9</v>
      </c>
    </row>
    <row r="539" spans="2:2" x14ac:dyDescent="0.2">
      <c r="B539" s="116" t="s">
        <v>10</v>
      </c>
    </row>
    <row r="540" spans="2:2" x14ac:dyDescent="0.2">
      <c r="B540" s="116" t="s">
        <v>11</v>
      </c>
    </row>
    <row r="541" spans="2:2" x14ac:dyDescent="0.2">
      <c r="B541" s="116" t="s">
        <v>12</v>
      </c>
    </row>
    <row r="542" spans="2:2" x14ac:dyDescent="0.2">
      <c r="B542" s="116" t="s">
        <v>13</v>
      </c>
    </row>
    <row r="543" spans="2:2" x14ac:dyDescent="0.2">
      <c r="B543" s="116" t="s">
        <v>14</v>
      </c>
    </row>
    <row r="544" spans="2:2" x14ac:dyDescent="0.2">
      <c r="B544" s="116" t="s">
        <v>15</v>
      </c>
    </row>
    <row r="545" spans="2:2" x14ac:dyDescent="0.2">
      <c r="B545" s="116" t="s">
        <v>16</v>
      </c>
    </row>
    <row r="546" spans="2:2" x14ac:dyDescent="0.2">
      <c r="B546" s="116" t="s">
        <v>17</v>
      </c>
    </row>
    <row r="547" spans="2:2" x14ac:dyDescent="0.2">
      <c r="B547" s="116" t="s">
        <v>18</v>
      </c>
    </row>
    <row r="548" spans="2:2" x14ac:dyDescent="0.2">
      <c r="B548" s="116" t="s">
        <v>19</v>
      </c>
    </row>
    <row r="549" spans="2:2" x14ac:dyDescent="0.2">
      <c r="B549" s="116" t="s">
        <v>282</v>
      </c>
    </row>
    <row r="550" spans="2:2" x14ac:dyDescent="0.2">
      <c r="B550" s="116" t="s">
        <v>21</v>
      </c>
    </row>
    <row r="551" spans="2:2" x14ac:dyDescent="0.2">
      <c r="B551" s="116" t="s">
        <v>22</v>
      </c>
    </row>
    <row r="552" spans="2:2" x14ac:dyDescent="0.2">
      <c r="B552" s="116" t="s">
        <v>23</v>
      </c>
    </row>
    <row r="553" spans="2:2" x14ac:dyDescent="0.2">
      <c r="B553" s="116" t="s">
        <v>24</v>
      </c>
    </row>
    <row r="554" spans="2:2" x14ac:dyDescent="0.2">
      <c r="B554" s="116" t="s">
        <v>25</v>
      </c>
    </row>
    <row r="555" spans="2:2" x14ac:dyDescent="0.2">
      <c r="B555" s="116" t="s">
        <v>26</v>
      </c>
    </row>
    <row r="556" spans="2:2" x14ac:dyDescent="0.2">
      <c r="B556" s="116" t="s">
        <v>27</v>
      </c>
    </row>
    <row r="557" spans="2:2" x14ac:dyDescent="0.2">
      <c r="B557" s="116" t="s">
        <v>28</v>
      </c>
    </row>
    <row r="558" spans="2:2" x14ac:dyDescent="0.2">
      <c r="B558" s="116" t="s">
        <v>29</v>
      </c>
    </row>
    <row r="570" spans="2:14" x14ac:dyDescent="0.2">
      <c r="B570" t="s">
        <v>359</v>
      </c>
      <c r="C570" s="1">
        <v>2008</v>
      </c>
      <c r="D570" s="1">
        <v>2009</v>
      </c>
      <c r="E570" s="1">
        <v>2010</v>
      </c>
      <c r="F570" s="1">
        <v>2011</v>
      </c>
      <c r="G570" s="1">
        <v>2012</v>
      </c>
      <c r="H570" s="1">
        <v>2013</v>
      </c>
      <c r="I570" s="1">
        <v>2014</v>
      </c>
      <c r="J570" s="1">
        <v>2015</v>
      </c>
      <c r="K570" s="1">
        <v>2016</v>
      </c>
      <c r="L570" s="1">
        <v>2017</v>
      </c>
      <c r="M570" s="1">
        <v>2018</v>
      </c>
      <c r="N570" s="1">
        <v>2019</v>
      </c>
    </row>
    <row r="571" spans="2:14" x14ac:dyDescent="0.2">
      <c r="B571" t="s">
        <v>34</v>
      </c>
      <c r="C571">
        <v>0</v>
      </c>
      <c r="D571">
        <v>0</v>
      </c>
      <c r="E571">
        <v>2</v>
      </c>
      <c r="F571">
        <v>1</v>
      </c>
      <c r="G571">
        <v>9</v>
      </c>
      <c r="H571">
        <v>5</v>
      </c>
      <c r="I571">
        <v>0</v>
      </c>
      <c r="J571">
        <v>2</v>
      </c>
      <c r="K571">
        <v>4</v>
      </c>
      <c r="L571">
        <v>2</v>
      </c>
      <c r="M571">
        <v>1</v>
      </c>
      <c r="N571">
        <v>0</v>
      </c>
    </row>
    <row r="572" spans="2:14" x14ac:dyDescent="0.2">
      <c r="B572" t="s">
        <v>74</v>
      </c>
      <c r="C572">
        <v>0</v>
      </c>
      <c r="D572">
        <v>1</v>
      </c>
      <c r="E572">
        <v>1</v>
      </c>
      <c r="F572">
        <v>5</v>
      </c>
      <c r="G572">
        <v>5</v>
      </c>
      <c r="H572">
        <v>2</v>
      </c>
      <c r="I572">
        <v>2</v>
      </c>
      <c r="J572">
        <v>4</v>
      </c>
      <c r="K572">
        <v>2</v>
      </c>
      <c r="L572">
        <v>1</v>
      </c>
      <c r="M572">
        <v>3</v>
      </c>
      <c r="N572">
        <v>1</v>
      </c>
    </row>
    <row r="573" spans="2:14" x14ac:dyDescent="0.2">
      <c r="B573" t="s">
        <v>73</v>
      </c>
      <c r="C573">
        <v>0</v>
      </c>
      <c r="D573">
        <v>0</v>
      </c>
      <c r="E573">
        <v>0</v>
      </c>
      <c r="F573">
        <v>0</v>
      </c>
      <c r="G573">
        <v>1</v>
      </c>
      <c r="H573">
        <v>0</v>
      </c>
      <c r="I573">
        <v>1</v>
      </c>
      <c r="J573">
        <v>0</v>
      </c>
      <c r="K573">
        <v>0</v>
      </c>
      <c r="L573">
        <v>0</v>
      </c>
      <c r="M573">
        <v>0</v>
      </c>
      <c r="N573">
        <v>0</v>
      </c>
    </row>
    <row r="574" spans="2:14" x14ac:dyDescent="0.2">
      <c r="B574" t="s">
        <v>71</v>
      </c>
      <c r="C574">
        <v>0</v>
      </c>
      <c r="D574">
        <v>0</v>
      </c>
      <c r="E574">
        <v>0</v>
      </c>
      <c r="F574">
        <v>0</v>
      </c>
      <c r="G574">
        <v>0</v>
      </c>
      <c r="H574">
        <v>0</v>
      </c>
      <c r="I574">
        <v>0</v>
      </c>
      <c r="J574">
        <v>0</v>
      </c>
      <c r="K574">
        <v>0</v>
      </c>
      <c r="L574">
        <v>0</v>
      </c>
      <c r="M574">
        <v>0</v>
      </c>
      <c r="N574">
        <v>0</v>
      </c>
    </row>
    <row r="575" spans="2:14" x14ac:dyDescent="0.2">
      <c r="B575" t="s">
        <v>360</v>
      </c>
      <c r="C575">
        <v>0</v>
      </c>
      <c r="D575">
        <v>0</v>
      </c>
      <c r="E575">
        <v>0</v>
      </c>
      <c r="F575">
        <v>0</v>
      </c>
      <c r="G575">
        <v>1</v>
      </c>
      <c r="H575">
        <v>0</v>
      </c>
      <c r="I575">
        <v>0</v>
      </c>
      <c r="J575">
        <v>0</v>
      </c>
      <c r="K575">
        <v>0</v>
      </c>
      <c r="L575">
        <v>0</v>
      </c>
      <c r="M575">
        <v>0</v>
      </c>
      <c r="N575">
        <v>0</v>
      </c>
    </row>
    <row r="581" spans="2:14" x14ac:dyDescent="0.2">
      <c r="B581" t="s">
        <v>361</v>
      </c>
      <c r="C581" s="1">
        <v>2008</v>
      </c>
      <c r="D581" s="1">
        <v>2009</v>
      </c>
      <c r="E581" s="1">
        <v>2010</v>
      </c>
      <c r="F581" s="1">
        <v>2011</v>
      </c>
      <c r="G581" s="1">
        <v>2012</v>
      </c>
      <c r="H581" s="1">
        <v>2013</v>
      </c>
      <c r="I581" s="1">
        <v>2014</v>
      </c>
      <c r="J581" s="1">
        <v>2015</v>
      </c>
      <c r="K581" s="1">
        <v>2016</v>
      </c>
      <c r="L581" s="1">
        <v>2017</v>
      </c>
      <c r="M581" s="1">
        <v>2018</v>
      </c>
      <c r="N581" s="1">
        <v>2019</v>
      </c>
    </row>
    <row r="582" spans="2:14" x14ac:dyDescent="0.2">
      <c r="B582" t="s">
        <v>34</v>
      </c>
    </row>
    <row r="583" spans="2:14" x14ac:dyDescent="0.2">
      <c r="B583" t="s">
        <v>74</v>
      </c>
    </row>
    <row r="584" spans="2:14" x14ac:dyDescent="0.2">
      <c r="B584" t="s">
        <v>73</v>
      </c>
    </row>
    <row r="585" spans="2:14" x14ac:dyDescent="0.2">
      <c r="B585" t="s">
        <v>71</v>
      </c>
    </row>
    <row r="586" spans="2:14" x14ac:dyDescent="0.2">
      <c r="B586" t="s">
        <v>360</v>
      </c>
    </row>
    <row r="591" spans="2:14" x14ac:dyDescent="0.2">
      <c r="B591" s="126" t="s">
        <v>362</v>
      </c>
      <c r="C591" s="127">
        <v>2008</v>
      </c>
      <c r="D591" s="127">
        <v>2009</v>
      </c>
      <c r="E591" s="127">
        <v>2010</v>
      </c>
      <c r="F591" s="127">
        <v>2011</v>
      </c>
      <c r="G591" s="127">
        <v>2012</v>
      </c>
      <c r="H591" s="127">
        <v>2013</v>
      </c>
      <c r="I591" s="127">
        <v>2014</v>
      </c>
      <c r="J591" s="127">
        <v>2015</v>
      </c>
      <c r="K591" s="127">
        <v>2016</v>
      </c>
      <c r="L591" s="127">
        <v>2017</v>
      </c>
      <c r="M591" s="127">
        <v>2018</v>
      </c>
      <c r="N591" s="127">
        <v>2019</v>
      </c>
    </row>
    <row r="592" spans="2:14" x14ac:dyDescent="0.2">
      <c r="B592" s="126" t="s">
        <v>34</v>
      </c>
      <c r="C592" s="126"/>
      <c r="D592" s="126"/>
      <c r="E592" s="126"/>
      <c r="F592" s="126"/>
      <c r="G592" s="126"/>
      <c r="H592" s="126"/>
      <c r="I592" s="126"/>
      <c r="J592" s="126"/>
      <c r="K592" s="126"/>
      <c r="L592" s="126"/>
      <c r="M592" s="126"/>
      <c r="N592" s="126"/>
    </row>
    <row r="593" spans="2:14" x14ac:dyDescent="0.2">
      <c r="B593" s="126" t="s">
        <v>74</v>
      </c>
      <c r="C593" s="126"/>
      <c r="D593" s="126"/>
      <c r="E593" s="126"/>
      <c r="F593" s="126"/>
      <c r="G593" s="126"/>
      <c r="H593" s="126"/>
      <c r="I593" s="126"/>
      <c r="J593" s="126"/>
      <c r="K593" s="126"/>
      <c r="L593" s="126"/>
      <c r="M593" s="126"/>
      <c r="N593" s="126"/>
    </row>
    <row r="594" spans="2:14" x14ac:dyDescent="0.2">
      <c r="B594" s="126" t="s">
        <v>73</v>
      </c>
      <c r="C594" s="126"/>
      <c r="D594" s="126"/>
      <c r="E594" s="126"/>
      <c r="F594" s="126"/>
      <c r="G594" s="126"/>
      <c r="H594" s="126"/>
      <c r="I594" s="126"/>
      <c r="J594" s="126"/>
      <c r="K594" s="126"/>
      <c r="L594" s="126"/>
      <c r="M594" s="126"/>
      <c r="N594" s="126"/>
    </row>
    <row r="595" spans="2:14" x14ac:dyDescent="0.2">
      <c r="B595" s="126" t="s">
        <v>71</v>
      </c>
      <c r="C595" s="126"/>
      <c r="D595" s="126"/>
      <c r="E595" s="126"/>
      <c r="F595" s="126"/>
      <c r="G595" s="126"/>
      <c r="H595" s="126"/>
      <c r="I595" s="126"/>
      <c r="J595" s="126"/>
      <c r="K595" s="126"/>
      <c r="L595" s="126"/>
      <c r="M595" s="126"/>
      <c r="N595" s="126"/>
    </row>
    <row r="596" spans="2:14" x14ac:dyDescent="0.2">
      <c r="B596" s="126" t="s">
        <v>360</v>
      </c>
      <c r="C596" s="126"/>
      <c r="D596" s="126"/>
      <c r="E596" s="126"/>
      <c r="F596" s="126"/>
      <c r="G596" s="126"/>
      <c r="H596" s="126"/>
      <c r="I596" s="126"/>
      <c r="J596" s="126"/>
      <c r="K596" s="126"/>
      <c r="L596" s="126"/>
      <c r="M596" s="126"/>
      <c r="N596" s="126"/>
    </row>
    <row r="597" spans="2:14" x14ac:dyDescent="0.2">
      <c r="B597" s="126"/>
      <c r="C597" s="126"/>
      <c r="D597" s="126"/>
      <c r="E597" s="126"/>
      <c r="F597" s="126"/>
      <c r="G597" s="126"/>
      <c r="H597" s="126"/>
      <c r="I597" s="126"/>
      <c r="J597" s="126"/>
      <c r="K597" s="126"/>
      <c r="L597" s="126"/>
      <c r="M597" s="126"/>
      <c r="N597" s="126"/>
    </row>
    <row r="598" spans="2:14" x14ac:dyDescent="0.2">
      <c r="C598" s="144" t="s">
        <v>363</v>
      </c>
      <c r="D598" s="144"/>
      <c r="E598" s="144"/>
      <c r="F598" s="144"/>
    </row>
    <row r="599" spans="2:14" x14ac:dyDescent="0.2">
      <c r="B599" s="126" t="s">
        <v>358</v>
      </c>
      <c r="C599" t="s">
        <v>295</v>
      </c>
      <c r="D599" t="s">
        <v>289</v>
      </c>
      <c r="E599" t="s">
        <v>364</v>
      </c>
      <c r="F599" t="s">
        <v>62</v>
      </c>
      <c r="H599" t="s">
        <v>365</v>
      </c>
    </row>
    <row r="600" spans="2:14" x14ac:dyDescent="0.2">
      <c r="B600" s="126" t="s">
        <v>34</v>
      </c>
      <c r="C600">
        <v>26</v>
      </c>
      <c r="D600">
        <v>8</v>
      </c>
      <c r="E600">
        <v>18</v>
      </c>
      <c r="F600">
        <v>0</v>
      </c>
    </row>
    <row r="601" spans="2:14" x14ac:dyDescent="0.2">
      <c r="B601" s="126" t="s">
        <v>74</v>
      </c>
      <c r="C601">
        <v>27</v>
      </c>
      <c r="D601">
        <v>2</v>
      </c>
      <c r="E601">
        <v>11</v>
      </c>
      <c r="F601">
        <v>0</v>
      </c>
    </row>
    <row r="602" spans="2:14" x14ac:dyDescent="0.2">
      <c r="B602" s="126" t="s">
        <v>73</v>
      </c>
      <c r="C602">
        <v>2</v>
      </c>
      <c r="D602">
        <v>11</v>
      </c>
      <c r="E602">
        <v>8</v>
      </c>
      <c r="F602">
        <v>2</v>
      </c>
    </row>
    <row r="603" spans="2:14" x14ac:dyDescent="0.2">
      <c r="B603" s="126" t="s">
        <v>71</v>
      </c>
      <c r="C603">
        <v>0</v>
      </c>
      <c r="D603">
        <v>2</v>
      </c>
      <c r="E603">
        <v>2</v>
      </c>
      <c r="F603">
        <v>0</v>
      </c>
    </row>
    <row r="604" spans="2:14" x14ac:dyDescent="0.2">
      <c r="B604" s="126" t="s">
        <v>360</v>
      </c>
      <c r="C604">
        <v>1</v>
      </c>
      <c r="D604">
        <v>7</v>
      </c>
      <c r="E604">
        <v>3</v>
      </c>
      <c r="F604">
        <v>0</v>
      </c>
    </row>
    <row r="605" spans="2:14" x14ac:dyDescent="0.2">
      <c r="B605" s="126" t="s">
        <v>30</v>
      </c>
      <c r="C605">
        <f>SUM(C600:C604)</f>
        <v>56</v>
      </c>
      <c r="D605">
        <f t="shared" ref="D605:F605" si="38">SUM(D600:D604)</f>
        <v>30</v>
      </c>
      <c r="E605">
        <f t="shared" si="38"/>
        <v>42</v>
      </c>
      <c r="F605">
        <f t="shared" si="38"/>
        <v>2</v>
      </c>
    </row>
    <row r="629" spans="2:6" x14ac:dyDescent="0.2">
      <c r="C629" s="144" t="s">
        <v>363</v>
      </c>
      <c r="D629" s="144"/>
      <c r="E629" s="144"/>
      <c r="F629" s="144"/>
    </row>
    <row r="630" spans="2:6" x14ac:dyDescent="0.2">
      <c r="B630" s="126" t="s">
        <v>358</v>
      </c>
      <c r="C630" t="s">
        <v>295</v>
      </c>
      <c r="D630" t="s">
        <v>289</v>
      </c>
      <c r="E630" t="s">
        <v>364</v>
      </c>
      <c r="F630" t="s">
        <v>62</v>
      </c>
    </row>
    <row r="631" spans="2:6" x14ac:dyDescent="0.2">
      <c r="B631" s="126" t="s">
        <v>34</v>
      </c>
      <c r="C631" s="71">
        <f>C600/$C$605</f>
        <v>0.4642857142857143</v>
      </c>
      <c r="D631" s="71">
        <f>D600/$D$605</f>
        <v>0.26666666666666666</v>
      </c>
      <c r="E631" s="71">
        <f>E600/$E$605</f>
        <v>0.42857142857142855</v>
      </c>
      <c r="F631" s="71">
        <f>F600/$F$605</f>
        <v>0</v>
      </c>
    </row>
    <row r="632" spans="2:6" x14ac:dyDescent="0.2">
      <c r="B632" s="126" t="s">
        <v>74</v>
      </c>
      <c r="C632" s="71">
        <f t="shared" ref="C632:C635" si="39">C601/$C$605</f>
        <v>0.48214285714285715</v>
      </c>
      <c r="D632" s="71">
        <f t="shared" ref="D632:D635" si="40">D601/$D$605</f>
        <v>6.6666666666666666E-2</v>
      </c>
      <c r="E632" s="71">
        <f t="shared" ref="E632:E635" si="41">E601/$E$605</f>
        <v>0.26190476190476192</v>
      </c>
      <c r="F632" s="71">
        <f t="shared" ref="F632:F635" si="42">F601/$F$605</f>
        <v>0</v>
      </c>
    </row>
    <row r="633" spans="2:6" x14ac:dyDescent="0.2">
      <c r="B633" s="126" t="s">
        <v>73</v>
      </c>
      <c r="C633" s="71">
        <f t="shared" si="39"/>
        <v>3.5714285714285712E-2</v>
      </c>
      <c r="D633" s="71">
        <f t="shared" si="40"/>
        <v>0.36666666666666664</v>
      </c>
      <c r="E633" s="71">
        <f t="shared" si="41"/>
        <v>0.19047619047619047</v>
      </c>
      <c r="F633" s="71">
        <f t="shared" si="42"/>
        <v>1</v>
      </c>
    </row>
    <row r="634" spans="2:6" x14ac:dyDescent="0.2">
      <c r="B634" s="126" t="s">
        <v>71</v>
      </c>
      <c r="C634" s="71">
        <f t="shared" si="39"/>
        <v>0</v>
      </c>
      <c r="D634" s="71">
        <f t="shared" si="40"/>
        <v>6.6666666666666666E-2</v>
      </c>
      <c r="E634" s="71">
        <f t="shared" si="41"/>
        <v>4.7619047619047616E-2</v>
      </c>
      <c r="F634" s="71">
        <f t="shared" si="42"/>
        <v>0</v>
      </c>
    </row>
    <row r="635" spans="2:6" x14ac:dyDescent="0.2">
      <c r="B635" s="126" t="s">
        <v>360</v>
      </c>
      <c r="C635" s="71">
        <f t="shared" si="39"/>
        <v>1.7857142857142856E-2</v>
      </c>
      <c r="D635" s="71">
        <f t="shared" si="40"/>
        <v>0.23333333333333334</v>
      </c>
      <c r="E635" s="71">
        <f t="shared" si="41"/>
        <v>7.1428571428571425E-2</v>
      </c>
      <c r="F635" s="71">
        <f t="shared" si="42"/>
        <v>0</v>
      </c>
    </row>
  </sheetData>
  <autoFilter ref="M461:O491" xr:uid="{1F5C01FA-0347-C14F-9FBA-12003D0BC025}">
    <sortState xmlns:xlrd2="http://schemas.microsoft.com/office/spreadsheetml/2017/richdata2" ref="M462:O491">
      <sortCondition descending="1" ref="N461:N491"/>
    </sortState>
  </autoFilter>
  <mergeCells count="17">
    <mergeCell ref="C598:F598"/>
    <mergeCell ref="C629:F629"/>
    <mergeCell ref="AA4:AH4"/>
    <mergeCell ref="L153:O153"/>
    <mergeCell ref="L118:O118"/>
    <mergeCell ref="L357:O357"/>
    <mergeCell ref="L460:O460"/>
    <mergeCell ref="L495:O495"/>
    <mergeCell ref="L255:O255"/>
    <mergeCell ref="L221:O221"/>
    <mergeCell ref="L187:O187"/>
    <mergeCell ref="L425:O425"/>
    <mergeCell ref="AP49:AS49"/>
    <mergeCell ref="V391:W391"/>
    <mergeCell ref="X391:Y391"/>
    <mergeCell ref="U391:U392"/>
    <mergeCell ref="T391:T39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8C1A1-DD1B-8140-9B96-B6D4555F0511}">
  <dimension ref="B3:O44"/>
  <sheetViews>
    <sheetView workbookViewId="0">
      <selection activeCell="Q32" sqref="Q32"/>
    </sheetView>
  </sheetViews>
  <sheetFormatPr baseColWidth="10" defaultRowHeight="16" x14ac:dyDescent="0.2"/>
  <sheetData>
    <row r="3" spans="2:15" x14ac:dyDescent="0.2">
      <c r="B3" s="102" t="s">
        <v>324</v>
      </c>
      <c r="C3" s="1"/>
      <c r="D3" s="1"/>
      <c r="E3" s="1"/>
      <c r="F3" s="1"/>
      <c r="G3" s="1"/>
      <c r="H3" s="1"/>
      <c r="I3" s="1"/>
      <c r="J3" s="1"/>
      <c r="K3" s="1"/>
      <c r="L3" s="1"/>
      <c r="M3" s="1"/>
      <c r="N3" s="1"/>
      <c r="O3" s="1"/>
    </row>
    <row r="4" spans="2:15" x14ac:dyDescent="0.2">
      <c r="B4" s="1"/>
      <c r="C4" s="148"/>
      <c r="D4" s="148"/>
      <c r="E4" s="148"/>
      <c r="F4" s="148"/>
      <c r="G4" s="148"/>
      <c r="H4" s="148"/>
      <c r="I4" s="148"/>
      <c r="J4" s="148"/>
      <c r="K4" s="148"/>
      <c r="L4" s="148"/>
      <c r="M4" s="148"/>
      <c r="N4" s="148"/>
      <c r="O4" s="1"/>
    </row>
    <row r="5" spans="2:15" x14ac:dyDescent="0.2">
      <c r="B5" s="103" t="s">
        <v>325</v>
      </c>
      <c r="C5" s="104">
        <v>2008</v>
      </c>
      <c r="D5" s="104">
        <v>2009</v>
      </c>
      <c r="E5" s="104">
        <v>2010</v>
      </c>
      <c r="F5" s="104">
        <v>2011</v>
      </c>
      <c r="G5" s="104">
        <v>2012</v>
      </c>
      <c r="H5" s="104">
        <v>2013</v>
      </c>
      <c r="I5" s="104">
        <v>2014</v>
      </c>
      <c r="J5" s="104">
        <v>2015</v>
      </c>
      <c r="K5" s="104">
        <v>2016</v>
      </c>
      <c r="L5" s="104">
        <v>2017</v>
      </c>
      <c r="M5" s="104">
        <v>2018</v>
      </c>
      <c r="N5" s="104">
        <v>2019</v>
      </c>
      <c r="O5" s="103" t="s">
        <v>30</v>
      </c>
    </row>
    <row r="6" spans="2:15" x14ac:dyDescent="0.2">
      <c r="B6" s="10" t="s">
        <v>326</v>
      </c>
      <c r="C6" s="10"/>
      <c r="D6" s="10"/>
      <c r="E6" s="10"/>
      <c r="F6" s="10"/>
      <c r="G6" s="10"/>
      <c r="H6" s="10"/>
      <c r="I6" s="10">
        <v>1</v>
      </c>
      <c r="J6" s="10"/>
      <c r="K6" s="10"/>
      <c r="L6" s="10">
        <v>1</v>
      </c>
      <c r="M6" s="10">
        <v>1</v>
      </c>
      <c r="N6" s="10"/>
      <c r="O6" s="10">
        <f t="shared" ref="O6:O25" si="0">SUM(C6:N6)</f>
        <v>3</v>
      </c>
    </row>
    <row r="7" spans="2:15" x14ac:dyDescent="0.2">
      <c r="B7" s="10" t="s">
        <v>327</v>
      </c>
      <c r="C7" s="10"/>
      <c r="D7" s="10"/>
      <c r="E7" s="10">
        <v>1</v>
      </c>
      <c r="F7" s="10"/>
      <c r="G7" s="10"/>
      <c r="H7" s="10"/>
      <c r="I7" s="10"/>
      <c r="J7" s="10"/>
      <c r="K7" s="10"/>
      <c r="L7" s="10">
        <v>1</v>
      </c>
      <c r="M7" s="10"/>
      <c r="N7" s="10"/>
      <c r="O7" s="10">
        <f t="shared" si="0"/>
        <v>2</v>
      </c>
    </row>
    <row r="8" spans="2:15" x14ac:dyDescent="0.2">
      <c r="B8" s="10" t="s">
        <v>328</v>
      </c>
      <c r="C8" s="10"/>
      <c r="D8" s="10"/>
      <c r="E8" s="10"/>
      <c r="F8" s="10"/>
      <c r="G8" s="10">
        <v>1</v>
      </c>
      <c r="H8" s="10"/>
      <c r="I8" s="10"/>
      <c r="J8" s="10"/>
      <c r="K8" s="10"/>
      <c r="L8" s="10"/>
      <c r="M8" s="10"/>
      <c r="N8" s="10"/>
      <c r="O8" s="10">
        <f t="shared" si="0"/>
        <v>1</v>
      </c>
    </row>
    <row r="9" spans="2:15" x14ac:dyDescent="0.2">
      <c r="B9" s="10" t="s">
        <v>74</v>
      </c>
      <c r="C9" s="10"/>
      <c r="D9" s="10">
        <v>1</v>
      </c>
      <c r="E9" s="10">
        <v>2</v>
      </c>
      <c r="F9" s="10">
        <v>5</v>
      </c>
      <c r="G9" s="10">
        <v>5</v>
      </c>
      <c r="H9" s="10">
        <v>6</v>
      </c>
      <c r="I9" s="10">
        <v>5</v>
      </c>
      <c r="J9" s="10">
        <v>7</v>
      </c>
      <c r="K9" s="10">
        <v>2</v>
      </c>
      <c r="L9" s="10">
        <v>2</v>
      </c>
      <c r="M9" s="10">
        <v>4</v>
      </c>
      <c r="N9" s="10">
        <v>1</v>
      </c>
      <c r="O9" s="10">
        <f t="shared" si="0"/>
        <v>40</v>
      </c>
    </row>
    <row r="10" spans="2:15" x14ac:dyDescent="0.2">
      <c r="B10" s="10" t="s">
        <v>329</v>
      </c>
      <c r="C10" s="10"/>
      <c r="D10" s="10"/>
      <c r="E10" s="10"/>
      <c r="F10" s="10"/>
      <c r="G10" s="10"/>
      <c r="H10" s="10"/>
      <c r="I10" s="10"/>
      <c r="J10" s="10"/>
      <c r="K10" s="10"/>
      <c r="L10" s="10">
        <v>1</v>
      </c>
      <c r="M10" s="10"/>
      <c r="N10" s="10"/>
      <c r="O10" s="10">
        <f t="shared" si="0"/>
        <v>1</v>
      </c>
    </row>
    <row r="11" spans="2:15" x14ac:dyDescent="0.2">
      <c r="B11" s="10" t="s">
        <v>330</v>
      </c>
      <c r="C11" s="10"/>
      <c r="D11" s="10"/>
      <c r="E11" s="10"/>
      <c r="F11" s="10"/>
      <c r="G11" s="10"/>
      <c r="H11" s="10"/>
      <c r="I11" s="10"/>
      <c r="J11" s="10">
        <v>3</v>
      </c>
      <c r="K11" s="10"/>
      <c r="L11" s="10"/>
      <c r="M11" s="10"/>
      <c r="N11" s="10"/>
      <c r="O11" s="10">
        <f t="shared" si="0"/>
        <v>3</v>
      </c>
    </row>
    <row r="12" spans="2:15" x14ac:dyDescent="0.2">
      <c r="B12" s="10" t="s">
        <v>34</v>
      </c>
      <c r="C12" s="10"/>
      <c r="D12" s="10">
        <v>2</v>
      </c>
      <c r="E12" s="10">
        <v>3</v>
      </c>
      <c r="F12" s="10">
        <v>3</v>
      </c>
      <c r="G12" s="10">
        <v>10</v>
      </c>
      <c r="H12" s="10">
        <v>8</v>
      </c>
      <c r="I12" s="10">
        <v>4</v>
      </c>
      <c r="J12" s="10">
        <v>3</v>
      </c>
      <c r="K12" s="10">
        <v>8</v>
      </c>
      <c r="L12" s="10">
        <v>4</v>
      </c>
      <c r="M12" s="10">
        <v>7</v>
      </c>
      <c r="N12" s="10"/>
      <c r="O12" s="10">
        <f t="shared" si="0"/>
        <v>52</v>
      </c>
    </row>
    <row r="13" spans="2:15" x14ac:dyDescent="0.2">
      <c r="B13" s="10" t="s">
        <v>331</v>
      </c>
      <c r="C13" s="10"/>
      <c r="D13" s="10"/>
      <c r="E13" s="10"/>
      <c r="F13" s="10"/>
      <c r="G13" s="10"/>
      <c r="H13" s="10">
        <v>1</v>
      </c>
      <c r="I13" s="10"/>
      <c r="J13" s="10">
        <v>1</v>
      </c>
      <c r="K13" s="10"/>
      <c r="L13" s="10"/>
      <c r="M13" s="10">
        <v>1</v>
      </c>
      <c r="N13" s="10">
        <v>1</v>
      </c>
      <c r="O13" s="10">
        <f t="shared" si="0"/>
        <v>4</v>
      </c>
    </row>
    <row r="14" spans="2:15" x14ac:dyDescent="0.2">
      <c r="B14" s="10" t="s">
        <v>332</v>
      </c>
      <c r="C14" s="10"/>
      <c r="D14" s="10"/>
      <c r="E14" s="10"/>
      <c r="F14" s="10"/>
      <c r="G14" s="10"/>
      <c r="H14" s="10"/>
      <c r="I14" s="10"/>
      <c r="J14" s="10"/>
      <c r="K14" s="10">
        <v>1</v>
      </c>
      <c r="L14" s="10"/>
      <c r="M14" s="10"/>
      <c r="N14" s="10"/>
      <c r="O14" s="10">
        <f t="shared" si="0"/>
        <v>1</v>
      </c>
    </row>
    <row r="15" spans="2:15" x14ac:dyDescent="0.2">
      <c r="B15" s="10" t="s">
        <v>333</v>
      </c>
      <c r="C15" s="10"/>
      <c r="D15" s="10"/>
      <c r="E15" s="10"/>
      <c r="F15" s="10">
        <v>1</v>
      </c>
      <c r="G15" s="10"/>
      <c r="H15" s="10">
        <v>1</v>
      </c>
      <c r="I15" s="10"/>
      <c r="J15" s="10"/>
      <c r="K15" s="10"/>
      <c r="L15" s="10"/>
      <c r="M15" s="10"/>
      <c r="N15" s="10"/>
      <c r="O15" s="10">
        <f t="shared" si="0"/>
        <v>2</v>
      </c>
    </row>
    <row r="16" spans="2:15" x14ac:dyDescent="0.2">
      <c r="B16" s="10" t="s">
        <v>334</v>
      </c>
      <c r="C16" s="10"/>
      <c r="D16" s="10"/>
      <c r="E16" s="10"/>
      <c r="F16" s="10"/>
      <c r="G16" s="10"/>
      <c r="H16" s="10"/>
      <c r="I16" s="10"/>
      <c r="J16" s="10"/>
      <c r="K16" s="10"/>
      <c r="L16" s="10">
        <v>1</v>
      </c>
      <c r="M16" s="10"/>
      <c r="N16" s="10"/>
      <c r="O16" s="10">
        <f t="shared" si="0"/>
        <v>1</v>
      </c>
    </row>
    <row r="17" spans="2:15" x14ac:dyDescent="0.2">
      <c r="B17" s="10" t="s">
        <v>335</v>
      </c>
      <c r="C17" s="10"/>
      <c r="D17" s="10"/>
      <c r="E17" s="10"/>
      <c r="F17" s="10"/>
      <c r="G17" s="10"/>
      <c r="H17" s="10"/>
      <c r="I17" s="10">
        <v>1</v>
      </c>
      <c r="J17" s="10"/>
      <c r="K17" s="10"/>
      <c r="L17" s="10"/>
      <c r="M17" s="10"/>
      <c r="N17" s="10"/>
      <c r="O17" s="10">
        <f t="shared" si="0"/>
        <v>1</v>
      </c>
    </row>
    <row r="18" spans="2:15" x14ac:dyDescent="0.2">
      <c r="B18" s="10" t="s">
        <v>336</v>
      </c>
      <c r="C18" s="10"/>
      <c r="D18" s="10"/>
      <c r="E18" s="10"/>
      <c r="F18" s="10"/>
      <c r="G18" s="10"/>
      <c r="H18" s="10"/>
      <c r="I18" s="10"/>
      <c r="J18" s="10"/>
      <c r="K18" s="10"/>
      <c r="L18" s="10"/>
      <c r="M18" s="10">
        <v>1</v>
      </c>
      <c r="N18" s="10"/>
      <c r="O18" s="10">
        <f t="shared" si="0"/>
        <v>1</v>
      </c>
    </row>
    <row r="19" spans="2:15" x14ac:dyDescent="0.2">
      <c r="B19" s="10" t="s">
        <v>337</v>
      </c>
      <c r="C19" s="10"/>
      <c r="D19" s="10"/>
      <c r="E19" s="10"/>
      <c r="F19" s="10"/>
      <c r="G19" s="10"/>
      <c r="H19" s="10"/>
      <c r="I19" s="10">
        <v>1</v>
      </c>
      <c r="J19" s="10"/>
      <c r="K19" s="10">
        <v>1</v>
      </c>
      <c r="L19" s="10">
        <v>1</v>
      </c>
      <c r="M19" s="10">
        <v>1</v>
      </c>
      <c r="N19" s="10">
        <v>1</v>
      </c>
      <c r="O19" s="10">
        <f t="shared" si="0"/>
        <v>5</v>
      </c>
    </row>
    <row r="20" spans="2:15" x14ac:dyDescent="0.2">
      <c r="B20" s="10" t="s">
        <v>338</v>
      </c>
      <c r="C20" s="10"/>
      <c r="D20" s="10"/>
      <c r="E20" s="10">
        <v>2</v>
      </c>
      <c r="F20" s="10"/>
      <c r="G20" s="10"/>
      <c r="H20" s="10"/>
      <c r="I20" s="10"/>
      <c r="J20" s="10"/>
      <c r="K20" s="10"/>
      <c r="L20" s="10"/>
      <c r="M20" s="10"/>
      <c r="N20" s="10"/>
      <c r="O20" s="10">
        <f t="shared" si="0"/>
        <v>2</v>
      </c>
    </row>
    <row r="21" spans="2:15" x14ac:dyDescent="0.2">
      <c r="B21" s="10" t="s">
        <v>339</v>
      </c>
      <c r="C21" s="10"/>
      <c r="D21" s="10"/>
      <c r="E21" s="10"/>
      <c r="F21" s="10"/>
      <c r="G21" s="10"/>
      <c r="H21" s="10"/>
      <c r="I21" s="10">
        <v>1</v>
      </c>
      <c r="J21" s="10"/>
      <c r="K21" s="10"/>
      <c r="L21" s="10"/>
      <c r="M21" s="10"/>
      <c r="N21" s="10"/>
      <c r="O21" s="10">
        <f t="shared" si="0"/>
        <v>1</v>
      </c>
    </row>
    <row r="22" spans="2:15" x14ac:dyDescent="0.2">
      <c r="B22" s="10" t="s">
        <v>340</v>
      </c>
      <c r="C22" s="10"/>
      <c r="D22" s="10"/>
      <c r="E22" s="10"/>
      <c r="F22" s="10"/>
      <c r="G22" s="10">
        <v>1</v>
      </c>
      <c r="H22" s="10"/>
      <c r="I22" s="10"/>
      <c r="J22" s="10"/>
      <c r="K22" s="10"/>
      <c r="L22" s="10"/>
      <c r="M22" s="10"/>
      <c r="N22" s="10"/>
      <c r="O22" s="10">
        <f t="shared" si="0"/>
        <v>1</v>
      </c>
    </row>
    <row r="23" spans="2:15" x14ac:dyDescent="0.2">
      <c r="B23" s="10" t="s">
        <v>341</v>
      </c>
      <c r="C23" s="10">
        <v>1</v>
      </c>
      <c r="D23" s="10"/>
      <c r="E23" s="10"/>
      <c r="F23" s="10"/>
      <c r="G23" s="10"/>
      <c r="H23" s="10"/>
      <c r="I23" s="10"/>
      <c r="J23" s="10"/>
      <c r="K23" s="10"/>
      <c r="L23" s="10"/>
      <c r="M23" s="10"/>
      <c r="N23" s="10"/>
      <c r="O23" s="10">
        <f t="shared" si="0"/>
        <v>1</v>
      </c>
    </row>
    <row r="24" spans="2:15" x14ac:dyDescent="0.2">
      <c r="B24" s="10" t="s">
        <v>342</v>
      </c>
      <c r="C24" s="10"/>
      <c r="D24" s="10">
        <v>1</v>
      </c>
      <c r="E24" s="10"/>
      <c r="F24" s="10"/>
      <c r="G24" s="10">
        <v>1</v>
      </c>
      <c r="H24" s="10">
        <v>1</v>
      </c>
      <c r="I24" s="10">
        <v>2</v>
      </c>
      <c r="J24" s="10"/>
      <c r="K24" s="10"/>
      <c r="L24" s="10"/>
      <c r="M24" s="10">
        <v>1</v>
      </c>
      <c r="N24" s="10"/>
      <c r="O24" s="10">
        <f t="shared" si="0"/>
        <v>6</v>
      </c>
    </row>
    <row r="25" spans="2:15" x14ac:dyDescent="0.2">
      <c r="B25" s="10" t="s">
        <v>343</v>
      </c>
      <c r="C25" s="10"/>
      <c r="D25" s="10">
        <v>1</v>
      </c>
      <c r="E25" s="10"/>
      <c r="F25" s="10">
        <v>2</v>
      </c>
      <c r="G25" s="10">
        <v>1</v>
      </c>
      <c r="H25" s="10"/>
      <c r="I25" s="10"/>
      <c r="J25" s="10"/>
      <c r="K25" s="10"/>
      <c r="L25" s="10"/>
      <c r="M25" s="10"/>
      <c r="N25" s="10"/>
      <c r="O25" s="10">
        <f t="shared" si="0"/>
        <v>4</v>
      </c>
    </row>
    <row r="26" spans="2:15" x14ac:dyDescent="0.2">
      <c r="B26" s="10" t="s">
        <v>30</v>
      </c>
      <c r="C26" s="10">
        <f>SUM(C6:C25)</f>
        <v>1</v>
      </c>
      <c r="D26" s="10">
        <f t="shared" ref="D26:N26" si="1">SUM(D6:D25)</f>
        <v>5</v>
      </c>
      <c r="E26" s="10">
        <f t="shared" si="1"/>
        <v>8</v>
      </c>
      <c r="F26" s="10">
        <f t="shared" si="1"/>
        <v>11</v>
      </c>
      <c r="G26" s="10">
        <f t="shared" si="1"/>
        <v>19</v>
      </c>
      <c r="H26" s="10">
        <f t="shared" si="1"/>
        <v>17</v>
      </c>
      <c r="I26" s="10">
        <f t="shared" si="1"/>
        <v>15</v>
      </c>
      <c r="J26" s="10">
        <f t="shared" si="1"/>
        <v>14</v>
      </c>
      <c r="K26" s="10">
        <f t="shared" si="1"/>
        <v>12</v>
      </c>
      <c r="L26" s="10">
        <f t="shared" si="1"/>
        <v>11</v>
      </c>
      <c r="M26" s="10">
        <f t="shared" si="1"/>
        <v>16</v>
      </c>
      <c r="N26" s="10">
        <f t="shared" si="1"/>
        <v>3</v>
      </c>
      <c r="O26" s="10">
        <f>SUM(O6:O25)</f>
        <v>132</v>
      </c>
    </row>
    <row r="29" spans="2:15" x14ac:dyDescent="0.2">
      <c r="B29" s="108" t="s">
        <v>344</v>
      </c>
    </row>
    <row r="30" spans="2:15" x14ac:dyDescent="0.2">
      <c r="B30" s="10"/>
      <c r="C30" s="105">
        <v>2008</v>
      </c>
      <c r="D30" s="10">
        <v>2009</v>
      </c>
      <c r="E30" s="10">
        <v>2010</v>
      </c>
      <c r="F30" s="10">
        <v>2011</v>
      </c>
      <c r="G30" s="10">
        <v>2012</v>
      </c>
      <c r="H30" s="10">
        <v>2013</v>
      </c>
      <c r="I30" s="10">
        <v>2014</v>
      </c>
      <c r="J30" s="10">
        <v>2015</v>
      </c>
      <c r="K30" s="10">
        <v>2016</v>
      </c>
      <c r="L30" s="10">
        <v>2017</v>
      </c>
      <c r="M30" s="10">
        <v>2018</v>
      </c>
      <c r="N30" s="10">
        <v>2019</v>
      </c>
      <c r="O30" s="1"/>
    </row>
    <row r="31" spans="2:15" x14ac:dyDescent="0.2">
      <c r="B31" s="10" t="s">
        <v>34</v>
      </c>
      <c r="C31" s="106"/>
      <c r="D31" s="106">
        <v>2</v>
      </c>
      <c r="E31" s="106">
        <v>3</v>
      </c>
      <c r="F31" s="106">
        <v>3</v>
      </c>
      <c r="G31" s="106">
        <v>10</v>
      </c>
      <c r="H31" s="106">
        <v>8</v>
      </c>
      <c r="I31" s="106">
        <v>4</v>
      </c>
      <c r="J31" s="106">
        <v>3</v>
      </c>
      <c r="K31" s="106">
        <v>8</v>
      </c>
      <c r="L31" s="106">
        <v>4</v>
      </c>
      <c r="M31" s="106">
        <v>7</v>
      </c>
      <c r="N31" s="106"/>
      <c r="O31" s="107">
        <f>SUM(C31:N31)</f>
        <v>52</v>
      </c>
    </row>
    <row r="32" spans="2:15" x14ac:dyDescent="0.2">
      <c r="B32" s="10" t="s">
        <v>270</v>
      </c>
      <c r="C32" s="106"/>
      <c r="D32" s="106">
        <v>1</v>
      </c>
      <c r="E32" s="106">
        <v>2</v>
      </c>
      <c r="F32" s="106">
        <v>5</v>
      </c>
      <c r="G32" s="106">
        <v>5</v>
      </c>
      <c r="H32" s="106">
        <v>6</v>
      </c>
      <c r="I32" s="106">
        <v>5</v>
      </c>
      <c r="J32" s="106">
        <v>7</v>
      </c>
      <c r="K32" s="106">
        <v>2</v>
      </c>
      <c r="L32" s="106">
        <v>2</v>
      </c>
      <c r="M32" s="106">
        <v>4</v>
      </c>
      <c r="N32" s="106">
        <v>1</v>
      </c>
      <c r="O32" s="107">
        <f>SUM(C32:N32)</f>
        <v>40</v>
      </c>
    </row>
    <row r="33" spans="2:15" x14ac:dyDescent="0.2">
      <c r="B33" s="10" t="s">
        <v>271</v>
      </c>
      <c r="C33" s="106">
        <v>0</v>
      </c>
      <c r="D33" s="106">
        <v>1</v>
      </c>
      <c r="E33" s="106">
        <v>0</v>
      </c>
      <c r="F33" s="106">
        <v>0</v>
      </c>
      <c r="G33" s="106">
        <v>2</v>
      </c>
      <c r="H33" s="106">
        <v>2</v>
      </c>
      <c r="I33" s="106">
        <v>4</v>
      </c>
      <c r="J33" s="106">
        <v>4</v>
      </c>
      <c r="K33" s="106">
        <v>1</v>
      </c>
      <c r="L33" s="106">
        <v>4</v>
      </c>
      <c r="M33" s="106">
        <v>5</v>
      </c>
      <c r="N33" s="106">
        <v>2</v>
      </c>
      <c r="O33" s="107">
        <f>SUM(C33:N33)</f>
        <v>25</v>
      </c>
    </row>
    <row r="34" spans="2:15" x14ac:dyDescent="0.2">
      <c r="B34" s="10" t="s">
        <v>272</v>
      </c>
      <c r="C34" s="10"/>
      <c r="D34" s="10">
        <v>1</v>
      </c>
      <c r="E34" s="10"/>
      <c r="F34" s="10">
        <v>2</v>
      </c>
      <c r="G34" s="10">
        <v>1</v>
      </c>
      <c r="H34" s="10"/>
      <c r="I34" s="10"/>
      <c r="J34" s="10"/>
      <c r="K34" s="10"/>
      <c r="L34" s="10"/>
      <c r="M34" s="10"/>
      <c r="N34" s="10"/>
      <c r="O34" s="107">
        <f>SUM(C34:N34)</f>
        <v>4</v>
      </c>
    </row>
    <row r="35" spans="2:15" x14ac:dyDescent="0.2">
      <c r="B35" s="10" t="s">
        <v>70</v>
      </c>
      <c r="C35" s="106">
        <v>1</v>
      </c>
      <c r="D35" s="106">
        <v>0</v>
      </c>
      <c r="E35" s="106">
        <v>3</v>
      </c>
      <c r="F35" s="106">
        <v>1</v>
      </c>
      <c r="G35" s="106">
        <v>1</v>
      </c>
      <c r="H35" s="106">
        <v>1</v>
      </c>
      <c r="I35" s="106">
        <v>2</v>
      </c>
      <c r="J35" s="106">
        <v>0</v>
      </c>
      <c r="K35" s="106">
        <v>1</v>
      </c>
      <c r="L35" s="106">
        <v>1</v>
      </c>
      <c r="M35" s="106">
        <v>0</v>
      </c>
      <c r="N35" s="106">
        <v>0</v>
      </c>
      <c r="O35" s="107">
        <f>SUM(C35:N35)</f>
        <v>11</v>
      </c>
    </row>
    <row r="40" spans="2:15" x14ac:dyDescent="0.2">
      <c r="C40">
        <v>2008</v>
      </c>
      <c r="D40">
        <v>2009</v>
      </c>
      <c r="E40">
        <v>2010</v>
      </c>
      <c r="F40">
        <v>2011</v>
      </c>
      <c r="G40">
        <v>2012</v>
      </c>
      <c r="H40">
        <v>2013</v>
      </c>
      <c r="I40">
        <v>2014</v>
      </c>
      <c r="J40">
        <v>2015</v>
      </c>
      <c r="K40">
        <v>2016</v>
      </c>
      <c r="L40">
        <v>2017</v>
      </c>
      <c r="M40">
        <v>2018</v>
      </c>
      <c r="N40">
        <v>2019</v>
      </c>
    </row>
    <row r="41" spans="2:15" x14ac:dyDescent="0.2">
      <c r="B41" t="s">
        <v>367</v>
      </c>
      <c r="C41">
        <v>170</v>
      </c>
      <c r="D41">
        <v>289</v>
      </c>
      <c r="E41">
        <v>441</v>
      </c>
      <c r="F41">
        <v>566</v>
      </c>
      <c r="G41">
        <v>574</v>
      </c>
      <c r="H41">
        <v>747</v>
      </c>
      <c r="I41">
        <v>866</v>
      </c>
      <c r="J41">
        <v>1235</v>
      </c>
      <c r="K41">
        <v>1745</v>
      </c>
      <c r="L41">
        <v>2469</v>
      </c>
      <c r="M41">
        <v>2613</v>
      </c>
      <c r="N41">
        <v>1019</v>
      </c>
    </row>
    <row r="42" spans="2:15" x14ac:dyDescent="0.2">
      <c r="B42" t="s">
        <v>368</v>
      </c>
      <c r="C42">
        <v>1</v>
      </c>
      <c r="D42">
        <v>5</v>
      </c>
      <c r="E42">
        <v>8</v>
      </c>
      <c r="F42">
        <v>11</v>
      </c>
      <c r="G42">
        <v>19</v>
      </c>
      <c r="H42">
        <v>17</v>
      </c>
      <c r="I42">
        <v>15</v>
      </c>
      <c r="J42">
        <v>14</v>
      </c>
      <c r="K42">
        <v>12</v>
      </c>
      <c r="L42">
        <v>11</v>
      </c>
      <c r="M42">
        <v>16</v>
      </c>
      <c r="N42">
        <v>3</v>
      </c>
    </row>
    <row r="43" spans="2:15" x14ac:dyDescent="0.2">
      <c r="B43" t="s">
        <v>30</v>
      </c>
      <c r="C43">
        <v>171</v>
      </c>
      <c r="D43">
        <v>294</v>
      </c>
      <c r="E43">
        <v>449</v>
      </c>
      <c r="F43">
        <v>577</v>
      </c>
      <c r="G43">
        <v>593</v>
      </c>
      <c r="H43">
        <v>764</v>
      </c>
      <c r="I43">
        <v>881</v>
      </c>
      <c r="J43">
        <v>1249</v>
      </c>
      <c r="K43">
        <v>1757</v>
      </c>
      <c r="L43">
        <v>2480</v>
      </c>
      <c r="M43">
        <v>2629</v>
      </c>
      <c r="N43">
        <v>1022</v>
      </c>
    </row>
    <row r="44" spans="2:15" x14ac:dyDescent="0.2">
      <c r="B44" t="s">
        <v>369</v>
      </c>
      <c r="C44">
        <v>5.8479532163742687E-3</v>
      </c>
      <c r="D44">
        <v>1.7006802721088437E-2</v>
      </c>
      <c r="E44">
        <v>1.7817371937639197E-2</v>
      </c>
      <c r="F44">
        <v>1.9064124783362217E-2</v>
      </c>
      <c r="G44">
        <v>3.2040472175379427E-2</v>
      </c>
      <c r="H44">
        <v>2.2251308900523559E-2</v>
      </c>
      <c r="I44">
        <v>1.70261066969353E-2</v>
      </c>
      <c r="J44">
        <v>1.120896717373899E-2</v>
      </c>
      <c r="K44">
        <v>6.8298235628912922E-3</v>
      </c>
      <c r="L44">
        <v>4.435483870967742E-3</v>
      </c>
      <c r="M44">
        <v>6.085964244960061E-3</v>
      </c>
      <c r="N44">
        <v>2.9354207436399216E-3</v>
      </c>
    </row>
  </sheetData>
  <mergeCells count="1">
    <mergeCell ref="C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World</vt:lpstr>
      <vt:lpstr>India</vt:lpstr>
      <vt:lpstr>China</vt:lpstr>
      <vt:lpstr>EEA</vt:lpstr>
      <vt:lpstr>US</vt:lpstr>
      <vt:lpstr>RoW</vt:lpstr>
      <vt:lpstr>Repeating Firms</vt:lpstr>
      <vt:lpstr>Sterile,N sterile,API</vt:lpstr>
      <vt:lpstr>Non-compliance country by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lin</dc:creator>
  <cp:lastModifiedBy>Ryan lin</cp:lastModifiedBy>
  <dcterms:created xsi:type="dcterms:W3CDTF">2019-08-11T12:39:11Z</dcterms:created>
  <dcterms:modified xsi:type="dcterms:W3CDTF">2019-08-22T16:33:18Z</dcterms:modified>
</cp:coreProperties>
</file>