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in/Google Drive/MSc - UCL/Final Project - Science/GMP Non-Compliance/Data/"/>
    </mc:Choice>
  </mc:AlternateContent>
  <xr:revisionPtr revIDLastSave="0" documentId="8_{24473F68-6340-E34B-A39C-48EA9BD9AFC3}" xr6:coauthVersionLast="44" xr6:coauthVersionMax="44" xr10:uidLastSave="{00000000-0000-0000-0000-000000000000}"/>
  <bookViews>
    <workbookView xWindow="0" yWindow="460" windowWidth="33600" windowHeight="20540" xr2:uid="{1AB0D7F9-8109-0E4E-B546-957F1E33BF25}"/>
  </bookViews>
  <sheets>
    <sheet name="country" sheetId="1" r:id="rId1"/>
    <sheet name="Region" sheetId="2" r:id="rId2"/>
    <sheet name="Compliant with non compliant " sheetId="3" r:id="rId3"/>
  </sheets>
  <definedNames>
    <definedName name="_xlnm._FilterDatabase" localSheetId="0" hidden="1">country!$A$1:$C$21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2" l="1"/>
  <c r="I69" i="2"/>
  <c r="G69" i="2"/>
  <c r="K65" i="2"/>
  <c r="K66" i="2"/>
  <c r="K67" i="2"/>
  <c r="K68" i="2"/>
  <c r="K64" i="2"/>
  <c r="E55" i="2"/>
  <c r="E56" i="2"/>
  <c r="E57" i="2"/>
  <c r="E58" i="2"/>
  <c r="E59" i="2"/>
  <c r="D60" i="2"/>
  <c r="E60" i="2"/>
  <c r="F60" i="2"/>
  <c r="H60" i="2"/>
  <c r="AQ13" i="2" l="1"/>
  <c r="AR13" i="2"/>
  <c r="AS13" i="2"/>
  <c r="AT13" i="2"/>
  <c r="AU13" i="2"/>
  <c r="AV13" i="2"/>
  <c r="AW13" i="2"/>
  <c r="AX13" i="2"/>
  <c r="AY13" i="2"/>
  <c r="AZ13" i="2"/>
  <c r="BA13" i="2"/>
  <c r="AP13" i="2"/>
  <c r="AA28" i="2"/>
  <c r="AB28" i="2"/>
  <c r="AC28" i="2"/>
  <c r="AD28" i="2"/>
  <c r="AE28" i="2"/>
  <c r="AF28" i="2"/>
  <c r="AG28" i="2"/>
  <c r="AH28" i="2"/>
  <c r="AI28" i="2"/>
  <c r="AJ28" i="2"/>
  <c r="AK28" i="2"/>
  <c r="Z28" i="2"/>
  <c r="AA19" i="2"/>
  <c r="AB19" i="2"/>
  <c r="AC19" i="2"/>
  <c r="AD19" i="2"/>
  <c r="AE19" i="2"/>
  <c r="AF19" i="2"/>
  <c r="AG19" i="2"/>
  <c r="AH19" i="2"/>
  <c r="AI19" i="2"/>
  <c r="AJ19" i="2"/>
  <c r="AK19" i="2"/>
  <c r="Z19" i="2"/>
  <c r="D19" i="2"/>
  <c r="BE26" i="2"/>
  <c r="BF26" i="2"/>
  <c r="BG26" i="2"/>
  <c r="BH26" i="2"/>
  <c r="BI26" i="2"/>
  <c r="BJ26" i="2"/>
  <c r="BK26" i="2"/>
  <c r="BL26" i="2"/>
  <c r="BM26" i="2"/>
  <c r="BN26" i="2"/>
  <c r="BO26" i="2"/>
  <c r="BE27" i="2"/>
  <c r="BF27" i="2"/>
  <c r="BG27" i="2"/>
  <c r="BH27" i="2"/>
  <c r="BI27" i="2"/>
  <c r="BJ27" i="2"/>
  <c r="BK27" i="2"/>
  <c r="BL27" i="2"/>
  <c r="BM27" i="2"/>
  <c r="BN27" i="2"/>
  <c r="BO27" i="2"/>
  <c r="BE28" i="2"/>
  <c r="BF28" i="2"/>
  <c r="BG28" i="2"/>
  <c r="BH28" i="2"/>
  <c r="BI28" i="2"/>
  <c r="BJ28" i="2"/>
  <c r="BK28" i="2"/>
  <c r="BL28" i="2"/>
  <c r="BM28" i="2"/>
  <c r="BN28" i="2"/>
  <c r="BO28" i="2"/>
  <c r="BE29" i="2"/>
  <c r="BF29" i="2"/>
  <c r="BG29" i="2"/>
  <c r="BH29" i="2"/>
  <c r="BI29" i="2"/>
  <c r="BJ29" i="2"/>
  <c r="BK29" i="2"/>
  <c r="BL29" i="2"/>
  <c r="BM29" i="2"/>
  <c r="BN29" i="2"/>
  <c r="BO29" i="2"/>
  <c r="BF25" i="2"/>
  <c r="BG25" i="2"/>
  <c r="BH25" i="2"/>
  <c r="BI25" i="2"/>
  <c r="BJ25" i="2"/>
  <c r="BK25" i="2"/>
  <c r="BL25" i="2"/>
  <c r="BM25" i="2"/>
  <c r="BN25" i="2"/>
  <c r="BO25" i="2"/>
  <c r="BE25" i="2"/>
  <c r="I56" i="2"/>
  <c r="I57" i="2"/>
  <c r="I58" i="2"/>
  <c r="I59" i="2"/>
  <c r="I55" i="2"/>
  <c r="G56" i="2"/>
  <c r="G57" i="2"/>
  <c r="G58" i="2"/>
  <c r="G59" i="2"/>
  <c r="G55" i="2"/>
  <c r="G19" i="2"/>
  <c r="G15" i="2"/>
  <c r="G16" i="2"/>
  <c r="G17" i="2"/>
  <c r="G18" i="2"/>
  <c r="G14" i="2"/>
  <c r="AA23" i="2"/>
  <c r="AB23" i="2"/>
  <c r="AC23" i="2"/>
  <c r="AD23" i="2"/>
  <c r="AE23" i="2"/>
  <c r="AF23" i="2"/>
  <c r="AG23" i="2"/>
  <c r="AH23" i="2"/>
  <c r="AI23" i="2"/>
  <c r="AJ23" i="2"/>
  <c r="AK23" i="2"/>
  <c r="AA24" i="2"/>
  <c r="AB24" i="2"/>
  <c r="AC24" i="2"/>
  <c r="AD24" i="2"/>
  <c r="AE24" i="2"/>
  <c r="AF24" i="2"/>
  <c r="AG24" i="2"/>
  <c r="AH24" i="2"/>
  <c r="AI24" i="2"/>
  <c r="AJ24" i="2"/>
  <c r="AK24" i="2"/>
  <c r="AA25" i="2"/>
  <c r="AB25" i="2"/>
  <c r="AC25" i="2"/>
  <c r="AD25" i="2"/>
  <c r="AE25" i="2"/>
  <c r="AF25" i="2"/>
  <c r="AG25" i="2"/>
  <c r="AH25" i="2"/>
  <c r="AI25" i="2"/>
  <c r="AJ25" i="2"/>
  <c r="AK25" i="2"/>
  <c r="AA26" i="2"/>
  <c r="AB26" i="2"/>
  <c r="AC26" i="2"/>
  <c r="AD26" i="2"/>
  <c r="AE26" i="2"/>
  <c r="AF26" i="2"/>
  <c r="AG26" i="2"/>
  <c r="AH26" i="2"/>
  <c r="AI26" i="2"/>
  <c r="AJ26" i="2"/>
  <c r="AK26" i="2"/>
  <c r="AA27" i="2"/>
  <c r="AB27" i="2"/>
  <c r="AC27" i="2"/>
  <c r="AD27" i="2"/>
  <c r="AE27" i="2"/>
  <c r="AF27" i="2"/>
  <c r="AG27" i="2"/>
  <c r="AH27" i="2"/>
  <c r="AI27" i="2"/>
  <c r="AJ27" i="2"/>
  <c r="AK27" i="2"/>
  <c r="Z27" i="2"/>
  <c r="AL27" i="2" s="1"/>
  <c r="Z26" i="2"/>
  <c r="AL26" i="2" s="1"/>
  <c r="Z25" i="2"/>
  <c r="AL25" i="2" s="1"/>
  <c r="Z24" i="2"/>
  <c r="AL24" i="2" s="1"/>
  <c r="Z23" i="2"/>
  <c r="AL23" i="2" s="1"/>
  <c r="G60" i="2" l="1"/>
  <c r="I60" i="2"/>
  <c r="R6" i="2"/>
  <c r="R7" i="2"/>
  <c r="R8" i="2"/>
  <c r="R9" i="2"/>
  <c r="R5" i="2"/>
  <c r="E10" i="2"/>
  <c r="G10" i="2"/>
  <c r="I10" i="2"/>
  <c r="J10" i="2"/>
  <c r="K10" i="2"/>
  <c r="L10" i="2"/>
  <c r="M10" i="2"/>
  <c r="N10" i="2"/>
  <c r="O10" i="2"/>
  <c r="P10" i="2"/>
  <c r="Q10" i="2"/>
  <c r="D10" i="2"/>
  <c r="B49" i="2" l="1"/>
</calcChain>
</file>

<file path=xl/sharedStrings.xml><?xml version="1.0" encoding="utf-8"?>
<sst xmlns="http://schemas.openxmlformats.org/spreadsheetml/2006/main" count="169" uniqueCount="114">
  <si>
    <t>Germany</t>
  </si>
  <si>
    <t>France</t>
  </si>
  <si>
    <t>United Kingdom</t>
  </si>
  <si>
    <t>Poland</t>
  </si>
  <si>
    <t>India</t>
  </si>
  <si>
    <t>Czech Republic</t>
  </si>
  <si>
    <t>Austria</t>
  </si>
  <si>
    <t>United States</t>
  </si>
  <si>
    <t>Italy</t>
  </si>
  <si>
    <t>Denmark</t>
  </si>
  <si>
    <t>Spain</t>
  </si>
  <si>
    <t>Belgium</t>
  </si>
  <si>
    <t>China</t>
  </si>
  <si>
    <t>Hungary</t>
  </si>
  <si>
    <t>Netherlands</t>
  </si>
  <si>
    <t>Ireland</t>
  </si>
  <si>
    <t>Sweden</t>
  </si>
  <si>
    <t>Cyprus</t>
  </si>
  <si>
    <t>Slovakia</t>
  </si>
  <si>
    <t>Japan</t>
  </si>
  <si>
    <t>Greece</t>
  </si>
  <si>
    <t>Romania</t>
  </si>
  <si>
    <t>Portugal</t>
  </si>
  <si>
    <t>Australia</t>
  </si>
  <si>
    <t>Turkey</t>
  </si>
  <si>
    <t>Bulgaria</t>
  </si>
  <si>
    <t>Croatia</t>
  </si>
  <si>
    <t>Switzerland</t>
  </si>
  <si>
    <t>Slovenia</t>
  </si>
  <si>
    <t>Malta</t>
  </si>
  <si>
    <t>Latvia</t>
  </si>
  <si>
    <t>Korea, Republic of</t>
  </si>
  <si>
    <t>Norway</t>
  </si>
  <si>
    <t>Finland</t>
  </si>
  <si>
    <t>Singapore</t>
  </si>
  <si>
    <t>Russian Federation</t>
  </si>
  <si>
    <t>Brazil</t>
  </si>
  <si>
    <t>Taiwan</t>
  </si>
  <si>
    <t>Estonia</t>
  </si>
  <si>
    <t>Serbia</t>
  </si>
  <si>
    <t>Israel</t>
  </si>
  <si>
    <t>Canada</t>
  </si>
  <si>
    <t>Lithuania</t>
  </si>
  <si>
    <t>Morocco</t>
  </si>
  <si>
    <t>Mexico</t>
  </si>
  <si>
    <t>Argentina</t>
  </si>
  <si>
    <t>Iceland</t>
  </si>
  <si>
    <t>Bangladesh</t>
  </si>
  <si>
    <t>Thailand</t>
  </si>
  <si>
    <t>South Africa</t>
  </si>
  <si>
    <t>Vietnam</t>
  </si>
  <si>
    <t>Egypt</t>
  </si>
  <si>
    <t>Ukraine</t>
  </si>
  <si>
    <t>Monaco</t>
  </si>
  <si>
    <t>North Macedonia</t>
  </si>
  <si>
    <t>Jordan</t>
  </si>
  <si>
    <t>Indonesia</t>
  </si>
  <si>
    <t>Malaysia</t>
  </si>
  <si>
    <t>Oman</t>
  </si>
  <si>
    <t>United Arab Emirates</t>
  </si>
  <si>
    <t>Saudi Arabia</t>
  </si>
  <si>
    <t>Tunisia</t>
  </si>
  <si>
    <t>Belarus</t>
  </si>
  <si>
    <t>Bosnia and Herzegovina</t>
  </si>
  <si>
    <t>Chile</t>
  </si>
  <si>
    <t>Liechtenstein</t>
  </si>
  <si>
    <t>Montenegro</t>
  </si>
  <si>
    <t>Iran, Islamic Republic of</t>
  </si>
  <si>
    <t>Moldova, Republic of</t>
  </si>
  <si>
    <t>Pakistan</t>
  </si>
  <si>
    <t>Philippines</t>
  </si>
  <si>
    <t>Uruguay</t>
  </si>
  <si>
    <t>Algeria</t>
  </si>
  <si>
    <t>Bahamas</t>
  </si>
  <si>
    <t>Colombia</t>
  </si>
  <si>
    <t>Ecuador</t>
  </si>
  <si>
    <t>Lebanon</t>
  </si>
  <si>
    <t>Luxembourg</t>
  </si>
  <si>
    <t>Palestinian Territory, Occupied</t>
  </si>
  <si>
    <t>San Marino</t>
  </si>
  <si>
    <t>Country</t>
  </si>
  <si>
    <t>Europe</t>
  </si>
  <si>
    <t>Row</t>
  </si>
  <si>
    <t>US</t>
  </si>
  <si>
    <t>Region</t>
  </si>
  <si>
    <t>Compiance</t>
  </si>
  <si>
    <t>Non Complience</t>
  </si>
  <si>
    <t>GMP Compliant</t>
  </si>
  <si>
    <t>Non-Compliant</t>
  </si>
  <si>
    <t>Total Inspections</t>
  </si>
  <si>
    <t xml:space="preserve">China </t>
  </si>
  <si>
    <t xml:space="preserve">EEA </t>
  </si>
  <si>
    <t xml:space="preserve">US </t>
  </si>
  <si>
    <t>RoW</t>
  </si>
  <si>
    <t>Worldwide</t>
  </si>
  <si>
    <t xml:space="preserve">Total </t>
  </si>
  <si>
    <t>Total</t>
  </si>
  <si>
    <t>USA</t>
  </si>
  <si>
    <t>Number of Inspections</t>
  </si>
  <si>
    <t>Percentage</t>
  </si>
  <si>
    <t xml:space="preserve">Non-compliant </t>
  </si>
  <si>
    <t>EEA</t>
  </si>
  <si>
    <t xml:space="preserve">RoW </t>
  </si>
  <si>
    <t>Compliant</t>
  </si>
  <si>
    <t>Non compliant</t>
  </si>
  <si>
    <t>Growth Rate</t>
  </si>
  <si>
    <t>Non-compliant</t>
  </si>
  <si>
    <t>% of Non-compliance</t>
  </si>
  <si>
    <t>Compliant GMP</t>
  </si>
  <si>
    <t xml:space="preserve">Non Compliant GMP </t>
  </si>
  <si>
    <t>GMP Compliant (No. and %)</t>
  </si>
  <si>
    <t>Non-compliant (No. and %)</t>
  </si>
  <si>
    <t>Total per Region</t>
  </si>
  <si>
    <t>Total Worldwide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</si>
</sst>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.00%\)"/>
    <numFmt numFmtId="165" formatCode="\(0%\)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0" fillId="0" borderId="0" xfId="0" applyNumberFormat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4" fontId="6" fillId="2" borderId="9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 wrapText="1"/>
    </xf>
    <xf numFmtId="0" fontId="0" fillId="2" borderId="0" xfId="0" applyFill="1" applyBorder="1"/>
    <xf numFmtId="0" fontId="5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/>
    <xf numFmtId="0" fontId="6" fillId="2" borderId="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 xr:uid="{92244825-A70F-FC4D-95DE-709719CB9689}"/>
  </cellStyles>
  <dxfs count="0"/>
  <tableStyles count="0" defaultTableStyle="TableStyleMedium2" defaultPivotStyle="PivotStyleLight16"/>
  <colors>
    <mruColors>
      <color rgb="FFEE7D30"/>
      <color rgb="FF70AD46"/>
      <color rgb="FFA6A6A6"/>
      <color rgb="FF5B9C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600" b="1"/>
              <a:t>Top 15 Inspected Countries and Respective Classification </a:t>
            </a:r>
          </a:p>
        </c:rich>
      </c:tx>
      <c:layout>
        <c:manualLayout>
          <c:xMode val="edge"/>
          <c:yMode val="edge"/>
          <c:x val="0.24450356670798254"/>
          <c:y val="1.93986420950533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country!$B$1</c:f>
              <c:strCache>
                <c:ptCount val="1"/>
                <c:pt idx="0">
                  <c:v>GMP 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country!$A$2:$A$15</c:f>
              <c:strCache>
                <c:ptCount val="14"/>
                <c:pt idx="0">
                  <c:v>Germany</c:v>
                </c:pt>
                <c:pt idx="1">
                  <c:v>France</c:v>
                </c:pt>
                <c:pt idx="2">
                  <c:v>United Kingdom</c:v>
                </c:pt>
                <c:pt idx="3">
                  <c:v>Poland</c:v>
                </c:pt>
                <c:pt idx="4">
                  <c:v>India</c:v>
                </c:pt>
                <c:pt idx="5">
                  <c:v>Czech Republic</c:v>
                </c:pt>
                <c:pt idx="6">
                  <c:v>Austria</c:v>
                </c:pt>
                <c:pt idx="7">
                  <c:v>United States</c:v>
                </c:pt>
                <c:pt idx="8">
                  <c:v>Italy</c:v>
                </c:pt>
                <c:pt idx="9">
                  <c:v>Denmark</c:v>
                </c:pt>
                <c:pt idx="10">
                  <c:v>Spain</c:v>
                </c:pt>
                <c:pt idx="11">
                  <c:v>Belgium</c:v>
                </c:pt>
                <c:pt idx="12">
                  <c:v>China</c:v>
                </c:pt>
                <c:pt idx="13">
                  <c:v>Hungary</c:v>
                </c:pt>
              </c:strCache>
            </c:strRef>
          </c:cat>
          <c:val>
            <c:numRef>
              <c:f>country!$B$2:$B$15</c:f>
              <c:numCache>
                <c:formatCode>General</c:formatCode>
                <c:ptCount val="14"/>
                <c:pt idx="0">
                  <c:v>1568</c:v>
                </c:pt>
                <c:pt idx="1">
                  <c:v>1139</c:v>
                </c:pt>
                <c:pt idx="2">
                  <c:v>1049</c:v>
                </c:pt>
                <c:pt idx="3">
                  <c:v>831</c:v>
                </c:pt>
                <c:pt idx="4">
                  <c:v>726</c:v>
                </c:pt>
                <c:pt idx="5">
                  <c:v>714</c:v>
                </c:pt>
                <c:pt idx="6">
                  <c:v>673</c:v>
                </c:pt>
                <c:pt idx="7">
                  <c:v>662</c:v>
                </c:pt>
                <c:pt idx="8">
                  <c:v>593</c:v>
                </c:pt>
                <c:pt idx="9">
                  <c:v>567</c:v>
                </c:pt>
                <c:pt idx="10">
                  <c:v>522</c:v>
                </c:pt>
                <c:pt idx="11">
                  <c:v>413</c:v>
                </c:pt>
                <c:pt idx="12">
                  <c:v>389</c:v>
                </c:pt>
                <c:pt idx="13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E-7547-8AF4-BC6A1B2A4927}"/>
            </c:ext>
          </c:extLst>
        </c:ser>
        <c:ser>
          <c:idx val="1"/>
          <c:order val="1"/>
          <c:tx>
            <c:strRef>
              <c:f>country!$C$1</c:f>
              <c:strCache>
                <c:ptCount val="1"/>
                <c:pt idx="0">
                  <c:v>Non-Compliant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5C-2742-BDF3-2B8A4C78A2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5C-2742-BDF3-2B8A4C78A2CE}"/>
                </c:ext>
              </c:extLst>
            </c:dLbl>
            <c:dLbl>
              <c:idx val="4"/>
              <c:layout>
                <c:manualLayout>
                  <c:x val="2.6034448176015881E-2"/>
                  <c:y val="3.054904266937534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5C-2742-BDF3-2B8A4C78A2C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5C-2742-BDF3-2B8A4C78A2C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5C-2742-BDF3-2B8A4C78A2C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5C-2742-BDF3-2B8A4C78A2CE}"/>
                </c:ext>
              </c:extLst>
            </c:dLbl>
            <c:dLbl>
              <c:idx val="12"/>
              <c:layout>
                <c:manualLayout>
                  <c:x val="2.1027273615618378E-2"/>
                  <c:y val="1.940016954718823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5C-2742-BDF3-2B8A4C78A2C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5C-2742-BDF3-2B8A4C78A2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country!$A$2:$A$15</c:f>
              <c:strCache>
                <c:ptCount val="14"/>
                <c:pt idx="0">
                  <c:v>Germany</c:v>
                </c:pt>
                <c:pt idx="1">
                  <c:v>France</c:v>
                </c:pt>
                <c:pt idx="2">
                  <c:v>United Kingdom</c:v>
                </c:pt>
                <c:pt idx="3">
                  <c:v>Poland</c:v>
                </c:pt>
                <c:pt idx="4">
                  <c:v>India</c:v>
                </c:pt>
                <c:pt idx="5">
                  <c:v>Czech Republic</c:v>
                </c:pt>
                <c:pt idx="6">
                  <c:v>Austria</c:v>
                </c:pt>
                <c:pt idx="7">
                  <c:v>United States</c:v>
                </c:pt>
                <c:pt idx="8">
                  <c:v>Italy</c:v>
                </c:pt>
                <c:pt idx="9">
                  <c:v>Denmark</c:v>
                </c:pt>
                <c:pt idx="10">
                  <c:v>Spain</c:v>
                </c:pt>
                <c:pt idx="11">
                  <c:v>Belgium</c:v>
                </c:pt>
                <c:pt idx="12">
                  <c:v>China</c:v>
                </c:pt>
                <c:pt idx="13">
                  <c:v>Hungary</c:v>
                </c:pt>
              </c:strCache>
            </c:strRef>
          </c:cat>
          <c:val>
            <c:numRef>
              <c:f>country!$C$2:$C$15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52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E-7547-8AF4-BC6A1B2A49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96353696"/>
        <c:axId val="802273120"/>
      </c:barChart>
      <c:catAx>
        <c:axId val="7963536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2273120"/>
        <c:crosses val="autoZero"/>
        <c:auto val="1"/>
        <c:lblAlgn val="ctr"/>
        <c:lblOffset val="100"/>
        <c:noMultiLvlLbl val="0"/>
      </c:catAx>
      <c:valAx>
        <c:axId val="80227312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63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51722754400921E-2"/>
          <c:y val="6.5798108473267725E-2"/>
          <c:w val="0.75843049030635856"/>
          <c:h val="0.839483910776352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Region!$D$13</c:f>
              <c:strCache>
                <c:ptCount val="1"/>
                <c:pt idx="0">
                  <c:v>Compiance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Region!$C$14:$C$18</c:f>
              <c:strCache>
                <c:ptCount val="5"/>
                <c:pt idx="0">
                  <c:v>China</c:v>
                </c:pt>
                <c:pt idx="1">
                  <c:v>US</c:v>
                </c:pt>
                <c:pt idx="2">
                  <c:v>India</c:v>
                </c:pt>
                <c:pt idx="3">
                  <c:v>Row</c:v>
                </c:pt>
                <c:pt idx="4">
                  <c:v>Europe</c:v>
                </c:pt>
              </c:strCache>
            </c:strRef>
          </c:cat>
          <c:val>
            <c:numRef>
              <c:f>Region!$D$14:$D$18</c:f>
              <c:numCache>
                <c:formatCode>General</c:formatCode>
                <c:ptCount val="5"/>
                <c:pt idx="0">
                  <c:v>389</c:v>
                </c:pt>
                <c:pt idx="1">
                  <c:v>662</c:v>
                </c:pt>
                <c:pt idx="2">
                  <c:v>726</c:v>
                </c:pt>
                <c:pt idx="3">
                  <c:v>791</c:v>
                </c:pt>
                <c:pt idx="4">
                  <c:v>10166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8-4F47-B748-1BE0A9673A49}"/>
            </c:ext>
          </c:extLst>
        </c:ser>
        <c:ser>
          <c:idx val="1"/>
          <c:order val="1"/>
          <c:tx>
            <c:strRef>
              <c:f>Region!$E$13</c:f>
              <c:strCache>
                <c:ptCount val="1"/>
                <c:pt idx="0">
                  <c:v>Non Complience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Region!$C$14:$C$18</c:f>
              <c:strCache>
                <c:ptCount val="5"/>
                <c:pt idx="0">
                  <c:v>China</c:v>
                </c:pt>
                <c:pt idx="1">
                  <c:v>US</c:v>
                </c:pt>
                <c:pt idx="2">
                  <c:v>India</c:v>
                </c:pt>
                <c:pt idx="3">
                  <c:v>Row</c:v>
                </c:pt>
                <c:pt idx="4">
                  <c:v>Europe</c:v>
                </c:pt>
              </c:strCache>
            </c:strRef>
          </c:cat>
          <c:val>
            <c:numRef>
              <c:f>Region!$E$14:$E$18</c:f>
              <c:numCache>
                <c:formatCode>General</c:formatCode>
                <c:ptCount val="5"/>
                <c:pt idx="0">
                  <c:v>40</c:v>
                </c:pt>
                <c:pt idx="1">
                  <c:v>4</c:v>
                </c:pt>
                <c:pt idx="2">
                  <c:v>52</c:v>
                </c:pt>
                <c:pt idx="3">
                  <c:v>11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8-4F47-B748-1BE0A967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161216"/>
        <c:axId val="793318496"/>
      </c:barChart>
      <c:catAx>
        <c:axId val="79916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18496"/>
        <c:crosses val="autoZero"/>
        <c:auto val="1"/>
        <c:lblAlgn val="ctr"/>
        <c:lblOffset val="100"/>
        <c:noMultiLvlLbl val="0"/>
      </c:catAx>
      <c:valAx>
        <c:axId val="7933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Region!$Y$23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Region!$Z$23:$AK$23</c:f>
              <c:numCache>
                <c:formatCode>General</c:formatCode>
                <c:ptCount val="12"/>
                <c:pt idx="0">
                  <c:v>5</c:v>
                </c:pt>
                <c:pt idx="1">
                  <c:v>23</c:v>
                </c:pt>
                <c:pt idx="2">
                  <c:v>40</c:v>
                </c:pt>
                <c:pt idx="3">
                  <c:v>34</c:v>
                </c:pt>
                <c:pt idx="4">
                  <c:v>43</c:v>
                </c:pt>
                <c:pt idx="5">
                  <c:v>59</c:v>
                </c:pt>
                <c:pt idx="6">
                  <c:v>78</c:v>
                </c:pt>
                <c:pt idx="7">
                  <c:v>56</c:v>
                </c:pt>
                <c:pt idx="8">
                  <c:v>101</c:v>
                </c:pt>
                <c:pt idx="9">
                  <c:v>144</c:v>
                </c:pt>
                <c:pt idx="10">
                  <c:v>151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3-4B42-8730-E72E8622ECC9}"/>
            </c:ext>
          </c:extLst>
        </c:ser>
        <c:ser>
          <c:idx val="1"/>
          <c:order val="1"/>
          <c:tx>
            <c:strRef>
              <c:f>Region!$Y$24</c:f>
              <c:strCache>
                <c:ptCount val="1"/>
                <c:pt idx="0">
                  <c:v>China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Region!$Z$24:$AK$24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33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56</c:v>
                </c:pt>
                <c:pt idx="8">
                  <c:v>59</c:v>
                </c:pt>
                <c:pt idx="9">
                  <c:v>60</c:v>
                </c:pt>
                <c:pt idx="10">
                  <c:v>80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3-4B42-8730-E72E8622ECC9}"/>
            </c:ext>
          </c:extLst>
        </c:ser>
        <c:ser>
          <c:idx val="2"/>
          <c:order val="2"/>
          <c:tx>
            <c:strRef>
              <c:f>Region!$Y$25</c:f>
              <c:strCache>
                <c:ptCount val="1"/>
                <c:pt idx="0">
                  <c:v>EEA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Region!$Z$25:$AK$25</c:f>
              <c:numCache>
                <c:formatCode>General</c:formatCode>
                <c:ptCount val="12"/>
                <c:pt idx="0">
                  <c:v>132</c:v>
                </c:pt>
                <c:pt idx="1">
                  <c:v>213</c:v>
                </c:pt>
                <c:pt idx="2">
                  <c:v>316</c:v>
                </c:pt>
                <c:pt idx="3">
                  <c:v>404</c:v>
                </c:pt>
                <c:pt idx="4">
                  <c:v>417</c:v>
                </c:pt>
                <c:pt idx="5">
                  <c:v>554</c:v>
                </c:pt>
                <c:pt idx="6">
                  <c:v>657</c:v>
                </c:pt>
                <c:pt idx="7">
                  <c:v>992</c:v>
                </c:pt>
                <c:pt idx="8">
                  <c:v>1416</c:v>
                </c:pt>
                <c:pt idx="9">
                  <c:v>2024</c:v>
                </c:pt>
                <c:pt idx="10">
                  <c:v>2208</c:v>
                </c:pt>
                <c:pt idx="11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3-4B42-8730-E72E8622ECC9}"/>
            </c:ext>
          </c:extLst>
        </c:ser>
        <c:ser>
          <c:idx val="3"/>
          <c:order val="3"/>
          <c:tx>
            <c:strRef>
              <c:f>Region!$Y$26</c:f>
              <c:strCache>
                <c:ptCount val="1"/>
                <c:pt idx="0">
                  <c:v>US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Region!$Z$26:$AK$26</c:f>
              <c:numCache>
                <c:formatCode>General</c:formatCode>
                <c:ptCount val="12"/>
                <c:pt idx="0">
                  <c:v>15</c:v>
                </c:pt>
                <c:pt idx="1">
                  <c:v>35</c:v>
                </c:pt>
                <c:pt idx="2">
                  <c:v>45</c:v>
                </c:pt>
                <c:pt idx="3">
                  <c:v>38</c:v>
                </c:pt>
                <c:pt idx="4">
                  <c:v>49</c:v>
                </c:pt>
                <c:pt idx="5">
                  <c:v>57</c:v>
                </c:pt>
                <c:pt idx="6">
                  <c:v>63</c:v>
                </c:pt>
                <c:pt idx="7">
                  <c:v>88</c:v>
                </c:pt>
                <c:pt idx="8">
                  <c:v>78</c:v>
                </c:pt>
                <c:pt idx="9">
                  <c:v>109</c:v>
                </c:pt>
                <c:pt idx="10">
                  <c:v>40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3-4B42-8730-E72E8622ECC9}"/>
            </c:ext>
          </c:extLst>
        </c:ser>
        <c:ser>
          <c:idx val="4"/>
          <c:order val="4"/>
          <c:tx>
            <c:strRef>
              <c:f>Region!$Y$27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Region!$Z$27:$AK$27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34</c:v>
                </c:pt>
                <c:pt idx="3">
                  <c:v>68</c:v>
                </c:pt>
                <c:pt idx="4">
                  <c:v>59</c:v>
                </c:pt>
                <c:pt idx="5">
                  <c:v>64</c:v>
                </c:pt>
                <c:pt idx="6">
                  <c:v>47</c:v>
                </c:pt>
                <c:pt idx="7">
                  <c:v>57</c:v>
                </c:pt>
                <c:pt idx="8">
                  <c:v>103</c:v>
                </c:pt>
                <c:pt idx="9">
                  <c:v>143</c:v>
                </c:pt>
                <c:pt idx="10">
                  <c:v>150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43-4B42-8730-E72E8622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962880"/>
        <c:axId val="410091840"/>
      </c:barChart>
      <c:catAx>
        <c:axId val="3939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91840"/>
        <c:crosses val="autoZero"/>
        <c:auto val="1"/>
        <c:lblAlgn val="ctr"/>
        <c:lblOffset val="100"/>
        <c:noMultiLvlLbl val="0"/>
      </c:catAx>
      <c:valAx>
        <c:axId val="410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 b="1">
                <a:solidFill>
                  <a:schemeClr val="tx1"/>
                </a:solidFill>
              </a:rPr>
              <a:t>Geographical Location</a:t>
            </a:r>
            <a:r>
              <a:rPr lang="en-GB" sz="1800" b="1" baseline="0">
                <a:solidFill>
                  <a:schemeClr val="tx1"/>
                </a:solidFill>
              </a:rPr>
              <a:t> of Inspection</a:t>
            </a:r>
            <a:endParaRPr lang="en-GB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3277315025704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Region!$AN$25</c:f>
              <c:strCache>
                <c:ptCount val="1"/>
                <c:pt idx="0">
                  <c:v>EEA </c:v>
                </c:pt>
              </c:strCache>
            </c:strRef>
          </c:tx>
          <c:spPr>
            <a:solidFill>
              <a:srgbClr val="5B9CD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Region!$AO$25:$AZ$25</c:f>
              <c:numCache>
                <c:formatCode>General</c:formatCode>
                <c:ptCount val="12"/>
                <c:pt idx="0">
                  <c:v>132</c:v>
                </c:pt>
                <c:pt idx="1">
                  <c:v>213</c:v>
                </c:pt>
                <c:pt idx="2">
                  <c:v>316</c:v>
                </c:pt>
                <c:pt idx="3">
                  <c:v>404</c:v>
                </c:pt>
                <c:pt idx="4">
                  <c:v>417</c:v>
                </c:pt>
                <c:pt idx="5">
                  <c:v>554</c:v>
                </c:pt>
                <c:pt idx="6">
                  <c:v>657</c:v>
                </c:pt>
                <c:pt idx="7">
                  <c:v>992</c:v>
                </c:pt>
                <c:pt idx="8">
                  <c:v>1416</c:v>
                </c:pt>
                <c:pt idx="9">
                  <c:v>2024</c:v>
                </c:pt>
                <c:pt idx="10">
                  <c:v>2208</c:v>
                </c:pt>
                <c:pt idx="11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0-F640-AE47-A5C132890F50}"/>
            </c:ext>
          </c:extLst>
        </c:ser>
        <c:ser>
          <c:idx val="1"/>
          <c:order val="1"/>
          <c:tx>
            <c:strRef>
              <c:f>Region!$AN$26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A6A6A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Region!$AO$26:$AZ$26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34</c:v>
                </c:pt>
                <c:pt idx="3">
                  <c:v>68</c:v>
                </c:pt>
                <c:pt idx="4">
                  <c:v>59</c:v>
                </c:pt>
                <c:pt idx="5">
                  <c:v>64</c:v>
                </c:pt>
                <c:pt idx="6">
                  <c:v>47</c:v>
                </c:pt>
                <c:pt idx="7">
                  <c:v>57</c:v>
                </c:pt>
                <c:pt idx="8">
                  <c:v>103</c:v>
                </c:pt>
                <c:pt idx="9">
                  <c:v>143</c:v>
                </c:pt>
                <c:pt idx="10">
                  <c:v>150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0-F640-AE47-A5C132890F50}"/>
            </c:ext>
          </c:extLst>
        </c:ser>
        <c:ser>
          <c:idx val="2"/>
          <c:order val="2"/>
          <c:tx>
            <c:strRef>
              <c:f>Region!$AN$27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rgbClr val="70AD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Region!$AO$27:$AZ$27</c:f>
              <c:numCache>
                <c:formatCode>General</c:formatCode>
                <c:ptCount val="12"/>
                <c:pt idx="0">
                  <c:v>5</c:v>
                </c:pt>
                <c:pt idx="1">
                  <c:v>23</c:v>
                </c:pt>
                <c:pt idx="2">
                  <c:v>40</c:v>
                </c:pt>
                <c:pt idx="3">
                  <c:v>34</c:v>
                </c:pt>
                <c:pt idx="4">
                  <c:v>43</c:v>
                </c:pt>
                <c:pt idx="5">
                  <c:v>59</c:v>
                </c:pt>
                <c:pt idx="6">
                  <c:v>78</c:v>
                </c:pt>
                <c:pt idx="7">
                  <c:v>56</c:v>
                </c:pt>
                <c:pt idx="8">
                  <c:v>101</c:v>
                </c:pt>
                <c:pt idx="9">
                  <c:v>144</c:v>
                </c:pt>
                <c:pt idx="10">
                  <c:v>151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0-F640-AE47-A5C132890F50}"/>
            </c:ext>
          </c:extLst>
        </c:ser>
        <c:ser>
          <c:idx val="3"/>
          <c:order val="3"/>
          <c:tx>
            <c:strRef>
              <c:f>Region!$AN$28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Region!$AO$28:$AZ$28</c:f>
              <c:numCache>
                <c:formatCode>General</c:formatCode>
                <c:ptCount val="12"/>
                <c:pt idx="0">
                  <c:v>15</c:v>
                </c:pt>
                <c:pt idx="1">
                  <c:v>35</c:v>
                </c:pt>
                <c:pt idx="2">
                  <c:v>45</c:v>
                </c:pt>
                <c:pt idx="3">
                  <c:v>38</c:v>
                </c:pt>
                <c:pt idx="4">
                  <c:v>49</c:v>
                </c:pt>
                <c:pt idx="5">
                  <c:v>57</c:v>
                </c:pt>
                <c:pt idx="6">
                  <c:v>63</c:v>
                </c:pt>
                <c:pt idx="7">
                  <c:v>88</c:v>
                </c:pt>
                <c:pt idx="8">
                  <c:v>78</c:v>
                </c:pt>
                <c:pt idx="9">
                  <c:v>109</c:v>
                </c:pt>
                <c:pt idx="10">
                  <c:v>40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0-F640-AE47-A5C132890F50}"/>
            </c:ext>
          </c:extLst>
        </c:ser>
        <c:ser>
          <c:idx val="4"/>
          <c:order val="4"/>
          <c:tx>
            <c:strRef>
              <c:f>Region!$AN$29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EE7D3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Region!$Z$22:$AK$22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Region!$AO$29:$AZ$29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33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56</c:v>
                </c:pt>
                <c:pt idx="8">
                  <c:v>59</c:v>
                </c:pt>
                <c:pt idx="9">
                  <c:v>60</c:v>
                </c:pt>
                <c:pt idx="10">
                  <c:v>80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F0-F640-AE47-A5C132890F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26989408"/>
        <c:axId val="326363776"/>
      </c:barChart>
      <c:catAx>
        <c:axId val="4269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 b="1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6363776"/>
        <c:crosses val="autoZero"/>
        <c:auto val="1"/>
        <c:lblAlgn val="ctr"/>
        <c:lblOffset val="100"/>
        <c:noMultiLvlLbl val="0"/>
      </c:catAx>
      <c:valAx>
        <c:axId val="3263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 b="1">
                    <a:solidFill>
                      <a:schemeClr val="tx1"/>
                    </a:solidFill>
                  </a:rPr>
                  <a:t>% of yearly Inspections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9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80044026754721"/>
          <c:y val="0.94334360802302308"/>
          <c:w val="0.30263637511242952"/>
          <c:h val="4.3427666560130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Region!$AO$10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Region!$AO$24:$AZ$24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Region!$AP$10:$BA$10</c:f>
              <c:numCache>
                <c:formatCode>General</c:formatCode>
                <c:ptCount val="12"/>
                <c:pt idx="0">
                  <c:v>170</c:v>
                </c:pt>
                <c:pt idx="1">
                  <c:v>289</c:v>
                </c:pt>
                <c:pt idx="2">
                  <c:v>441</c:v>
                </c:pt>
                <c:pt idx="3">
                  <c:v>566</c:v>
                </c:pt>
                <c:pt idx="4">
                  <c:v>574</c:v>
                </c:pt>
                <c:pt idx="5">
                  <c:v>747</c:v>
                </c:pt>
                <c:pt idx="6">
                  <c:v>866</c:v>
                </c:pt>
                <c:pt idx="7">
                  <c:v>1235</c:v>
                </c:pt>
                <c:pt idx="8">
                  <c:v>1745</c:v>
                </c:pt>
                <c:pt idx="9">
                  <c:v>2469</c:v>
                </c:pt>
                <c:pt idx="10">
                  <c:v>2613</c:v>
                </c:pt>
                <c:pt idx="11">
                  <c:v>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C-5D4E-A1E6-5A6561B6BA49}"/>
            </c:ext>
          </c:extLst>
        </c:ser>
        <c:ser>
          <c:idx val="1"/>
          <c:order val="1"/>
          <c:tx>
            <c:strRef>
              <c:f>Region!$AO$11</c:f>
              <c:strCache>
                <c:ptCount val="1"/>
                <c:pt idx="0">
                  <c:v>Non-compliant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Region!$AO$24:$AZ$24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Region!$AP$11:$BA$11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16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C-5D4E-A1E6-5A6561B6BA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27476000"/>
        <c:axId val="424797920"/>
      </c:barChart>
      <c:catAx>
        <c:axId val="4274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7920"/>
        <c:crosses val="autoZero"/>
        <c:auto val="1"/>
        <c:lblAlgn val="ctr"/>
        <c:lblOffset val="100"/>
        <c:noMultiLvlLbl val="0"/>
      </c:catAx>
      <c:valAx>
        <c:axId val="424797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107950</xdr:rowOff>
    </xdr:from>
    <xdr:to>
      <xdr:col>17</xdr:col>
      <xdr:colOff>127000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B23F3-35A0-574C-93AB-4EC9DD2F4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19</xdr:row>
      <xdr:rowOff>144780</xdr:rowOff>
    </xdr:from>
    <xdr:to>
      <xdr:col>17</xdr:col>
      <xdr:colOff>12700</xdr:colOff>
      <xdr:row>49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930B3-DEA8-F846-848A-9D3D6743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527050</xdr:colOff>
      <xdr:row>29</xdr:row>
      <xdr:rowOff>12700</xdr:rowOff>
    </xdr:from>
    <xdr:to>
      <xdr:col>36</xdr:col>
      <xdr:colOff>736600</xdr:colOff>
      <xdr:row>57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100BC-061D-0E46-AEAD-D5C1A1CCF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139700</xdr:colOff>
      <xdr:row>31</xdr:row>
      <xdr:rowOff>190500</xdr:rowOff>
    </xdr:from>
    <xdr:to>
      <xdr:col>53</xdr:col>
      <xdr:colOff>50800</xdr:colOff>
      <xdr:row>65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675A4-A2C7-B24D-B477-AE5E6518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260350</xdr:colOff>
      <xdr:row>2</xdr:row>
      <xdr:rowOff>152400</xdr:rowOff>
    </xdr:from>
    <xdr:to>
      <xdr:col>63</xdr:col>
      <xdr:colOff>228600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36B078-E89F-3F49-8EE6-EE4C7F63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A956A3-F080-E346-A817-4AA1DCD112FA}" name="Table1" displayName="Table1" ref="A1:C81" totalsRowShown="0">
  <autoFilter ref="A1:C81" xr:uid="{D13D7C19-2622-A943-B949-C40C47AA5222}"/>
  <sortState xmlns:xlrd2="http://schemas.microsoft.com/office/spreadsheetml/2017/richdata2" ref="A2:C81">
    <sortCondition descending="1" ref="B1:B81"/>
  </sortState>
  <tableColumns count="3">
    <tableColumn id="1" xr3:uid="{5127DA11-061F-C940-8D32-1880C2EC29CA}" name="Country"/>
    <tableColumn id="2" xr3:uid="{41FE04F2-7E64-F040-B9F1-B58854770DF4}" name="GMP Compliant"/>
    <tableColumn id="3" xr3:uid="{282CEF15-00DD-5A42-9CAA-18865D066498}" name="Non-Complia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D4BD-A4BE-B74C-A507-AA31FCDCD197}">
  <dimension ref="A1:C81"/>
  <sheetViews>
    <sheetView tabSelected="1" workbookViewId="0">
      <selection activeCell="E24" sqref="E24"/>
    </sheetView>
  </sheetViews>
  <sheetFormatPr baseColWidth="10" defaultRowHeight="16" x14ac:dyDescent="0.2"/>
  <sheetData>
    <row r="1" spans="1:3" x14ac:dyDescent="0.2">
      <c r="A1" s="2" t="s">
        <v>80</v>
      </c>
      <c r="B1" s="2" t="s">
        <v>87</v>
      </c>
      <c r="C1" s="4" t="s">
        <v>88</v>
      </c>
    </row>
    <row r="2" spans="1:3" x14ac:dyDescent="0.2">
      <c r="A2" t="s">
        <v>0</v>
      </c>
      <c r="B2">
        <v>1568</v>
      </c>
      <c r="C2">
        <v>0</v>
      </c>
    </row>
    <row r="3" spans="1:3" x14ac:dyDescent="0.2">
      <c r="A3" t="s">
        <v>1</v>
      </c>
      <c r="B3">
        <v>1139</v>
      </c>
      <c r="C3">
        <v>3</v>
      </c>
    </row>
    <row r="4" spans="1:3" x14ac:dyDescent="0.2">
      <c r="A4" t="s">
        <v>2</v>
      </c>
      <c r="B4">
        <v>1049</v>
      </c>
      <c r="C4">
        <v>6</v>
      </c>
    </row>
    <row r="5" spans="1:3" x14ac:dyDescent="0.2">
      <c r="A5" t="s">
        <v>3</v>
      </c>
      <c r="B5">
        <v>831</v>
      </c>
      <c r="C5">
        <v>0</v>
      </c>
    </row>
    <row r="6" spans="1:3" x14ac:dyDescent="0.2">
      <c r="A6" t="s">
        <v>4</v>
      </c>
      <c r="B6">
        <v>726</v>
      </c>
      <c r="C6">
        <v>52</v>
      </c>
    </row>
    <row r="7" spans="1:3" x14ac:dyDescent="0.2">
      <c r="A7" t="s">
        <v>5</v>
      </c>
      <c r="B7">
        <v>714</v>
      </c>
      <c r="C7">
        <v>0</v>
      </c>
    </row>
    <row r="8" spans="1:3" x14ac:dyDescent="0.2">
      <c r="A8" t="s">
        <v>6</v>
      </c>
      <c r="B8">
        <v>673</v>
      </c>
      <c r="C8">
        <v>0</v>
      </c>
    </row>
    <row r="9" spans="1:3" x14ac:dyDescent="0.2">
      <c r="A9" t="s">
        <v>7</v>
      </c>
      <c r="B9">
        <v>662</v>
      </c>
      <c r="C9">
        <v>4</v>
      </c>
    </row>
    <row r="10" spans="1:3" x14ac:dyDescent="0.2">
      <c r="A10" t="s">
        <v>8</v>
      </c>
      <c r="B10">
        <v>593</v>
      </c>
      <c r="C10">
        <v>4</v>
      </c>
    </row>
    <row r="11" spans="1:3" x14ac:dyDescent="0.2">
      <c r="A11" t="s">
        <v>9</v>
      </c>
      <c r="B11">
        <v>567</v>
      </c>
      <c r="C11">
        <v>1</v>
      </c>
    </row>
    <row r="12" spans="1:3" x14ac:dyDescent="0.2">
      <c r="A12" t="s">
        <v>10</v>
      </c>
      <c r="B12">
        <v>522</v>
      </c>
      <c r="C12">
        <v>5</v>
      </c>
    </row>
    <row r="13" spans="1:3" x14ac:dyDescent="0.2">
      <c r="A13" t="s">
        <v>11</v>
      </c>
      <c r="B13">
        <v>413</v>
      </c>
      <c r="C13">
        <v>0</v>
      </c>
    </row>
    <row r="14" spans="1:3" x14ac:dyDescent="0.2">
      <c r="A14" t="s">
        <v>12</v>
      </c>
      <c r="B14">
        <v>389</v>
      </c>
      <c r="C14">
        <v>40</v>
      </c>
    </row>
    <row r="15" spans="1:3" x14ac:dyDescent="0.2">
      <c r="A15" t="s">
        <v>13</v>
      </c>
      <c r="B15">
        <v>355</v>
      </c>
      <c r="C15">
        <v>0</v>
      </c>
    </row>
    <row r="16" spans="1:3" x14ac:dyDescent="0.2">
      <c r="A16" t="s">
        <v>14</v>
      </c>
      <c r="B16">
        <v>328</v>
      </c>
      <c r="C16">
        <v>0</v>
      </c>
    </row>
    <row r="17" spans="1:3" x14ac:dyDescent="0.2">
      <c r="A17" t="s">
        <v>15</v>
      </c>
      <c r="B17">
        <v>273</v>
      </c>
      <c r="C17">
        <v>0</v>
      </c>
    </row>
    <row r="18" spans="1:3" x14ac:dyDescent="0.2">
      <c r="A18" t="s">
        <v>16</v>
      </c>
      <c r="B18">
        <v>133</v>
      </c>
      <c r="C18">
        <v>0</v>
      </c>
    </row>
    <row r="19" spans="1:3" x14ac:dyDescent="0.2">
      <c r="A19" t="s">
        <v>17</v>
      </c>
      <c r="B19">
        <v>132</v>
      </c>
      <c r="C19">
        <v>0</v>
      </c>
    </row>
    <row r="20" spans="1:3" x14ac:dyDescent="0.2">
      <c r="A20" t="s">
        <v>18</v>
      </c>
      <c r="B20">
        <v>119</v>
      </c>
      <c r="C20">
        <v>1</v>
      </c>
    </row>
    <row r="21" spans="1:3" x14ac:dyDescent="0.2">
      <c r="A21" t="s">
        <v>19</v>
      </c>
      <c r="B21">
        <v>113</v>
      </c>
      <c r="C21">
        <v>0</v>
      </c>
    </row>
    <row r="22" spans="1:3" x14ac:dyDescent="0.2">
      <c r="A22" t="s">
        <v>20</v>
      </c>
      <c r="B22">
        <v>112</v>
      </c>
      <c r="C22">
        <v>0</v>
      </c>
    </row>
    <row r="23" spans="1:3" x14ac:dyDescent="0.2">
      <c r="A23" t="s">
        <v>21</v>
      </c>
      <c r="B23">
        <v>97</v>
      </c>
      <c r="C23">
        <v>1</v>
      </c>
    </row>
    <row r="24" spans="1:3" x14ac:dyDescent="0.2">
      <c r="A24" t="s">
        <v>22</v>
      </c>
      <c r="B24">
        <v>84</v>
      </c>
      <c r="C24">
        <v>0</v>
      </c>
    </row>
    <row r="25" spans="1:3" x14ac:dyDescent="0.2">
      <c r="A25" t="s">
        <v>23</v>
      </c>
      <c r="B25">
        <v>83</v>
      </c>
      <c r="C25">
        <v>3</v>
      </c>
    </row>
    <row r="26" spans="1:3" x14ac:dyDescent="0.2">
      <c r="A26" t="s">
        <v>24</v>
      </c>
      <c r="B26">
        <v>75</v>
      </c>
      <c r="C26">
        <v>0</v>
      </c>
    </row>
    <row r="27" spans="1:3" x14ac:dyDescent="0.2">
      <c r="A27" t="s">
        <v>25</v>
      </c>
      <c r="B27">
        <v>72</v>
      </c>
      <c r="C27">
        <v>1</v>
      </c>
    </row>
    <row r="28" spans="1:3" x14ac:dyDescent="0.2">
      <c r="A28" t="s">
        <v>26</v>
      </c>
      <c r="B28">
        <v>66</v>
      </c>
      <c r="C28">
        <v>0</v>
      </c>
    </row>
    <row r="29" spans="1:3" x14ac:dyDescent="0.2">
      <c r="A29" t="s">
        <v>27</v>
      </c>
      <c r="B29">
        <v>63</v>
      </c>
      <c r="C29">
        <v>0</v>
      </c>
    </row>
    <row r="30" spans="1:3" x14ac:dyDescent="0.2">
      <c r="A30" t="s">
        <v>28</v>
      </c>
      <c r="B30">
        <v>60</v>
      </c>
      <c r="C30">
        <v>0</v>
      </c>
    </row>
    <row r="31" spans="1:3" x14ac:dyDescent="0.2">
      <c r="A31" t="s">
        <v>29</v>
      </c>
      <c r="B31">
        <v>59</v>
      </c>
      <c r="C31">
        <v>0</v>
      </c>
    </row>
    <row r="32" spans="1:3" x14ac:dyDescent="0.2">
      <c r="A32" t="s">
        <v>30</v>
      </c>
      <c r="B32">
        <v>50</v>
      </c>
      <c r="C32">
        <v>0</v>
      </c>
    </row>
    <row r="33" spans="1:3" x14ac:dyDescent="0.2">
      <c r="A33" t="s">
        <v>31</v>
      </c>
      <c r="B33">
        <v>48</v>
      </c>
      <c r="C33">
        <v>2</v>
      </c>
    </row>
    <row r="34" spans="1:3" x14ac:dyDescent="0.2">
      <c r="A34" t="s">
        <v>32</v>
      </c>
      <c r="B34">
        <v>47</v>
      </c>
      <c r="C34">
        <v>0</v>
      </c>
    </row>
    <row r="35" spans="1:3" x14ac:dyDescent="0.2">
      <c r="A35" t="s">
        <v>33</v>
      </c>
      <c r="B35">
        <v>46</v>
      </c>
      <c r="C35">
        <v>0</v>
      </c>
    </row>
    <row r="36" spans="1:3" x14ac:dyDescent="0.2">
      <c r="A36" t="s">
        <v>34</v>
      </c>
      <c r="B36">
        <v>40</v>
      </c>
      <c r="C36">
        <v>0</v>
      </c>
    </row>
    <row r="37" spans="1:3" x14ac:dyDescent="0.2">
      <c r="A37" t="s">
        <v>35</v>
      </c>
      <c r="B37">
        <v>34</v>
      </c>
      <c r="C37">
        <v>0</v>
      </c>
    </row>
    <row r="38" spans="1:3" x14ac:dyDescent="0.2">
      <c r="A38" t="s">
        <v>36</v>
      </c>
      <c r="B38">
        <v>29</v>
      </c>
      <c r="C38">
        <v>2</v>
      </c>
    </row>
    <row r="39" spans="1:3" x14ac:dyDescent="0.2">
      <c r="A39" t="s">
        <v>37</v>
      </c>
      <c r="B39">
        <v>26</v>
      </c>
      <c r="C39">
        <v>1</v>
      </c>
    </row>
    <row r="40" spans="1:3" x14ac:dyDescent="0.2">
      <c r="A40" t="s">
        <v>38</v>
      </c>
      <c r="B40">
        <v>25</v>
      </c>
      <c r="C40">
        <v>0</v>
      </c>
    </row>
    <row r="41" spans="1:3" x14ac:dyDescent="0.2">
      <c r="A41" t="s">
        <v>39</v>
      </c>
      <c r="B41">
        <v>24</v>
      </c>
      <c r="C41">
        <v>0</v>
      </c>
    </row>
    <row r="42" spans="1:3" x14ac:dyDescent="0.2">
      <c r="A42" t="s">
        <v>40</v>
      </c>
      <c r="B42">
        <v>22</v>
      </c>
      <c r="C42">
        <v>0</v>
      </c>
    </row>
    <row r="43" spans="1:3" x14ac:dyDescent="0.2">
      <c r="A43" t="s">
        <v>41</v>
      </c>
      <c r="B43">
        <v>20</v>
      </c>
      <c r="C43">
        <v>0</v>
      </c>
    </row>
    <row r="44" spans="1:3" x14ac:dyDescent="0.2">
      <c r="A44" t="s">
        <v>42</v>
      </c>
      <c r="B44">
        <v>20</v>
      </c>
      <c r="C44">
        <v>0</v>
      </c>
    </row>
    <row r="45" spans="1:3" x14ac:dyDescent="0.2">
      <c r="A45" t="s">
        <v>43</v>
      </c>
      <c r="B45">
        <v>18</v>
      </c>
      <c r="C45">
        <v>0</v>
      </c>
    </row>
    <row r="46" spans="1:3" x14ac:dyDescent="0.2">
      <c r="A46" t="s">
        <v>44</v>
      </c>
      <c r="B46">
        <v>17</v>
      </c>
      <c r="C46">
        <v>0</v>
      </c>
    </row>
    <row r="47" spans="1:3" x14ac:dyDescent="0.2">
      <c r="A47" t="s">
        <v>45</v>
      </c>
      <c r="B47">
        <v>15</v>
      </c>
      <c r="C47">
        <v>0</v>
      </c>
    </row>
    <row r="48" spans="1:3" x14ac:dyDescent="0.2">
      <c r="A48" t="s">
        <v>46</v>
      </c>
      <c r="B48">
        <v>15</v>
      </c>
      <c r="C48">
        <v>0</v>
      </c>
    </row>
    <row r="49" spans="1:3" x14ac:dyDescent="0.2">
      <c r="A49" t="s">
        <v>47</v>
      </c>
      <c r="B49">
        <v>14</v>
      </c>
      <c r="C49">
        <v>0</v>
      </c>
    </row>
    <row r="50" spans="1:3" x14ac:dyDescent="0.2">
      <c r="A50" t="s">
        <v>48</v>
      </c>
      <c r="B50">
        <v>13</v>
      </c>
      <c r="C50">
        <v>1</v>
      </c>
    </row>
    <row r="51" spans="1:3" x14ac:dyDescent="0.2">
      <c r="A51" t="s">
        <v>49</v>
      </c>
      <c r="B51">
        <v>12</v>
      </c>
      <c r="C51">
        <v>0</v>
      </c>
    </row>
    <row r="52" spans="1:3" x14ac:dyDescent="0.2">
      <c r="A52" t="s">
        <v>50</v>
      </c>
      <c r="B52">
        <v>12</v>
      </c>
      <c r="C52">
        <v>0</v>
      </c>
    </row>
    <row r="53" spans="1:3" x14ac:dyDescent="0.2">
      <c r="A53" t="s">
        <v>51</v>
      </c>
      <c r="B53">
        <v>11</v>
      </c>
      <c r="C53">
        <v>0</v>
      </c>
    </row>
    <row r="54" spans="1:3" x14ac:dyDescent="0.2">
      <c r="A54" t="s">
        <v>52</v>
      </c>
      <c r="B54">
        <v>11</v>
      </c>
      <c r="C54">
        <v>0</v>
      </c>
    </row>
    <row r="55" spans="1:3" x14ac:dyDescent="0.2">
      <c r="A55" t="s">
        <v>53</v>
      </c>
      <c r="B55">
        <v>10</v>
      </c>
      <c r="C55">
        <v>0</v>
      </c>
    </row>
    <row r="56" spans="1:3" x14ac:dyDescent="0.2">
      <c r="A56" t="s">
        <v>54</v>
      </c>
      <c r="B56">
        <v>10</v>
      </c>
      <c r="C56">
        <v>0</v>
      </c>
    </row>
    <row r="57" spans="1:3" x14ac:dyDescent="0.2">
      <c r="A57" t="s">
        <v>55</v>
      </c>
      <c r="B57">
        <v>8</v>
      </c>
      <c r="C57">
        <v>1</v>
      </c>
    </row>
    <row r="58" spans="1:3" x14ac:dyDescent="0.2">
      <c r="A58" t="s">
        <v>59</v>
      </c>
      <c r="B58">
        <v>6</v>
      </c>
      <c r="C58">
        <v>1</v>
      </c>
    </row>
    <row r="59" spans="1:3" x14ac:dyDescent="0.2">
      <c r="A59" t="s">
        <v>56</v>
      </c>
      <c r="B59">
        <v>6</v>
      </c>
      <c r="C59">
        <v>0</v>
      </c>
    </row>
    <row r="60" spans="1:3" x14ac:dyDescent="0.2">
      <c r="A60" t="s">
        <v>57</v>
      </c>
      <c r="B60">
        <v>6</v>
      </c>
      <c r="C60">
        <v>0</v>
      </c>
    </row>
    <row r="61" spans="1:3" x14ac:dyDescent="0.2">
      <c r="A61" t="s">
        <v>58</v>
      </c>
      <c r="B61">
        <v>6</v>
      </c>
      <c r="C61">
        <v>0</v>
      </c>
    </row>
    <row r="62" spans="1:3" x14ac:dyDescent="0.2">
      <c r="A62" t="s">
        <v>60</v>
      </c>
      <c r="B62">
        <v>5</v>
      </c>
      <c r="C62">
        <v>1</v>
      </c>
    </row>
    <row r="63" spans="1:3" x14ac:dyDescent="0.2">
      <c r="A63" t="s">
        <v>61</v>
      </c>
      <c r="B63">
        <v>5</v>
      </c>
      <c r="C63">
        <v>0</v>
      </c>
    </row>
    <row r="64" spans="1:3" x14ac:dyDescent="0.2">
      <c r="A64" t="s">
        <v>62</v>
      </c>
      <c r="B64">
        <v>3</v>
      </c>
      <c r="C64">
        <v>0</v>
      </c>
    </row>
    <row r="65" spans="1:3" x14ac:dyDescent="0.2">
      <c r="A65" t="s">
        <v>63</v>
      </c>
      <c r="B65">
        <v>3</v>
      </c>
      <c r="C65">
        <v>0</v>
      </c>
    </row>
    <row r="66" spans="1:3" x14ac:dyDescent="0.2">
      <c r="A66" t="s">
        <v>64</v>
      </c>
      <c r="B66">
        <v>3</v>
      </c>
      <c r="C66">
        <v>0</v>
      </c>
    </row>
    <row r="67" spans="1:3" x14ac:dyDescent="0.2">
      <c r="A67" t="s">
        <v>65</v>
      </c>
      <c r="B67">
        <v>3</v>
      </c>
      <c r="C67">
        <v>0</v>
      </c>
    </row>
    <row r="68" spans="1:3" x14ac:dyDescent="0.2">
      <c r="A68" t="s">
        <v>66</v>
      </c>
      <c r="B68">
        <v>3</v>
      </c>
      <c r="C68">
        <v>0</v>
      </c>
    </row>
    <row r="69" spans="1:3" x14ac:dyDescent="0.2">
      <c r="A69" t="s">
        <v>67</v>
      </c>
      <c r="B69">
        <v>2</v>
      </c>
      <c r="C69">
        <v>0</v>
      </c>
    </row>
    <row r="70" spans="1:3" x14ac:dyDescent="0.2">
      <c r="A70" t="s">
        <v>68</v>
      </c>
      <c r="B70">
        <v>2</v>
      </c>
      <c r="C70">
        <v>0</v>
      </c>
    </row>
    <row r="71" spans="1:3" x14ac:dyDescent="0.2">
      <c r="A71" t="s">
        <v>69</v>
      </c>
      <c r="B71">
        <v>2</v>
      </c>
      <c r="C71">
        <v>0</v>
      </c>
    </row>
    <row r="72" spans="1:3" x14ac:dyDescent="0.2">
      <c r="A72" t="s">
        <v>70</v>
      </c>
      <c r="B72">
        <v>2</v>
      </c>
      <c r="C72">
        <v>0</v>
      </c>
    </row>
    <row r="73" spans="1:3" x14ac:dyDescent="0.2">
      <c r="A73" t="s">
        <v>71</v>
      </c>
      <c r="B73">
        <v>2</v>
      </c>
      <c r="C73">
        <v>0</v>
      </c>
    </row>
    <row r="74" spans="1:3" x14ac:dyDescent="0.2">
      <c r="A74" t="s">
        <v>72</v>
      </c>
      <c r="B74">
        <v>1</v>
      </c>
      <c r="C74">
        <v>0</v>
      </c>
    </row>
    <row r="75" spans="1:3" x14ac:dyDescent="0.2">
      <c r="A75" t="s">
        <v>73</v>
      </c>
      <c r="B75">
        <v>1</v>
      </c>
      <c r="C75">
        <v>0</v>
      </c>
    </row>
    <row r="76" spans="1:3" x14ac:dyDescent="0.2">
      <c r="A76" t="s">
        <v>74</v>
      </c>
      <c r="B76">
        <v>1</v>
      </c>
      <c r="C76">
        <v>0</v>
      </c>
    </row>
    <row r="77" spans="1:3" x14ac:dyDescent="0.2">
      <c r="A77" t="s">
        <v>75</v>
      </c>
      <c r="B77">
        <v>1</v>
      </c>
      <c r="C77">
        <v>0</v>
      </c>
    </row>
    <row r="78" spans="1:3" x14ac:dyDescent="0.2">
      <c r="A78" t="s">
        <v>76</v>
      </c>
      <c r="B78">
        <v>1</v>
      </c>
      <c r="C78">
        <v>0</v>
      </c>
    </row>
    <row r="79" spans="1:3" x14ac:dyDescent="0.2">
      <c r="A79" t="s">
        <v>77</v>
      </c>
      <c r="B79">
        <v>1</v>
      </c>
      <c r="C79">
        <v>0</v>
      </c>
    </row>
    <row r="80" spans="1:3" x14ac:dyDescent="0.2">
      <c r="A80" t="s">
        <v>78</v>
      </c>
      <c r="B80">
        <v>1</v>
      </c>
      <c r="C80">
        <v>0</v>
      </c>
    </row>
    <row r="81" spans="1:3" x14ac:dyDescent="0.2">
      <c r="A81" t="s">
        <v>79</v>
      </c>
      <c r="B81">
        <v>1</v>
      </c>
      <c r="C8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11C3-755A-7345-8466-7E565FC451E3}">
  <dimension ref="B2:BO70"/>
  <sheetViews>
    <sheetView zoomScale="90" zoomScaleNormal="90" workbookViewId="0">
      <selection activeCell="K63" sqref="K63"/>
    </sheetView>
  </sheetViews>
  <sheetFormatPr baseColWidth="10" defaultRowHeight="16" x14ac:dyDescent="0.2"/>
  <cols>
    <col min="2" max="2" width="14.1640625" customWidth="1"/>
    <col min="3" max="3" width="12.33203125" customWidth="1"/>
    <col min="4" max="4" width="20.6640625" customWidth="1"/>
    <col min="5" max="5" width="12.1640625" customWidth="1"/>
    <col min="6" max="6" width="15.83203125" customWidth="1"/>
    <col min="7" max="7" width="7.5" customWidth="1"/>
    <col min="8" max="8" width="10" customWidth="1"/>
    <col min="9" max="9" width="6" customWidth="1"/>
    <col min="10" max="10" width="8.5" customWidth="1"/>
    <col min="11" max="11" width="11.1640625" customWidth="1"/>
    <col min="12" max="12" width="7.33203125" customWidth="1"/>
    <col min="25" max="25" width="14.33203125" customWidth="1"/>
    <col min="41" max="41" width="15.83203125" customWidth="1"/>
    <col min="56" max="56" width="11.83203125" customWidth="1"/>
  </cols>
  <sheetData>
    <row r="2" spans="3:55" x14ac:dyDescent="0.2">
      <c r="Y2" t="s">
        <v>103</v>
      </c>
    </row>
    <row r="3" spans="3:55" x14ac:dyDescent="0.2">
      <c r="AN3" t="s">
        <v>94</v>
      </c>
    </row>
    <row r="4" spans="3:55" x14ac:dyDescent="0.2">
      <c r="C4" t="s">
        <v>84</v>
      </c>
      <c r="D4" s="1">
        <v>2008</v>
      </c>
      <c r="E4" s="1">
        <v>2009</v>
      </c>
      <c r="F4" s="1"/>
      <c r="G4" s="1">
        <v>2010</v>
      </c>
      <c r="H4" s="1"/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Y4" t="s">
        <v>84</v>
      </c>
      <c r="Z4" s="1">
        <v>2008</v>
      </c>
      <c r="AA4" s="1">
        <v>2009</v>
      </c>
      <c r="AB4" s="1">
        <v>2010</v>
      </c>
      <c r="AC4" s="1">
        <v>2011</v>
      </c>
      <c r="AD4" s="1">
        <v>2012</v>
      </c>
      <c r="AE4" s="1">
        <v>2013</v>
      </c>
      <c r="AF4" s="1">
        <v>2014</v>
      </c>
      <c r="AG4" s="1">
        <v>2015</v>
      </c>
      <c r="AH4" s="1">
        <v>2016</v>
      </c>
      <c r="AI4" s="1">
        <v>2017</v>
      </c>
      <c r="AJ4" s="1">
        <v>2018</v>
      </c>
      <c r="AK4" s="1">
        <v>2019</v>
      </c>
    </row>
    <row r="5" spans="3:55" x14ac:dyDescent="0.2">
      <c r="C5" t="s">
        <v>12</v>
      </c>
      <c r="D5" s="1">
        <v>5</v>
      </c>
      <c r="E5" s="1">
        <v>9</v>
      </c>
      <c r="F5" s="1"/>
      <c r="G5" s="1">
        <v>12</v>
      </c>
      <c r="H5" s="1"/>
      <c r="I5" s="1">
        <v>28</v>
      </c>
      <c r="J5" s="1">
        <v>20</v>
      </c>
      <c r="K5" s="1">
        <v>24</v>
      </c>
      <c r="L5" s="1">
        <v>31</v>
      </c>
      <c r="M5" s="1">
        <v>49</v>
      </c>
      <c r="N5" s="1">
        <v>57</v>
      </c>
      <c r="O5" s="1">
        <v>58</v>
      </c>
      <c r="P5" s="1">
        <v>76</v>
      </c>
      <c r="Q5" s="1">
        <v>20</v>
      </c>
      <c r="R5" s="2">
        <f>SUM(D5:Q5)</f>
        <v>389</v>
      </c>
      <c r="Y5" t="s">
        <v>12</v>
      </c>
      <c r="Z5" s="1">
        <v>5</v>
      </c>
      <c r="AA5" s="1">
        <v>9</v>
      </c>
      <c r="AB5" s="1">
        <v>12</v>
      </c>
      <c r="AC5" s="1">
        <v>28</v>
      </c>
      <c r="AD5" s="1">
        <v>20</v>
      </c>
      <c r="AE5" s="1">
        <v>24</v>
      </c>
      <c r="AF5" s="1">
        <v>31</v>
      </c>
      <c r="AG5" s="1">
        <v>49</v>
      </c>
      <c r="AH5" s="1">
        <v>57</v>
      </c>
      <c r="AI5" s="1">
        <v>58</v>
      </c>
      <c r="AJ5" s="1">
        <v>76</v>
      </c>
      <c r="AK5" s="1">
        <v>20</v>
      </c>
    </row>
    <row r="6" spans="3:55" x14ac:dyDescent="0.2">
      <c r="C6" t="s">
        <v>81</v>
      </c>
      <c r="D6" s="1">
        <v>132</v>
      </c>
      <c r="E6" s="1">
        <v>212</v>
      </c>
      <c r="F6" s="1"/>
      <c r="G6" s="1">
        <v>316</v>
      </c>
      <c r="H6" s="1"/>
      <c r="I6" s="1">
        <v>404</v>
      </c>
      <c r="J6" s="1">
        <v>415</v>
      </c>
      <c r="K6" s="1">
        <v>552</v>
      </c>
      <c r="L6" s="1">
        <v>653</v>
      </c>
      <c r="M6" s="1">
        <v>988</v>
      </c>
      <c r="N6" s="1">
        <v>1415</v>
      </c>
      <c r="O6" s="1">
        <v>2020</v>
      </c>
      <c r="P6" s="1">
        <v>2203</v>
      </c>
      <c r="Q6" s="1">
        <v>856</v>
      </c>
      <c r="R6" s="2">
        <f>SUM(D6:Q6)</f>
        <v>10166</v>
      </c>
      <c r="Y6" t="s">
        <v>81</v>
      </c>
      <c r="Z6" s="1">
        <v>132</v>
      </c>
      <c r="AA6" s="1">
        <v>212</v>
      </c>
      <c r="AB6" s="1">
        <v>316</v>
      </c>
      <c r="AC6" s="1">
        <v>404</v>
      </c>
      <c r="AD6" s="1">
        <v>415</v>
      </c>
      <c r="AE6" s="1">
        <v>552</v>
      </c>
      <c r="AF6" s="1">
        <v>653</v>
      </c>
      <c r="AG6" s="1">
        <v>988</v>
      </c>
      <c r="AH6" s="1">
        <v>1415</v>
      </c>
      <c r="AI6" s="1">
        <v>2020</v>
      </c>
      <c r="AJ6" s="1">
        <v>2203</v>
      </c>
      <c r="AK6" s="1">
        <v>856</v>
      </c>
    </row>
    <row r="7" spans="3:55" x14ac:dyDescent="0.2">
      <c r="C7" t="s">
        <v>4</v>
      </c>
      <c r="D7" s="1">
        <v>5</v>
      </c>
      <c r="E7" s="1">
        <v>21</v>
      </c>
      <c r="F7" s="1"/>
      <c r="G7" s="1">
        <v>37</v>
      </c>
      <c r="H7" s="1"/>
      <c r="I7" s="1">
        <v>31</v>
      </c>
      <c r="J7" s="1">
        <v>33</v>
      </c>
      <c r="K7" s="1">
        <v>51</v>
      </c>
      <c r="L7" s="1">
        <v>74</v>
      </c>
      <c r="M7" s="1">
        <v>53</v>
      </c>
      <c r="N7" s="1">
        <v>93</v>
      </c>
      <c r="O7" s="1">
        <v>140</v>
      </c>
      <c r="P7" s="1">
        <v>144</v>
      </c>
      <c r="Q7" s="1">
        <v>44</v>
      </c>
      <c r="R7" s="2">
        <f>SUM(D7:Q7)</f>
        <v>726</v>
      </c>
      <c r="Y7" t="s">
        <v>4</v>
      </c>
      <c r="Z7" s="1">
        <v>5</v>
      </c>
      <c r="AA7" s="1">
        <v>21</v>
      </c>
      <c r="AB7" s="1">
        <v>37</v>
      </c>
      <c r="AC7" s="1">
        <v>31</v>
      </c>
      <c r="AD7" s="1">
        <v>33</v>
      </c>
      <c r="AE7" s="1">
        <v>51</v>
      </c>
      <c r="AF7" s="1">
        <v>74</v>
      </c>
      <c r="AG7" s="1">
        <v>53</v>
      </c>
      <c r="AH7" s="1">
        <v>93</v>
      </c>
      <c r="AI7" s="1">
        <v>140</v>
      </c>
      <c r="AJ7" s="1">
        <v>144</v>
      </c>
      <c r="AK7" s="1">
        <v>44</v>
      </c>
    </row>
    <row r="8" spans="3:55" x14ac:dyDescent="0.2">
      <c r="C8" t="s">
        <v>82</v>
      </c>
      <c r="D8" s="1">
        <v>13</v>
      </c>
      <c r="E8" s="1">
        <v>13</v>
      </c>
      <c r="F8" s="1"/>
      <c r="G8" s="1">
        <v>31</v>
      </c>
      <c r="H8" s="1"/>
      <c r="I8" s="1">
        <v>67</v>
      </c>
      <c r="J8" s="1">
        <v>58</v>
      </c>
      <c r="K8" s="1">
        <v>63</v>
      </c>
      <c r="L8" s="1">
        <v>45</v>
      </c>
      <c r="M8" s="1">
        <v>57</v>
      </c>
      <c r="N8" s="1">
        <v>102</v>
      </c>
      <c r="O8" s="1">
        <v>142</v>
      </c>
      <c r="P8" s="1">
        <v>150</v>
      </c>
      <c r="Q8" s="1">
        <v>50</v>
      </c>
      <c r="R8" s="2">
        <f>SUM(D8:Q8)</f>
        <v>791</v>
      </c>
      <c r="Y8" t="s">
        <v>82</v>
      </c>
      <c r="Z8" s="1">
        <v>13</v>
      </c>
      <c r="AA8" s="1">
        <v>13</v>
      </c>
      <c r="AB8" s="1">
        <v>31</v>
      </c>
      <c r="AC8" s="1">
        <v>67</v>
      </c>
      <c r="AD8" s="1">
        <v>58</v>
      </c>
      <c r="AE8" s="1">
        <v>63</v>
      </c>
      <c r="AF8" s="1">
        <v>45</v>
      </c>
      <c r="AG8" s="1">
        <v>57</v>
      </c>
      <c r="AH8" s="1">
        <v>102</v>
      </c>
      <c r="AI8" s="1">
        <v>142</v>
      </c>
      <c r="AJ8" s="1">
        <v>150</v>
      </c>
      <c r="AK8" s="1">
        <v>50</v>
      </c>
    </row>
    <row r="9" spans="3:55" x14ac:dyDescent="0.2">
      <c r="C9" t="s">
        <v>83</v>
      </c>
      <c r="D9" s="1">
        <v>15</v>
      </c>
      <c r="E9" s="1">
        <v>34</v>
      </c>
      <c r="F9" s="1"/>
      <c r="G9" s="1">
        <v>45</v>
      </c>
      <c r="H9" s="1"/>
      <c r="I9" s="1">
        <v>36</v>
      </c>
      <c r="J9" s="1">
        <v>48</v>
      </c>
      <c r="K9" s="1">
        <v>57</v>
      </c>
      <c r="L9" s="1">
        <v>63</v>
      </c>
      <c r="M9" s="1">
        <v>88</v>
      </c>
      <c r="N9" s="1">
        <v>78</v>
      </c>
      <c r="O9" s="1">
        <v>109</v>
      </c>
      <c r="P9" s="1">
        <v>40</v>
      </c>
      <c r="Q9" s="1">
        <v>49</v>
      </c>
      <c r="R9" s="2">
        <f>SUM(D9:Q9)</f>
        <v>662</v>
      </c>
      <c r="Y9" t="s">
        <v>83</v>
      </c>
      <c r="Z9" s="1">
        <v>15</v>
      </c>
      <c r="AA9" s="1">
        <v>34</v>
      </c>
      <c r="AB9" s="1">
        <v>45</v>
      </c>
      <c r="AC9" s="1">
        <v>36</v>
      </c>
      <c r="AD9" s="1">
        <v>48</v>
      </c>
      <c r="AE9" s="1">
        <v>57</v>
      </c>
      <c r="AF9" s="1">
        <v>63</v>
      </c>
      <c r="AG9" s="1">
        <v>88</v>
      </c>
      <c r="AH9" s="1">
        <v>78</v>
      </c>
      <c r="AI9" s="1">
        <v>109</v>
      </c>
      <c r="AJ9" s="1">
        <v>40</v>
      </c>
      <c r="AK9" s="1">
        <v>49</v>
      </c>
      <c r="AP9">
        <v>2008</v>
      </c>
      <c r="AQ9">
        <v>2009</v>
      </c>
      <c r="AR9">
        <v>2010</v>
      </c>
      <c r="AS9">
        <v>2011</v>
      </c>
      <c r="AT9">
        <v>2012</v>
      </c>
      <c r="AU9">
        <v>2013</v>
      </c>
      <c r="AV9">
        <v>2014</v>
      </c>
      <c r="AW9">
        <v>2015</v>
      </c>
      <c r="AX9">
        <v>2016</v>
      </c>
      <c r="AY9">
        <v>2017</v>
      </c>
      <c r="AZ9">
        <v>2018</v>
      </c>
      <c r="BA9">
        <v>2019</v>
      </c>
      <c r="BB9" s="1"/>
      <c r="BC9" s="1"/>
    </row>
    <row r="10" spans="3:55" x14ac:dyDescent="0.2">
      <c r="D10">
        <f>SUM(D5:D9)</f>
        <v>170</v>
      </c>
      <c r="E10">
        <f t="shared" ref="E10:Q10" si="0">SUM(E5:E9)</f>
        <v>289</v>
      </c>
      <c r="G10">
        <f t="shared" si="0"/>
        <v>441</v>
      </c>
      <c r="I10">
        <f t="shared" si="0"/>
        <v>566</v>
      </c>
      <c r="J10">
        <f t="shared" si="0"/>
        <v>574</v>
      </c>
      <c r="K10">
        <f t="shared" si="0"/>
        <v>747</v>
      </c>
      <c r="L10">
        <f t="shared" si="0"/>
        <v>866</v>
      </c>
      <c r="M10">
        <f t="shared" si="0"/>
        <v>1235</v>
      </c>
      <c r="N10">
        <f t="shared" si="0"/>
        <v>1745</v>
      </c>
      <c r="O10">
        <f t="shared" si="0"/>
        <v>2469</v>
      </c>
      <c r="P10">
        <f t="shared" si="0"/>
        <v>2613</v>
      </c>
      <c r="Q10">
        <f t="shared" si="0"/>
        <v>1019</v>
      </c>
      <c r="Z10">
        <v>170</v>
      </c>
      <c r="AA10">
        <v>289</v>
      </c>
      <c r="AB10">
        <v>441</v>
      </c>
      <c r="AC10">
        <v>566</v>
      </c>
      <c r="AD10">
        <v>574</v>
      </c>
      <c r="AE10">
        <v>747</v>
      </c>
      <c r="AF10">
        <v>866</v>
      </c>
      <c r="AG10">
        <v>1235</v>
      </c>
      <c r="AH10">
        <v>1745</v>
      </c>
      <c r="AI10">
        <v>2469</v>
      </c>
      <c r="AJ10">
        <v>2613</v>
      </c>
      <c r="AK10">
        <v>1019</v>
      </c>
      <c r="AO10" t="s">
        <v>103</v>
      </c>
      <c r="AP10">
        <v>170</v>
      </c>
      <c r="AQ10">
        <v>289</v>
      </c>
      <c r="AR10">
        <v>441</v>
      </c>
      <c r="AS10">
        <v>566</v>
      </c>
      <c r="AT10">
        <v>574</v>
      </c>
      <c r="AU10">
        <v>747</v>
      </c>
      <c r="AV10">
        <v>866</v>
      </c>
      <c r="AW10">
        <v>1235</v>
      </c>
      <c r="AX10">
        <v>1745</v>
      </c>
      <c r="AY10">
        <v>2469</v>
      </c>
      <c r="AZ10">
        <v>2613</v>
      </c>
      <c r="BA10">
        <v>1019</v>
      </c>
    </row>
    <row r="11" spans="3:55" x14ac:dyDescent="0.2">
      <c r="AO11" t="s">
        <v>106</v>
      </c>
      <c r="AP11">
        <v>1</v>
      </c>
      <c r="AQ11">
        <v>5</v>
      </c>
      <c r="AR11">
        <v>8</v>
      </c>
      <c r="AS11">
        <v>11</v>
      </c>
      <c r="AT11">
        <v>19</v>
      </c>
      <c r="AU11">
        <v>17</v>
      </c>
      <c r="AV11">
        <v>15</v>
      </c>
      <c r="AW11">
        <v>14</v>
      </c>
      <c r="AX11">
        <v>12</v>
      </c>
      <c r="AY11">
        <v>11</v>
      </c>
      <c r="AZ11">
        <v>16</v>
      </c>
      <c r="BA11">
        <v>3</v>
      </c>
    </row>
    <row r="12" spans="3:55" x14ac:dyDescent="0.2">
      <c r="AO12" t="s">
        <v>96</v>
      </c>
      <c r="AP12">
        <v>171</v>
      </c>
      <c r="AQ12">
        <v>294</v>
      </c>
      <c r="AR12">
        <v>449</v>
      </c>
      <c r="AS12">
        <v>577</v>
      </c>
      <c r="AT12">
        <v>593</v>
      </c>
      <c r="AU12">
        <v>764</v>
      </c>
      <c r="AV12">
        <v>881</v>
      </c>
      <c r="AW12">
        <v>1249</v>
      </c>
      <c r="AX12">
        <v>1757</v>
      </c>
      <c r="AY12">
        <v>2480</v>
      </c>
      <c r="AZ12">
        <v>2629</v>
      </c>
      <c r="BA12">
        <v>1022</v>
      </c>
    </row>
    <row r="13" spans="3:55" x14ac:dyDescent="0.2">
      <c r="C13" t="s">
        <v>84</v>
      </c>
      <c r="D13" t="s">
        <v>85</v>
      </c>
      <c r="E13" s="4" t="s">
        <v>86</v>
      </c>
      <c r="F13" s="4"/>
      <c r="Y13" t="s">
        <v>104</v>
      </c>
      <c r="Z13">
        <v>2008</v>
      </c>
      <c r="AA13">
        <v>2009</v>
      </c>
      <c r="AB13">
        <v>2010</v>
      </c>
      <c r="AC13">
        <v>2011</v>
      </c>
      <c r="AD13">
        <v>2012</v>
      </c>
      <c r="AE13">
        <v>2013</v>
      </c>
      <c r="AF13">
        <v>2014</v>
      </c>
      <c r="AG13">
        <v>2015</v>
      </c>
      <c r="AH13">
        <v>2016</v>
      </c>
      <c r="AI13">
        <v>2017</v>
      </c>
      <c r="AJ13">
        <v>2018</v>
      </c>
      <c r="AK13">
        <v>2019</v>
      </c>
      <c r="AO13" t="s">
        <v>107</v>
      </c>
      <c r="AP13" s="7">
        <f>AP11/AP12</f>
        <v>5.8479532163742687E-3</v>
      </c>
      <c r="AQ13" s="7">
        <f t="shared" ref="AQ13:BA13" si="1">AQ11/AQ12</f>
        <v>1.7006802721088437E-2</v>
      </c>
      <c r="AR13" s="7">
        <f t="shared" si="1"/>
        <v>1.7817371937639197E-2</v>
      </c>
      <c r="AS13" s="7">
        <f t="shared" si="1"/>
        <v>1.9064124783362217E-2</v>
      </c>
      <c r="AT13" s="7">
        <f t="shared" si="1"/>
        <v>3.2040472175379427E-2</v>
      </c>
      <c r="AU13" s="7">
        <f t="shared" si="1"/>
        <v>2.2251308900523559E-2</v>
      </c>
      <c r="AV13" s="7">
        <f t="shared" si="1"/>
        <v>1.70261066969353E-2</v>
      </c>
      <c r="AW13" s="7">
        <f t="shared" si="1"/>
        <v>1.120896717373899E-2</v>
      </c>
      <c r="AX13" s="7">
        <f t="shared" si="1"/>
        <v>6.8298235628912922E-3</v>
      </c>
      <c r="AY13" s="7">
        <f t="shared" si="1"/>
        <v>4.435483870967742E-3</v>
      </c>
      <c r="AZ13" s="7">
        <f t="shared" si="1"/>
        <v>6.085964244960061E-3</v>
      </c>
      <c r="BA13" s="7">
        <f t="shared" si="1"/>
        <v>2.9354207436399216E-3</v>
      </c>
    </row>
    <row r="14" spans="3:55" x14ac:dyDescent="0.2">
      <c r="C14" t="s">
        <v>12</v>
      </c>
      <c r="D14" s="3">
        <v>389</v>
      </c>
      <c r="E14">
        <v>40</v>
      </c>
      <c r="G14">
        <f>SUM(D14:E14)</f>
        <v>429</v>
      </c>
      <c r="Y14" t="s">
        <v>4</v>
      </c>
      <c r="AA14">
        <v>2</v>
      </c>
      <c r="AB14">
        <v>3</v>
      </c>
      <c r="AC14">
        <v>3</v>
      </c>
      <c r="AD14">
        <v>10</v>
      </c>
      <c r="AE14">
        <v>8</v>
      </c>
      <c r="AF14">
        <v>4</v>
      </c>
      <c r="AG14">
        <v>3</v>
      </c>
      <c r="AH14">
        <v>8</v>
      </c>
      <c r="AI14">
        <v>4</v>
      </c>
      <c r="AJ14">
        <v>7</v>
      </c>
    </row>
    <row r="15" spans="3:55" x14ac:dyDescent="0.2">
      <c r="C15" t="s">
        <v>83</v>
      </c>
      <c r="D15" s="3">
        <v>662</v>
      </c>
      <c r="E15">
        <v>4</v>
      </c>
      <c r="G15">
        <f>SUM(D15:E15)</f>
        <v>666</v>
      </c>
      <c r="Y15" t="s">
        <v>90</v>
      </c>
      <c r="AA15">
        <v>1</v>
      </c>
      <c r="AB15">
        <v>2</v>
      </c>
      <c r="AC15">
        <v>5</v>
      </c>
      <c r="AD15">
        <v>5</v>
      </c>
      <c r="AE15">
        <v>6</v>
      </c>
      <c r="AF15">
        <v>5</v>
      </c>
      <c r="AG15">
        <v>7</v>
      </c>
      <c r="AH15">
        <v>2</v>
      </c>
      <c r="AI15">
        <v>2</v>
      </c>
      <c r="AJ15">
        <v>4</v>
      </c>
      <c r="AK15">
        <v>1</v>
      </c>
    </row>
    <row r="16" spans="3:55" x14ac:dyDescent="0.2">
      <c r="C16" t="s">
        <v>4</v>
      </c>
      <c r="D16" s="3">
        <v>726</v>
      </c>
      <c r="E16">
        <v>52</v>
      </c>
      <c r="G16">
        <f>SUM(D16:E16)</f>
        <v>778</v>
      </c>
      <c r="Y16" t="s">
        <v>91</v>
      </c>
      <c r="Z16">
        <v>0</v>
      </c>
      <c r="AA16">
        <v>1</v>
      </c>
      <c r="AB16">
        <v>0</v>
      </c>
      <c r="AC16">
        <v>0</v>
      </c>
      <c r="AD16">
        <v>2</v>
      </c>
      <c r="AE16">
        <v>2</v>
      </c>
      <c r="AF16">
        <v>4</v>
      </c>
      <c r="AG16">
        <v>4</v>
      </c>
      <c r="AH16">
        <v>1</v>
      </c>
      <c r="AI16">
        <v>4</v>
      </c>
      <c r="AJ16">
        <v>5</v>
      </c>
      <c r="AK16">
        <v>2</v>
      </c>
    </row>
    <row r="17" spans="3:67" x14ac:dyDescent="0.2">
      <c r="C17" t="s">
        <v>82</v>
      </c>
      <c r="D17" s="3">
        <v>791</v>
      </c>
      <c r="E17">
        <v>11</v>
      </c>
      <c r="G17">
        <f>SUM(D17:E17)</f>
        <v>802</v>
      </c>
      <c r="Y17" t="s">
        <v>92</v>
      </c>
      <c r="AA17">
        <v>1</v>
      </c>
      <c r="AC17">
        <v>2</v>
      </c>
      <c r="AD17">
        <v>1</v>
      </c>
    </row>
    <row r="18" spans="3:67" x14ac:dyDescent="0.2">
      <c r="C18" t="s">
        <v>81</v>
      </c>
      <c r="D18" s="3">
        <v>10166</v>
      </c>
      <c r="E18">
        <v>25</v>
      </c>
      <c r="G18">
        <f>SUM(D18:E18)</f>
        <v>10191</v>
      </c>
      <c r="Y18" t="s">
        <v>93</v>
      </c>
      <c r="Z18">
        <v>1</v>
      </c>
      <c r="AA18">
        <v>0</v>
      </c>
      <c r="AB18">
        <v>3</v>
      </c>
      <c r="AC18">
        <v>1</v>
      </c>
      <c r="AD18">
        <v>1</v>
      </c>
      <c r="AE18">
        <v>1</v>
      </c>
      <c r="AF18">
        <v>2</v>
      </c>
      <c r="AG18">
        <v>0</v>
      </c>
      <c r="AH18">
        <v>1</v>
      </c>
      <c r="AI18">
        <v>1</v>
      </c>
      <c r="AJ18">
        <v>0</v>
      </c>
      <c r="AK18">
        <v>0</v>
      </c>
    </row>
    <row r="19" spans="3:67" x14ac:dyDescent="0.2">
      <c r="C19" t="s">
        <v>95</v>
      </c>
      <c r="D19">
        <f>SUM(D14:D18)</f>
        <v>12734</v>
      </c>
      <c r="G19">
        <f>SUM(G14:G18)</f>
        <v>12866</v>
      </c>
      <c r="Y19" t="s">
        <v>95</v>
      </c>
      <c r="Z19">
        <f>SUM(Z14:Z18)</f>
        <v>1</v>
      </c>
      <c r="AA19">
        <f t="shared" ref="AA19:AK19" si="2">SUM(AA14:AA18)</f>
        <v>5</v>
      </c>
      <c r="AB19">
        <f t="shared" si="2"/>
        <v>8</v>
      </c>
      <c r="AC19">
        <f t="shared" si="2"/>
        <v>11</v>
      </c>
      <c r="AD19">
        <f t="shared" si="2"/>
        <v>19</v>
      </c>
      <c r="AE19">
        <f t="shared" si="2"/>
        <v>17</v>
      </c>
      <c r="AF19">
        <f t="shared" si="2"/>
        <v>15</v>
      </c>
      <c r="AG19">
        <f t="shared" si="2"/>
        <v>14</v>
      </c>
      <c r="AH19">
        <f t="shared" si="2"/>
        <v>12</v>
      </c>
      <c r="AI19">
        <f t="shared" si="2"/>
        <v>11</v>
      </c>
      <c r="AJ19">
        <f t="shared" si="2"/>
        <v>16</v>
      </c>
      <c r="AK19">
        <f t="shared" si="2"/>
        <v>3</v>
      </c>
    </row>
    <row r="21" spans="3:67" x14ac:dyDescent="0.2">
      <c r="Y21" t="s">
        <v>89</v>
      </c>
    </row>
    <row r="22" spans="3:67" x14ac:dyDescent="0.2">
      <c r="Z22">
        <v>2008</v>
      </c>
      <c r="AA22">
        <v>2009</v>
      </c>
      <c r="AB22">
        <v>2010</v>
      </c>
      <c r="AC22">
        <v>2011</v>
      </c>
      <c r="AD22">
        <v>2012</v>
      </c>
      <c r="AE22">
        <v>2013</v>
      </c>
      <c r="AF22">
        <v>2014</v>
      </c>
      <c r="AG22">
        <v>2015</v>
      </c>
      <c r="AH22">
        <v>2016</v>
      </c>
      <c r="AI22">
        <v>2017</v>
      </c>
      <c r="AJ22">
        <v>2018</v>
      </c>
      <c r="AK22">
        <v>2019</v>
      </c>
      <c r="AL22" t="s">
        <v>96</v>
      </c>
      <c r="BD22" t="s">
        <v>105</v>
      </c>
    </row>
    <row r="23" spans="3:67" x14ac:dyDescent="0.2">
      <c r="Y23" t="s">
        <v>4</v>
      </c>
      <c r="Z23">
        <f>SUM(Z14,Z7)</f>
        <v>5</v>
      </c>
      <c r="AA23">
        <f t="shared" ref="AA23:AK23" si="3">SUM(AA14,AA7)</f>
        <v>23</v>
      </c>
      <c r="AB23">
        <f t="shared" si="3"/>
        <v>40</v>
      </c>
      <c r="AC23">
        <f t="shared" si="3"/>
        <v>34</v>
      </c>
      <c r="AD23">
        <f t="shared" si="3"/>
        <v>43</v>
      </c>
      <c r="AE23">
        <f t="shared" si="3"/>
        <v>59</v>
      </c>
      <c r="AF23">
        <f t="shared" si="3"/>
        <v>78</v>
      </c>
      <c r="AG23">
        <f t="shared" si="3"/>
        <v>56</v>
      </c>
      <c r="AH23">
        <f t="shared" si="3"/>
        <v>101</v>
      </c>
      <c r="AI23">
        <f t="shared" si="3"/>
        <v>144</v>
      </c>
      <c r="AJ23">
        <f t="shared" si="3"/>
        <v>151</v>
      </c>
      <c r="AK23">
        <f t="shared" si="3"/>
        <v>44</v>
      </c>
      <c r="AL23">
        <f>SUM(Z23:AK23)</f>
        <v>778</v>
      </c>
    </row>
    <row r="24" spans="3:67" x14ac:dyDescent="0.2">
      <c r="Y24" t="s">
        <v>90</v>
      </c>
      <c r="Z24">
        <f>SUM(Z15,Z5)</f>
        <v>5</v>
      </c>
      <c r="AA24">
        <f t="shared" ref="AA24:AK24" si="4">SUM(AA15,AA5)</f>
        <v>10</v>
      </c>
      <c r="AB24">
        <f t="shared" si="4"/>
        <v>14</v>
      </c>
      <c r="AC24">
        <f t="shared" si="4"/>
        <v>33</v>
      </c>
      <c r="AD24">
        <f t="shared" si="4"/>
        <v>25</v>
      </c>
      <c r="AE24">
        <f t="shared" si="4"/>
        <v>30</v>
      </c>
      <c r="AF24">
        <f t="shared" si="4"/>
        <v>36</v>
      </c>
      <c r="AG24">
        <f t="shared" si="4"/>
        <v>56</v>
      </c>
      <c r="AH24">
        <f t="shared" si="4"/>
        <v>59</v>
      </c>
      <c r="AI24">
        <f t="shared" si="4"/>
        <v>60</v>
      </c>
      <c r="AJ24">
        <f t="shared" si="4"/>
        <v>80</v>
      </c>
      <c r="AK24">
        <f t="shared" si="4"/>
        <v>21</v>
      </c>
      <c r="AL24">
        <f>SUM(Z24:AK24)</f>
        <v>429</v>
      </c>
      <c r="AO24">
        <v>2008</v>
      </c>
      <c r="AP24">
        <v>2009</v>
      </c>
      <c r="AQ24">
        <v>2010</v>
      </c>
      <c r="AR24">
        <v>2011</v>
      </c>
      <c r="AS24">
        <v>2012</v>
      </c>
      <c r="AT24">
        <v>2013</v>
      </c>
      <c r="AU24">
        <v>2014</v>
      </c>
      <c r="AV24">
        <v>2015</v>
      </c>
      <c r="AW24">
        <v>2016</v>
      </c>
      <c r="AX24">
        <v>2017</v>
      </c>
      <c r="AY24">
        <v>2018</v>
      </c>
      <c r="AZ24">
        <v>2019</v>
      </c>
      <c r="BD24">
        <v>2008</v>
      </c>
      <c r="BE24">
        <v>2009</v>
      </c>
      <c r="BF24">
        <v>2010</v>
      </c>
      <c r="BG24">
        <v>2011</v>
      </c>
      <c r="BH24">
        <v>2012</v>
      </c>
      <c r="BI24">
        <v>2013</v>
      </c>
      <c r="BJ24">
        <v>2014</v>
      </c>
      <c r="BK24">
        <v>2015</v>
      </c>
      <c r="BL24">
        <v>2016</v>
      </c>
      <c r="BM24">
        <v>2017</v>
      </c>
      <c r="BN24">
        <v>2018</v>
      </c>
      <c r="BO24">
        <v>2019</v>
      </c>
    </row>
    <row r="25" spans="3:67" x14ac:dyDescent="0.2">
      <c r="Y25" t="s">
        <v>91</v>
      </c>
      <c r="Z25">
        <f>SUM(Z16,Z6)</f>
        <v>132</v>
      </c>
      <c r="AA25">
        <f t="shared" ref="AA25:AK25" si="5">SUM(AA16,AA6)</f>
        <v>213</v>
      </c>
      <c r="AB25">
        <f t="shared" si="5"/>
        <v>316</v>
      </c>
      <c r="AC25">
        <f t="shared" si="5"/>
        <v>404</v>
      </c>
      <c r="AD25">
        <f t="shared" si="5"/>
        <v>417</v>
      </c>
      <c r="AE25">
        <f t="shared" si="5"/>
        <v>554</v>
      </c>
      <c r="AF25">
        <f t="shared" si="5"/>
        <v>657</v>
      </c>
      <c r="AG25">
        <f t="shared" si="5"/>
        <v>992</v>
      </c>
      <c r="AH25">
        <f t="shared" si="5"/>
        <v>1416</v>
      </c>
      <c r="AI25">
        <f t="shared" si="5"/>
        <v>2024</v>
      </c>
      <c r="AJ25">
        <f t="shared" si="5"/>
        <v>2208</v>
      </c>
      <c r="AK25">
        <f t="shared" si="5"/>
        <v>858</v>
      </c>
      <c r="AL25">
        <f>SUM(Z25:AK25)</f>
        <v>10191</v>
      </c>
      <c r="AN25" t="s">
        <v>91</v>
      </c>
      <c r="AO25">
        <v>132</v>
      </c>
      <c r="AP25">
        <v>213</v>
      </c>
      <c r="AQ25">
        <v>316</v>
      </c>
      <c r="AR25">
        <v>404</v>
      </c>
      <c r="AS25">
        <v>417</v>
      </c>
      <c r="AT25">
        <v>554</v>
      </c>
      <c r="AU25">
        <v>657</v>
      </c>
      <c r="AV25">
        <v>992</v>
      </c>
      <c r="AW25">
        <v>1416</v>
      </c>
      <c r="AX25">
        <v>2024</v>
      </c>
      <c r="AY25">
        <v>2208</v>
      </c>
      <c r="AZ25">
        <v>858</v>
      </c>
      <c r="BC25" t="s">
        <v>91</v>
      </c>
      <c r="BE25" s="7">
        <f>(AP25-AO25)/AO25</f>
        <v>0.61363636363636365</v>
      </c>
      <c r="BF25" s="7">
        <f t="shared" ref="BF25:BO25" si="6">(AQ25-AP25)/AP25</f>
        <v>0.48356807511737088</v>
      </c>
      <c r="BG25" s="7">
        <f t="shared" si="6"/>
        <v>0.27848101265822783</v>
      </c>
      <c r="BH25" s="7">
        <f t="shared" si="6"/>
        <v>3.2178217821782179E-2</v>
      </c>
      <c r="BI25" s="7">
        <f t="shared" si="6"/>
        <v>0.32853717026378898</v>
      </c>
      <c r="BJ25" s="7">
        <f t="shared" si="6"/>
        <v>0.18592057761732853</v>
      </c>
      <c r="BK25" s="7">
        <f t="shared" si="6"/>
        <v>0.50989345509893458</v>
      </c>
      <c r="BL25" s="7">
        <f t="shared" si="6"/>
        <v>0.42741935483870969</v>
      </c>
      <c r="BM25" s="7">
        <f t="shared" si="6"/>
        <v>0.42937853107344631</v>
      </c>
      <c r="BN25" s="7">
        <f t="shared" si="6"/>
        <v>9.0909090909090912E-2</v>
      </c>
      <c r="BO25" s="7">
        <f t="shared" si="6"/>
        <v>-0.61141304347826086</v>
      </c>
    </row>
    <row r="26" spans="3:67" x14ac:dyDescent="0.2">
      <c r="Y26" t="s">
        <v>92</v>
      </c>
      <c r="Z26">
        <f>SUM(Z17,Z9)</f>
        <v>15</v>
      </c>
      <c r="AA26">
        <f t="shared" ref="AA26:AK26" si="7">SUM(AA17,AA9)</f>
        <v>35</v>
      </c>
      <c r="AB26">
        <f t="shared" si="7"/>
        <v>45</v>
      </c>
      <c r="AC26">
        <f t="shared" si="7"/>
        <v>38</v>
      </c>
      <c r="AD26">
        <f t="shared" si="7"/>
        <v>49</v>
      </c>
      <c r="AE26">
        <f t="shared" si="7"/>
        <v>57</v>
      </c>
      <c r="AF26">
        <f t="shared" si="7"/>
        <v>63</v>
      </c>
      <c r="AG26">
        <f t="shared" si="7"/>
        <v>88</v>
      </c>
      <c r="AH26">
        <f t="shared" si="7"/>
        <v>78</v>
      </c>
      <c r="AI26">
        <f t="shared" si="7"/>
        <v>109</v>
      </c>
      <c r="AJ26">
        <f t="shared" si="7"/>
        <v>40</v>
      </c>
      <c r="AK26">
        <f t="shared" si="7"/>
        <v>49</v>
      </c>
      <c r="AL26">
        <f>SUM(Z26:AK26)</f>
        <v>666</v>
      </c>
      <c r="AN26" t="s">
        <v>93</v>
      </c>
      <c r="AO26">
        <v>14</v>
      </c>
      <c r="AP26">
        <v>13</v>
      </c>
      <c r="AQ26">
        <v>34</v>
      </c>
      <c r="AR26">
        <v>68</v>
      </c>
      <c r="AS26">
        <v>59</v>
      </c>
      <c r="AT26">
        <v>64</v>
      </c>
      <c r="AU26">
        <v>47</v>
      </c>
      <c r="AV26">
        <v>57</v>
      </c>
      <c r="AW26">
        <v>103</v>
      </c>
      <c r="AX26">
        <v>143</v>
      </c>
      <c r="AY26">
        <v>150</v>
      </c>
      <c r="AZ26">
        <v>50</v>
      </c>
      <c r="BC26" t="s">
        <v>93</v>
      </c>
      <c r="BE26" s="7">
        <f>(AP26-AO26)/AO26</f>
        <v>-7.1428571428571425E-2</v>
      </c>
      <c r="BF26" s="7">
        <f t="shared" ref="BF26:BO29" si="8">(AQ26-AP26)/AP26</f>
        <v>1.6153846153846154</v>
      </c>
      <c r="BG26" s="7">
        <f t="shared" si="8"/>
        <v>1</v>
      </c>
      <c r="BH26" s="7">
        <f t="shared" si="8"/>
        <v>-0.13235294117647059</v>
      </c>
      <c r="BI26" s="7">
        <f t="shared" si="8"/>
        <v>8.4745762711864403E-2</v>
      </c>
      <c r="BJ26" s="7">
        <f t="shared" si="8"/>
        <v>-0.265625</v>
      </c>
      <c r="BK26" s="7">
        <f t="shared" si="8"/>
        <v>0.21276595744680851</v>
      </c>
      <c r="BL26" s="7">
        <f t="shared" si="8"/>
        <v>0.80701754385964908</v>
      </c>
      <c r="BM26" s="7">
        <f t="shared" si="8"/>
        <v>0.38834951456310679</v>
      </c>
      <c r="BN26" s="7">
        <f t="shared" si="8"/>
        <v>4.8951048951048952E-2</v>
      </c>
      <c r="BO26" s="7">
        <f t="shared" si="8"/>
        <v>-0.66666666666666663</v>
      </c>
    </row>
    <row r="27" spans="3:67" x14ac:dyDescent="0.2">
      <c r="Y27" t="s">
        <v>93</v>
      </c>
      <c r="Z27">
        <f>SUM(Z18,Z8)</f>
        <v>14</v>
      </c>
      <c r="AA27">
        <f t="shared" ref="AA27:AK27" si="9">SUM(AA18,AA8)</f>
        <v>13</v>
      </c>
      <c r="AB27">
        <f t="shared" si="9"/>
        <v>34</v>
      </c>
      <c r="AC27">
        <f t="shared" si="9"/>
        <v>68</v>
      </c>
      <c r="AD27">
        <f t="shared" si="9"/>
        <v>59</v>
      </c>
      <c r="AE27">
        <f t="shared" si="9"/>
        <v>64</v>
      </c>
      <c r="AF27">
        <f t="shared" si="9"/>
        <v>47</v>
      </c>
      <c r="AG27">
        <f t="shared" si="9"/>
        <v>57</v>
      </c>
      <c r="AH27">
        <f t="shared" si="9"/>
        <v>103</v>
      </c>
      <c r="AI27">
        <f t="shared" si="9"/>
        <v>143</v>
      </c>
      <c r="AJ27">
        <f t="shared" si="9"/>
        <v>150</v>
      </c>
      <c r="AK27">
        <f t="shared" si="9"/>
        <v>50</v>
      </c>
      <c r="AL27">
        <f>SUM(Z27:AK27)</f>
        <v>802</v>
      </c>
      <c r="AN27" t="s">
        <v>4</v>
      </c>
      <c r="AO27">
        <v>5</v>
      </c>
      <c r="AP27">
        <v>23</v>
      </c>
      <c r="AQ27">
        <v>40</v>
      </c>
      <c r="AR27">
        <v>34</v>
      </c>
      <c r="AS27">
        <v>43</v>
      </c>
      <c r="AT27">
        <v>59</v>
      </c>
      <c r="AU27">
        <v>78</v>
      </c>
      <c r="AV27">
        <v>56</v>
      </c>
      <c r="AW27">
        <v>101</v>
      </c>
      <c r="AX27">
        <v>144</v>
      </c>
      <c r="AY27">
        <v>151</v>
      </c>
      <c r="AZ27">
        <v>44</v>
      </c>
      <c r="BC27" t="s">
        <v>4</v>
      </c>
      <c r="BE27" s="7">
        <f>(AP27-AO27)/AO27</f>
        <v>3.6</v>
      </c>
      <c r="BF27" s="7">
        <f t="shared" si="8"/>
        <v>0.73913043478260865</v>
      </c>
      <c r="BG27" s="7">
        <f t="shared" si="8"/>
        <v>-0.15</v>
      </c>
      <c r="BH27" s="7">
        <f t="shared" si="8"/>
        <v>0.26470588235294118</v>
      </c>
      <c r="BI27" s="7">
        <f t="shared" si="8"/>
        <v>0.37209302325581395</v>
      </c>
      <c r="BJ27" s="7">
        <f t="shared" si="8"/>
        <v>0.32203389830508472</v>
      </c>
      <c r="BK27" s="7">
        <f t="shared" si="8"/>
        <v>-0.28205128205128205</v>
      </c>
      <c r="BL27" s="7">
        <f t="shared" si="8"/>
        <v>0.8035714285714286</v>
      </c>
      <c r="BM27" s="7">
        <f t="shared" si="8"/>
        <v>0.42574257425742573</v>
      </c>
      <c r="BN27" s="7">
        <f t="shared" si="8"/>
        <v>4.8611111111111112E-2</v>
      </c>
      <c r="BO27" s="7">
        <f t="shared" si="8"/>
        <v>-0.70860927152317876</v>
      </c>
    </row>
    <row r="28" spans="3:67" x14ac:dyDescent="0.2">
      <c r="Y28" t="s">
        <v>89</v>
      </c>
      <c r="Z28">
        <f>SUM(Z23:Z27)</f>
        <v>171</v>
      </c>
      <c r="AA28">
        <f t="shared" ref="AA28:AK28" si="10">SUM(AA23:AA27)</f>
        <v>294</v>
      </c>
      <c r="AB28">
        <f t="shared" si="10"/>
        <v>449</v>
      </c>
      <c r="AC28">
        <f t="shared" si="10"/>
        <v>577</v>
      </c>
      <c r="AD28">
        <f t="shared" si="10"/>
        <v>593</v>
      </c>
      <c r="AE28">
        <f t="shared" si="10"/>
        <v>764</v>
      </c>
      <c r="AF28">
        <f t="shared" si="10"/>
        <v>881</v>
      </c>
      <c r="AG28">
        <f t="shared" si="10"/>
        <v>1249</v>
      </c>
      <c r="AH28">
        <f t="shared" si="10"/>
        <v>1757</v>
      </c>
      <c r="AI28">
        <f t="shared" si="10"/>
        <v>2480</v>
      </c>
      <c r="AJ28">
        <f t="shared" si="10"/>
        <v>2629</v>
      </c>
      <c r="AK28">
        <f t="shared" si="10"/>
        <v>1022</v>
      </c>
      <c r="AN28" t="s">
        <v>97</v>
      </c>
      <c r="AO28">
        <v>15</v>
      </c>
      <c r="AP28">
        <v>35</v>
      </c>
      <c r="AQ28">
        <v>45</v>
      </c>
      <c r="AR28">
        <v>38</v>
      </c>
      <c r="AS28">
        <v>49</v>
      </c>
      <c r="AT28">
        <v>57</v>
      </c>
      <c r="AU28">
        <v>63</v>
      </c>
      <c r="AV28">
        <v>88</v>
      </c>
      <c r="AW28">
        <v>78</v>
      </c>
      <c r="AX28">
        <v>109</v>
      </c>
      <c r="AY28">
        <v>40</v>
      </c>
      <c r="AZ28">
        <v>49</v>
      </c>
      <c r="BC28" t="s">
        <v>97</v>
      </c>
      <c r="BE28" s="7">
        <f>(AP28-AO28)/AO28</f>
        <v>1.3333333333333333</v>
      </c>
      <c r="BF28" s="7">
        <f t="shared" si="8"/>
        <v>0.2857142857142857</v>
      </c>
      <c r="BG28" s="7">
        <f t="shared" si="8"/>
        <v>-0.15555555555555556</v>
      </c>
      <c r="BH28" s="7">
        <f t="shared" si="8"/>
        <v>0.28947368421052633</v>
      </c>
      <c r="BI28" s="7">
        <f t="shared" si="8"/>
        <v>0.16326530612244897</v>
      </c>
      <c r="BJ28" s="7">
        <f t="shared" si="8"/>
        <v>0.10526315789473684</v>
      </c>
      <c r="BK28" s="7">
        <f t="shared" si="8"/>
        <v>0.3968253968253968</v>
      </c>
      <c r="BL28" s="7">
        <f t="shared" si="8"/>
        <v>-0.11363636363636363</v>
      </c>
      <c r="BM28" s="7">
        <f t="shared" si="8"/>
        <v>0.39743589743589741</v>
      </c>
      <c r="BN28" s="7">
        <f t="shared" si="8"/>
        <v>-0.6330275229357798</v>
      </c>
      <c r="BO28" s="7">
        <f t="shared" si="8"/>
        <v>0.22500000000000001</v>
      </c>
    </row>
    <row r="29" spans="3:67" x14ac:dyDescent="0.2">
      <c r="AN29" t="s">
        <v>12</v>
      </c>
      <c r="AO29">
        <v>5</v>
      </c>
      <c r="AP29">
        <v>10</v>
      </c>
      <c r="AQ29">
        <v>14</v>
      </c>
      <c r="AR29">
        <v>33</v>
      </c>
      <c r="AS29">
        <v>25</v>
      </c>
      <c r="AT29">
        <v>30</v>
      </c>
      <c r="AU29">
        <v>36</v>
      </c>
      <c r="AV29">
        <v>56</v>
      </c>
      <c r="AW29">
        <v>59</v>
      </c>
      <c r="AX29">
        <v>60</v>
      </c>
      <c r="AY29">
        <v>80</v>
      </c>
      <c r="AZ29">
        <v>21</v>
      </c>
      <c r="BC29" t="s">
        <v>12</v>
      </c>
      <c r="BE29" s="7">
        <f>(AP29-AO29)/AO29</f>
        <v>1</v>
      </c>
      <c r="BF29" s="7">
        <f t="shared" si="8"/>
        <v>0.4</v>
      </c>
      <c r="BG29" s="7">
        <f t="shared" si="8"/>
        <v>1.3571428571428572</v>
      </c>
      <c r="BH29" s="7">
        <f t="shared" si="8"/>
        <v>-0.24242424242424243</v>
      </c>
      <c r="BI29" s="7">
        <f t="shared" si="8"/>
        <v>0.2</v>
      </c>
      <c r="BJ29" s="7">
        <f t="shared" si="8"/>
        <v>0.2</v>
      </c>
      <c r="BK29" s="7">
        <f t="shared" si="8"/>
        <v>0.55555555555555558</v>
      </c>
      <c r="BL29" s="7">
        <f t="shared" si="8"/>
        <v>5.3571428571428568E-2</v>
      </c>
      <c r="BM29" s="7">
        <f t="shared" si="8"/>
        <v>1.6949152542372881E-2</v>
      </c>
      <c r="BN29" s="7">
        <f t="shared" si="8"/>
        <v>0.33333333333333331</v>
      </c>
      <c r="BO29" s="7">
        <f t="shared" si="8"/>
        <v>-0.73750000000000004</v>
      </c>
    </row>
    <row r="49" spans="2:13" x14ac:dyDescent="0.2">
      <c r="B49">
        <f ca="1">+B:C</f>
        <v>0</v>
      </c>
    </row>
    <row r="54" spans="2:13" x14ac:dyDescent="0.2">
      <c r="C54" s="12" t="s">
        <v>84</v>
      </c>
      <c r="D54" s="12" t="s">
        <v>98</v>
      </c>
      <c r="E54" s="12" t="s">
        <v>99</v>
      </c>
      <c r="F54" s="31" t="s">
        <v>87</v>
      </c>
      <c r="G54" s="31"/>
      <c r="H54" s="31" t="s">
        <v>100</v>
      </c>
      <c r="I54" s="31"/>
    </row>
    <row r="55" spans="2:13" x14ac:dyDescent="0.2">
      <c r="C55" s="5" t="s">
        <v>101</v>
      </c>
      <c r="D55" s="5">
        <v>10191</v>
      </c>
      <c r="E55" s="6">
        <f>D55/$G$19</f>
        <v>0.79208767293642157</v>
      </c>
      <c r="F55" s="8">
        <v>10166</v>
      </c>
      <c r="G55" s="9">
        <f>F55/D55</f>
        <v>0.9975468550681974</v>
      </c>
      <c r="H55" s="8">
        <v>25</v>
      </c>
      <c r="I55" s="9">
        <f>H55/D55</f>
        <v>2.4531449318025709E-3</v>
      </c>
    </row>
    <row r="56" spans="2:13" x14ac:dyDescent="0.2">
      <c r="C56" s="5" t="s">
        <v>102</v>
      </c>
      <c r="D56" s="5">
        <v>802</v>
      </c>
      <c r="E56" s="6">
        <f>D56/$G$19</f>
        <v>6.233483600186538E-2</v>
      </c>
      <c r="F56" s="8">
        <v>791</v>
      </c>
      <c r="G56" s="9">
        <f>F56/D56</f>
        <v>0.986284289276808</v>
      </c>
      <c r="H56" s="8">
        <v>11</v>
      </c>
      <c r="I56" s="9">
        <f>H56/D56</f>
        <v>1.3715710723192019E-2</v>
      </c>
    </row>
    <row r="57" spans="2:13" x14ac:dyDescent="0.2">
      <c r="C57" s="5" t="s">
        <v>4</v>
      </c>
      <c r="D57" s="5">
        <v>778</v>
      </c>
      <c r="E57" s="6">
        <f>D57/$G$19</f>
        <v>6.04694543758744E-2</v>
      </c>
      <c r="F57" s="8">
        <v>726</v>
      </c>
      <c r="G57" s="9">
        <f>F57/D57</f>
        <v>0.93316195372750643</v>
      </c>
      <c r="H57" s="8">
        <v>52</v>
      </c>
      <c r="I57" s="9">
        <f>H57/D57</f>
        <v>6.6838046272493568E-2</v>
      </c>
    </row>
    <row r="58" spans="2:13" x14ac:dyDescent="0.2">
      <c r="C58" s="5" t="s">
        <v>97</v>
      </c>
      <c r="D58" s="5">
        <v>666</v>
      </c>
      <c r="E58" s="6">
        <f>D58/$G$19</f>
        <v>5.1764340121249808E-2</v>
      </c>
      <c r="F58" s="8">
        <v>662</v>
      </c>
      <c r="G58" s="9">
        <f>F58/D58</f>
        <v>0.99399399399399402</v>
      </c>
      <c r="H58" s="8">
        <v>4</v>
      </c>
      <c r="I58" s="9">
        <f>H58/D58</f>
        <v>6.006006006006006E-3</v>
      </c>
    </row>
    <row r="59" spans="2:13" x14ac:dyDescent="0.2">
      <c r="C59" s="5" t="s">
        <v>12</v>
      </c>
      <c r="D59" s="5">
        <v>429</v>
      </c>
      <c r="E59" s="6">
        <f>D59/$G$19</f>
        <v>3.334369656458884E-2</v>
      </c>
      <c r="F59" s="8">
        <v>389</v>
      </c>
      <c r="G59" s="9">
        <f>F59/D59</f>
        <v>0.90675990675990681</v>
      </c>
      <c r="H59" s="8">
        <v>40</v>
      </c>
      <c r="I59" s="9">
        <f>H59/D59</f>
        <v>9.3240093240093247E-2</v>
      </c>
    </row>
    <row r="60" spans="2:13" x14ac:dyDescent="0.2">
      <c r="C60" s="10" t="s">
        <v>96</v>
      </c>
      <c r="D60" s="5">
        <f>SUM(D55:D59)</f>
        <v>12866</v>
      </c>
      <c r="E60" s="11">
        <f t="shared" ref="E60:I60" si="11">SUM(E55:E59)</f>
        <v>1</v>
      </c>
      <c r="F60" s="5">
        <f t="shared" si="11"/>
        <v>12734</v>
      </c>
      <c r="G60" s="5">
        <f t="shared" si="11"/>
        <v>4.8177469988264123</v>
      </c>
      <c r="H60" s="5">
        <f t="shared" si="11"/>
        <v>132</v>
      </c>
      <c r="I60" s="5">
        <f t="shared" si="11"/>
        <v>0.18225300117358742</v>
      </c>
    </row>
    <row r="62" spans="2:13" x14ac:dyDescent="0.2">
      <c r="E62" s="21"/>
      <c r="F62" s="21"/>
      <c r="G62" s="21"/>
      <c r="H62" s="21"/>
      <c r="I62" s="21"/>
      <c r="J62" s="21"/>
      <c r="K62" s="21"/>
      <c r="L62" s="23"/>
      <c r="M62" s="21"/>
    </row>
    <row r="63" spans="2:13" ht="36" customHeight="1" x14ac:dyDescent="0.2">
      <c r="E63" s="21"/>
      <c r="F63" s="12" t="s">
        <v>84</v>
      </c>
      <c r="G63" s="32" t="s">
        <v>110</v>
      </c>
      <c r="H63" s="32"/>
      <c r="I63" s="32" t="s">
        <v>111</v>
      </c>
      <c r="J63" s="32"/>
      <c r="K63" s="22" t="s">
        <v>112</v>
      </c>
      <c r="L63" s="24"/>
      <c r="M63" s="21"/>
    </row>
    <row r="64" spans="2:13" x14ac:dyDescent="0.2">
      <c r="E64" s="21"/>
      <c r="F64" s="13" t="s">
        <v>101</v>
      </c>
      <c r="G64" s="15">
        <v>10166</v>
      </c>
      <c r="H64" s="16">
        <v>0.99754685506819696</v>
      </c>
      <c r="I64" s="15">
        <v>25</v>
      </c>
      <c r="J64" s="16">
        <v>2.4531449318025709E-3</v>
      </c>
      <c r="K64" s="27">
        <f>G64+I64</f>
        <v>10191</v>
      </c>
      <c r="L64" s="25"/>
      <c r="M64" s="21"/>
    </row>
    <row r="65" spans="5:13" x14ac:dyDescent="0.2">
      <c r="E65" s="21"/>
      <c r="F65" s="13" t="s">
        <v>102</v>
      </c>
      <c r="G65" s="17">
        <v>791</v>
      </c>
      <c r="H65" s="18">
        <v>0.986284289276808</v>
      </c>
      <c r="I65" s="17">
        <v>11</v>
      </c>
      <c r="J65" s="18">
        <v>1.3715710723192019E-2</v>
      </c>
      <c r="K65" s="27">
        <f t="shared" ref="K65:K68" si="12">G65+I65</f>
        <v>802</v>
      </c>
      <c r="L65" s="25"/>
      <c r="M65" s="21"/>
    </row>
    <row r="66" spans="5:13" x14ac:dyDescent="0.2">
      <c r="E66" s="21"/>
      <c r="F66" s="13" t="s">
        <v>4</v>
      </c>
      <c r="G66" s="17">
        <v>726</v>
      </c>
      <c r="H66" s="18">
        <v>0.93316195372750643</v>
      </c>
      <c r="I66" s="17">
        <v>52</v>
      </c>
      <c r="J66" s="18">
        <v>6.6838046272493568E-2</v>
      </c>
      <c r="K66" s="27">
        <f t="shared" si="12"/>
        <v>778</v>
      </c>
      <c r="L66" s="25"/>
      <c r="M66" s="21"/>
    </row>
    <row r="67" spans="5:13" x14ac:dyDescent="0.2">
      <c r="E67" s="21"/>
      <c r="F67" s="13" t="s">
        <v>97</v>
      </c>
      <c r="G67" s="17">
        <v>662</v>
      </c>
      <c r="H67" s="18">
        <v>0.99399399399399402</v>
      </c>
      <c r="I67" s="17">
        <v>4</v>
      </c>
      <c r="J67" s="18">
        <v>6.006006006006006E-3</v>
      </c>
      <c r="K67" s="27">
        <f t="shared" si="12"/>
        <v>666</v>
      </c>
      <c r="L67" s="25"/>
      <c r="M67" s="21"/>
    </row>
    <row r="68" spans="5:13" x14ac:dyDescent="0.2">
      <c r="E68" s="21"/>
      <c r="F68" s="13" t="s">
        <v>12</v>
      </c>
      <c r="G68" s="19">
        <v>389</v>
      </c>
      <c r="H68" s="20">
        <v>0.90675990675990681</v>
      </c>
      <c r="I68" s="19">
        <v>40</v>
      </c>
      <c r="J68" s="20">
        <v>9.3240093240093247E-2</v>
      </c>
      <c r="K68" s="28">
        <f t="shared" si="12"/>
        <v>429</v>
      </c>
      <c r="L68" s="25"/>
      <c r="M68" s="21"/>
    </row>
    <row r="69" spans="5:13" x14ac:dyDescent="0.2">
      <c r="E69" s="21"/>
      <c r="F69" s="14" t="s">
        <v>113</v>
      </c>
      <c r="G69" s="29">
        <f>SUM(G64:G68)</f>
        <v>12734</v>
      </c>
      <c r="H69" s="30"/>
      <c r="I69" s="29">
        <f>SUM(I64:I68)</f>
        <v>132</v>
      </c>
      <c r="J69" s="30"/>
      <c r="K69" s="5">
        <f>SUM(K64:K68)</f>
        <v>12866</v>
      </c>
      <c r="L69" s="26"/>
      <c r="M69" s="21"/>
    </row>
    <row r="70" spans="5:13" x14ac:dyDescent="0.2">
      <c r="E70" s="21"/>
      <c r="F70" s="21"/>
      <c r="G70" s="21"/>
      <c r="H70" s="21"/>
      <c r="I70" s="21"/>
      <c r="J70" s="21"/>
      <c r="K70" s="21"/>
      <c r="L70" s="21"/>
      <c r="M70" s="21"/>
    </row>
  </sheetData>
  <sortState xmlns:xlrd2="http://schemas.microsoft.com/office/spreadsheetml/2017/richdata2" ref="C14:E18">
    <sortCondition ref="D14:D18"/>
  </sortState>
  <mergeCells count="6">
    <mergeCell ref="G69:H69"/>
    <mergeCell ref="I69:J69"/>
    <mergeCell ref="F54:G54"/>
    <mergeCell ref="H54:I54"/>
    <mergeCell ref="G63:H63"/>
    <mergeCell ref="I63:J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A882-45D0-1E49-9742-CDE1751B482A}">
  <dimension ref="B2:N18"/>
  <sheetViews>
    <sheetView workbookViewId="0">
      <selection activeCell="N18" sqref="N18"/>
    </sheetView>
  </sheetViews>
  <sheetFormatPr baseColWidth="10" defaultRowHeight="16" x14ac:dyDescent="0.2"/>
  <cols>
    <col min="2" max="2" width="19.83203125" customWidth="1"/>
  </cols>
  <sheetData>
    <row r="2" spans="2:14" x14ac:dyDescent="0.2">
      <c r="B2" t="s">
        <v>108</v>
      </c>
    </row>
    <row r="3" spans="2:14" x14ac:dyDescent="0.2">
      <c r="C3">
        <v>2008</v>
      </c>
      <c r="D3">
        <v>2009</v>
      </c>
      <c r="E3">
        <v>2010</v>
      </c>
      <c r="F3">
        <v>2011</v>
      </c>
      <c r="G3">
        <v>2012</v>
      </c>
      <c r="H3">
        <v>2013</v>
      </c>
      <c r="I3">
        <v>2014</v>
      </c>
      <c r="J3">
        <v>2015</v>
      </c>
      <c r="K3">
        <v>2016</v>
      </c>
      <c r="L3">
        <v>2017</v>
      </c>
      <c r="M3">
        <v>2018</v>
      </c>
      <c r="N3">
        <v>2019</v>
      </c>
    </row>
    <row r="4" spans="2:14" x14ac:dyDescent="0.2">
      <c r="B4" t="s">
        <v>91</v>
      </c>
      <c r="C4">
        <v>132</v>
      </c>
      <c r="D4">
        <v>213</v>
      </c>
      <c r="E4">
        <v>316</v>
      </c>
      <c r="F4">
        <v>404</v>
      </c>
      <c r="G4">
        <v>417</v>
      </c>
      <c r="H4">
        <v>554</v>
      </c>
      <c r="I4">
        <v>657</v>
      </c>
      <c r="J4">
        <v>992</v>
      </c>
      <c r="K4">
        <v>1416</v>
      </c>
      <c r="L4">
        <v>2024</v>
      </c>
      <c r="M4">
        <v>2208</v>
      </c>
      <c r="N4">
        <v>858</v>
      </c>
    </row>
    <row r="5" spans="2:14" x14ac:dyDescent="0.2">
      <c r="B5" t="s">
        <v>93</v>
      </c>
      <c r="C5">
        <v>14</v>
      </c>
      <c r="D5">
        <v>13</v>
      </c>
      <c r="E5">
        <v>34</v>
      </c>
      <c r="F5">
        <v>68</v>
      </c>
      <c r="G5">
        <v>59</v>
      </c>
      <c r="H5">
        <v>64</v>
      </c>
      <c r="I5">
        <v>47</v>
      </c>
      <c r="J5">
        <v>57</v>
      </c>
      <c r="K5">
        <v>103</v>
      </c>
      <c r="L5">
        <v>143</v>
      </c>
      <c r="M5">
        <v>150</v>
      </c>
      <c r="N5">
        <v>50</v>
      </c>
    </row>
    <row r="6" spans="2:14" x14ac:dyDescent="0.2">
      <c r="B6" t="s">
        <v>4</v>
      </c>
      <c r="C6">
        <v>5</v>
      </c>
      <c r="D6">
        <v>23</v>
      </c>
      <c r="E6">
        <v>40</v>
      </c>
      <c r="F6">
        <v>34</v>
      </c>
      <c r="G6">
        <v>43</v>
      </c>
      <c r="H6">
        <v>59</v>
      </c>
      <c r="I6">
        <v>78</v>
      </c>
      <c r="J6">
        <v>56</v>
      </c>
      <c r="K6">
        <v>101</v>
      </c>
      <c r="L6">
        <v>144</v>
      </c>
      <c r="M6">
        <v>151</v>
      </c>
      <c r="N6">
        <v>44</v>
      </c>
    </row>
    <row r="7" spans="2:14" x14ac:dyDescent="0.2">
      <c r="B7" t="s">
        <v>97</v>
      </c>
      <c r="C7">
        <v>15</v>
      </c>
      <c r="D7">
        <v>35</v>
      </c>
      <c r="E7">
        <v>45</v>
      </c>
      <c r="F7">
        <v>38</v>
      </c>
      <c r="G7">
        <v>49</v>
      </c>
      <c r="H7">
        <v>57</v>
      </c>
      <c r="I7">
        <v>63</v>
      </c>
      <c r="J7">
        <v>88</v>
      </c>
      <c r="K7">
        <v>78</v>
      </c>
      <c r="L7">
        <v>109</v>
      </c>
      <c r="M7">
        <v>40</v>
      </c>
      <c r="N7">
        <v>49</v>
      </c>
    </row>
    <row r="8" spans="2:14" x14ac:dyDescent="0.2">
      <c r="B8" t="s">
        <v>12</v>
      </c>
      <c r="C8">
        <v>5</v>
      </c>
      <c r="D8">
        <v>10</v>
      </c>
      <c r="E8">
        <v>14</v>
      </c>
      <c r="F8">
        <v>33</v>
      </c>
      <c r="G8">
        <v>25</v>
      </c>
      <c r="H8">
        <v>30</v>
      </c>
      <c r="I8">
        <v>36</v>
      </c>
      <c r="J8">
        <v>56</v>
      </c>
      <c r="K8">
        <v>59</v>
      </c>
      <c r="L8">
        <v>60</v>
      </c>
      <c r="M8">
        <v>80</v>
      </c>
      <c r="N8">
        <v>21</v>
      </c>
    </row>
    <row r="11" spans="2:14" x14ac:dyDescent="0.2">
      <c r="B11" t="s">
        <v>109</v>
      </c>
    </row>
    <row r="13" spans="2:14" x14ac:dyDescent="0.2">
      <c r="C13">
        <v>2008</v>
      </c>
      <c r="D13">
        <v>2009</v>
      </c>
      <c r="E13">
        <v>2010</v>
      </c>
      <c r="F13">
        <v>2011</v>
      </c>
      <c r="G13">
        <v>2012</v>
      </c>
      <c r="H13">
        <v>2013</v>
      </c>
      <c r="I13">
        <v>2014</v>
      </c>
      <c r="J13">
        <v>2015</v>
      </c>
      <c r="K13">
        <v>2016</v>
      </c>
      <c r="L13">
        <v>2017</v>
      </c>
      <c r="M13">
        <v>2018</v>
      </c>
      <c r="N13">
        <v>2019</v>
      </c>
    </row>
    <row r="14" spans="2:14" x14ac:dyDescent="0.2">
      <c r="B14" t="s">
        <v>4</v>
      </c>
      <c r="C14">
        <v>0</v>
      </c>
      <c r="D14">
        <v>2</v>
      </c>
      <c r="E14">
        <v>3</v>
      </c>
      <c r="F14">
        <v>3</v>
      </c>
      <c r="G14">
        <v>10</v>
      </c>
      <c r="H14">
        <v>8</v>
      </c>
      <c r="I14">
        <v>4</v>
      </c>
      <c r="J14">
        <v>3</v>
      </c>
      <c r="K14">
        <v>8</v>
      </c>
      <c r="L14">
        <v>4</v>
      </c>
      <c r="M14">
        <v>7</v>
      </c>
      <c r="N14">
        <v>0</v>
      </c>
    </row>
    <row r="15" spans="2:14" x14ac:dyDescent="0.2">
      <c r="B15" t="s">
        <v>90</v>
      </c>
      <c r="C15">
        <v>0</v>
      </c>
      <c r="D15">
        <v>1</v>
      </c>
      <c r="E15">
        <v>2</v>
      </c>
      <c r="F15">
        <v>5</v>
      </c>
      <c r="G15">
        <v>5</v>
      </c>
      <c r="H15">
        <v>6</v>
      </c>
      <c r="I15">
        <v>5</v>
      </c>
      <c r="J15">
        <v>7</v>
      </c>
      <c r="K15">
        <v>2</v>
      </c>
      <c r="L15">
        <v>2</v>
      </c>
      <c r="M15">
        <v>4</v>
      </c>
      <c r="N15">
        <v>1</v>
      </c>
    </row>
    <row r="16" spans="2:14" x14ac:dyDescent="0.2">
      <c r="B16" t="s">
        <v>91</v>
      </c>
      <c r="C16">
        <v>0</v>
      </c>
      <c r="D16">
        <v>1</v>
      </c>
      <c r="E16">
        <v>0</v>
      </c>
      <c r="F16">
        <v>0</v>
      </c>
      <c r="G16">
        <v>2</v>
      </c>
      <c r="H16">
        <v>2</v>
      </c>
      <c r="I16">
        <v>4</v>
      </c>
      <c r="J16">
        <v>4</v>
      </c>
      <c r="K16">
        <v>1</v>
      </c>
      <c r="L16">
        <v>4</v>
      </c>
      <c r="M16">
        <v>5</v>
      </c>
      <c r="N16">
        <v>2</v>
      </c>
    </row>
    <row r="17" spans="2:14" x14ac:dyDescent="0.2">
      <c r="B17" t="s">
        <v>92</v>
      </c>
      <c r="C17">
        <v>0</v>
      </c>
      <c r="D17">
        <v>1</v>
      </c>
      <c r="E17">
        <v>0</v>
      </c>
      <c r="F17">
        <v>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 x14ac:dyDescent="0.2">
      <c r="B18" t="s">
        <v>93</v>
      </c>
      <c r="C18">
        <v>1</v>
      </c>
      <c r="D18">
        <v>0</v>
      </c>
      <c r="E18">
        <v>3</v>
      </c>
      <c r="F18">
        <v>1</v>
      </c>
      <c r="G18">
        <v>1</v>
      </c>
      <c r="H18">
        <v>1</v>
      </c>
      <c r="I18">
        <v>2</v>
      </c>
      <c r="J18">
        <v>0</v>
      </c>
      <c r="K18">
        <v>1</v>
      </c>
      <c r="L18">
        <v>1</v>
      </c>
      <c r="M18">
        <v>0</v>
      </c>
      <c r="N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</vt:lpstr>
      <vt:lpstr>Region</vt:lpstr>
      <vt:lpstr>Compliant with non compliant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Henry</dc:creator>
  <cp:lastModifiedBy>Ryan lin</cp:lastModifiedBy>
  <dcterms:created xsi:type="dcterms:W3CDTF">2019-08-13T16:43:37Z</dcterms:created>
  <dcterms:modified xsi:type="dcterms:W3CDTF">2019-09-12T16:17:08Z</dcterms:modified>
</cp:coreProperties>
</file>