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deep/Documents/research/comnet/prototype/perfmeasure/"/>
    </mc:Choice>
  </mc:AlternateContent>
  <xr:revisionPtr revIDLastSave="0" documentId="13_ncr:1_{AC31B356-BAF4-1E44-B488-461D1B663843}" xr6:coauthVersionLast="45" xr6:coauthVersionMax="45" xr10:uidLastSave="{00000000-0000-0000-0000-000000000000}"/>
  <bookViews>
    <workbookView xWindow="5660" yWindow="1740" windowWidth="28040" windowHeight="17440" activeTab="1" xr2:uid="{A330D9A8-5482-2D46-84CC-29441655D0B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0" i="2" l="1"/>
  <c r="H19" i="2"/>
  <c r="H18" i="2"/>
  <c r="G20" i="2"/>
  <c r="G19" i="2"/>
  <c r="G18" i="2"/>
  <c r="F20" i="2"/>
  <c r="F19" i="2"/>
  <c r="F18" i="2"/>
  <c r="J13" i="2"/>
  <c r="J12" i="2"/>
  <c r="J11" i="2"/>
  <c r="I13" i="2"/>
  <c r="I12" i="2"/>
  <c r="I11" i="2"/>
  <c r="H13" i="2"/>
  <c r="H12" i="2"/>
  <c r="H11" i="2"/>
  <c r="C13" i="2"/>
  <c r="B13" i="2"/>
  <c r="A13" i="2"/>
  <c r="C12" i="2"/>
  <c r="B12" i="2"/>
  <c r="A12" i="2"/>
  <c r="C11" i="2"/>
  <c r="B11" i="2"/>
  <c r="A11" i="2"/>
  <c r="C17" i="2"/>
  <c r="B17" i="2"/>
  <c r="A17" i="2"/>
  <c r="C16" i="2"/>
  <c r="B16" i="2"/>
  <c r="A16" i="2"/>
  <c r="A15" i="2"/>
  <c r="B15" i="2"/>
  <c r="C15" i="2"/>
  <c r="C3" i="1"/>
  <c r="C2" i="1"/>
  <c r="C1" i="1"/>
</calcChain>
</file>

<file path=xl/sharedStrings.xml><?xml version="1.0" encoding="utf-8"?>
<sst xmlns="http://schemas.openxmlformats.org/spreadsheetml/2006/main" count="21" uniqueCount="10">
  <si>
    <t>(med,med)</t>
  </si>
  <si>
    <t>(hi,lo)</t>
  </si>
  <si>
    <t>(lo,hi)</t>
  </si>
  <si>
    <t>lo</t>
  </si>
  <si>
    <t>med</t>
  </si>
  <si>
    <t>hi</t>
  </si>
  <si>
    <t>1 stage</t>
  </si>
  <si>
    <t>2 stage</t>
  </si>
  <si>
    <t>3 stage</t>
  </si>
  <si>
    <t>(lo,lo)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</si>
</sst>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Reallocation Benefits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Sheet1!$D$1:$D$3</c:f>
              <c:strCache>
                <c:ptCount val="3"/>
                <c:pt idx="0">
                  <c:v>(med,med)</c:v>
                </c:pt>
                <c:pt idx="1">
                  <c:v>(hi,lo)</c:v>
                </c:pt>
                <c:pt idx="2">
                  <c:v>(lo,hi)</c:v>
                </c:pt>
              </c:strCache>
            </c:strRef>
          </c:cat>
          <c:val>
            <c:numRef>
              <c:f>Sheet1!$C$1:$C$3</c:f>
              <c:numCache>
                <c:formatCode>General</c:formatCode>
                <c:ptCount val="3"/>
                <c:pt idx="0">
                  <c:v>1.43</c:v>
                </c:pt>
                <c:pt idx="1">
                  <c:v>1.4</c:v>
                </c:pt>
                <c:pt idx="2">
                  <c:v>1.92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A5-C44E-828E-7F2F79A0C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7954655"/>
        <c:axId val="2019009919"/>
      </c:barChart>
      <c:catAx>
        <c:axId val="2017954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009919"/>
        <c:crosses val="autoZero"/>
        <c:auto val="1"/>
        <c:lblAlgn val="ctr"/>
        <c:lblOffset val="100"/>
        <c:noMultiLvlLbl val="0"/>
      </c:catAx>
      <c:valAx>
        <c:axId val="201900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954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  <a:r>
              <a:rPr lang="en-US" baseline="0"/>
              <a:t> Penalty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(2,2)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Sheet2!$M$6:$M$8</c:f>
              <c:strCache>
                <c:ptCount val="3"/>
                <c:pt idx="0">
                  <c:v>(lo,lo)</c:v>
                </c:pt>
                <c:pt idx="1">
                  <c:v>(lo,hi)</c:v>
                </c:pt>
                <c:pt idx="2">
                  <c:v>(hi,lo)</c:v>
                </c:pt>
              </c:strCache>
            </c:strRef>
          </c:cat>
          <c:val>
            <c:numRef>
              <c:f>Sheet2!$F$18:$H$18</c:f>
              <c:numCache>
                <c:formatCode>General</c:formatCode>
                <c:ptCount val="3"/>
                <c:pt idx="0">
                  <c:v>0.2449277167782844</c:v>
                </c:pt>
                <c:pt idx="1">
                  <c:v>0.37525359998693114</c:v>
                </c:pt>
                <c:pt idx="2">
                  <c:v>0.47702570672803313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98-1A43-B3C0-C3D427E1DC2B}"/>
            </c:ext>
          </c:extLst>
        </c:ser>
        <c:ser>
          <c:idx val="1"/>
          <c:order val="1"/>
          <c:tx>
            <c:v>(1,3)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Sheet2!$M$6:$M$8</c:f>
              <c:strCache>
                <c:ptCount val="3"/>
                <c:pt idx="0">
                  <c:v>(lo,lo)</c:v>
                </c:pt>
                <c:pt idx="1">
                  <c:v>(lo,hi)</c:v>
                </c:pt>
                <c:pt idx="2">
                  <c:v>(hi,lo)</c:v>
                </c:pt>
              </c:strCache>
            </c:strRef>
          </c:cat>
          <c:val>
            <c:numRef>
              <c:f>Sheet2!$F$19:$H$19</c:f>
              <c:numCache>
                <c:formatCode>General</c:formatCode>
                <c:ptCount val="3"/>
                <c:pt idx="0">
                  <c:v>0.44046217617716871</c:v>
                </c:pt>
                <c:pt idx="1">
                  <c:v>0.43740284185147277</c:v>
                </c:pt>
                <c:pt idx="2">
                  <c:v>0.71325707170745167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98-1A43-B3C0-C3D427E1DC2B}"/>
            </c:ext>
          </c:extLst>
        </c:ser>
        <c:ser>
          <c:idx val="2"/>
          <c:order val="2"/>
          <c:tx>
            <c:v>(3,1)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Sheet2!$M$6:$M$8</c:f>
              <c:strCache>
                <c:ptCount val="3"/>
                <c:pt idx="0">
                  <c:v>(lo,lo)</c:v>
                </c:pt>
                <c:pt idx="1">
                  <c:v>(lo,hi)</c:v>
                </c:pt>
                <c:pt idx="2">
                  <c:v>(hi,lo)</c:v>
                </c:pt>
              </c:strCache>
            </c:strRef>
          </c:cat>
          <c:val>
            <c:numRef>
              <c:f>Sheet2!$F$20:$H$20</c:f>
              <c:numCache>
                <c:formatCode>General</c:formatCode>
                <c:ptCount val="3"/>
                <c:pt idx="0">
                  <c:v>0.21488030265824803</c:v>
                </c:pt>
                <c:pt idx="1">
                  <c:v>0.50266133298069293</c:v>
                </c:pt>
                <c:pt idx="2">
                  <c:v>0.3207716012565025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98-1A43-B3C0-C3D427E1D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8421903"/>
        <c:axId val="2018422287"/>
      </c:barChart>
      <c:catAx>
        <c:axId val="201842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422287"/>
        <c:crosses val="autoZero"/>
        <c:auto val="1"/>
        <c:lblAlgn val="ctr"/>
        <c:lblOffset val="100"/>
        <c:noMultiLvlLbl val="0"/>
      </c:catAx>
      <c:valAx>
        <c:axId val="201842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42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13</xdr:row>
      <xdr:rowOff>19050</xdr:rowOff>
    </xdr:from>
    <xdr:to>
      <xdr:col>13</xdr:col>
      <xdr:colOff>311150</xdr:colOff>
      <xdr:row>26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9128D8-CBAD-E547-88F9-66F73E4B09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69850</xdr:colOff>
      <xdr:row>17</xdr:row>
      <xdr:rowOff>95250</xdr:rowOff>
    </xdr:from>
    <xdr:to>
      <xdr:col>14</xdr:col>
      <xdr:colOff>514350</xdr:colOff>
      <xdr:row>30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BC8BB3-8EC4-CB47-B51A-1F225C976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E396-54B4-2745-8EF7-E158AC75AE1C}">
  <dimension ref="A1:D3"/>
  <sheetViews>
    <sheetView workbookViewId="0">
      <selection activeCell="P17" sqref="P17"/>
    </sheetView>
  </sheetViews>
  <sheetFormatPr baseColWidth="10" defaultRowHeight="16"/>
  <sheetData>
    <row r="1" spans="1:4">
      <c r="A1">
        <v>0.43</v>
      </c>
      <c r="B1">
        <v>1</v>
      </c>
      <c r="C1">
        <f>SUM(A1:B1)</f>
        <v>1.43</v>
      </c>
      <c r="D1" t="s">
        <v>0</v>
      </c>
    </row>
    <row r="2" spans="1:4">
      <c r="A2">
        <v>0.48</v>
      </c>
      <c r="B2">
        <v>0.92</v>
      </c>
      <c r="C2">
        <f>SUM(A2:B2)</f>
        <v>1.4</v>
      </c>
      <c r="D2" t="s">
        <v>1</v>
      </c>
    </row>
    <row r="3" spans="1:4">
      <c r="A3">
        <v>1</v>
      </c>
      <c r="B3">
        <v>0.92</v>
      </c>
      <c r="C3">
        <f>SUM(A3:B3)</f>
        <v>1.92</v>
      </c>
      <c r="D3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296CD-66B2-F644-B03F-4C975A847DC7}">
  <dimension ref="A1:M20"/>
  <sheetViews>
    <sheetView tabSelected="1" workbookViewId="0">
      <selection activeCell="Q20" sqref="Q20"/>
    </sheetView>
  </sheetViews>
  <sheetFormatPr baseColWidth="10" defaultRowHeight="16"/>
  <sheetData>
    <row r="1" spans="1:13">
      <c r="A1" s="1" t="s">
        <v>3</v>
      </c>
      <c r="B1" s="1" t="s">
        <v>4</v>
      </c>
      <c r="C1" s="1" t="s">
        <v>5</v>
      </c>
    </row>
    <row r="2" spans="1:13">
      <c r="A2" s="1">
        <v>13745</v>
      </c>
      <c r="B2" s="1">
        <v>23153</v>
      </c>
      <c r="C2" s="1">
        <v>30248</v>
      </c>
      <c r="D2" s="1" t="s">
        <v>6</v>
      </c>
    </row>
    <row r="3" spans="1:13">
      <c r="A3" s="1">
        <v>1988</v>
      </c>
      <c r="B3" s="1">
        <v>6167</v>
      </c>
      <c r="C3" s="1">
        <v>16029</v>
      </c>
      <c r="D3" s="1" t="s">
        <v>7</v>
      </c>
    </row>
    <row r="4" spans="1:13">
      <c r="A4" s="1">
        <v>161</v>
      </c>
      <c r="B4" s="1">
        <v>1051</v>
      </c>
      <c r="C4" s="1">
        <v>6567</v>
      </c>
      <c r="D4" s="1" t="s">
        <v>8</v>
      </c>
    </row>
    <row r="6" spans="1:13">
      <c r="A6">
        <v>9.0779302808302802</v>
      </c>
      <c r="B6">
        <v>18.106515811965799</v>
      </c>
      <c r="C6">
        <v>21.388121652421699</v>
      </c>
      <c r="D6" s="1" t="s">
        <v>6</v>
      </c>
      <c r="F6">
        <v>21.388121652421699</v>
      </c>
      <c r="M6" t="s">
        <v>9</v>
      </c>
    </row>
    <row r="7" spans="1:13">
      <c r="A7">
        <v>9.0713885225885207</v>
      </c>
      <c r="B7">
        <v>8.98595238095238</v>
      </c>
      <c r="C7">
        <v>14.646240211640199</v>
      </c>
      <c r="D7" s="1" t="s">
        <v>7</v>
      </c>
      <c r="M7" t="s">
        <v>2</v>
      </c>
    </row>
    <row r="8" spans="1:13">
      <c r="A8">
        <v>9.1223363858363893</v>
      </c>
      <c r="B8">
        <v>9.0157280219780205</v>
      </c>
      <c r="C8">
        <v>8.9914695563695606</v>
      </c>
      <c r="D8" s="1" t="s">
        <v>8</v>
      </c>
      <c r="M8" t="s">
        <v>1</v>
      </c>
    </row>
    <row r="10" spans="1:13">
      <c r="H10" s="1" t="s">
        <v>3</v>
      </c>
      <c r="I10" s="1" t="s">
        <v>4</v>
      </c>
      <c r="J10" s="1" t="s">
        <v>5</v>
      </c>
    </row>
    <row r="11" spans="1:13">
      <c r="A11" s="1">
        <f>13745/F11</f>
        <v>0.45441020893943401</v>
      </c>
      <c r="B11" s="1">
        <f>23153/F11</f>
        <v>0.7654390372917218</v>
      </c>
      <c r="C11" s="1">
        <f>30248/F11</f>
        <v>1</v>
      </c>
      <c r="D11" s="1"/>
      <c r="F11" s="1">
        <v>30248</v>
      </c>
      <c r="H11">
        <f>(A11+A15)/2</f>
        <v>0.43942407414727214</v>
      </c>
      <c r="I11">
        <f>(B11+B15)/2</f>
        <v>0.80600390299280678</v>
      </c>
      <c r="J11">
        <f>(C11+C15)/2</f>
        <v>1</v>
      </c>
      <c r="K11" s="1" t="s">
        <v>6</v>
      </c>
    </row>
    <row r="12" spans="1:13">
      <c r="A12" s="1">
        <f>1988/F11</f>
        <v>6.5723353610156049E-2</v>
      </c>
      <c r="B12" s="1">
        <f>6167/F11</f>
        <v>0.20388124834699814</v>
      </c>
      <c r="C12" s="1">
        <f>16029/F11</f>
        <v>0.52991933350965348</v>
      </c>
      <c r="D12" s="1"/>
      <c r="H12">
        <f>(A12+A16)/2</f>
        <v>0.2449277167782844</v>
      </c>
      <c r="I12">
        <f>(B12+B16)/2</f>
        <v>0.31200938399689698</v>
      </c>
      <c r="J12">
        <f>(C12+C16)/2</f>
        <v>0.60735158993667993</v>
      </c>
      <c r="K12" s="1" t="s">
        <v>7</v>
      </c>
    </row>
    <row r="13" spans="1:13">
      <c r="A13" s="1">
        <f>161/F11</f>
        <v>5.322665961385877E-3</v>
      </c>
      <c r="B13" s="1">
        <f>1051/F11</f>
        <v>3.4746098915630783E-2</v>
      </c>
      <c r="C13" s="1">
        <f>6567/F11</f>
        <v>0.21710526315789475</v>
      </c>
      <c r="D13" s="1"/>
      <c r="H13">
        <f>(A13+A17)/2</f>
        <v>0.21591840468814463</v>
      </c>
      <c r="I13">
        <f>(B13+B17)/2</f>
        <v>0.2281378881961719</v>
      </c>
      <c r="J13">
        <f>(C13+C17)/2</f>
        <v>0.31875036896070313</v>
      </c>
      <c r="K13" s="1" t="s">
        <v>8</v>
      </c>
    </row>
    <row r="15" spans="1:13">
      <c r="A15" s="1">
        <f>9.07793028083028/F6</f>
        <v>0.42443793935511021</v>
      </c>
      <c r="B15" s="1">
        <f>18.1065158119658/F6</f>
        <v>0.84656876869389164</v>
      </c>
      <c r="C15" s="1">
        <f>21.3881216524217/F6</f>
        <v>1</v>
      </c>
      <c r="D15" s="1"/>
    </row>
    <row r="16" spans="1:13">
      <c r="A16" s="1">
        <f>9.07138852258852/F6</f>
        <v>0.42413207994641272</v>
      </c>
      <c r="B16" s="1">
        <f>8.98595238095238/F6</f>
        <v>0.4201375196467958</v>
      </c>
      <c r="C16" s="1">
        <f>14.6462402116402/F6</f>
        <v>0.68478384636370626</v>
      </c>
      <c r="D16" s="1"/>
    </row>
    <row r="17" spans="1:8">
      <c r="A17" s="1">
        <f>9.12233638583639/F6</f>
        <v>0.4265141434149034</v>
      </c>
      <c r="B17" s="1">
        <f>9.01572802197802/F6</f>
        <v>0.42152967747671299</v>
      </c>
      <c r="C17" s="1">
        <f>8.99146955636956/F6</f>
        <v>0.42039547476351152</v>
      </c>
      <c r="D17" s="1"/>
    </row>
    <row r="18" spans="1:8">
      <c r="F18">
        <f>(A12+A16)/2</f>
        <v>0.2449277167782844</v>
      </c>
      <c r="G18">
        <f>(A12+C16)/2</f>
        <v>0.37525359998693114</v>
      </c>
      <c r="H18">
        <f>(C12+A16)/2</f>
        <v>0.47702570672803313</v>
      </c>
    </row>
    <row r="19" spans="1:8">
      <c r="F19">
        <f>(A11+A17)/2</f>
        <v>0.44046217617716871</v>
      </c>
      <c r="G19">
        <f>(A11+C17)/2</f>
        <v>0.43740284185147277</v>
      </c>
      <c r="H19">
        <f>(C11+A17)/2</f>
        <v>0.71325707170745167</v>
      </c>
    </row>
    <row r="20" spans="1:8">
      <c r="F20">
        <f>(A13+A15)/2</f>
        <v>0.21488030265824803</v>
      </c>
      <c r="G20">
        <f>(A13+C15)/2</f>
        <v>0.50266133298069293</v>
      </c>
      <c r="H20">
        <f>(C13+A15)/2</f>
        <v>0.3207716012565025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Das</dc:creator>
  <cp:lastModifiedBy>Rajdeep Das</cp:lastModifiedBy>
  <dcterms:created xsi:type="dcterms:W3CDTF">2020-06-03T19:21:53Z</dcterms:created>
  <dcterms:modified xsi:type="dcterms:W3CDTF">2020-06-10T19:41:21Z</dcterms:modified>
</cp:coreProperties>
</file>