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v-krschi\Documents\FY20\CSR\Site Pages\Digital Trust Reports\LERR Page\21831 - DTR - LERR post-launch updates\"/>
    </mc:Choice>
  </mc:AlternateContent>
  <xr:revisionPtr revIDLastSave="0" documentId="13_ncr:1_{6C707AAC-5D84-4841-A79E-CDBA9024796F}" xr6:coauthVersionLast="45" xr6:coauthVersionMax="45" xr10:uidLastSave="{00000000-0000-0000-0000-000000000000}"/>
  <bookViews>
    <workbookView xWindow="-98" yWindow="-98" windowWidth="24496" windowHeight="15796" xr2:uid="{8F139A09-269C-4932-A415-AD019C6224F4}"/>
  </bookViews>
  <sheets>
    <sheet name="Criminal" sheetId="3" r:id="rId1"/>
    <sheet name="Emergencies" sheetId="6" r:id="rId2"/>
    <sheet name="Civil Legal Request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7" l="1"/>
  <c r="D9" i="7"/>
  <c r="G9" i="7" s="1"/>
  <c r="D8" i="7"/>
  <c r="N8" i="7" s="1"/>
  <c r="D6" i="7"/>
  <c r="N6" i="7" s="1"/>
  <c r="O5" i="7"/>
  <c r="M5" i="7"/>
  <c r="J5" i="7"/>
  <c r="H5" i="7"/>
  <c r="I9" i="7" l="1"/>
  <c r="I6" i="7"/>
  <c r="L9" i="7"/>
  <c r="L6" i="7"/>
  <c r="G8" i="7"/>
  <c r="N9" i="7"/>
  <c r="I8" i="7"/>
  <c r="L8" i="7"/>
  <c r="G7" i="7"/>
  <c r="E5" i="6"/>
  <c r="D25" i="6"/>
  <c r="N25" i="6" s="1"/>
  <c r="D24" i="6"/>
  <c r="N24" i="6" s="1"/>
  <c r="D23" i="6"/>
  <c r="N23" i="6" s="1"/>
  <c r="D22" i="6"/>
  <c r="N22" i="6" s="1"/>
  <c r="D21" i="6"/>
  <c r="L21" i="6" s="1"/>
  <c r="D20" i="6"/>
  <c r="I20" i="6" s="1"/>
  <c r="D19" i="6"/>
  <c r="L19" i="6" s="1"/>
  <c r="D18" i="6"/>
  <c r="N18" i="6" s="1"/>
  <c r="D17" i="6"/>
  <c r="L17" i="6" s="1"/>
  <c r="D16" i="6"/>
  <c r="N16" i="6" s="1"/>
  <c r="D15" i="6"/>
  <c r="L15" i="6" s="1"/>
  <c r="D14" i="6"/>
  <c r="N14" i="6" s="1"/>
  <c r="D13" i="6"/>
  <c r="G13" i="6" s="1"/>
  <c r="D12" i="6"/>
  <c r="I12" i="6" s="1"/>
  <c r="D11" i="6"/>
  <c r="G11" i="6" s="1"/>
  <c r="D10" i="6"/>
  <c r="N10" i="6" s="1"/>
  <c r="D9" i="6"/>
  <c r="L9" i="6" s="1"/>
  <c r="D8" i="6"/>
  <c r="N8" i="6" s="1"/>
  <c r="D7" i="6"/>
  <c r="I7" i="6" s="1"/>
  <c r="D6" i="6"/>
  <c r="N6" i="6" s="1"/>
  <c r="O5" i="6"/>
  <c r="M5" i="6"/>
  <c r="J5" i="6"/>
  <c r="H5" i="6"/>
  <c r="D5" i="6" l="1"/>
  <c r="G17" i="6"/>
  <c r="I15" i="6"/>
  <c r="L23" i="6"/>
  <c r="G15" i="6"/>
  <c r="N15" i="6"/>
  <c r="I9" i="6"/>
  <c r="L13" i="6"/>
  <c r="I23" i="6"/>
  <c r="N13" i="6"/>
  <c r="N17" i="6"/>
  <c r="L12" i="6"/>
  <c r="N21" i="6"/>
  <c r="N9" i="6"/>
  <c r="G22" i="6"/>
  <c r="G14" i="6"/>
  <c r="I22" i="6"/>
  <c r="G6" i="6"/>
  <c r="I14" i="6"/>
  <c r="L20" i="6"/>
  <c r="L22" i="6"/>
  <c r="G25" i="6"/>
  <c r="G7" i="6"/>
  <c r="L7" i="6"/>
  <c r="N7" i="6"/>
  <c r="I6" i="6"/>
  <c r="L14" i="6"/>
  <c r="N20" i="6"/>
  <c r="I25" i="6"/>
  <c r="L6" i="6"/>
  <c r="G9" i="6"/>
  <c r="N12" i="6"/>
  <c r="I17" i="6"/>
  <c r="L25" i="6"/>
  <c r="G21" i="6"/>
  <c r="G23" i="6"/>
  <c r="G8" i="6"/>
  <c r="I11" i="6"/>
  <c r="G16" i="6"/>
  <c r="I19" i="6"/>
  <c r="G24" i="6"/>
  <c r="L8" i="6"/>
  <c r="G10" i="6"/>
  <c r="N11" i="6"/>
  <c r="I13" i="6"/>
  <c r="L16" i="6"/>
  <c r="G18" i="6"/>
  <c r="N19" i="6"/>
  <c r="I21" i="6"/>
  <c r="L24" i="6"/>
  <c r="G19" i="6"/>
  <c r="I8" i="6"/>
  <c r="L11" i="6"/>
  <c r="I16" i="6"/>
  <c r="I24" i="6"/>
  <c r="I10" i="6"/>
  <c r="I18" i="6"/>
  <c r="L10" i="6"/>
  <c r="G12" i="6"/>
  <c r="L18" i="6"/>
  <c r="G20" i="6"/>
  <c r="L5" i="6" l="1"/>
  <c r="I5" i="6"/>
  <c r="N5" i="6"/>
  <c r="G5" i="6"/>
  <c r="E5" i="3" l="1"/>
  <c r="H5" i="3"/>
  <c r="J5" i="3"/>
  <c r="M5" i="3"/>
  <c r="O5" i="3"/>
  <c r="D6" i="3"/>
  <c r="L6" i="3" s="1"/>
  <c r="D7" i="3"/>
  <c r="I7" i="3" s="1"/>
  <c r="D8" i="3"/>
  <c r="G8" i="3" s="1"/>
  <c r="D9" i="3"/>
  <c r="I9" i="3" s="1"/>
  <c r="D10" i="3"/>
  <c r="L10" i="3" s="1"/>
  <c r="D11" i="3"/>
  <c r="I11" i="3" s="1"/>
  <c r="D12" i="3"/>
  <c r="G12" i="3" s="1"/>
  <c r="D13" i="3"/>
  <c r="N13" i="3" s="1"/>
  <c r="D14" i="3"/>
  <c r="L14" i="3" s="1"/>
  <c r="D15" i="3"/>
  <c r="I15" i="3" s="1"/>
  <c r="D16" i="3"/>
  <c r="G16" i="3" s="1"/>
  <c r="D17" i="3"/>
  <c r="G17" i="3" s="1"/>
  <c r="D18" i="3"/>
  <c r="L18" i="3" s="1"/>
  <c r="D19" i="3"/>
  <c r="I19" i="3" s="1"/>
  <c r="D20" i="3"/>
  <c r="G20" i="3" s="1"/>
  <c r="D21" i="3"/>
  <c r="N21" i="3" s="1"/>
  <c r="D22" i="3"/>
  <c r="L22" i="3" s="1"/>
  <c r="D23" i="3"/>
  <c r="I23" i="3" s="1"/>
  <c r="D24" i="3"/>
  <c r="G24" i="3" s="1"/>
  <c r="D25" i="3"/>
  <c r="I25" i="3" s="1"/>
  <c r="D26" i="3"/>
  <c r="L26" i="3" s="1"/>
  <c r="D27" i="3"/>
  <c r="I27" i="3" s="1"/>
  <c r="D28" i="3"/>
  <c r="G28" i="3" s="1"/>
  <c r="D29" i="3"/>
  <c r="N29" i="3" s="1"/>
  <c r="D30" i="3"/>
  <c r="L30" i="3" s="1"/>
  <c r="D31" i="3"/>
  <c r="I31" i="3" s="1"/>
  <c r="D32" i="3"/>
  <c r="G32" i="3" s="1"/>
  <c r="D33" i="3"/>
  <c r="G33" i="3" s="1"/>
  <c r="D34" i="3"/>
  <c r="L34" i="3" s="1"/>
  <c r="D35" i="3"/>
  <c r="G35" i="3" s="1"/>
  <c r="D36" i="3"/>
  <c r="N36" i="3" s="1"/>
  <c r="D37" i="3"/>
  <c r="L37" i="3" s="1"/>
  <c r="D38" i="3"/>
  <c r="I38" i="3" s="1"/>
  <c r="D39" i="3"/>
  <c r="G39" i="3" s="1"/>
  <c r="D41" i="3"/>
  <c r="I41" i="3" s="1"/>
  <c r="D42" i="3"/>
  <c r="L42" i="3" s="1"/>
  <c r="D43" i="3"/>
  <c r="I43" i="3" s="1"/>
  <c r="D44" i="3"/>
  <c r="G44" i="3" s="1"/>
  <c r="D45" i="3"/>
  <c r="N45" i="3" s="1"/>
  <c r="D46" i="3"/>
  <c r="L46" i="3" s="1"/>
  <c r="D47" i="3"/>
  <c r="I47" i="3" s="1"/>
  <c r="D48" i="3"/>
  <c r="G48" i="3" s="1"/>
  <c r="D49" i="3"/>
  <c r="I49" i="3" s="1"/>
  <c r="D50" i="3"/>
  <c r="L50" i="3" s="1"/>
  <c r="D51" i="3"/>
  <c r="I51" i="3" s="1"/>
  <c r="D52" i="3"/>
  <c r="G52" i="3" s="1"/>
  <c r="D53" i="3"/>
  <c r="N53" i="3" s="1"/>
  <c r="D54" i="3"/>
  <c r="L54" i="3" s="1"/>
  <c r="D55" i="3"/>
  <c r="I55" i="3" s="1"/>
  <c r="D56" i="3"/>
  <c r="G56" i="3" s="1"/>
  <c r="D57" i="3"/>
  <c r="I57" i="3" s="1"/>
  <c r="D58" i="3"/>
  <c r="L58" i="3" s="1"/>
  <c r="I21" i="3" l="1"/>
  <c r="G53" i="3"/>
  <c r="L29" i="3"/>
  <c r="N55" i="3"/>
  <c r="I6" i="3"/>
  <c r="G45" i="3"/>
  <c r="N10" i="3"/>
  <c r="N44" i="3"/>
  <c r="L36" i="3"/>
  <c r="I36" i="3"/>
  <c r="N52" i="3"/>
  <c r="L45" i="3"/>
  <c r="G41" i="3"/>
  <c r="I29" i="3"/>
  <c r="G9" i="3"/>
  <c r="I45" i="3"/>
  <c r="L21" i="3"/>
  <c r="N48" i="3"/>
  <c r="N33" i="3"/>
  <c r="G22" i="3"/>
  <c r="N17" i="3"/>
  <c r="G6" i="3"/>
  <c r="G47" i="3"/>
  <c r="N26" i="3"/>
  <c r="G57" i="3"/>
  <c r="G25" i="3"/>
  <c r="I14" i="3"/>
  <c r="N58" i="3"/>
  <c r="I54" i="3"/>
  <c r="N47" i="3"/>
  <c r="N39" i="3"/>
  <c r="G36" i="3"/>
  <c r="N32" i="3"/>
  <c r="G29" i="3"/>
  <c r="L13" i="3"/>
  <c r="G54" i="3"/>
  <c r="N24" i="3"/>
  <c r="G21" i="3"/>
  <c r="N16" i="3"/>
  <c r="I13" i="3"/>
  <c r="N35" i="3"/>
  <c r="N31" i="3"/>
  <c r="N28" i="3"/>
  <c r="G13" i="3"/>
  <c r="L53" i="3"/>
  <c r="N49" i="3"/>
  <c r="I46" i="3"/>
  <c r="I37" i="3"/>
  <c r="G31" i="3"/>
  <c r="N20" i="3"/>
  <c r="N15" i="3"/>
  <c r="N8" i="3"/>
  <c r="N56" i="3"/>
  <c r="I53" i="3"/>
  <c r="G49" i="3"/>
  <c r="N42" i="3"/>
  <c r="G37" i="3"/>
  <c r="I22" i="3"/>
  <c r="G15" i="3"/>
  <c r="N12" i="3"/>
  <c r="I58" i="3"/>
  <c r="I42" i="3"/>
  <c r="L33" i="3"/>
  <c r="I26" i="3"/>
  <c r="N19" i="3"/>
  <c r="L17" i="3"/>
  <c r="I10" i="3"/>
  <c r="N51" i="3"/>
  <c r="L49" i="3"/>
  <c r="G58" i="3"/>
  <c r="G51" i="3"/>
  <c r="N46" i="3"/>
  <c r="G42" i="3"/>
  <c r="I33" i="3"/>
  <c r="N30" i="3"/>
  <c r="G26" i="3"/>
  <c r="G19" i="3"/>
  <c r="I17" i="3"/>
  <c r="N14" i="3"/>
  <c r="G10" i="3"/>
  <c r="N38" i="3"/>
  <c r="I30" i="3"/>
  <c r="N23" i="3"/>
  <c r="N7" i="3"/>
  <c r="N57" i="3"/>
  <c r="G55" i="3"/>
  <c r="N50" i="3"/>
  <c r="G46" i="3"/>
  <c r="N41" i="3"/>
  <c r="G38" i="3"/>
  <c r="N34" i="3"/>
  <c r="G30" i="3"/>
  <c r="N25" i="3"/>
  <c r="G23" i="3"/>
  <c r="N18" i="3"/>
  <c r="G14" i="3"/>
  <c r="N9" i="3"/>
  <c r="G7" i="3"/>
  <c r="L57" i="3"/>
  <c r="N43" i="3"/>
  <c r="L41" i="3"/>
  <c r="I34" i="3"/>
  <c r="N27" i="3"/>
  <c r="L25" i="3"/>
  <c r="I18" i="3"/>
  <c r="N11" i="3"/>
  <c r="L9" i="3"/>
  <c r="I50" i="3"/>
  <c r="N54" i="3"/>
  <c r="G50" i="3"/>
  <c r="G43" i="3"/>
  <c r="N37" i="3"/>
  <c r="G34" i="3"/>
  <c r="G27" i="3"/>
  <c r="N22" i="3"/>
  <c r="G18" i="3"/>
  <c r="G11" i="3"/>
  <c r="N6" i="3"/>
  <c r="D5" i="3"/>
  <c r="G5" i="3" s="1"/>
  <c r="L56" i="3"/>
  <c r="L52" i="3"/>
  <c r="L48" i="3"/>
  <c r="L44" i="3"/>
  <c r="L39" i="3"/>
  <c r="L35" i="3"/>
  <c r="L32" i="3"/>
  <c r="L28" i="3"/>
  <c r="L24" i="3"/>
  <c r="L20" i="3"/>
  <c r="L16" i="3"/>
  <c r="L12" i="3"/>
  <c r="L8" i="3"/>
  <c r="I56" i="3"/>
  <c r="L55" i="3"/>
  <c r="I52" i="3"/>
  <c r="L51" i="3"/>
  <c r="I48" i="3"/>
  <c r="L47" i="3"/>
  <c r="I44" i="3"/>
  <c r="L43" i="3"/>
  <c r="I39" i="3"/>
  <c r="L38" i="3"/>
  <c r="I35" i="3"/>
  <c r="I32" i="3"/>
  <c r="L31" i="3"/>
  <c r="I28" i="3"/>
  <c r="L27" i="3"/>
  <c r="I24" i="3"/>
  <c r="L23" i="3"/>
  <c r="I20" i="3"/>
  <c r="L19" i="3"/>
  <c r="I16" i="3"/>
  <c r="L15" i="3"/>
  <c r="I12" i="3"/>
  <c r="L11" i="3"/>
  <c r="I8" i="3"/>
  <c r="L7" i="3"/>
  <c r="L5" i="3" l="1"/>
  <c r="I5" i="3"/>
  <c r="N5" i="3"/>
</calcChain>
</file>

<file path=xl/sharedStrings.xml><?xml version="1.0" encoding="utf-8"?>
<sst xmlns="http://schemas.openxmlformats.org/spreadsheetml/2006/main" count="116" uniqueCount="75">
  <si>
    <t>Vatican City</t>
  </si>
  <si>
    <t>United States</t>
  </si>
  <si>
    <t>United Kingdom</t>
  </si>
  <si>
    <t>Turkey</t>
  </si>
  <si>
    <t>Taiwan</t>
  </si>
  <si>
    <t>Switzerland</t>
  </si>
  <si>
    <t>Sweden</t>
  </si>
  <si>
    <t>Spain</t>
  </si>
  <si>
    <t>South Korea</t>
  </si>
  <si>
    <t>Slovenia</t>
  </si>
  <si>
    <t>Slovakia</t>
  </si>
  <si>
    <t>Singapore</t>
  </si>
  <si>
    <t>Russia</t>
  </si>
  <si>
    <t>Romania</t>
  </si>
  <si>
    <t>Portugal</t>
  </si>
  <si>
    <t>Poland</t>
  </si>
  <si>
    <t>Peru</t>
  </si>
  <si>
    <t>Norway</t>
  </si>
  <si>
    <t>New Zealand</t>
  </si>
  <si>
    <t>Netherlands</t>
  </si>
  <si>
    <t>Moldova</t>
  </si>
  <si>
    <t>Mexico</t>
  </si>
  <si>
    <t>Malta</t>
  </si>
  <si>
    <t>Luxembourg</t>
  </si>
  <si>
    <t>Lithuania</t>
  </si>
  <si>
    <t>Latvia</t>
  </si>
  <si>
    <t>Japan</t>
  </si>
  <si>
    <t>Italy</t>
  </si>
  <si>
    <t>Israel</t>
  </si>
  <si>
    <t>Ireland</t>
  </si>
  <si>
    <t>India</t>
  </si>
  <si>
    <t>Hungary</t>
  </si>
  <si>
    <t>Hong Kong</t>
  </si>
  <si>
    <t>Greece</t>
  </si>
  <si>
    <t>Germany</t>
  </si>
  <si>
    <t>France</t>
  </si>
  <si>
    <t>Finland</t>
  </si>
  <si>
    <t>Estonia</t>
  </si>
  <si>
    <t>Ecuador</t>
  </si>
  <si>
    <t>Dominican Republic</t>
  </si>
  <si>
    <t>Denmark</t>
  </si>
  <si>
    <t>Czech Republic</t>
  </si>
  <si>
    <t>Costa Rica</t>
  </si>
  <si>
    <t>Colombia</t>
  </si>
  <si>
    <t>Chile</t>
  </si>
  <si>
    <t>Canada</t>
  </si>
  <si>
    <t>Bulgaria</t>
  </si>
  <si>
    <t>Brazil</t>
  </si>
  <si>
    <t>Belgium</t>
  </si>
  <si>
    <t>Austria</t>
  </si>
  <si>
    <t>Australia</t>
  </si>
  <si>
    <t>Argentina</t>
  </si>
  <si>
    <t>TOTAL</t>
  </si>
  <si>
    <t>Law Enforcement Requests Resulting in Disclosure of Only Subscriber/Transactional (Non-Content) Data</t>
  </si>
  <si>
    <t>Law Enforcement Requests Resulting in Disclosure of Content</t>
  </si>
  <si>
    <t>Accounts / Users Specified in Requests</t>
  </si>
  <si>
    <t>Total Number of Law Enforcement Requests</t>
  </si>
  <si>
    <t>No Customer Data Disclosed</t>
  </si>
  <si>
    <t>Some Customer Data Disclosed</t>
  </si>
  <si>
    <t>Total Requests</t>
  </si>
  <si>
    <t>Requests received for all Microsoft Services from January to June 2018</t>
  </si>
  <si>
    <t>Law Enforcement Requests Report 2018</t>
  </si>
  <si>
    <t>Ukraine</t>
  </si>
  <si>
    <t>China</t>
  </si>
  <si>
    <t>Total Number of  Requests</t>
  </si>
  <si>
    <t>Disclosure of Content</t>
  </si>
  <si>
    <t>No Data Found</t>
  </si>
  <si>
    <t>Rejected</t>
  </si>
  <si>
    <t>Civil Legal Request Disclosures</t>
  </si>
  <si>
    <r>
      <t xml:space="preserve">Law Enforcement Requests Resulting in Disclosure of No Customer Data
</t>
    </r>
    <r>
      <rPr>
        <sz val="11"/>
        <color theme="1" tint="0.249977111117893"/>
        <rFont val="Segoe UI Semibold"/>
        <family val="2"/>
      </rPr>
      <t>(Request Rejected for Not Meeting Legal Requirements)</t>
    </r>
  </si>
  <si>
    <r>
      <t xml:space="preserve">Law Enforcement Requests Resulting in Disclosure of No Customer Data
</t>
    </r>
    <r>
      <rPr>
        <sz val="11"/>
        <color theme="1" tint="0.249977111117893"/>
        <rFont val="Segoe UI Semibold"/>
        <family val="2"/>
      </rPr>
      <t>(No Data Found)</t>
    </r>
  </si>
  <si>
    <t>Only Subscriber/ Transactional (Non-Content) Data</t>
  </si>
  <si>
    <t>North Macedonia</t>
  </si>
  <si>
    <r>
      <t xml:space="preserve">Number of warrants from U.S. law enforcement seeking </t>
    </r>
    <r>
      <rPr>
        <i/>
        <sz val="10"/>
        <color theme="1" tint="0.249977111117893"/>
        <rFont val="Segoe UI Semibold"/>
        <family val="2"/>
      </rPr>
      <t>consumer</t>
    </r>
    <r>
      <rPr>
        <sz val="10"/>
        <color theme="1" tint="0.249977111117893"/>
        <rFont val="Segoe UI Semibold"/>
        <family val="2"/>
      </rPr>
      <t xml:space="preserve"> content data stored outside the United States</t>
    </r>
  </si>
  <si>
    <r>
      <t xml:space="preserve">Number of warrants from U.S. law enforcement resulting in disclosure of </t>
    </r>
    <r>
      <rPr>
        <i/>
        <sz val="10"/>
        <color theme="1" tint="0.249977111117893"/>
        <rFont val="Segoe UI Semibold"/>
        <family val="2"/>
      </rPr>
      <t>enterprise</t>
    </r>
    <r>
      <rPr>
        <sz val="10"/>
        <color theme="1" tint="0.249977111117893"/>
        <rFont val="Segoe UI Semibold"/>
        <family val="2"/>
      </rPr>
      <t xml:space="preserve"> content data stored outside the United States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</si>
</sst>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"/>
    </font>
    <font>
      <sz val="11"/>
      <color theme="1" tint="0.14999847407452621"/>
      <name val="Segoe"/>
    </font>
    <font>
      <sz val="11"/>
      <color theme="1"/>
      <name val="Segoe UI"/>
      <family val="2"/>
    </font>
    <font>
      <sz val="12"/>
      <color rgb="FF000000"/>
      <name val="Segoe UI"/>
      <family val="2"/>
    </font>
    <font>
      <sz val="12"/>
      <color theme="1"/>
      <name val="Segoe UI"/>
      <family val="2"/>
    </font>
    <font>
      <sz val="13"/>
      <color theme="1"/>
      <name val="Segoe UI"/>
      <family val="2"/>
    </font>
    <font>
      <sz val="13"/>
      <name val="Segoe UI Semibold"/>
      <family val="2"/>
    </font>
    <font>
      <sz val="13"/>
      <color theme="1" tint="0.249977111117893"/>
      <name val="Segoe UI Semibold"/>
      <family val="2"/>
    </font>
    <font>
      <sz val="13"/>
      <color theme="1"/>
      <name val="Segoe UI Semibold"/>
      <family val="2"/>
    </font>
    <font>
      <sz val="11"/>
      <color theme="1" tint="0.249977111117893"/>
      <name val="Segoe UI Semibold"/>
      <family val="2"/>
    </font>
    <font>
      <sz val="13"/>
      <color theme="0"/>
      <name val="Segoe UI"/>
      <family val="2"/>
    </font>
    <font>
      <sz val="13"/>
      <name val="Segoe UI Bold"/>
    </font>
    <font>
      <sz val="13"/>
      <color theme="0"/>
      <name val="Segoe UI Bold"/>
    </font>
    <font>
      <sz val="13"/>
      <color theme="1"/>
      <name val="Segoe UI Bold"/>
    </font>
    <font>
      <sz val="32"/>
      <color rgb="FF505050"/>
      <name val="Segoe UI"/>
      <family val="2"/>
    </font>
    <font>
      <sz val="32"/>
      <color theme="1"/>
      <name val="Segoe UI"/>
      <family val="2"/>
    </font>
    <font>
      <sz val="32"/>
      <color theme="0"/>
      <name val="Segoe UI"/>
      <family val="2"/>
    </font>
    <font>
      <sz val="13"/>
      <color rgb="FF505050"/>
      <name val="Segoe UI"/>
      <family val="2"/>
    </font>
    <font>
      <b/>
      <sz val="13"/>
      <color theme="0"/>
      <name val="Segoe UI"/>
      <family val="2"/>
    </font>
    <font>
      <sz val="13"/>
      <color theme="0"/>
      <name val="Segoe UI Semibold"/>
      <family val="2"/>
    </font>
    <font>
      <i/>
      <sz val="13"/>
      <color theme="0"/>
      <name val="Segoe UI Semibold"/>
      <family val="2"/>
    </font>
    <font>
      <sz val="10"/>
      <color theme="1" tint="0.249977111117893"/>
      <name val="Segoe UI Semibold"/>
      <family val="2"/>
    </font>
    <font>
      <i/>
      <sz val="10"/>
      <color theme="1" tint="0.249977111117893"/>
      <name val="Segoe UI Semibold"/>
      <family val="2"/>
    </font>
  </fonts>
  <fills count="18">
    <fill>
      <patternFill patternType="none"/>
    </fill>
    <fill>
      <patternFill patternType="gray125"/>
    </fill>
    <fill>
      <patternFill patternType="solid">
        <fgColor rgb="FFFEF291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EDB81"/>
      </patternFill>
    </fill>
    <fill>
      <patternFill patternType="solid">
        <fgColor rgb="FFBCE7F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2" borderId="1"/>
    <xf numFmtId="165" fontId="3" fillId="4" borderId="1"/>
    <xf numFmtId="164" fontId="2" fillId="5" borderId="2"/>
  </cellStyleXfs>
  <cellXfs count="69">
    <xf numFmtId="0" fontId="0" fillId="0" borderId="0" xfId="0"/>
    <xf numFmtId="0" fontId="4" fillId="0" borderId="3" xfId="0" applyFont="1" applyBorder="1"/>
    <xf numFmtId="0" fontId="8" fillId="0" borderId="3" xfId="0" applyFont="1" applyFill="1" applyBorder="1" applyAlignment="1">
      <alignment horizontal="left" vertical="center" wrapText="1" indent="2" shrinkToFit="1"/>
    </xf>
    <xf numFmtId="0" fontId="10" fillId="0" borderId="3" xfId="0" applyFont="1" applyBorder="1" applyAlignment="1">
      <alignment horizontal="left" vertical="center" indent="2"/>
    </xf>
    <xf numFmtId="0" fontId="7" fillId="0" borderId="3" xfId="0" applyFont="1" applyBorder="1"/>
    <xf numFmtId="0" fontId="15" fillId="0" borderId="3" xfId="0" applyFont="1" applyBorder="1"/>
    <xf numFmtId="0" fontId="4" fillId="0" borderId="4" xfId="0" applyFont="1" applyBorder="1"/>
    <xf numFmtId="0" fontId="5" fillId="0" borderId="6" xfId="0" applyFont="1" applyFill="1" applyBorder="1" applyAlignment="1">
      <alignment vertical="center" wrapText="1" readingOrder="1"/>
    </xf>
    <xf numFmtId="0" fontId="6" fillId="0" borderId="6" xfId="0" applyFont="1" applyBorder="1" applyAlignment="1">
      <alignment vertical="center"/>
    </xf>
    <xf numFmtId="0" fontId="13" fillId="0" borderId="6" xfId="0" applyFont="1" applyFill="1" applyBorder="1" applyAlignment="1">
      <alignment horizontal="center" vertical="center" wrapText="1" shrinkToFit="1"/>
    </xf>
    <xf numFmtId="0" fontId="8" fillId="0" borderId="6" xfId="0" applyFont="1" applyFill="1" applyBorder="1" applyAlignment="1">
      <alignment horizontal="left" vertical="center" wrapText="1" indent="2" shrinkToFit="1"/>
    </xf>
    <xf numFmtId="0" fontId="14" fillId="0" borderId="7" xfId="0" applyFont="1" applyFill="1" applyBorder="1" applyAlignment="1">
      <alignment horizontal="center" vertical="center" wrapText="1" shrinkToFit="1"/>
    </xf>
    <xf numFmtId="0" fontId="9" fillId="0" borderId="7" xfId="0" applyFont="1" applyFill="1" applyBorder="1" applyAlignment="1">
      <alignment horizontal="left" vertical="center" wrapText="1" indent="2" shrinkToFit="1"/>
    </xf>
    <xf numFmtId="0" fontId="15" fillId="0" borderId="5" xfId="0" applyFont="1" applyBorder="1"/>
    <xf numFmtId="0" fontId="10" fillId="0" borderId="5" xfId="0" applyFont="1" applyBorder="1" applyAlignment="1">
      <alignment horizontal="left" vertical="center" indent="2"/>
    </xf>
    <xf numFmtId="0" fontId="4" fillId="0" borderId="5" xfId="0" applyFont="1" applyBorder="1"/>
    <xf numFmtId="0" fontId="9" fillId="11" borderId="3" xfId="0" applyFont="1" applyFill="1" applyBorder="1" applyAlignment="1">
      <alignment horizontal="left" vertical="center" wrapText="1" indent="2" shrinkToFit="1"/>
    </xf>
    <xf numFmtId="0" fontId="13" fillId="0" borderId="3" xfId="0" applyFont="1" applyFill="1" applyBorder="1" applyAlignment="1">
      <alignment horizontal="left" vertical="center" wrapText="1" shrinkToFit="1"/>
    </xf>
    <xf numFmtId="0" fontId="4" fillId="0" borderId="3" xfId="0" applyFont="1" applyBorder="1" applyAlignment="1">
      <alignment horizontal="left"/>
    </xf>
    <xf numFmtId="10" fontId="6" fillId="8" borderId="3" xfId="3" applyNumberFormat="1" applyFont="1" applyFill="1" applyBorder="1" applyAlignment="1">
      <alignment horizontal="right" vertical="center" indent="1"/>
    </xf>
    <xf numFmtId="10" fontId="6" fillId="9" borderId="3" xfId="3" applyNumberFormat="1" applyFont="1" applyFill="1" applyBorder="1" applyAlignment="1">
      <alignment horizontal="right" vertical="center" indent="1"/>
    </xf>
    <xf numFmtId="164" fontId="6" fillId="9" borderId="3" xfId="3" applyFont="1" applyFill="1" applyBorder="1" applyAlignment="1">
      <alignment horizontal="right" vertical="center" indent="1"/>
    </xf>
    <xf numFmtId="164" fontId="6" fillId="7" borderId="3" xfId="3" applyFont="1" applyFill="1" applyBorder="1" applyAlignment="1">
      <alignment horizontal="right" vertical="center"/>
    </xf>
    <xf numFmtId="164" fontId="6" fillId="0" borderId="7" xfId="3" applyFont="1" applyFill="1" applyBorder="1" applyAlignment="1">
      <alignment horizontal="right" vertical="center"/>
    </xf>
    <xf numFmtId="164" fontId="6" fillId="8" borderId="3" xfId="3" applyFont="1" applyFill="1" applyBorder="1" applyAlignment="1">
      <alignment horizontal="right" vertical="center"/>
    </xf>
    <xf numFmtId="164" fontId="6" fillId="9" borderId="3" xfId="3" applyFont="1" applyFill="1" applyBorder="1" applyAlignment="1">
      <alignment horizontal="right" vertical="center"/>
    </xf>
    <xf numFmtId="0" fontId="5" fillId="12" borderId="3" xfId="0" applyFont="1" applyFill="1" applyBorder="1" applyAlignment="1">
      <alignment horizontal="left" vertical="center" wrapText="1" indent="2" readingOrder="1"/>
    </xf>
    <xf numFmtId="0" fontId="6" fillId="12" borderId="3" xfId="0" applyFont="1" applyFill="1" applyBorder="1" applyAlignment="1">
      <alignment horizontal="left" vertical="center" indent="2"/>
    </xf>
    <xf numFmtId="0" fontId="16" fillId="0" borderId="3" xfId="0" applyFont="1" applyFill="1" applyBorder="1" applyAlignment="1">
      <alignment horizontal="left" indent="1"/>
    </xf>
    <xf numFmtId="0" fontId="17" fillId="0" borderId="3" xfId="0" applyFont="1" applyBorder="1"/>
    <xf numFmtId="0" fontId="16" fillId="0" borderId="3" xfId="0" applyFont="1" applyFill="1" applyBorder="1" applyAlignment="1">
      <alignment horizontal="left"/>
    </xf>
    <xf numFmtId="0" fontId="18" fillId="0" borderId="3" xfId="0" applyFont="1" applyFill="1" applyBorder="1" applyAlignment="1"/>
    <xf numFmtId="0" fontId="17" fillId="0" borderId="3" xfId="0" applyFont="1" applyFill="1" applyBorder="1" applyAlignment="1"/>
    <xf numFmtId="0" fontId="19" fillId="0" borderId="3" xfId="0" applyFont="1" applyFill="1" applyBorder="1" applyAlignment="1">
      <alignment horizontal="left"/>
    </xf>
    <xf numFmtId="0" fontId="20" fillId="0" borderId="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164" fontId="6" fillId="9" borderId="3" xfId="3" applyFont="1" applyFill="1" applyBorder="1" applyAlignment="1">
      <alignment horizontal="right" vertical="center" indent="2"/>
    </xf>
    <xf numFmtId="0" fontId="21" fillId="0" borderId="6" xfId="0" applyFont="1" applyFill="1" applyBorder="1" applyAlignment="1">
      <alignment vertical="center"/>
    </xf>
    <xf numFmtId="0" fontId="9" fillId="0" borderId="7" xfId="0" applyFont="1" applyFill="1" applyBorder="1" applyAlignment="1">
      <alignment horizontal="right" vertical="center" wrapText="1" shrinkToFit="1"/>
    </xf>
    <xf numFmtId="43" fontId="22" fillId="0" borderId="7" xfId="1" applyFont="1" applyFill="1" applyBorder="1" applyAlignment="1">
      <alignment horizontal="right" vertical="center" wrapText="1" shrinkToFit="1"/>
    </xf>
    <xf numFmtId="0" fontId="10" fillId="0" borderId="5" xfId="0" applyFont="1" applyBorder="1"/>
    <xf numFmtId="0" fontId="10" fillId="0" borderId="3" xfId="0" applyFont="1" applyBorder="1"/>
    <xf numFmtId="0" fontId="19" fillId="0" borderId="3" xfId="0" applyFont="1" applyFill="1" applyBorder="1" applyAlignment="1">
      <alignment horizontal="left" vertical="top" indent="2"/>
    </xf>
    <xf numFmtId="0" fontId="7" fillId="0" borderId="3" xfId="0" applyFont="1" applyBorder="1" applyAlignment="1">
      <alignment vertical="top"/>
    </xf>
    <xf numFmtId="0" fontId="19" fillId="0" borderId="3" xfId="0" applyFont="1" applyFill="1" applyBorder="1" applyAlignment="1">
      <alignment horizontal="left" vertical="top"/>
    </xf>
    <xf numFmtId="0" fontId="20" fillId="0" borderId="3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12" fillId="0" borderId="3" xfId="0" applyFont="1" applyFill="1" applyBorder="1" applyAlignment="1">
      <alignment horizontal="left" vertical="top"/>
    </xf>
    <xf numFmtId="0" fontId="21" fillId="13" borderId="3" xfId="0" applyFont="1" applyFill="1" applyBorder="1" applyAlignment="1">
      <alignment horizontal="left" vertical="center" indent="2"/>
    </xf>
    <xf numFmtId="164" fontId="21" fillId="13" borderId="3" xfId="1" applyNumberFormat="1" applyFont="1" applyFill="1" applyBorder="1" applyAlignment="1">
      <alignment horizontal="right" vertical="center"/>
    </xf>
    <xf numFmtId="10" fontId="21" fillId="13" borderId="3" xfId="2" applyNumberFormat="1" applyFont="1" applyFill="1" applyBorder="1" applyAlignment="1">
      <alignment horizontal="right" vertical="center" indent="1"/>
    </xf>
    <xf numFmtId="164" fontId="21" fillId="13" borderId="3" xfId="1" applyNumberFormat="1" applyFont="1" applyFill="1" applyBorder="1" applyAlignment="1">
      <alignment horizontal="right" vertical="center" indent="1"/>
    </xf>
    <xf numFmtId="0" fontId="6" fillId="17" borderId="3" xfId="0" applyFont="1" applyFill="1" applyBorder="1"/>
    <xf numFmtId="0" fontId="21" fillId="0" borderId="3" xfId="0" applyFont="1" applyFill="1" applyBorder="1"/>
    <xf numFmtId="164" fontId="6" fillId="0" borderId="3" xfId="3" applyFont="1" applyFill="1" applyBorder="1" applyAlignment="1">
      <alignment horizontal="right" vertical="center"/>
    </xf>
    <xf numFmtId="0" fontId="11" fillId="0" borderId="3" xfId="0" applyFont="1" applyFill="1" applyBorder="1" applyAlignment="1">
      <alignment horizontal="left" vertical="center" wrapText="1" indent="2"/>
    </xf>
    <xf numFmtId="0" fontId="23" fillId="16" borderId="8" xfId="0" applyFont="1" applyFill="1" applyBorder="1" applyAlignment="1">
      <alignment horizontal="left" vertical="center" wrapText="1"/>
    </xf>
    <xf numFmtId="0" fontId="23" fillId="16" borderId="9" xfId="0" applyFont="1" applyFill="1" applyBorder="1" applyAlignment="1">
      <alignment horizontal="left" vertical="center" wrapText="1"/>
    </xf>
    <xf numFmtId="0" fontId="23" fillId="16" borderId="4" xfId="0" applyFont="1" applyFill="1" applyBorder="1" applyAlignment="1">
      <alignment horizontal="left" vertical="center" wrapText="1"/>
    </xf>
    <xf numFmtId="0" fontId="14" fillId="6" borderId="3" xfId="0" applyFont="1" applyFill="1" applyBorder="1" applyAlignment="1">
      <alignment horizontal="center" vertical="center" wrapText="1" shrinkToFit="1"/>
    </xf>
    <xf numFmtId="0" fontId="14" fillId="14" borderId="3" xfId="0" applyFont="1" applyFill="1" applyBorder="1" applyAlignment="1">
      <alignment horizontal="center" vertical="center" wrapText="1" shrinkToFit="1"/>
    </xf>
    <xf numFmtId="0" fontId="14" fillId="15" borderId="3" xfId="0" applyFont="1" applyFill="1" applyBorder="1" applyAlignment="1">
      <alignment horizontal="center" vertical="center" wrapText="1" shrinkToFit="1"/>
    </xf>
    <xf numFmtId="0" fontId="9" fillId="10" borderId="3" xfId="0" applyFont="1" applyFill="1" applyBorder="1" applyAlignment="1">
      <alignment horizontal="left" vertical="center" wrapText="1" indent="2" shrinkToFit="1"/>
    </xf>
    <xf numFmtId="0" fontId="9" fillId="3" borderId="3" xfId="0" applyFont="1" applyFill="1" applyBorder="1" applyAlignment="1">
      <alignment horizontal="left" vertical="center" wrapText="1" indent="2" shrinkToFit="1"/>
    </xf>
    <xf numFmtId="0" fontId="9" fillId="10" borderId="6" xfId="0" applyFont="1" applyFill="1" applyBorder="1" applyAlignment="1">
      <alignment horizontal="left" vertical="center" wrapText="1" indent="2" shrinkToFit="1"/>
    </xf>
    <xf numFmtId="0" fontId="9" fillId="10" borderId="5" xfId="0" applyFont="1" applyFill="1" applyBorder="1" applyAlignment="1">
      <alignment horizontal="left" vertical="center" wrapText="1" indent="2" shrinkToFit="1"/>
    </xf>
    <xf numFmtId="0" fontId="9" fillId="3" borderId="6" xfId="0" applyFont="1" applyFill="1" applyBorder="1" applyAlignment="1">
      <alignment horizontal="left" vertical="center" wrapText="1" indent="2" shrinkToFit="1"/>
    </xf>
    <xf numFmtId="0" fontId="9" fillId="3" borderId="5" xfId="0" applyFont="1" applyFill="1" applyBorder="1" applyAlignment="1">
      <alignment horizontal="left" vertical="center" wrapText="1" indent="2" shrinkToFit="1"/>
    </xf>
  </cellXfs>
  <cellStyles count="6">
    <cellStyle name="2-TOTALS" xfId="3" xr:uid="{99610C01-51D0-4E84-947B-72EB32505321}"/>
    <cellStyle name="3b-SOME DATA 2" xfId="5" xr:uid="{B88CCE6A-AB53-445A-8C70-17F2539A07CA}"/>
    <cellStyle name="4a-NO DATA" xfId="4" xr:uid="{2A864BF1-32CF-4D30-8FA3-41960A7C692A}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DFF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CSR-DTR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E7D7-D2CC-4FB8-9A17-8C6FD9BFE1E5}">
  <dimension ref="B1:R59"/>
  <sheetViews>
    <sheetView tabSelected="1" topLeftCell="J46" zoomScaleNormal="100" workbookViewId="0">
      <selection activeCell="Q48" sqref="Q48"/>
    </sheetView>
  </sheetViews>
  <sheetFormatPr defaultColWidth="8.73046875" defaultRowHeight="16.5"/>
  <cols>
    <col min="1" max="1" width="2.73046875" style="1" customWidth="1"/>
    <col min="2" max="2" width="27.265625" style="18" customWidth="1"/>
    <col min="3" max="3" width="1.73046875" style="1" customWidth="1"/>
    <col min="4" max="5" width="26.73046875" style="1" customWidth="1"/>
    <col min="6" max="6" width="1.73046875" style="1" customWidth="1"/>
    <col min="7" max="10" width="26.73046875" style="1" customWidth="1"/>
    <col min="11" max="11" width="1.73046875" style="1" customWidth="1"/>
    <col min="12" max="15" width="26.73046875" style="1" customWidth="1"/>
    <col min="16" max="16" width="1.73046875" style="1" customWidth="1"/>
    <col min="17" max="18" width="28.73046875" style="1" customWidth="1"/>
    <col min="19" max="16384" width="8.73046875" style="1"/>
  </cols>
  <sheetData>
    <row r="1" spans="2:18" s="29" customFormat="1" ht="73.150000000000006" customHeight="1">
      <c r="B1" s="28" t="s">
        <v>61</v>
      </c>
      <c r="E1" s="30"/>
      <c r="F1" s="31"/>
      <c r="G1" s="32"/>
      <c r="H1" s="32"/>
      <c r="I1" s="31"/>
      <c r="J1" s="31"/>
      <c r="K1" s="31"/>
      <c r="L1" s="31"/>
      <c r="M1" s="31"/>
      <c r="N1" s="31"/>
      <c r="O1" s="31"/>
    </row>
    <row r="2" spans="2:18" s="4" customFormat="1" ht="52.15" customHeight="1">
      <c r="B2" s="43" t="s">
        <v>60</v>
      </c>
      <c r="E2" s="33"/>
      <c r="F2" s="34"/>
      <c r="G2" s="35"/>
      <c r="H2" s="35"/>
      <c r="I2" s="36"/>
      <c r="J2" s="36"/>
      <c r="K2" s="36"/>
      <c r="M2" s="36"/>
      <c r="N2" s="36"/>
      <c r="O2" s="36"/>
    </row>
    <row r="3" spans="2:18" s="5" customFormat="1" ht="39" customHeight="1">
      <c r="B3" s="17"/>
      <c r="C3" s="9"/>
      <c r="D3" s="60" t="s">
        <v>59</v>
      </c>
      <c r="E3" s="60"/>
      <c r="F3" s="11"/>
      <c r="G3" s="61" t="s">
        <v>58</v>
      </c>
      <c r="H3" s="61"/>
      <c r="I3" s="61"/>
      <c r="J3" s="61"/>
      <c r="K3" s="11"/>
      <c r="L3" s="62" t="s">
        <v>57</v>
      </c>
      <c r="M3" s="62"/>
      <c r="N3" s="62"/>
      <c r="O3" s="62"/>
      <c r="P3" s="13"/>
    </row>
    <row r="4" spans="2:18" s="3" customFormat="1" ht="82.15" customHeight="1">
      <c r="B4" s="2"/>
      <c r="C4" s="10"/>
      <c r="D4" s="16" t="s">
        <v>56</v>
      </c>
      <c r="E4" s="16" t="s">
        <v>55</v>
      </c>
      <c r="F4" s="12"/>
      <c r="G4" s="63" t="s">
        <v>54</v>
      </c>
      <c r="H4" s="63"/>
      <c r="I4" s="63" t="s">
        <v>53</v>
      </c>
      <c r="J4" s="63"/>
      <c r="K4" s="12"/>
      <c r="L4" s="64" t="s">
        <v>70</v>
      </c>
      <c r="M4" s="64"/>
      <c r="N4" s="64" t="s">
        <v>69</v>
      </c>
      <c r="O4" s="64"/>
      <c r="P4" s="14"/>
      <c r="Q4" s="56"/>
      <c r="R4" s="56"/>
    </row>
    <row r="5" spans="2:18" s="42" customFormat="1" ht="28.15" customHeight="1">
      <c r="B5" s="49" t="s">
        <v>52</v>
      </c>
      <c r="C5" s="38"/>
      <c r="D5" s="50">
        <f t="shared" ref="D5:D35" si="0">SUM(H5,J5,M5,O5)</f>
        <v>23222</v>
      </c>
      <c r="E5" s="50">
        <f>SUM(E6:E558)</f>
        <v>46488</v>
      </c>
      <c r="F5" s="39"/>
      <c r="G5" s="51">
        <f>(H5/D5)</f>
        <v>4.6033933339075017E-2</v>
      </c>
      <c r="H5" s="50">
        <f>SUM(H6:H58)</f>
        <v>1069</v>
      </c>
      <c r="I5" s="51">
        <f>(J5/D5)</f>
        <v>0.61411592455430197</v>
      </c>
      <c r="J5" s="50">
        <f>SUM(J6:J58)</f>
        <v>14261</v>
      </c>
      <c r="K5" s="40"/>
      <c r="L5" s="51">
        <f>(M5/D5)</f>
        <v>0.17845146843510465</v>
      </c>
      <c r="M5" s="50">
        <f>SUM(M6:M58)</f>
        <v>4144</v>
      </c>
      <c r="N5" s="51">
        <f>(O5/D5)</f>
        <v>0.16139867367151839</v>
      </c>
      <c r="O5" s="52">
        <f>SUM(O6:O58)</f>
        <v>3748</v>
      </c>
      <c r="P5" s="41"/>
      <c r="Q5" s="54"/>
      <c r="R5" s="54"/>
    </row>
    <row r="6" spans="2:18" ht="28.15" customHeight="1">
      <c r="B6" s="26" t="s">
        <v>51</v>
      </c>
      <c r="C6" s="7"/>
      <c r="D6" s="22">
        <f t="shared" si="0"/>
        <v>434</v>
      </c>
      <c r="E6" s="22">
        <v>522</v>
      </c>
      <c r="F6" s="23"/>
      <c r="G6" s="19">
        <f t="shared" ref="G6:G36" si="1">H6/D6</f>
        <v>0</v>
      </c>
      <c r="H6" s="24">
        <v>0</v>
      </c>
      <c r="I6" s="19">
        <f t="shared" ref="I6:I36" si="2">J6/D6</f>
        <v>0.71198156682027647</v>
      </c>
      <c r="J6" s="24">
        <v>309</v>
      </c>
      <c r="K6" s="23"/>
      <c r="L6" s="20">
        <f t="shared" ref="L6:L36" si="3">M6/D6</f>
        <v>0.19124423963133641</v>
      </c>
      <c r="M6" s="25">
        <v>83</v>
      </c>
      <c r="N6" s="20">
        <f t="shared" ref="N6:N36" si="4">O6/D6</f>
        <v>9.6774193548387094E-2</v>
      </c>
      <c r="O6" s="21">
        <v>42</v>
      </c>
      <c r="P6" s="15"/>
      <c r="Q6" s="55"/>
      <c r="R6" s="55"/>
    </row>
    <row r="7" spans="2:18" ht="28.15" customHeight="1">
      <c r="B7" s="26" t="s">
        <v>50</v>
      </c>
      <c r="C7" s="7"/>
      <c r="D7" s="22">
        <f t="shared" si="0"/>
        <v>844</v>
      </c>
      <c r="E7" s="22">
        <v>1031</v>
      </c>
      <c r="F7" s="23"/>
      <c r="G7" s="19">
        <f t="shared" si="1"/>
        <v>0</v>
      </c>
      <c r="H7" s="24">
        <v>0</v>
      </c>
      <c r="I7" s="19">
        <f t="shared" si="2"/>
        <v>0.71208530805687209</v>
      </c>
      <c r="J7" s="24">
        <v>601</v>
      </c>
      <c r="K7" s="23"/>
      <c r="L7" s="20">
        <f t="shared" si="3"/>
        <v>0.16113744075829384</v>
      </c>
      <c r="M7" s="25">
        <v>136</v>
      </c>
      <c r="N7" s="20">
        <f t="shared" si="4"/>
        <v>0.12677725118483413</v>
      </c>
      <c r="O7" s="21">
        <v>107</v>
      </c>
      <c r="P7" s="15"/>
      <c r="Q7" s="55"/>
      <c r="R7" s="55"/>
    </row>
    <row r="8" spans="2:18" ht="28.15" customHeight="1">
      <c r="B8" s="26" t="s">
        <v>49</v>
      </c>
      <c r="C8" s="7"/>
      <c r="D8" s="22">
        <f t="shared" si="0"/>
        <v>41</v>
      </c>
      <c r="E8" s="22">
        <v>118</v>
      </c>
      <c r="F8" s="23"/>
      <c r="G8" s="19">
        <f t="shared" si="1"/>
        <v>0</v>
      </c>
      <c r="H8" s="24">
        <v>0</v>
      </c>
      <c r="I8" s="19">
        <f t="shared" si="2"/>
        <v>0.56097560975609762</v>
      </c>
      <c r="J8" s="24">
        <v>23</v>
      </c>
      <c r="K8" s="23"/>
      <c r="L8" s="20">
        <f t="shared" si="3"/>
        <v>2.4390243902439025E-2</v>
      </c>
      <c r="M8" s="25">
        <v>1</v>
      </c>
      <c r="N8" s="20">
        <f t="shared" si="4"/>
        <v>0.41463414634146339</v>
      </c>
      <c r="O8" s="21">
        <v>17</v>
      </c>
      <c r="P8" s="15"/>
      <c r="Q8" s="55"/>
      <c r="R8" s="55"/>
    </row>
    <row r="9" spans="2:18" ht="28.15" customHeight="1">
      <c r="B9" s="26" t="s">
        <v>48</v>
      </c>
      <c r="C9" s="7"/>
      <c r="D9" s="22">
        <f t="shared" si="0"/>
        <v>334</v>
      </c>
      <c r="E9" s="22">
        <v>525</v>
      </c>
      <c r="F9" s="23"/>
      <c r="G9" s="19">
        <f t="shared" si="1"/>
        <v>0</v>
      </c>
      <c r="H9" s="24">
        <v>0</v>
      </c>
      <c r="I9" s="19">
        <f t="shared" si="2"/>
        <v>0.73053892215568861</v>
      </c>
      <c r="J9" s="24">
        <v>244</v>
      </c>
      <c r="K9" s="23"/>
      <c r="L9" s="20">
        <f t="shared" si="3"/>
        <v>0.1437125748502994</v>
      </c>
      <c r="M9" s="25">
        <v>48</v>
      </c>
      <c r="N9" s="20">
        <f t="shared" si="4"/>
        <v>0.12574850299401197</v>
      </c>
      <c r="O9" s="21">
        <v>42</v>
      </c>
      <c r="P9" s="15"/>
      <c r="Q9" s="55"/>
      <c r="R9" s="55"/>
    </row>
    <row r="10" spans="2:18" ht="28.15" customHeight="1">
      <c r="B10" s="26" t="s">
        <v>47</v>
      </c>
      <c r="C10" s="7"/>
      <c r="D10" s="22">
        <f t="shared" si="0"/>
        <v>867</v>
      </c>
      <c r="E10" s="22">
        <v>1533</v>
      </c>
      <c r="F10" s="23"/>
      <c r="G10" s="19">
        <f t="shared" si="1"/>
        <v>0.34832756632064593</v>
      </c>
      <c r="H10" s="24">
        <v>302</v>
      </c>
      <c r="I10" s="19">
        <f t="shared" si="2"/>
        <v>0.43021914648212228</v>
      </c>
      <c r="J10" s="24">
        <v>373</v>
      </c>
      <c r="K10" s="23"/>
      <c r="L10" s="20">
        <f t="shared" si="3"/>
        <v>0.14417531718569782</v>
      </c>
      <c r="M10" s="25">
        <v>125</v>
      </c>
      <c r="N10" s="20">
        <f t="shared" si="4"/>
        <v>7.7277970011534025E-2</v>
      </c>
      <c r="O10" s="21">
        <v>67</v>
      </c>
      <c r="P10" s="15"/>
      <c r="Q10" s="55"/>
      <c r="R10" s="55"/>
    </row>
    <row r="11" spans="2:18" ht="28.15" customHeight="1">
      <c r="B11" s="26" t="s">
        <v>46</v>
      </c>
      <c r="C11" s="7"/>
      <c r="D11" s="22">
        <f t="shared" si="0"/>
        <v>1</v>
      </c>
      <c r="E11" s="22">
        <v>1</v>
      </c>
      <c r="F11" s="23"/>
      <c r="G11" s="19">
        <f t="shared" si="1"/>
        <v>0</v>
      </c>
      <c r="H11" s="24">
        <v>0</v>
      </c>
      <c r="I11" s="19">
        <f t="shared" si="2"/>
        <v>0</v>
      </c>
      <c r="J11" s="24">
        <v>0</v>
      </c>
      <c r="K11" s="23"/>
      <c r="L11" s="20">
        <f t="shared" si="3"/>
        <v>1</v>
      </c>
      <c r="M11" s="25">
        <v>1</v>
      </c>
      <c r="N11" s="20">
        <f t="shared" si="4"/>
        <v>0</v>
      </c>
      <c r="O11" s="21">
        <v>0</v>
      </c>
      <c r="P11" s="15"/>
      <c r="Q11" s="55"/>
      <c r="R11" s="55"/>
    </row>
    <row r="12" spans="2:18" ht="28.15" customHeight="1">
      <c r="B12" s="26" t="s">
        <v>45</v>
      </c>
      <c r="C12" s="7"/>
      <c r="D12" s="22">
        <f t="shared" si="0"/>
        <v>71</v>
      </c>
      <c r="E12" s="22">
        <v>89</v>
      </c>
      <c r="F12" s="23"/>
      <c r="G12" s="19">
        <f t="shared" si="1"/>
        <v>0</v>
      </c>
      <c r="H12" s="24">
        <v>0</v>
      </c>
      <c r="I12" s="19">
        <f t="shared" si="2"/>
        <v>0.54929577464788737</v>
      </c>
      <c r="J12" s="24">
        <v>39</v>
      </c>
      <c r="K12" s="23"/>
      <c r="L12" s="20">
        <f t="shared" si="3"/>
        <v>0.19718309859154928</v>
      </c>
      <c r="M12" s="25">
        <v>14</v>
      </c>
      <c r="N12" s="20">
        <f t="shared" si="4"/>
        <v>0.25352112676056338</v>
      </c>
      <c r="O12" s="21">
        <v>18</v>
      </c>
      <c r="P12" s="15"/>
      <c r="Q12" s="55"/>
      <c r="R12" s="55"/>
    </row>
    <row r="13" spans="2:18" ht="28.15" customHeight="1">
      <c r="B13" s="26" t="s">
        <v>44</v>
      </c>
      <c r="C13" s="7"/>
      <c r="D13" s="22">
        <f t="shared" si="0"/>
        <v>78</v>
      </c>
      <c r="E13" s="22">
        <v>107</v>
      </c>
      <c r="F13" s="23"/>
      <c r="G13" s="19">
        <f t="shared" si="1"/>
        <v>0</v>
      </c>
      <c r="H13" s="24">
        <v>0</v>
      </c>
      <c r="I13" s="19">
        <f t="shared" si="2"/>
        <v>0.71794871794871795</v>
      </c>
      <c r="J13" s="24">
        <v>56</v>
      </c>
      <c r="K13" s="23"/>
      <c r="L13" s="20">
        <f t="shared" si="3"/>
        <v>0.17948717948717949</v>
      </c>
      <c r="M13" s="25">
        <v>14</v>
      </c>
      <c r="N13" s="20">
        <f t="shared" si="4"/>
        <v>0.10256410256410256</v>
      </c>
      <c r="O13" s="21">
        <v>8</v>
      </c>
      <c r="P13" s="15"/>
      <c r="Q13" s="55"/>
      <c r="R13" s="55"/>
    </row>
    <row r="14" spans="2:18" ht="28.15" customHeight="1">
      <c r="B14" s="26" t="s">
        <v>43</v>
      </c>
      <c r="C14" s="7"/>
      <c r="D14" s="22">
        <f t="shared" si="0"/>
        <v>55</v>
      </c>
      <c r="E14" s="22">
        <v>66</v>
      </c>
      <c r="F14" s="23"/>
      <c r="G14" s="19">
        <f t="shared" si="1"/>
        <v>0</v>
      </c>
      <c r="H14" s="24">
        <v>0</v>
      </c>
      <c r="I14" s="19">
        <f t="shared" si="2"/>
        <v>0.61818181818181817</v>
      </c>
      <c r="J14" s="24">
        <v>34</v>
      </c>
      <c r="K14" s="23"/>
      <c r="L14" s="20">
        <f t="shared" si="3"/>
        <v>0.12727272727272726</v>
      </c>
      <c r="M14" s="25">
        <v>7</v>
      </c>
      <c r="N14" s="20">
        <f t="shared" si="4"/>
        <v>0.25454545454545452</v>
      </c>
      <c r="O14" s="21">
        <v>14</v>
      </c>
      <c r="P14" s="15"/>
      <c r="Q14" s="55"/>
      <c r="R14" s="55"/>
    </row>
    <row r="15" spans="2:18" ht="28.15" customHeight="1">
      <c r="B15" s="26" t="s">
        <v>42</v>
      </c>
      <c r="C15" s="7"/>
      <c r="D15" s="22">
        <f t="shared" si="0"/>
        <v>36</v>
      </c>
      <c r="E15" s="22">
        <v>111</v>
      </c>
      <c r="F15" s="23"/>
      <c r="G15" s="19">
        <f t="shared" si="1"/>
        <v>0</v>
      </c>
      <c r="H15" s="24">
        <v>0</v>
      </c>
      <c r="I15" s="19">
        <f t="shared" si="2"/>
        <v>0.80555555555555558</v>
      </c>
      <c r="J15" s="24">
        <v>29</v>
      </c>
      <c r="K15" s="23"/>
      <c r="L15" s="20">
        <f t="shared" si="3"/>
        <v>2.7777777777777776E-2</v>
      </c>
      <c r="M15" s="25">
        <v>1</v>
      </c>
      <c r="N15" s="20">
        <f t="shared" si="4"/>
        <v>0.16666666666666666</v>
      </c>
      <c r="O15" s="21">
        <v>6</v>
      </c>
      <c r="P15" s="15"/>
      <c r="Q15" s="55"/>
      <c r="R15" s="55"/>
    </row>
    <row r="16" spans="2:18" ht="28.15" customHeight="1">
      <c r="B16" s="26" t="s">
        <v>41</v>
      </c>
      <c r="C16" s="7"/>
      <c r="D16" s="22">
        <f t="shared" si="0"/>
        <v>30</v>
      </c>
      <c r="E16" s="22">
        <v>133</v>
      </c>
      <c r="F16" s="23"/>
      <c r="G16" s="19">
        <f t="shared" si="1"/>
        <v>0</v>
      </c>
      <c r="H16" s="24">
        <v>0</v>
      </c>
      <c r="I16" s="19">
        <f t="shared" si="2"/>
        <v>0.43333333333333335</v>
      </c>
      <c r="J16" s="24">
        <v>13</v>
      </c>
      <c r="K16" s="23"/>
      <c r="L16" s="20">
        <f t="shared" si="3"/>
        <v>0.26666666666666666</v>
      </c>
      <c r="M16" s="25">
        <v>8</v>
      </c>
      <c r="N16" s="20">
        <f t="shared" si="4"/>
        <v>0.3</v>
      </c>
      <c r="O16" s="21">
        <v>9</v>
      </c>
      <c r="P16" s="15"/>
      <c r="Q16" s="55"/>
      <c r="R16" s="55"/>
    </row>
    <row r="17" spans="2:18" ht="28.15" customHeight="1">
      <c r="B17" s="26" t="s">
        <v>40</v>
      </c>
      <c r="C17" s="7"/>
      <c r="D17" s="22">
        <f t="shared" si="0"/>
        <v>48</v>
      </c>
      <c r="E17" s="22">
        <v>72</v>
      </c>
      <c r="F17" s="23"/>
      <c r="G17" s="19">
        <f t="shared" si="1"/>
        <v>0</v>
      </c>
      <c r="H17" s="24">
        <v>0</v>
      </c>
      <c r="I17" s="19">
        <f t="shared" si="2"/>
        <v>0.72916666666666663</v>
      </c>
      <c r="J17" s="24">
        <v>35</v>
      </c>
      <c r="K17" s="23"/>
      <c r="L17" s="20">
        <f t="shared" si="3"/>
        <v>0.20833333333333334</v>
      </c>
      <c r="M17" s="25">
        <v>10</v>
      </c>
      <c r="N17" s="20">
        <f t="shared" si="4"/>
        <v>6.25E-2</v>
      </c>
      <c r="O17" s="21">
        <v>3</v>
      </c>
      <c r="P17" s="15"/>
      <c r="Q17" s="55"/>
      <c r="R17" s="55"/>
    </row>
    <row r="18" spans="2:18" ht="28.15" customHeight="1">
      <c r="B18" s="26" t="s">
        <v>39</v>
      </c>
      <c r="C18" s="7"/>
      <c r="D18" s="22">
        <f t="shared" si="0"/>
        <v>1</v>
      </c>
      <c r="E18" s="22">
        <v>1</v>
      </c>
      <c r="F18" s="23"/>
      <c r="G18" s="19">
        <f t="shared" si="1"/>
        <v>0</v>
      </c>
      <c r="H18" s="24">
        <v>0</v>
      </c>
      <c r="I18" s="19">
        <f t="shared" si="2"/>
        <v>1</v>
      </c>
      <c r="J18" s="24">
        <v>1</v>
      </c>
      <c r="K18" s="23"/>
      <c r="L18" s="20">
        <f t="shared" si="3"/>
        <v>0</v>
      </c>
      <c r="M18" s="25">
        <v>0</v>
      </c>
      <c r="N18" s="20">
        <f t="shared" si="4"/>
        <v>0</v>
      </c>
      <c r="O18" s="21">
        <v>0</v>
      </c>
      <c r="P18" s="15"/>
      <c r="Q18" s="55"/>
      <c r="R18" s="55"/>
    </row>
    <row r="19" spans="2:18" ht="28.15" customHeight="1">
      <c r="B19" s="26" t="s">
        <v>38</v>
      </c>
      <c r="C19" s="7"/>
      <c r="D19" s="22">
        <f t="shared" si="0"/>
        <v>32</v>
      </c>
      <c r="E19" s="22">
        <v>55</v>
      </c>
      <c r="F19" s="23"/>
      <c r="G19" s="19">
        <f t="shared" si="1"/>
        <v>0</v>
      </c>
      <c r="H19" s="24">
        <v>0</v>
      </c>
      <c r="I19" s="19">
        <f t="shared" si="2"/>
        <v>0.625</v>
      </c>
      <c r="J19" s="24">
        <v>20</v>
      </c>
      <c r="K19" s="23"/>
      <c r="L19" s="20">
        <f t="shared" si="3"/>
        <v>0.125</v>
      </c>
      <c r="M19" s="25">
        <v>4</v>
      </c>
      <c r="N19" s="20">
        <f t="shared" si="4"/>
        <v>0.25</v>
      </c>
      <c r="O19" s="21">
        <v>8</v>
      </c>
      <c r="P19" s="15"/>
      <c r="Q19" s="55"/>
      <c r="R19" s="55"/>
    </row>
    <row r="20" spans="2:18" ht="28.15" customHeight="1">
      <c r="B20" s="26" t="s">
        <v>37</v>
      </c>
      <c r="C20" s="7"/>
      <c r="D20" s="22">
        <f t="shared" si="0"/>
        <v>6</v>
      </c>
      <c r="E20" s="22">
        <v>11</v>
      </c>
      <c r="F20" s="23"/>
      <c r="G20" s="19">
        <f t="shared" si="1"/>
        <v>0</v>
      </c>
      <c r="H20" s="24">
        <v>0</v>
      </c>
      <c r="I20" s="19">
        <f t="shared" si="2"/>
        <v>0</v>
      </c>
      <c r="J20" s="24">
        <v>0</v>
      </c>
      <c r="K20" s="23"/>
      <c r="L20" s="20">
        <f t="shared" si="3"/>
        <v>0.66666666666666663</v>
      </c>
      <c r="M20" s="25">
        <v>4</v>
      </c>
      <c r="N20" s="20">
        <f t="shared" si="4"/>
        <v>0.33333333333333331</v>
      </c>
      <c r="O20" s="21">
        <v>2</v>
      </c>
      <c r="P20" s="15"/>
      <c r="Q20" s="55"/>
      <c r="R20" s="55"/>
    </row>
    <row r="21" spans="2:18" ht="28.15" customHeight="1">
      <c r="B21" s="26" t="s">
        <v>36</v>
      </c>
      <c r="C21" s="7"/>
      <c r="D21" s="22">
        <f t="shared" si="0"/>
        <v>13</v>
      </c>
      <c r="E21" s="22">
        <v>18</v>
      </c>
      <c r="F21" s="23"/>
      <c r="G21" s="19">
        <f t="shared" si="1"/>
        <v>0</v>
      </c>
      <c r="H21" s="24">
        <v>0</v>
      </c>
      <c r="I21" s="19">
        <f t="shared" si="2"/>
        <v>0.76923076923076927</v>
      </c>
      <c r="J21" s="24">
        <v>10</v>
      </c>
      <c r="K21" s="23"/>
      <c r="L21" s="20">
        <f t="shared" si="3"/>
        <v>7.6923076923076927E-2</v>
      </c>
      <c r="M21" s="25">
        <v>1</v>
      </c>
      <c r="N21" s="20">
        <f t="shared" si="4"/>
        <v>0.15384615384615385</v>
      </c>
      <c r="O21" s="21">
        <v>2</v>
      </c>
      <c r="P21" s="15"/>
      <c r="Q21" s="55"/>
      <c r="R21" s="55"/>
    </row>
    <row r="22" spans="2:18" ht="28.15" customHeight="1">
      <c r="B22" s="26" t="s">
        <v>35</v>
      </c>
      <c r="C22" s="7"/>
      <c r="D22" s="22">
        <f t="shared" si="0"/>
        <v>3160</v>
      </c>
      <c r="E22" s="22">
        <v>5419</v>
      </c>
      <c r="F22" s="23"/>
      <c r="G22" s="19">
        <f t="shared" si="1"/>
        <v>0</v>
      </c>
      <c r="H22" s="24">
        <v>0</v>
      </c>
      <c r="I22" s="19">
        <f t="shared" si="2"/>
        <v>0.54113924050632911</v>
      </c>
      <c r="J22" s="24">
        <v>1710</v>
      </c>
      <c r="K22" s="23"/>
      <c r="L22" s="20">
        <f t="shared" si="3"/>
        <v>0.17215189873417722</v>
      </c>
      <c r="M22" s="25">
        <v>544</v>
      </c>
      <c r="N22" s="20">
        <f t="shared" si="4"/>
        <v>0.28670886075949364</v>
      </c>
      <c r="O22" s="21">
        <v>906</v>
      </c>
      <c r="P22" s="15"/>
      <c r="Q22" s="55"/>
      <c r="R22" s="55"/>
    </row>
    <row r="23" spans="2:18" ht="28.15" customHeight="1">
      <c r="B23" s="26" t="s">
        <v>34</v>
      </c>
      <c r="C23" s="7"/>
      <c r="D23" s="22">
        <f t="shared" si="0"/>
        <v>3161</v>
      </c>
      <c r="E23" s="22">
        <v>6428</v>
      </c>
      <c r="F23" s="23"/>
      <c r="G23" s="19">
        <f t="shared" si="1"/>
        <v>0</v>
      </c>
      <c r="H23" s="24">
        <v>0</v>
      </c>
      <c r="I23" s="19">
        <f t="shared" si="2"/>
        <v>0.60613729832331542</v>
      </c>
      <c r="J23" s="24">
        <v>1916</v>
      </c>
      <c r="K23" s="23"/>
      <c r="L23" s="20">
        <f t="shared" si="3"/>
        <v>0.17937361594432141</v>
      </c>
      <c r="M23" s="25">
        <v>567</v>
      </c>
      <c r="N23" s="20">
        <f t="shared" si="4"/>
        <v>0.21448908573236317</v>
      </c>
      <c r="O23" s="21">
        <v>678</v>
      </c>
      <c r="P23" s="15"/>
      <c r="Q23" s="55"/>
      <c r="R23" s="55"/>
    </row>
    <row r="24" spans="2:18" ht="28.15" customHeight="1">
      <c r="B24" s="26" t="s">
        <v>33</v>
      </c>
      <c r="C24" s="7"/>
      <c r="D24" s="22">
        <f t="shared" si="0"/>
        <v>22</v>
      </c>
      <c r="E24" s="22">
        <v>32</v>
      </c>
      <c r="F24" s="23"/>
      <c r="G24" s="19">
        <f t="shared" si="1"/>
        <v>0</v>
      </c>
      <c r="H24" s="24">
        <v>0</v>
      </c>
      <c r="I24" s="19">
        <f t="shared" si="2"/>
        <v>0.13636363636363635</v>
      </c>
      <c r="J24" s="24">
        <v>3</v>
      </c>
      <c r="K24" s="23"/>
      <c r="L24" s="20">
        <f t="shared" si="3"/>
        <v>0.22727272727272727</v>
      </c>
      <c r="M24" s="25">
        <v>5</v>
      </c>
      <c r="N24" s="20">
        <f t="shared" si="4"/>
        <v>0.63636363636363635</v>
      </c>
      <c r="O24" s="21">
        <v>14</v>
      </c>
      <c r="P24" s="15"/>
      <c r="Q24" s="55"/>
      <c r="R24" s="55"/>
    </row>
    <row r="25" spans="2:18" ht="28.15" customHeight="1">
      <c r="B25" s="26" t="s">
        <v>32</v>
      </c>
      <c r="C25" s="7"/>
      <c r="D25" s="22">
        <f t="shared" si="0"/>
        <v>75</v>
      </c>
      <c r="E25" s="22">
        <v>86</v>
      </c>
      <c r="F25" s="23"/>
      <c r="G25" s="19">
        <f t="shared" si="1"/>
        <v>0</v>
      </c>
      <c r="H25" s="24">
        <v>0</v>
      </c>
      <c r="I25" s="19">
        <f t="shared" si="2"/>
        <v>0.54666666666666663</v>
      </c>
      <c r="J25" s="24">
        <v>41</v>
      </c>
      <c r="K25" s="23"/>
      <c r="L25" s="20">
        <f t="shared" si="3"/>
        <v>0.16</v>
      </c>
      <c r="M25" s="25">
        <v>12</v>
      </c>
      <c r="N25" s="20">
        <f t="shared" si="4"/>
        <v>0.29333333333333333</v>
      </c>
      <c r="O25" s="21">
        <v>22</v>
      </c>
      <c r="P25" s="15"/>
      <c r="Q25" s="55"/>
      <c r="R25" s="55"/>
    </row>
    <row r="26" spans="2:18" ht="28.15" customHeight="1">
      <c r="B26" s="26" t="s">
        <v>31</v>
      </c>
      <c r="C26" s="7"/>
      <c r="D26" s="22">
        <f t="shared" si="0"/>
        <v>53</v>
      </c>
      <c r="E26" s="22">
        <v>92</v>
      </c>
      <c r="F26" s="23"/>
      <c r="G26" s="19">
        <f t="shared" si="1"/>
        <v>0</v>
      </c>
      <c r="H26" s="24">
        <v>0</v>
      </c>
      <c r="I26" s="19">
        <f t="shared" si="2"/>
        <v>0.32075471698113206</v>
      </c>
      <c r="J26" s="24">
        <v>17</v>
      </c>
      <c r="K26" s="23"/>
      <c r="L26" s="20">
        <f t="shared" si="3"/>
        <v>0.24528301886792453</v>
      </c>
      <c r="M26" s="25">
        <v>13</v>
      </c>
      <c r="N26" s="20">
        <f t="shared" si="4"/>
        <v>0.43396226415094341</v>
      </c>
      <c r="O26" s="21">
        <v>23</v>
      </c>
      <c r="P26" s="15"/>
      <c r="Q26" s="55"/>
      <c r="R26" s="55"/>
    </row>
    <row r="27" spans="2:18" ht="28.15" customHeight="1">
      <c r="B27" s="26" t="s">
        <v>30</v>
      </c>
      <c r="C27" s="7"/>
      <c r="D27" s="22">
        <f t="shared" si="0"/>
        <v>289</v>
      </c>
      <c r="E27" s="22">
        <v>360</v>
      </c>
      <c r="F27" s="23"/>
      <c r="G27" s="19">
        <f t="shared" si="1"/>
        <v>0</v>
      </c>
      <c r="H27" s="24">
        <v>0</v>
      </c>
      <c r="I27" s="19">
        <f t="shared" si="2"/>
        <v>0.52595155709342556</v>
      </c>
      <c r="J27" s="24">
        <v>152</v>
      </c>
      <c r="K27" s="23"/>
      <c r="L27" s="20">
        <f t="shared" si="3"/>
        <v>0.14878892733564014</v>
      </c>
      <c r="M27" s="25">
        <v>43</v>
      </c>
      <c r="N27" s="20">
        <f t="shared" si="4"/>
        <v>0.32525951557093424</v>
      </c>
      <c r="O27" s="21">
        <v>94</v>
      </c>
      <c r="P27" s="15"/>
      <c r="Q27" s="55"/>
      <c r="R27" s="55"/>
    </row>
    <row r="28" spans="2:18" ht="28.15" customHeight="1">
      <c r="B28" s="26" t="s">
        <v>29</v>
      </c>
      <c r="C28" s="7"/>
      <c r="D28" s="22">
        <f t="shared" si="0"/>
        <v>62</v>
      </c>
      <c r="E28" s="22">
        <v>123</v>
      </c>
      <c r="F28" s="23"/>
      <c r="G28" s="19">
        <f t="shared" si="1"/>
        <v>0.35483870967741937</v>
      </c>
      <c r="H28" s="24">
        <v>22</v>
      </c>
      <c r="I28" s="19">
        <f t="shared" si="2"/>
        <v>0.40322580645161288</v>
      </c>
      <c r="J28" s="24">
        <v>25</v>
      </c>
      <c r="K28" s="23"/>
      <c r="L28" s="20">
        <f t="shared" si="3"/>
        <v>6.4516129032258063E-2</v>
      </c>
      <c r="M28" s="25">
        <v>4</v>
      </c>
      <c r="N28" s="20">
        <f t="shared" si="4"/>
        <v>0.17741935483870969</v>
      </c>
      <c r="O28" s="21">
        <v>11</v>
      </c>
      <c r="P28" s="15"/>
      <c r="Q28" s="55"/>
      <c r="R28" s="55"/>
    </row>
    <row r="29" spans="2:18" ht="28.15" customHeight="1">
      <c r="B29" s="26" t="s">
        <v>28</v>
      </c>
      <c r="C29" s="7"/>
      <c r="D29" s="22">
        <f t="shared" si="0"/>
        <v>26</v>
      </c>
      <c r="E29" s="22">
        <v>41</v>
      </c>
      <c r="F29" s="23"/>
      <c r="G29" s="19">
        <f t="shared" si="1"/>
        <v>0</v>
      </c>
      <c r="H29" s="24">
        <v>0</v>
      </c>
      <c r="I29" s="19">
        <f t="shared" si="2"/>
        <v>0.42307692307692307</v>
      </c>
      <c r="J29" s="24">
        <v>11</v>
      </c>
      <c r="K29" s="23"/>
      <c r="L29" s="20">
        <f t="shared" si="3"/>
        <v>0.23076923076923078</v>
      </c>
      <c r="M29" s="25">
        <v>6</v>
      </c>
      <c r="N29" s="20">
        <f t="shared" si="4"/>
        <v>0.34615384615384615</v>
      </c>
      <c r="O29" s="21">
        <v>9</v>
      </c>
      <c r="P29" s="15"/>
      <c r="Q29" s="55"/>
      <c r="R29" s="55"/>
    </row>
    <row r="30" spans="2:18" ht="28.15" customHeight="1">
      <c r="B30" s="26" t="s">
        <v>27</v>
      </c>
      <c r="C30" s="7"/>
      <c r="D30" s="22">
        <f t="shared" si="0"/>
        <v>340</v>
      </c>
      <c r="E30" s="22">
        <v>651</v>
      </c>
      <c r="F30" s="23"/>
      <c r="G30" s="19">
        <f t="shared" si="1"/>
        <v>0</v>
      </c>
      <c r="H30" s="24">
        <v>0</v>
      </c>
      <c r="I30" s="19">
        <f t="shared" si="2"/>
        <v>0.63529411764705879</v>
      </c>
      <c r="J30" s="24">
        <v>216</v>
      </c>
      <c r="K30" s="23"/>
      <c r="L30" s="20">
        <f t="shared" si="3"/>
        <v>0.18529411764705883</v>
      </c>
      <c r="M30" s="25">
        <v>63</v>
      </c>
      <c r="N30" s="20">
        <f t="shared" si="4"/>
        <v>0.17941176470588235</v>
      </c>
      <c r="O30" s="21">
        <v>61</v>
      </c>
      <c r="P30" s="15"/>
      <c r="Q30" s="55"/>
      <c r="R30" s="55"/>
    </row>
    <row r="31" spans="2:18" ht="28.15" customHeight="1">
      <c r="B31" s="26" t="s">
        <v>26</v>
      </c>
      <c r="C31" s="7"/>
      <c r="D31" s="22">
        <f t="shared" si="0"/>
        <v>26</v>
      </c>
      <c r="E31" s="22">
        <v>52</v>
      </c>
      <c r="F31" s="23"/>
      <c r="G31" s="19">
        <f t="shared" si="1"/>
        <v>0</v>
      </c>
      <c r="H31" s="24">
        <v>0</v>
      </c>
      <c r="I31" s="19">
        <f t="shared" si="2"/>
        <v>0.65384615384615385</v>
      </c>
      <c r="J31" s="24">
        <v>17</v>
      </c>
      <c r="K31" s="23"/>
      <c r="L31" s="20">
        <f t="shared" si="3"/>
        <v>0.26923076923076922</v>
      </c>
      <c r="M31" s="25">
        <v>7</v>
      </c>
      <c r="N31" s="20">
        <f t="shared" si="4"/>
        <v>7.6923076923076927E-2</v>
      </c>
      <c r="O31" s="21">
        <v>2</v>
      </c>
      <c r="P31" s="15"/>
      <c r="Q31" s="55"/>
      <c r="R31" s="55"/>
    </row>
    <row r="32" spans="2:18" ht="28.15" customHeight="1">
      <c r="B32" s="26" t="s">
        <v>25</v>
      </c>
      <c r="C32" s="7"/>
      <c r="D32" s="22">
        <f t="shared" si="0"/>
        <v>4</v>
      </c>
      <c r="E32" s="22">
        <v>16</v>
      </c>
      <c r="F32" s="23"/>
      <c r="G32" s="19">
        <f t="shared" si="1"/>
        <v>0</v>
      </c>
      <c r="H32" s="24">
        <v>0</v>
      </c>
      <c r="I32" s="19">
        <f t="shared" si="2"/>
        <v>0.5</v>
      </c>
      <c r="J32" s="24">
        <v>2</v>
      </c>
      <c r="K32" s="23"/>
      <c r="L32" s="20">
        <f t="shared" si="3"/>
        <v>0.5</v>
      </c>
      <c r="M32" s="25">
        <v>2</v>
      </c>
      <c r="N32" s="20">
        <f t="shared" si="4"/>
        <v>0</v>
      </c>
      <c r="O32" s="21">
        <v>0</v>
      </c>
      <c r="P32" s="15"/>
      <c r="Q32" s="55"/>
      <c r="R32" s="55"/>
    </row>
    <row r="33" spans="2:18" ht="28.15" customHeight="1">
      <c r="B33" s="26" t="s">
        <v>24</v>
      </c>
      <c r="C33" s="7"/>
      <c r="D33" s="22">
        <f t="shared" si="0"/>
        <v>2</v>
      </c>
      <c r="E33" s="22">
        <v>4</v>
      </c>
      <c r="F33" s="23"/>
      <c r="G33" s="19">
        <f t="shared" si="1"/>
        <v>0</v>
      </c>
      <c r="H33" s="24">
        <v>0</v>
      </c>
      <c r="I33" s="19">
        <f t="shared" si="2"/>
        <v>0</v>
      </c>
      <c r="J33" s="24">
        <v>0</v>
      </c>
      <c r="K33" s="23"/>
      <c r="L33" s="20">
        <f t="shared" si="3"/>
        <v>0</v>
      </c>
      <c r="M33" s="25">
        <v>0</v>
      </c>
      <c r="N33" s="20">
        <f t="shared" si="4"/>
        <v>1</v>
      </c>
      <c r="O33" s="21">
        <v>2</v>
      </c>
      <c r="P33" s="15"/>
      <c r="Q33" s="55"/>
      <c r="R33" s="55"/>
    </row>
    <row r="34" spans="2:18" ht="28.15" customHeight="1">
      <c r="B34" s="26" t="s">
        <v>23</v>
      </c>
      <c r="C34" s="7"/>
      <c r="D34" s="22">
        <f t="shared" si="0"/>
        <v>188</v>
      </c>
      <c r="E34" s="22">
        <v>824</v>
      </c>
      <c r="F34" s="23"/>
      <c r="G34" s="19">
        <f t="shared" si="1"/>
        <v>0.63297872340425532</v>
      </c>
      <c r="H34" s="24">
        <v>119</v>
      </c>
      <c r="I34" s="19">
        <f t="shared" si="2"/>
        <v>0.1276595744680851</v>
      </c>
      <c r="J34" s="24">
        <v>24</v>
      </c>
      <c r="K34" s="23"/>
      <c r="L34" s="20">
        <f t="shared" si="3"/>
        <v>0.22340425531914893</v>
      </c>
      <c r="M34" s="25">
        <v>42</v>
      </c>
      <c r="N34" s="20">
        <f t="shared" si="4"/>
        <v>1.5957446808510637E-2</v>
      </c>
      <c r="O34" s="21">
        <v>3</v>
      </c>
      <c r="P34" s="15"/>
      <c r="Q34" s="55"/>
      <c r="R34" s="55"/>
    </row>
    <row r="35" spans="2:18" ht="28.15" customHeight="1">
      <c r="B35" s="26" t="s">
        <v>22</v>
      </c>
      <c r="C35" s="7"/>
      <c r="D35" s="22">
        <f t="shared" si="0"/>
        <v>20</v>
      </c>
      <c r="E35" s="22">
        <v>20</v>
      </c>
      <c r="F35" s="23"/>
      <c r="G35" s="19">
        <f t="shared" si="1"/>
        <v>0</v>
      </c>
      <c r="H35" s="24">
        <v>0</v>
      </c>
      <c r="I35" s="19">
        <f t="shared" si="2"/>
        <v>0.65</v>
      </c>
      <c r="J35" s="24">
        <v>13</v>
      </c>
      <c r="K35" s="23"/>
      <c r="L35" s="20">
        <f t="shared" si="3"/>
        <v>0.2</v>
      </c>
      <c r="M35" s="25">
        <v>4</v>
      </c>
      <c r="N35" s="20">
        <f t="shared" si="4"/>
        <v>0.15</v>
      </c>
      <c r="O35" s="21">
        <v>3</v>
      </c>
      <c r="P35" s="15"/>
      <c r="Q35" s="55"/>
      <c r="R35" s="55"/>
    </row>
    <row r="36" spans="2:18" ht="28.15" customHeight="1">
      <c r="B36" s="26" t="s">
        <v>21</v>
      </c>
      <c r="C36" s="7"/>
      <c r="D36" s="22">
        <f t="shared" ref="D36:D58" si="5">SUM(H36,J36,M36,O36)</f>
        <v>194</v>
      </c>
      <c r="E36" s="22">
        <v>295</v>
      </c>
      <c r="F36" s="23"/>
      <c r="G36" s="19">
        <f t="shared" si="1"/>
        <v>0</v>
      </c>
      <c r="H36" s="24">
        <v>0</v>
      </c>
      <c r="I36" s="19">
        <f t="shared" si="2"/>
        <v>0.81958762886597936</v>
      </c>
      <c r="J36" s="24">
        <v>159</v>
      </c>
      <c r="K36" s="23"/>
      <c r="L36" s="20">
        <f t="shared" si="3"/>
        <v>9.2783505154639179E-2</v>
      </c>
      <c r="M36" s="25">
        <v>18</v>
      </c>
      <c r="N36" s="20">
        <f t="shared" si="4"/>
        <v>8.7628865979381437E-2</v>
      </c>
      <c r="O36" s="21">
        <v>17</v>
      </c>
      <c r="P36" s="15"/>
      <c r="Q36" s="55"/>
      <c r="R36" s="55"/>
    </row>
    <row r="37" spans="2:18" ht="28.15" customHeight="1">
      <c r="B37" s="26" t="s">
        <v>20</v>
      </c>
      <c r="C37" s="7"/>
      <c r="D37" s="22">
        <f t="shared" si="5"/>
        <v>2</v>
      </c>
      <c r="E37" s="22">
        <v>2</v>
      </c>
      <c r="F37" s="23"/>
      <c r="G37" s="19">
        <f t="shared" ref="G37:G58" si="6">H37/D37</f>
        <v>0</v>
      </c>
      <c r="H37" s="24">
        <v>0</v>
      </c>
      <c r="I37" s="19">
        <f t="shared" ref="I37:I58" si="7">J37/D37</f>
        <v>0.5</v>
      </c>
      <c r="J37" s="24">
        <v>1</v>
      </c>
      <c r="K37" s="23"/>
      <c r="L37" s="20">
        <f t="shared" ref="L37:L58" si="8">M37/D37</f>
        <v>0.5</v>
      </c>
      <c r="M37" s="25">
        <v>1</v>
      </c>
      <c r="N37" s="20">
        <f t="shared" ref="N37:N58" si="9">O37/D37</f>
        <v>0</v>
      </c>
      <c r="O37" s="21">
        <v>0</v>
      </c>
      <c r="P37" s="15"/>
      <c r="Q37" s="55"/>
      <c r="R37" s="55"/>
    </row>
    <row r="38" spans="2:18" ht="28.15" customHeight="1">
      <c r="B38" s="26" t="s">
        <v>19</v>
      </c>
      <c r="C38" s="7"/>
      <c r="D38" s="22">
        <f t="shared" si="5"/>
        <v>211</v>
      </c>
      <c r="E38" s="22">
        <v>252</v>
      </c>
      <c r="F38" s="23"/>
      <c r="G38" s="19">
        <f t="shared" si="6"/>
        <v>9.4786729857819912E-3</v>
      </c>
      <c r="H38" s="24">
        <v>2</v>
      </c>
      <c r="I38" s="19">
        <f t="shared" si="7"/>
        <v>0.80568720379146919</v>
      </c>
      <c r="J38" s="24">
        <v>170</v>
      </c>
      <c r="K38" s="23"/>
      <c r="L38" s="20">
        <f t="shared" si="8"/>
        <v>0.14691943127962084</v>
      </c>
      <c r="M38" s="25">
        <v>31</v>
      </c>
      <c r="N38" s="20">
        <f t="shared" si="9"/>
        <v>3.7914691943127965E-2</v>
      </c>
      <c r="O38" s="21">
        <v>8</v>
      </c>
      <c r="P38" s="15"/>
      <c r="Q38" s="55"/>
      <c r="R38" s="55"/>
    </row>
    <row r="39" spans="2:18" ht="28.15" customHeight="1">
      <c r="B39" s="26" t="s">
        <v>18</v>
      </c>
      <c r="C39" s="7"/>
      <c r="D39" s="22">
        <f t="shared" si="5"/>
        <v>21</v>
      </c>
      <c r="E39" s="22">
        <v>33</v>
      </c>
      <c r="F39" s="23"/>
      <c r="G39" s="19">
        <f t="shared" si="6"/>
        <v>0</v>
      </c>
      <c r="H39" s="24">
        <v>0</v>
      </c>
      <c r="I39" s="19">
        <f t="shared" si="7"/>
        <v>0.42857142857142855</v>
      </c>
      <c r="J39" s="24">
        <v>9</v>
      </c>
      <c r="K39" s="23"/>
      <c r="L39" s="20">
        <f t="shared" si="8"/>
        <v>0.14285714285714285</v>
      </c>
      <c r="M39" s="25">
        <v>3</v>
      </c>
      <c r="N39" s="20">
        <f t="shared" si="9"/>
        <v>0.42857142857142855</v>
      </c>
      <c r="O39" s="21">
        <v>9</v>
      </c>
      <c r="P39" s="15"/>
      <c r="Q39" s="55"/>
      <c r="R39" s="55"/>
    </row>
    <row r="40" spans="2:18" ht="28.15" customHeight="1">
      <c r="B40" s="26" t="s">
        <v>72</v>
      </c>
      <c r="C40" s="7"/>
      <c r="D40" s="22">
        <v>1</v>
      </c>
      <c r="E40" s="22">
        <v>1</v>
      </c>
      <c r="F40" s="23"/>
      <c r="G40" s="19">
        <v>0</v>
      </c>
      <c r="H40" s="24">
        <v>0</v>
      </c>
      <c r="I40" s="19">
        <v>0</v>
      </c>
      <c r="J40" s="24">
        <v>0</v>
      </c>
      <c r="K40" s="23"/>
      <c r="L40" s="20">
        <v>0</v>
      </c>
      <c r="M40" s="25">
        <v>0</v>
      </c>
      <c r="N40" s="20">
        <v>1</v>
      </c>
      <c r="O40" s="21">
        <v>1</v>
      </c>
      <c r="P40" s="15"/>
      <c r="Q40" s="55"/>
      <c r="R40" s="55"/>
    </row>
    <row r="41" spans="2:18" ht="28.15" customHeight="1">
      <c r="B41" s="26" t="s">
        <v>17</v>
      </c>
      <c r="C41" s="7"/>
      <c r="D41" s="22">
        <f t="shared" si="5"/>
        <v>256</v>
      </c>
      <c r="E41" s="22">
        <v>896</v>
      </c>
      <c r="F41" s="23"/>
      <c r="G41" s="19">
        <f t="shared" si="6"/>
        <v>0</v>
      </c>
      <c r="H41" s="24">
        <v>0</v>
      </c>
      <c r="I41" s="19">
        <f t="shared" si="7"/>
        <v>0.7578125</v>
      </c>
      <c r="J41" s="24">
        <v>194</v>
      </c>
      <c r="K41" s="23"/>
      <c r="L41" s="20">
        <f t="shared" si="8"/>
        <v>0.12109375</v>
      </c>
      <c r="M41" s="25">
        <v>31</v>
      </c>
      <c r="N41" s="20">
        <f t="shared" si="9"/>
        <v>0.12109375</v>
      </c>
      <c r="O41" s="21">
        <v>31</v>
      </c>
      <c r="P41" s="15"/>
      <c r="Q41" s="55"/>
      <c r="R41" s="55"/>
    </row>
    <row r="42" spans="2:18" ht="28.15" customHeight="1">
      <c r="B42" s="26" t="s">
        <v>16</v>
      </c>
      <c r="C42" s="7"/>
      <c r="D42" s="22">
        <f t="shared" si="5"/>
        <v>18</v>
      </c>
      <c r="E42" s="22">
        <v>64</v>
      </c>
      <c r="F42" s="23"/>
      <c r="G42" s="19">
        <f t="shared" si="6"/>
        <v>0</v>
      </c>
      <c r="H42" s="24">
        <v>0</v>
      </c>
      <c r="I42" s="19">
        <f t="shared" si="7"/>
        <v>0.83333333333333337</v>
      </c>
      <c r="J42" s="24">
        <v>15</v>
      </c>
      <c r="K42" s="23"/>
      <c r="L42" s="20">
        <f t="shared" si="8"/>
        <v>0.16666666666666666</v>
      </c>
      <c r="M42" s="25">
        <v>3</v>
      </c>
      <c r="N42" s="20">
        <f t="shared" si="9"/>
        <v>0</v>
      </c>
      <c r="O42" s="21">
        <v>0</v>
      </c>
      <c r="P42" s="15"/>
      <c r="Q42" s="55"/>
      <c r="R42" s="55"/>
    </row>
    <row r="43" spans="2:18" ht="28.15" customHeight="1">
      <c r="B43" s="26" t="s">
        <v>15</v>
      </c>
      <c r="C43" s="7"/>
      <c r="D43" s="22">
        <f t="shared" si="5"/>
        <v>102</v>
      </c>
      <c r="E43" s="22">
        <v>843</v>
      </c>
      <c r="F43" s="23"/>
      <c r="G43" s="19">
        <f t="shared" si="6"/>
        <v>0</v>
      </c>
      <c r="H43" s="24">
        <v>0</v>
      </c>
      <c r="I43" s="19">
        <f t="shared" si="7"/>
        <v>0.41176470588235292</v>
      </c>
      <c r="J43" s="24">
        <v>42</v>
      </c>
      <c r="K43" s="23"/>
      <c r="L43" s="20">
        <f t="shared" si="8"/>
        <v>0.22549019607843138</v>
      </c>
      <c r="M43" s="25">
        <v>23</v>
      </c>
      <c r="N43" s="20">
        <f t="shared" si="9"/>
        <v>0.36274509803921567</v>
      </c>
      <c r="O43" s="21">
        <v>37</v>
      </c>
      <c r="P43" s="15"/>
      <c r="Q43" s="55"/>
      <c r="R43" s="55"/>
    </row>
    <row r="44" spans="2:18" ht="28.15" customHeight="1">
      <c r="B44" s="26" t="s">
        <v>14</v>
      </c>
      <c r="C44" s="7"/>
      <c r="D44" s="22">
        <f t="shared" si="5"/>
        <v>389</v>
      </c>
      <c r="E44" s="22">
        <v>400</v>
      </c>
      <c r="F44" s="23"/>
      <c r="G44" s="19">
        <f t="shared" si="6"/>
        <v>0</v>
      </c>
      <c r="H44" s="24">
        <v>0</v>
      </c>
      <c r="I44" s="19">
        <f t="shared" si="7"/>
        <v>0.58868894601542421</v>
      </c>
      <c r="J44" s="24">
        <v>229</v>
      </c>
      <c r="K44" s="23"/>
      <c r="L44" s="20">
        <f t="shared" si="8"/>
        <v>0.19794344473007713</v>
      </c>
      <c r="M44" s="25">
        <v>77</v>
      </c>
      <c r="N44" s="20">
        <f t="shared" si="9"/>
        <v>0.21336760925449871</v>
      </c>
      <c r="O44" s="21">
        <v>83</v>
      </c>
      <c r="P44" s="15"/>
      <c r="Q44" s="55"/>
      <c r="R44" s="55"/>
    </row>
    <row r="45" spans="2:18" ht="28.15" customHeight="1">
      <c r="B45" s="26" t="s">
        <v>13</v>
      </c>
      <c r="C45" s="7"/>
      <c r="D45" s="22">
        <f t="shared" si="5"/>
        <v>3</v>
      </c>
      <c r="E45" s="22">
        <v>20</v>
      </c>
      <c r="F45" s="23"/>
      <c r="G45" s="19">
        <f t="shared" si="6"/>
        <v>0</v>
      </c>
      <c r="H45" s="24">
        <v>0</v>
      </c>
      <c r="I45" s="19">
        <f t="shared" si="7"/>
        <v>0.66666666666666663</v>
      </c>
      <c r="J45" s="24">
        <v>2</v>
      </c>
      <c r="K45" s="23"/>
      <c r="L45" s="20">
        <f t="shared" si="8"/>
        <v>0.33333333333333331</v>
      </c>
      <c r="M45" s="25">
        <v>1</v>
      </c>
      <c r="N45" s="20">
        <f t="shared" si="9"/>
        <v>0</v>
      </c>
      <c r="O45" s="21">
        <v>0</v>
      </c>
      <c r="P45" s="15"/>
      <c r="Q45" s="55"/>
      <c r="R45" s="55"/>
    </row>
    <row r="46" spans="2:18" ht="28.15" customHeight="1">
      <c r="B46" s="26" t="s">
        <v>12</v>
      </c>
      <c r="C46" s="7"/>
      <c r="D46" s="22">
        <f t="shared" si="5"/>
        <v>1</v>
      </c>
      <c r="E46" s="22">
        <v>3</v>
      </c>
      <c r="F46" s="23"/>
      <c r="G46" s="19">
        <f t="shared" si="6"/>
        <v>0</v>
      </c>
      <c r="H46" s="24">
        <v>0</v>
      </c>
      <c r="I46" s="19">
        <f t="shared" si="7"/>
        <v>1</v>
      </c>
      <c r="J46" s="24">
        <v>1</v>
      </c>
      <c r="K46" s="23"/>
      <c r="L46" s="20">
        <f t="shared" si="8"/>
        <v>0</v>
      </c>
      <c r="M46" s="25">
        <v>0</v>
      </c>
      <c r="N46" s="20">
        <f t="shared" si="9"/>
        <v>0</v>
      </c>
      <c r="O46" s="21">
        <v>0</v>
      </c>
      <c r="P46" s="15"/>
      <c r="Q46" s="55"/>
      <c r="R46" s="55"/>
    </row>
    <row r="47" spans="2:18" ht="28.15" customHeight="1">
      <c r="B47" s="26" t="s">
        <v>11</v>
      </c>
      <c r="C47" s="7"/>
      <c r="D47" s="22">
        <f t="shared" si="5"/>
        <v>84</v>
      </c>
      <c r="E47" s="22">
        <v>122</v>
      </c>
      <c r="F47" s="23"/>
      <c r="G47" s="19">
        <f t="shared" si="6"/>
        <v>0</v>
      </c>
      <c r="H47" s="24">
        <v>0</v>
      </c>
      <c r="I47" s="19">
        <f t="shared" si="7"/>
        <v>0.70238095238095233</v>
      </c>
      <c r="J47" s="24">
        <v>59</v>
      </c>
      <c r="K47" s="23"/>
      <c r="L47" s="20">
        <f t="shared" si="8"/>
        <v>8.3333333333333329E-2</v>
      </c>
      <c r="M47" s="25">
        <v>7</v>
      </c>
      <c r="N47" s="20">
        <f t="shared" si="9"/>
        <v>0.21428571428571427</v>
      </c>
      <c r="O47" s="21">
        <v>18</v>
      </c>
      <c r="P47" s="15"/>
      <c r="Q47" s="55"/>
      <c r="R47" s="55"/>
    </row>
    <row r="48" spans="2:18" ht="28.15" customHeight="1">
      <c r="B48" s="26" t="s">
        <v>10</v>
      </c>
      <c r="C48" s="7"/>
      <c r="D48" s="22">
        <f t="shared" si="5"/>
        <v>4</v>
      </c>
      <c r="E48" s="22">
        <v>4</v>
      </c>
      <c r="F48" s="23"/>
      <c r="G48" s="19">
        <f t="shared" si="6"/>
        <v>0</v>
      </c>
      <c r="H48" s="24">
        <v>0</v>
      </c>
      <c r="I48" s="19">
        <f t="shared" si="7"/>
        <v>0.25</v>
      </c>
      <c r="J48" s="24">
        <v>1</v>
      </c>
      <c r="K48" s="23"/>
      <c r="L48" s="20">
        <f t="shared" si="8"/>
        <v>0.5</v>
      </c>
      <c r="M48" s="25">
        <v>2</v>
      </c>
      <c r="N48" s="20">
        <f t="shared" si="9"/>
        <v>0.25</v>
      </c>
      <c r="O48" s="21">
        <v>1</v>
      </c>
      <c r="P48" s="15"/>
      <c r="Q48" s="55"/>
      <c r="R48" s="55"/>
    </row>
    <row r="49" spans="2:18" ht="28.15" customHeight="1">
      <c r="B49" s="26" t="s">
        <v>9</v>
      </c>
      <c r="C49" s="7"/>
      <c r="D49" s="22">
        <f t="shared" si="5"/>
        <v>1</v>
      </c>
      <c r="E49" s="22">
        <v>2</v>
      </c>
      <c r="F49" s="23"/>
      <c r="G49" s="19">
        <f t="shared" si="6"/>
        <v>0</v>
      </c>
      <c r="H49" s="24">
        <v>0</v>
      </c>
      <c r="I49" s="19">
        <f t="shared" si="7"/>
        <v>0</v>
      </c>
      <c r="J49" s="24">
        <v>0</v>
      </c>
      <c r="K49" s="23"/>
      <c r="L49" s="20">
        <f t="shared" si="8"/>
        <v>1</v>
      </c>
      <c r="M49" s="25">
        <v>1</v>
      </c>
      <c r="N49" s="20">
        <f t="shared" si="9"/>
        <v>0</v>
      </c>
      <c r="O49" s="21">
        <v>0</v>
      </c>
      <c r="P49" s="15"/>
      <c r="Q49" s="55"/>
      <c r="R49" s="55"/>
    </row>
    <row r="50" spans="2:18" ht="28.15" customHeight="1">
      <c r="B50" s="26" t="s">
        <v>8</v>
      </c>
      <c r="C50" s="7"/>
      <c r="D50" s="22">
        <f t="shared" si="5"/>
        <v>51</v>
      </c>
      <c r="E50" s="22">
        <v>75</v>
      </c>
      <c r="F50" s="23"/>
      <c r="G50" s="19">
        <f t="shared" si="6"/>
        <v>0</v>
      </c>
      <c r="H50" s="24">
        <v>0</v>
      </c>
      <c r="I50" s="19">
        <f t="shared" si="7"/>
        <v>0.41176470588235292</v>
      </c>
      <c r="J50" s="24">
        <v>21</v>
      </c>
      <c r="K50" s="23"/>
      <c r="L50" s="20">
        <f t="shared" si="8"/>
        <v>0.17647058823529413</v>
      </c>
      <c r="M50" s="25">
        <v>9</v>
      </c>
      <c r="N50" s="20">
        <f t="shared" si="9"/>
        <v>0.41176470588235292</v>
      </c>
      <c r="O50" s="21">
        <v>21</v>
      </c>
      <c r="P50" s="15"/>
      <c r="Q50" s="55"/>
      <c r="R50" s="55"/>
    </row>
    <row r="51" spans="2:18" ht="28.15" customHeight="1">
      <c r="B51" s="26" t="s">
        <v>7</v>
      </c>
      <c r="C51" s="7"/>
      <c r="D51" s="22">
        <f t="shared" si="5"/>
        <v>418</v>
      </c>
      <c r="E51" s="22">
        <v>545</v>
      </c>
      <c r="F51" s="23"/>
      <c r="G51" s="19">
        <f t="shared" si="6"/>
        <v>0</v>
      </c>
      <c r="H51" s="24">
        <v>0</v>
      </c>
      <c r="I51" s="19">
        <f t="shared" si="7"/>
        <v>0.58851674641148322</v>
      </c>
      <c r="J51" s="24">
        <v>246</v>
      </c>
      <c r="K51" s="23"/>
      <c r="L51" s="20">
        <f t="shared" si="8"/>
        <v>0.20813397129186603</v>
      </c>
      <c r="M51" s="25">
        <v>87</v>
      </c>
      <c r="N51" s="20">
        <f t="shared" si="9"/>
        <v>0.20334928229665072</v>
      </c>
      <c r="O51" s="21">
        <v>85</v>
      </c>
      <c r="P51" s="15"/>
      <c r="Q51" s="55"/>
      <c r="R51" s="55"/>
    </row>
    <row r="52" spans="2:18" ht="28.15" customHeight="1">
      <c r="B52" s="27" t="s">
        <v>6</v>
      </c>
      <c r="C52" s="8"/>
      <c r="D52" s="22">
        <f t="shared" si="5"/>
        <v>99</v>
      </c>
      <c r="E52" s="22">
        <v>300</v>
      </c>
      <c r="F52" s="23"/>
      <c r="G52" s="19">
        <f t="shared" si="6"/>
        <v>0</v>
      </c>
      <c r="H52" s="24">
        <v>0</v>
      </c>
      <c r="I52" s="19">
        <f t="shared" si="7"/>
        <v>0.64646464646464652</v>
      </c>
      <c r="J52" s="24">
        <v>64</v>
      </c>
      <c r="K52" s="23"/>
      <c r="L52" s="20">
        <f t="shared" si="8"/>
        <v>0.17171717171717171</v>
      </c>
      <c r="M52" s="25">
        <v>17</v>
      </c>
      <c r="N52" s="20">
        <f t="shared" si="9"/>
        <v>0.18181818181818182</v>
      </c>
      <c r="O52" s="21">
        <v>18</v>
      </c>
      <c r="P52" s="15"/>
      <c r="Q52" s="55"/>
      <c r="R52" s="55"/>
    </row>
    <row r="53" spans="2:18" ht="28.15" customHeight="1">
      <c r="B53" s="27" t="s">
        <v>5</v>
      </c>
      <c r="C53" s="8"/>
      <c r="D53" s="22">
        <f t="shared" si="5"/>
        <v>101</v>
      </c>
      <c r="E53" s="22">
        <v>131</v>
      </c>
      <c r="F53" s="23"/>
      <c r="G53" s="19">
        <f t="shared" si="6"/>
        <v>0</v>
      </c>
      <c r="H53" s="24">
        <v>0</v>
      </c>
      <c r="I53" s="19">
        <f t="shared" si="7"/>
        <v>0.59405940594059403</v>
      </c>
      <c r="J53" s="24">
        <v>60</v>
      </c>
      <c r="K53" s="23"/>
      <c r="L53" s="20">
        <f t="shared" si="8"/>
        <v>0.15841584158415842</v>
      </c>
      <c r="M53" s="25">
        <v>16</v>
      </c>
      <c r="N53" s="20">
        <f t="shared" si="9"/>
        <v>0.24752475247524752</v>
      </c>
      <c r="O53" s="21">
        <v>25</v>
      </c>
      <c r="P53" s="15"/>
      <c r="Q53" s="55"/>
      <c r="R53" s="55"/>
    </row>
    <row r="54" spans="2:18" ht="28.15" customHeight="1">
      <c r="B54" s="27" t="s">
        <v>4</v>
      </c>
      <c r="C54" s="8"/>
      <c r="D54" s="22">
        <f t="shared" si="5"/>
        <v>336</v>
      </c>
      <c r="E54" s="22">
        <v>2020</v>
      </c>
      <c r="F54" s="23"/>
      <c r="G54" s="19">
        <f t="shared" si="6"/>
        <v>0</v>
      </c>
      <c r="H54" s="24">
        <v>0</v>
      </c>
      <c r="I54" s="19">
        <f t="shared" si="7"/>
        <v>0.5267857142857143</v>
      </c>
      <c r="J54" s="24">
        <v>177</v>
      </c>
      <c r="K54" s="23"/>
      <c r="L54" s="20">
        <f t="shared" si="8"/>
        <v>0.26190476190476192</v>
      </c>
      <c r="M54" s="25">
        <v>88</v>
      </c>
      <c r="N54" s="20">
        <f t="shared" si="9"/>
        <v>0.21130952380952381</v>
      </c>
      <c r="O54" s="21">
        <v>71</v>
      </c>
      <c r="P54" s="15"/>
      <c r="Q54" s="57" t="s">
        <v>73</v>
      </c>
      <c r="R54" s="57" t="s">
        <v>74</v>
      </c>
    </row>
    <row r="55" spans="2:18" ht="28.15" customHeight="1">
      <c r="B55" s="27" t="s">
        <v>3</v>
      </c>
      <c r="C55" s="8"/>
      <c r="D55" s="22">
        <f t="shared" si="5"/>
        <v>2162</v>
      </c>
      <c r="E55" s="22">
        <v>2318</v>
      </c>
      <c r="F55" s="23"/>
      <c r="G55" s="19">
        <f t="shared" si="6"/>
        <v>0</v>
      </c>
      <c r="H55" s="24">
        <v>0</v>
      </c>
      <c r="I55" s="19">
        <f t="shared" si="7"/>
        <v>0.76179463459759478</v>
      </c>
      <c r="J55" s="24">
        <v>1647</v>
      </c>
      <c r="K55" s="23"/>
      <c r="L55" s="20">
        <f t="shared" si="8"/>
        <v>0.14384828862164661</v>
      </c>
      <c r="M55" s="25">
        <v>311</v>
      </c>
      <c r="N55" s="20">
        <f t="shared" si="9"/>
        <v>9.4357076780758553E-2</v>
      </c>
      <c r="O55" s="21">
        <v>204</v>
      </c>
      <c r="P55" s="15"/>
      <c r="Q55" s="58"/>
      <c r="R55" s="58"/>
    </row>
    <row r="56" spans="2:18" ht="28.15" customHeight="1">
      <c r="B56" s="27" t="s">
        <v>2</v>
      </c>
      <c r="C56" s="8"/>
      <c r="D56" s="22">
        <f t="shared" si="5"/>
        <v>3499</v>
      </c>
      <c r="E56" s="22">
        <v>5600</v>
      </c>
      <c r="F56" s="23"/>
      <c r="G56" s="19">
        <f t="shared" si="6"/>
        <v>0</v>
      </c>
      <c r="H56" s="24">
        <v>0</v>
      </c>
      <c r="I56" s="19">
        <f t="shared" si="7"/>
        <v>0.73621034581308942</v>
      </c>
      <c r="J56" s="24">
        <v>2576</v>
      </c>
      <c r="K56" s="23"/>
      <c r="L56" s="20">
        <f t="shared" si="8"/>
        <v>0.19805658759645614</v>
      </c>
      <c r="M56" s="25">
        <v>693</v>
      </c>
      <c r="N56" s="20">
        <f t="shared" si="9"/>
        <v>6.5733066590454414E-2</v>
      </c>
      <c r="O56" s="21">
        <v>230</v>
      </c>
      <c r="P56" s="15"/>
      <c r="Q56" s="59"/>
      <c r="R56" s="59"/>
    </row>
    <row r="57" spans="2:18" ht="28.15" customHeight="1">
      <c r="B57" s="27" t="s">
        <v>1</v>
      </c>
      <c r="C57" s="8"/>
      <c r="D57" s="22">
        <f t="shared" si="5"/>
        <v>4948</v>
      </c>
      <c r="E57" s="22">
        <v>14015</v>
      </c>
      <c r="F57" s="23"/>
      <c r="G57" s="19">
        <f t="shared" si="6"/>
        <v>0.12611156022635409</v>
      </c>
      <c r="H57" s="24">
        <v>624</v>
      </c>
      <c r="I57" s="19">
        <f t="shared" si="7"/>
        <v>0.53637833468067908</v>
      </c>
      <c r="J57" s="24">
        <v>2654</v>
      </c>
      <c r="K57" s="23"/>
      <c r="L57" s="20">
        <f t="shared" si="8"/>
        <v>0.19320937752627323</v>
      </c>
      <c r="M57" s="25">
        <v>956</v>
      </c>
      <c r="N57" s="20">
        <f t="shared" si="9"/>
        <v>0.14430072756669363</v>
      </c>
      <c r="O57" s="21">
        <v>714</v>
      </c>
      <c r="P57" s="15"/>
      <c r="Q57" s="53">
        <v>133</v>
      </c>
      <c r="R57" s="53">
        <v>1</v>
      </c>
    </row>
    <row r="58" spans="2:18" ht="28.15" customHeight="1">
      <c r="B58" s="27" t="s">
        <v>0</v>
      </c>
      <c r="C58" s="8"/>
      <c r="D58" s="22">
        <f t="shared" si="5"/>
        <v>2</v>
      </c>
      <c r="E58" s="22">
        <v>6</v>
      </c>
      <c r="F58" s="23"/>
      <c r="G58" s="19">
        <f t="shared" si="6"/>
        <v>0</v>
      </c>
      <c r="H58" s="24">
        <v>0</v>
      </c>
      <c r="I58" s="19">
        <f t="shared" si="7"/>
        <v>0</v>
      </c>
      <c r="J58" s="24">
        <v>0</v>
      </c>
      <c r="K58" s="23"/>
      <c r="L58" s="20">
        <f t="shared" si="8"/>
        <v>0</v>
      </c>
      <c r="M58" s="25">
        <v>0</v>
      </c>
      <c r="N58" s="20">
        <f t="shared" si="9"/>
        <v>1</v>
      </c>
      <c r="O58" s="21">
        <v>2</v>
      </c>
      <c r="P58" s="15"/>
      <c r="Q58" s="55"/>
      <c r="R58" s="55"/>
    </row>
    <row r="59" spans="2:18">
      <c r="D59" s="6"/>
      <c r="E59" s="6"/>
      <c r="G59" s="6"/>
      <c r="H59" s="6"/>
      <c r="I59" s="6"/>
      <c r="J59" s="6"/>
      <c r="L59" s="6"/>
      <c r="M59" s="6"/>
      <c r="N59" s="6"/>
      <c r="O59" s="6"/>
    </row>
  </sheetData>
  <mergeCells count="9">
    <mergeCell ref="Q54:Q56"/>
    <mergeCell ref="R54:R56"/>
    <mergeCell ref="D3:E3"/>
    <mergeCell ref="G3:J3"/>
    <mergeCell ref="L3:O3"/>
    <mergeCell ref="G4:H4"/>
    <mergeCell ref="I4:J4"/>
    <mergeCell ref="L4:M4"/>
    <mergeCell ref="N4:O4"/>
  </mergeCells>
  <pageMargins left="0.7" right="0.7" top="0.75" bottom="0.75" header="0.3" footer="0.3"/>
  <pageSetup orientation="portrait" r:id="rId1"/>
  <ignoredErrors>
    <ignoredError sqref="I5 N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1451-7525-1144-91F6-76E608368C81}">
  <dimension ref="B1:P26"/>
  <sheetViews>
    <sheetView zoomScaleNormal="100" workbookViewId="0"/>
  </sheetViews>
  <sheetFormatPr defaultColWidth="8.73046875" defaultRowHeight="16.5"/>
  <cols>
    <col min="1" max="1" width="2.73046875" style="1" customWidth="1"/>
    <col min="2" max="2" width="27.265625" style="18" customWidth="1"/>
    <col min="3" max="3" width="1.73046875" style="1" customWidth="1"/>
    <col min="4" max="5" width="26.73046875" style="1" customWidth="1"/>
    <col min="6" max="6" width="1.73046875" style="1" customWidth="1"/>
    <col min="7" max="10" width="26.73046875" style="1" customWidth="1"/>
    <col min="11" max="11" width="1.73046875" style="1" customWidth="1"/>
    <col min="12" max="15" width="26.73046875" style="1" customWidth="1"/>
    <col min="16" max="16384" width="8.73046875" style="1"/>
  </cols>
  <sheetData>
    <row r="1" spans="2:16" s="29" customFormat="1" ht="73.150000000000006" customHeight="1">
      <c r="B1" s="28" t="s">
        <v>61</v>
      </c>
      <c r="E1" s="30"/>
      <c r="F1" s="31"/>
      <c r="G1" s="32"/>
      <c r="H1" s="32"/>
      <c r="I1" s="31"/>
      <c r="J1" s="31"/>
      <c r="K1" s="31"/>
      <c r="L1" s="31"/>
      <c r="M1" s="31"/>
      <c r="N1" s="31"/>
      <c r="O1" s="31"/>
    </row>
    <row r="2" spans="2:16" s="44" customFormat="1" ht="52.15" customHeight="1">
      <c r="B2" s="43" t="s">
        <v>60</v>
      </c>
      <c r="E2" s="45"/>
      <c r="F2" s="46"/>
      <c r="G2" s="47"/>
      <c r="H2" s="47"/>
      <c r="I2" s="48"/>
      <c r="J2" s="48"/>
      <c r="K2" s="48"/>
      <c r="M2" s="48"/>
      <c r="N2" s="48"/>
      <c r="O2" s="48"/>
    </row>
    <row r="3" spans="2:16" s="5" customFormat="1" ht="39" customHeight="1">
      <c r="B3" s="17"/>
      <c r="C3" s="9"/>
      <c r="D3" s="60" t="s">
        <v>59</v>
      </c>
      <c r="E3" s="60"/>
      <c r="F3" s="11"/>
      <c r="G3" s="61" t="s">
        <v>58</v>
      </c>
      <c r="H3" s="61"/>
      <c r="I3" s="61"/>
      <c r="J3" s="61"/>
      <c r="K3" s="11"/>
      <c r="L3" s="62" t="s">
        <v>57</v>
      </c>
      <c r="M3" s="62"/>
      <c r="N3" s="62"/>
      <c r="O3" s="62"/>
      <c r="P3" s="13"/>
    </row>
    <row r="4" spans="2:16" s="3" customFormat="1" ht="82.15" customHeight="1">
      <c r="B4" s="2"/>
      <c r="C4" s="10"/>
      <c r="D4" s="16" t="s">
        <v>56</v>
      </c>
      <c r="E4" s="16" t="s">
        <v>55</v>
      </c>
      <c r="F4" s="12"/>
      <c r="G4" s="65" t="s">
        <v>54</v>
      </c>
      <c r="H4" s="66"/>
      <c r="I4" s="65" t="s">
        <v>53</v>
      </c>
      <c r="J4" s="66"/>
      <c r="K4" s="12"/>
      <c r="L4" s="64" t="s">
        <v>70</v>
      </c>
      <c r="M4" s="64"/>
      <c r="N4" s="64" t="s">
        <v>69</v>
      </c>
      <c r="O4" s="64"/>
      <c r="P4" s="14"/>
    </row>
    <row r="5" spans="2:16" s="42" customFormat="1" ht="28.15" customHeight="1">
      <c r="B5" s="49" t="s">
        <v>52</v>
      </c>
      <c r="C5" s="38"/>
      <c r="D5" s="50">
        <f t="shared" ref="D5" si="0">SUM(H5,J5,M5,O5)</f>
        <v>195</v>
      </c>
      <c r="E5" s="50">
        <f>SUM(E6:E25)</f>
        <v>300</v>
      </c>
      <c r="F5" s="39"/>
      <c r="G5" s="51">
        <f>(H5/D5)</f>
        <v>5.128205128205128E-2</v>
      </c>
      <c r="H5" s="50">
        <f>SUM(H6:H25)</f>
        <v>10</v>
      </c>
      <c r="I5" s="51">
        <f>(J5/D5)</f>
        <v>0.61538461538461542</v>
      </c>
      <c r="J5" s="50">
        <f>SUM(J6:J25)</f>
        <v>120</v>
      </c>
      <c r="K5" s="40"/>
      <c r="L5" s="51">
        <f>(M5/D5)</f>
        <v>0.17435897435897435</v>
      </c>
      <c r="M5" s="50">
        <f>SUM(M6:M25)</f>
        <v>34</v>
      </c>
      <c r="N5" s="51">
        <f>(O5/D5)</f>
        <v>0.15897435897435896</v>
      </c>
      <c r="O5" s="50">
        <f>SUM(O6:O25)</f>
        <v>31</v>
      </c>
      <c r="P5" s="41"/>
    </row>
    <row r="6" spans="2:16" ht="28.15" customHeight="1">
      <c r="B6" s="26" t="s">
        <v>51</v>
      </c>
      <c r="C6" s="7"/>
      <c r="D6" s="22">
        <f t="shared" ref="D6:D25" si="1">SUM(H6,J6,M6,O6)</f>
        <v>3</v>
      </c>
      <c r="E6" s="22">
        <v>3</v>
      </c>
      <c r="F6" s="23"/>
      <c r="G6" s="19">
        <f t="shared" ref="G6:G25" si="2">H6/D6</f>
        <v>0</v>
      </c>
      <c r="H6" s="24">
        <v>0</v>
      </c>
      <c r="I6" s="19">
        <f t="shared" ref="I6:I25" si="3">J6/D6</f>
        <v>0.66666666666666663</v>
      </c>
      <c r="J6" s="24">
        <v>2</v>
      </c>
      <c r="K6" s="23"/>
      <c r="L6" s="20">
        <f t="shared" ref="L6:L25" si="4">M6/D6</f>
        <v>0.33333333333333331</v>
      </c>
      <c r="M6" s="37">
        <v>1</v>
      </c>
      <c r="N6" s="20">
        <f t="shared" ref="N6:N25" si="5">O6/D6</f>
        <v>0</v>
      </c>
      <c r="O6" s="25">
        <v>0</v>
      </c>
      <c r="P6" s="15"/>
    </row>
    <row r="7" spans="2:16" ht="28.15" customHeight="1">
      <c r="B7" s="26" t="s">
        <v>50</v>
      </c>
      <c r="C7" s="7"/>
      <c r="D7" s="22">
        <f t="shared" si="1"/>
        <v>3</v>
      </c>
      <c r="E7" s="22">
        <v>3</v>
      </c>
      <c r="F7" s="23"/>
      <c r="G7" s="19">
        <f t="shared" si="2"/>
        <v>0</v>
      </c>
      <c r="H7" s="24">
        <v>0</v>
      </c>
      <c r="I7" s="19">
        <f t="shared" si="3"/>
        <v>1</v>
      </c>
      <c r="J7" s="24">
        <v>3</v>
      </c>
      <c r="K7" s="23"/>
      <c r="L7" s="20">
        <f t="shared" si="4"/>
        <v>0</v>
      </c>
      <c r="M7" s="37">
        <v>0</v>
      </c>
      <c r="N7" s="20">
        <f t="shared" si="5"/>
        <v>0</v>
      </c>
      <c r="O7" s="25">
        <v>0</v>
      </c>
      <c r="P7" s="15"/>
    </row>
    <row r="8" spans="2:16" ht="28.15" customHeight="1">
      <c r="B8" s="26" t="s">
        <v>48</v>
      </c>
      <c r="C8" s="7"/>
      <c r="D8" s="22">
        <f t="shared" si="1"/>
        <v>2</v>
      </c>
      <c r="E8" s="22">
        <v>3</v>
      </c>
      <c r="F8" s="23"/>
      <c r="G8" s="19">
        <f t="shared" si="2"/>
        <v>0</v>
      </c>
      <c r="H8" s="24">
        <v>0</v>
      </c>
      <c r="I8" s="19">
        <f t="shared" si="3"/>
        <v>0.5</v>
      </c>
      <c r="J8" s="24">
        <v>1</v>
      </c>
      <c r="K8" s="23"/>
      <c r="L8" s="20">
        <f t="shared" si="4"/>
        <v>0</v>
      </c>
      <c r="M8" s="37">
        <v>0</v>
      </c>
      <c r="N8" s="20">
        <f t="shared" si="5"/>
        <v>0.5</v>
      </c>
      <c r="O8" s="25">
        <v>1</v>
      </c>
      <c r="P8" s="15"/>
    </row>
    <row r="9" spans="2:16" ht="28.15" customHeight="1">
      <c r="B9" s="26" t="s">
        <v>47</v>
      </c>
      <c r="C9" s="7"/>
      <c r="D9" s="22">
        <f t="shared" si="1"/>
        <v>2</v>
      </c>
      <c r="E9" s="22">
        <v>2</v>
      </c>
      <c r="F9" s="23"/>
      <c r="G9" s="19">
        <f t="shared" si="2"/>
        <v>1</v>
      </c>
      <c r="H9" s="24">
        <v>2</v>
      </c>
      <c r="I9" s="19">
        <f t="shared" si="3"/>
        <v>0</v>
      </c>
      <c r="J9" s="24">
        <v>0</v>
      </c>
      <c r="K9" s="23"/>
      <c r="L9" s="20">
        <f t="shared" si="4"/>
        <v>0</v>
      </c>
      <c r="M9" s="37">
        <v>0</v>
      </c>
      <c r="N9" s="20">
        <f t="shared" si="5"/>
        <v>0</v>
      </c>
      <c r="O9" s="25">
        <v>0</v>
      </c>
      <c r="P9" s="15"/>
    </row>
    <row r="10" spans="2:16" ht="28.15" customHeight="1">
      <c r="B10" s="26" t="s">
        <v>45</v>
      </c>
      <c r="C10" s="7"/>
      <c r="D10" s="22">
        <f t="shared" si="1"/>
        <v>28</v>
      </c>
      <c r="E10" s="22">
        <v>40</v>
      </c>
      <c r="F10" s="23"/>
      <c r="G10" s="19">
        <f t="shared" si="2"/>
        <v>3.5714285714285712E-2</v>
      </c>
      <c r="H10" s="24">
        <v>1</v>
      </c>
      <c r="I10" s="19">
        <f t="shared" si="3"/>
        <v>0.6785714285714286</v>
      </c>
      <c r="J10" s="24">
        <v>19</v>
      </c>
      <c r="K10" s="23"/>
      <c r="L10" s="20">
        <f t="shared" si="4"/>
        <v>0.17857142857142858</v>
      </c>
      <c r="M10" s="37">
        <v>5</v>
      </c>
      <c r="N10" s="20">
        <f t="shared" si="5"/>
        <v>0.10714285714285714</v>
      </c>
      <c r="O10" s="25">
        <v>3</v>
      </c>
      <c r="P10" s="15"/>
    </row>
    <row r="11" spans="2:16" ht="28.15" customHeight="1">
      <c r="B11" s="26" t="s">
        <v>63</v>
      </c>
      <c r="C11" s="7"/>
      <c r="D11" s="22">
        <f t="shared" si="1"/>
        <v>1</v>
      </c>
      <c r="E11" s="22">
        <v>1</v>
      </c>
      <c r="F11" s="23"/>
      <c r="G11" s="19">
        <f t="shared" si="2"/>
        <v>0</v>
      </c>
      <c r="H11" s="24">
        <v>0</v>
      </c>
      <c r="I11" s="19">
        <f t="shared" si="3"/>
        <v>1</v>
      </c>
      <c r="J11" s="24">
        <v>1</v>
      </c>
      <c r="K11" s="23"/>
      <c r="L11" s="20">
        <f t="shared" si="4"/>
        <v>0</v>
      </c>
      <c r="M11" s="37">
        <v>0</v>
      </c>
      <c r="N11" s="20">
        <f t="shared" si="5"/>
        <v>0</v>
      </c>
      <c r="O11" s="25">
        <v>0</v>
      </c>
      <c r="P11" s="15"/>
    </row>
    <row r="12" spans="2:16" ht="28.15" customHeight="1">
      <c r="B12" s="26" t="s">
        <v>43</v>
      </c>
      <c r="C12" s="7"/>
      <c r="D12" s="22">
        <f t="shared" si="1"/>
        <v>1</v>
      </c>
      <c r="E12" s="22">
        <v>5</v>
      </c>
      <c r="F12" s="23"/>
      <c r="G12" s="19">
        <f t="shared" si="2"/>
        <v>0</v>
      </c>
      <c r="H12" s="24">
        <v>0</v>
      </c>
      <c r="I12" s="19">
        <f t="shared" si="3"/>
        <v>0</v>
      </c>
      <c r="J12" s="24">
        <v>0</v>
      </c>
      <c r="K12" s="23"/>
      <c r="L12" s="20">
        <f t="shared" si="4"/>
        <v>0</v>
      </c>
      <c r="M12" s="37">
        <v>0</v>
      </c>
      <c r="N12" s="20">
        <f t="shared" si="5"/>
        <v>1</v>
      </c>
      <c r="O12" s="25">
        <v>1</v>
      </c>
      <c r="P12" s="15"/>
    </row>
    <row r="13" spans="2:16" ht="28.15" customHeight="1">
      <c r="B13" s="26" t="s">
        <v>33</v>
      </c>
      <c r="C13" s="7"/>
      <c r="D13" s="22">
        <f t="shared" si="1"/>
        <v>4</v>
      </c>
      <c r="E13" s="22">
        <v>4</v>
      </c>
      <c r="F13" s="23"/>
      <c r="G13" s="19">
        <f t="shared" si="2"/>
        <v>0</v>
      </c>
      <c r="H13" s="24">
        <v>0</v>
      </c>
      <c r="I13" s="19">
        <f t="shared" si="3"/>
        <v>0.75</v>
      </c>
      <c r="J13" s="24">
        <v>3</v>
      </c>
      <c r="K13" s="23"/>
      <c r="L13" s="20">
        <f t="shared" si="4"/>
        <v>0.25</v>
      </c>
      <c r="M13" s="37">
        <v>1</v>
      </c>
      <c r="N13" s="20">
        <f t="shared" si="5"/>
        <v>0</v>
      </c>
      <c r="O13" s="25">
        <v>0</v>
      </c>
      <c r="P13" s="15"/>
    </row>
    <row r="14" spans="2:16" ht="28.15" customHeight="1">
      <c r="B14" s="26" t="s">
        <v>30</v>
      </c>
      <c r="C14" s="7"/>
      <c r="D14" s="22">
        <f t="shared" si="1"/>
        <v>2</v>
      </c>
      <c r="E14" s="22">
        <v>3</v>
      </c>
      <c r="F14" s="23"/>
      <c r="G14" s="19">
        <f t="shared" si="2"/>
        <v>0</v>
      </c>
      <c r="H14" s="24">
        <v>0</v>
      </c>
      <c r="I14" s="19">
        <f t="shared" si="3"/>
        <v>1</v>
      </c>
      <c r="J14" s="24">
        <v>2</v>
      </c>
      <c r="K14" s="23"/>
      <c r="L14" s="20">
        <f t="shared" si="4"/>
        <v>0</v>
      </c>
      <c r="M14" s="37">
        <v>0</v>
      </c>
      <c r="N14" s="20">
        <f t="shared" si="5"/>
        <v>0</v>
      </c>
      <c r="O14" s="25">
        <v>0</v>
      </c>
      <c r="P14" s="15"/>
    </row>
    <row r="15" spans="2:16" ht="28.15" customHeight="1">
      <c r="B15" s="26" t="s">
        <v>28</v>
      </c>
      <c r="C15" s="7"/>
      <c r="D15" s="22">
        <f t="shared" si="1"/>
        <v>6</v>
      </c>
      <c r="E15" s="22">
        <v>6</v>
      </c>
      <c r="F15" s="23"/>
      <c r="G15" s="19">
        <f t="shared" si="2"/>
        <v>0</v>
      </c>
      <c r="H15" s="24">
        <v>0</v>
      </c>
      <c r="I15" s="19">
        <f t="shared" si="3"/>
        <v>0.5</v>
      </c>
      <c r="J15" s="24">
        <v>3</v>
      </c>
      <c r="K15" s="23"/>
      <c r="L15" s="20">
        <f t="shared" si="4"/>
        <v>0.33333333333333331</v>
      </c>
      <c r="M15" s="37">
        <v>2</v>
      </c>
      <c r="N15" s="20">
        <f t="shared" si="5"/>
        <v>0.16666666666666666</v>
      </c>
      <c r="O15" s="25">
        <v>1</v>
      </c>
      <c r="P15" s="15"/>
    </row>
    <row r="16" spans="2:16" ht="28.15" customHeight="1">
      <c r="B16" s="26" t="s">
        <v>21</v>
      </c>
      <c r="C16" s="7"/>
      <c r="D16" s="22">
        <f t="shared" si="1"/>
        <v>1</v>
      </c>
      <c r="E16" s="22">
        <v>3</v>
      </c>
      <c r="F16" s="23"/>
      <c r="G16" s="19">
        <f t="shared" si="2"/>
        <v>0</v>
      </c>
      <c r="H16" s="24">
        <v>0</v>
      </c>
      <c r="I16" s="19">
        <f t="shared" si="3"/>
        <v>0</v>
      </c>
      <c r="J16" s="24">
        <v>0</v>
      </c>
      <c r="K16" s="23"/>
      <c r="L16" s="20">
        <f t="shared" si="4"/>
        <v>1</v>
      </c>
      <c r="M16" s="37">
        <v>1</v>
      </c>
      <c r="N16" s="20">
        <f t="shared" si="5"/>
        <v>0</v>
      </c>
      <c r="O16" s="25">
        <v>0</v>
      </c>
      <c r="P16" s="15"/>
    </row>
    <row r="17" spans="2:16" ht="28.15" customHeight="1">
      <c r="B17" s="26" t="s">
        <v>19</v>
      </c>
      <c r="C17" s="7"/>
      <c r="D17" s="22">
        <f t="shared" si="1"/>
        <v>3</v>
      </c>
      <c r="E17" s="22">
        <v>11</v>
      </c>
      <c r="F17" s="23"/>
      <c r="G17" s="19">
        <f t="shared" si="2"/>
        <v>0</v>
      </c>
      <c r="H17" s="24">
        <v>0</v>
      </c>
      <c r="I17" s="19">
        <f t="shared" si="3"/>
        <v>1</v>
      </c>
      <c r="J17" s="24">
        <v>3</v>
      </c>
      <c r="K17" s="23"/>
      <c r="L17" s="20">
        <f t="shared" si="4"/>
        <v>0</v>
      </c>
      <c r="M17" s="37">
        <v>0</v>
      </c>
      <c r="N17" s="20">
        <f t="shared" si="5"/>
        <v>0</v>
      </c>
      <c r="O17" s="25">
        <v>0</v>
      </c>
      <c r="P17" s="15"/>
    </row>
    <row r="18" spans="2:16" ht="28.15" customHeight="1">
      <c r="B18" s="26" t="s">
        <v>17</v>
      </c>
      <c r="C18" s="7"/>
      <c r="D18" s="22">
        <f t="shared" si="1"/>
        <v>5</v>
      </c>
      <c r="E18" s="22">
        <v>10</v>
      </c>
      <c r="F18" s="23"/>
      <c r="G18" s="19">
        <f t="shared" si="2"/>
        <v>0</v>
      </c>
      <c r="H18" s="24">
        <v>0</v>
      </c>
      <c r="I18" s="19">
        <f t="shared" si="3"/>
        <v>1</v>
      </c>
      <c r="J18" s="24">
        <v>5</v>
      </c>
      <c r="K18" s="23"/>
      <c r="L18" s="20">
        <f t="shared" si="4"/>
        <v>0</v>
      </c>
      <c r="M18" s="37">
        <v>0</v>
      </c>
      <c r="N18" s="20">
        <f t="shared" si="5"/>
        <v>0</v>
      </c>
      <c r="O18" s="25">
        <v>0</v>
      </c>
      <c r="P18" s="15"/>
    </row>
    <row r="19" spans="2:16" ht="28.15" customHeight="1">
      <c r="B19" s="26" t="s">
        <v>15</v>
      </c>
      <c r="C19" s="7"/>
      <c r="D19" s="22">
        <f t="shared" si="1"/>
        <v>3</v>
      </c>
      <c r="E19" s="22">
        <v>3</v>
      </c>
      <c r="F19" s="23"/>
      <c r="G19" s="19">
        <f t="shared" si="2"/>
        <v>0</v>
      </c>
      <c r="H19" s="24">
        <v>0</v>
      </c>
      <c r="I19" s="19">
        <f t="shared" si="3"/>
        <v>0.66666666666666663</v>
      </c>
      <c r="J19" s="24">
        <v>2</v>
      </c>
      <c r="K19" s="23"/>
      <c r="L19" s="20">
        <f t="shared" si="4"/>
        <v>0</v>
      </c>
      <c r="M19" s="37">
        <v>0</v>
      </c>
      <c r="N19" s="20">
        <f t="shared" si="5"/>
        <v>0.33333333333333331</v>
      </c>
      <c r="O19" s="25">
        <v>1</v>
      </c>
      <c r="P19" s="15"/>
    </row>
    <row r="20" spans="2:16" ht="28.15" customHeight="1">
      <c r="B20" s="26" t="s">
        <v>7</v>
      </c>
      <c r="C20" s="7"/>
      <c r="D20" s="22">
        <f t="shared" si="1"/>
        <v>2</v>
      </c>
      <c r="E20" s="22">
        <v>2</v>
      </c>
      <c r="F20" s="23"/>
      <c r="G20" s="19">
        <f t="shared" si="2"/>
        <v>0</v>
      </c>
      <c r="H20" s="24">
        <v>0</v>
      </c>
      <c r="I20" s="19">
        <f t="shared" si="3"/>
        <v>1</v>
      </c>
      <c r="J20" s="24">
        <v>2</v>
      </c>
      <c r="K20" s="23"/>
      <c r="L20" s="20">
        <f t="shared" si="4"/>
        <v>0</v>
      </c>
      <c r="M20" s="37">
        <v>0</v>
      </c>
      <c r="N20" s="20">
        <f t="shared" si="5"/>
        <v>0</v>
      </c>
      <c r="O20" s="25">
        <v>0</v>
      </c>
      <c r="P20" s="15"/>
    </row>
    <row r="21" spans="2:16" ht="28.15" customHeight="1">
      <c r="B21" s="26" t="s">
        <v>6</v>
      </c>
      <c r="C21" s="7"/>
      <c r="D21" s="22">
        <f t="shared" si="1"/>
        <v>1</v>
      </c>
      <c r="E21" s="22">
        <v>1</v>
      </c>
      <c r="F21" s="23"/>
      <c r="G21" s="19">
        <f t="shared" si="2"/>
        <v>0</v>
      </c>
      <c r="H21" s="24">
        <v>0</v>
      </c>
      <c r="I21" s="19">
        <f t="shared" si="3"/>
        <v>1</v>
      </c>
      <c r="J21" s="24">
        <v>1</v>
      </c>
      <c r="K21" s="23"/>
      <c r="L21" s="20">
        <f t="shared" si="4"/>
        <v>0</v>
      </c>
      <c r="M21" s="37">
        <v>0</v>
      </c>
      <c r="N21" s="20">
        <f t="shared" si="5"/>
        <v>0</v>
      </c>
      <c r="O21" s="25">
        <v>0</v>
      </c>
      <c r="P21" s="15"/>
    </row>
    <row r="22" spans="2:16" ht="28.15" customHeight="1">
      <c r="B22" s="26" t="s">
        <v>5</v>
      </c>
      <c r="C22" s="7"/>
      <c r="D22" s="22">
        <f t="shared" si="1"/>
        <v>3</v>
      </c>
      <c r="E22" s="22">
        <v>3</v>
      </c>
      <c r="F22" s="23"/>
      <c r="G22" s="19">
        <f t="shared" si="2"/>
        <v>0</v>
      </c>
      <c r="H22" s="24">
        <v>0</v>
      </c>
      <c r="I22" s="19">
        <f t="shared" si="3"/>
        <v>0</v>
      </c>
      <c r="J22" s="24">
        <v>0</v>
      </c>
      <c r="K22" s="23"/>
      <c r="L22" s="20">
        <f t="shared" si="4"/>
        <v>0</v>
      </c>
      <c r="M22" s="37">
        <v>0</v>
      </c>
      <c r="N22" s="20">
        <f t="shared" si="5"/>
        <v>1</v>
      </c>
      <c r="O22" s="25">
        <v>3</v>
      </c>
      <c r="P22" s="15"/>
    </row>
    <row r="23" spans="2:16" ht="28.15" customHeight="1">
      <c r="B23" s="26" t="s">
        <v>3</v>
      </c>
      <c r="C23" s="7"/>
      <c r="D23" s="22">
        <f t="shared" si="1"/>
        <v>3</v>
      </c>
      <c r="E23" s="22">
        <v>4</v>
      </c>
      <c r="F23" s="23"/>
      <c r="G23" s="19">
        <f t="shared" si="2"/>
        <v>0</v>
      </c>
      <c r="H23" s="24">
        <v>0</v>
      </c>
      <c r="I23" s="19">
        <f t="shared" si="3"/>
        <v>0.66666666666666663</v>
      </c>
      <c r="J23" s="24">
        <v>2</v>
      </c>
      <c r="K23" s="23"/>
      <c r="L23" s="20">
        <f t="shared" si="4"/>
        <v>0.33333333333333331</v>
      </c>
      <c r="M23" s="37">
        <v>1</v>
      </c>
      <c r="N23" s="20">
        <f t="shared" si="5"/>
        <v>0</v>
      </c>
      <c r="O23" s="25">
        <v>0</v>
      </c>
      <c r="P23" s="15"/>
    </row>
    <row r="24" spans="2:16" ht="28.15" customHeight="1">
      <c r="B24" s="26" t="s">
        <v>62</v>
      </c>
      <c r="C24" s="7"/>
      <c r="D24" s="22">
        <f t="shared" si="1"/>
        <v>1</v>
      </c>
      <c r="E24" s="22">
        <v>1</v>
      </c>
      <c r="F24" s="23"/>
      <c r="G24" s="19">
        <f t="shared" si="2"/>
        <v>0</v>
      </c>
      <c r="H24" s="24">
        <v>0</v>
      </c>
      <c r="I24" s="19">
        <f t="shared" si="3"/>
        <v>1</v>
      </c>
      <c r="J24" s="24">
        <v>1</v>
      </c>
      <c r="K24" s="23"/>
      <c r="L24" s="20">
        <f t="shared" si="4"/>
        <v>0</v>
      </c>
      <c r="M24" s="37">
        <v>0</v>
      </c>
      <c r="N24" s="20">
        <f t="shared" si="5"/>
        <v>0</v>
      </c>
      <c r="O24" s="25">
        <v>0</v>
      </c>
      <c r="P24" s="15"/>
    </row>
    <row r="25" spans="2:16" ht="28.15" customHeight="1">
      <c r="B25" s="26" t="s">
        <v>1</v>
      </c>
      <c r="C25" s="7"/>
      <c r="D25" s="22">
        <f t="shared" si="1"/>
        <v>121</v>
      </c>
      <c r="E25" s="22">
        <v>192</v>
      </c>
      <c r="F25" s="23"/>
      <c r="G25" s="19">
        <f t="shared" si="2"/>
        <v>5.7851239669421489E-2</v>
      </c>
      <c r="H25" s="24">
        <v>7</v>
      </c>
      <c r="I25" s="19">
        <f t="shared" si="3"/>
        <v>0.57851239669421484</v>
      </c>
      <c r="J25" s="24">
        <v>70</v>
      </c>
      <c r="K25" s="23"/>
      <c r="L25" s="20">
        <f t="shared" si="4"/>
        <v>0.19008264462809918</v>
      </c>
      <c r="M25" s="37">
        <v>23</v>
      </c>
      <c r="N25" s="20">
        <f t="shared" si="5"/>
        <v>0.17355371900826447</v>
      </c>
      <c r="O25" s="25">
        <v>21</v>
      </c>
      <c r="P25" s="15"/>
    </row>
    <row r="26" spans="2:16">
      <c r="D26" s="6"/>
      <c r="E26" s="6"/>
      <c r="G26" s="6"/>
      <c r="H26" s="6"/>
      <c r="I26" s="6"/>
      <c r="J26" s="6"/>
      <c r="L26" s="6"/>
      <c r="M26" s="6"/>
      <c r="N26" s="6"/>
      <c r="O26" s="6"/>
    </row>
  </sheetData>
  <mergeCells count="7">
    <mergeCell ref="D3:E3"/>
    <mergeCell ref="G3:J3"/>
    <mergeCell ref="L3:O3"/>
    <mergeCell ref="G4:H4"/>
    <mergeCell ref="I4:J4"/>
    <mergeCell ref="L4:M4"/>
    <mergeCell ref="N4:O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241D-F088-A742-BF85-63FD1B78589E}">
  <dimension ref="B1:P11"/>
  <sheetViews>
    <sheetView zoomScaleNormal="100" workbookViewId="0"/>
  </sheetViews>
  <sheetFormatPr defaultColWidth="8.73046875" defaultRowHeight="16.5"/>
  <cols>
    <col min="1" max="1" width="2.73046875" style="1" customWidth="1"/>
    <col min="2" max="2" width="27.265625" style="18" customWidth="1"/>
    <col min="3" max="3" width="1.73046875" style="1" customWidth="1"/>
    <col min="4" max="5" width="26.73046875" style="1" customWidth="1"/>
    <col min="6" max="6" width="1.73046875" style="1" customWidth="1"/>
    <col min="7" max="10" width="26.73046875" style="1" customWidth="1"/>
    <col min="11" max="11" width="1.73046875" style="1" customWidth="1"/>
    <col min="12" max="15" width="26.73046875" style="1" customWidth="1"/>
    <col min="16" max="16384" width="8.73046875" style="1"/>
  </cols>
  <sheetData>
    <row r="1" spans="2:16" s="29" customFormat="1" ht="73.150000000000006" customHeight="1">
      <c r="B1" s="28" t="s">
        <v>68</v>
      </c>
      <c r="E1" s="30"/>
      <c r="F1" s="31"/>
      <c r="G1" s="32"/>
      <c r="H1" s="32"/>
      <c r="I1" s="31"/>
      <c r="J1" s="31"/>
      <c r="K1" s="31"/>
      <c r="L1" s="31"/>
      <c r="M1" s="31"/>
      <c r="N1" s="31"/>
      <c r="O1" s="31"/>
    </row>
    <row r="2" spans="2:16" s="4" customFormat="1" ht="52.15" customHeight="1">
      <c r="B2" s="43" t="s">
        <v>60</v>
      </c>
      <c r="E2" s="33"/>
      <c r="F2" s="34"/>
      <c r="G2" s="35"/>
      <c r="H2" s="35"/>
      <c r="I2" s="36"/>
      <c r="J2" s="36"/>
      <c r="K2" s="36"/>
      <c r="M2" s="36"/>
      <c r="N2" s="36"/>
      <c r="O2" s="36"/>
    </row>
    <row r="3" spans="2:16" s="5" customFormat="1" ht="39" customHeight="1">
      <c r="B3" s="17"/>
      <c r="C3" s="9"/>
      <c r="D3" s="60" t="s">
        <v>59</v>
      </c>
      <c r="E3" s="60"/>
      <c r="F3" s="11"/>
      <c r="G3" s="61" t="s">
        <v>58</v>
      </c>
      <c r="H3" s="61"/>
      <c r="I3" s="61"/>
      <c r="J3" s="61"/>
      <c r="K3" s="11"/>
      <c r="L3" s="62" t="s">
        <v>57</v>
      </c>
      <c r="M3" s="62"/>
      <c r="N3" s="62"/>
      <c r="O3" s="62"/>
      <c r="P3" s="13"/>
    </row>
    <row r="4" spans="2:16" s="3" customFormat="1" ht="82.15" customHeight="1">
      <c r="B4" s="2"/>
      <c r="C4" s="10"/>
      <c r="D4" s="16" t="s">
        <v>64</v>
      </c>
      <c r="E4" s="16" t="s">
        <v>55</v>
      </c>
      <c r="F4" s="12"/>
      <c r="G4" s="65" t="s">
        <v>65</v>
      </c>
      <c r="H4" s="66"/>
      <c r="I4" s="65" t="s">
        <v>71</v>
      </c>
      <c r="J4" s="66"/>
      <c r="K4" s="12"/>
      <c r="L4" s="67" t="s">
        <v>66</v>
      </c>
      <c r="M4" s="68"/>
      <c r="N4" s="67" t="s">
        <v>67</v>
      </c>
      <c r="O4" s="68"/>
      <c r="P4" s="14"/>
    </row>
    <row r="5" spans="2:16" s="42" customFormat="1" ht="28.15" customHeight="1">
      <c r="B5" s="49" t="s">
        <v>52</v>
      </c>
      <c r="C5" s="38"/>
      <c r="D5" s="50">
        <v>135</v>
      </c>
      <c r="E5" s="50">
        <f>SUM(E6:E510)</f>
        <v>272</v>
      </c>
      <c r="F5" s="39"/>
      <c r="G5" s="51">
        <v>0.01</v>
      </c>
      <c r="H5" s="50">
        <f>SUM(H6:H10)</f>
        <v>2</v>
      </c>
      <c r="I5" s="51">
        <v>0.31</v>
      </c>
      <c r="J5" s="50">
        <f>SUM(J6:J10)</f>
        <v>86</v>
      </c>
      <c r="K5" s="40"/>
      <c r="L5" s="51">
        <v>0.06</v>
      </c>
      <c r="M5" s="50">
        <f>SUM(M6:M10)</f>
        <v>16</v>
      </c>
      <c r="N5" s="51">
        <v>0.61</v>
      </c>
      <c r="O5" s="52">
        <f>SUM(O6:O10)</f>
        <v>168</v>
      </c>
      <c r="P5" s="41"/>
    </row>
    <row r="6" spans="2:16" ht="28.15" customHeight="1">
      <c r="B6" s="26" t="s">
        <v>50</v>
      </c>
      <c r="C6" s="7"/>
      <c r="D6" s="22">
        <f t="shared" ref="D6:D9" si="0">SUM(H6,J6,M6,O6)</f>
        <v>1</v>
      </c>
      <c r="E6" s="22">
        <v>1</v>
      </c>
      <c r="F6" s="23"/>
      <c r="G6" s="19">
        <v>0</v>
      </c>
      <c r="H6" s="24">
        <v>0</v>
      </c>
      <c r="I6" s="19">
        <f t="shared" ref="I6:I9" si="1">J6/D6</f>
        <v>0</v>
      </c>
      <c r="J6" s="24">
        <v>0</v>
      </c>
      <c r="K6" s="23"/>
      <c r="L6" s="20">
        <f t="shared" ref="L6:L9" si="2">M6/D6</f>
        <v>0</v>
      </c>
      <c r="M6" s="25">
        <v>0</v>
      </c>
      <c r="N6" s="20">
        <f t="shared" ref="N6:N9" si="3">O6/D6</f>
        <v>1</v>
      </c>
      <c r="O6" s="21">
        <v>1</v>
      </c>
      <c r="P6" s="15"/>
    </row>
    <row r="7" spans="2:16" ht="28.15" customHeight="1">
      <c r="B7" s="26" t="s">
        <v>47</v>
      </c>
      <c r="C7" s="7"/>
      <c r="D7" s="22">
        <v>44</v>
      </c>
      <c r="E7" s="22">
        <v>61</v>
      </c>
      <c r="F7" s="23"/>
      <c r="G7" s="19">
        <f t="shared" ref="G7:G9" si="4">H7/D7</f>
        <v>0</v>
      </c>
      <c r="H7" s="24">
        <v>0</v>
      </c>
      <c r="I7" s="19">
        <v>0.69</v>
      </c>
      <c r="J7" s="24">
        <v>42</v>
      </c>
      <c r="K7" s="23"/>
      <c r="L7" s="20">
        <v>0.23</v>
      </c>
      <c r="M7" s="25">
        <v>14</v>
      </c>
      <c r="N7" s="20">
        <v>0.08</v>
      </c>
      <c r="O7" s="21">
        <v>5</v>
      </c>
      <c r="P7" s="15"/>
    </row>
    <row r="8" spans="2:16" ht="28.15" customHeight="1">
      <c r="B8" s="26" t="s">
        <v>7</v>
      </c>
      <c r="C8" s="7"/>
      <c r="D8" s="22">
        <f t="shared" si="0"/>
        <v>2</v>
      </c>
      <c r="E8" s="22">
        <v>2</v>
      </c>
      <c r="F8" s="23"/>
      <c r="G8" s="19">
        <f t="shared" si="4"/>
        <v>0</v>
      </c>
      <c r="H8" s="24">
        <v>0</v>
      </c>
      <c r="I8" s="19">
        <f t="shared" si="1"/>
        <v>0</v>
      </c>
      <c r="J8" s="24">
        <v>0</v>
      </c>
      <c r="K8" s="23"/>
      <c r="L8" s="20">
        <f t="shared" si="2"/>
        <v>0</v>
      </c>
      <c r="M8" s="25">
        <v>0</v>
      </c>
      <c r="N8" s="20">
        <f t="shared" si="3"/>
        <v>1</v>
      </c>
      <c r="O8" s="21">
        <v>2</v>
      </c>
      <c r="P8" s="15"/>
    </row>
    <row r="9" spans="2:16" ht="28.15" customHeight="1">
      <c r="B9" s="26" t="s">
        <v>2</v>
      </c>
      <c r="C9" s="7"/>
      <c r="D9" s="22">
        <f t="shared" si="0"/>
        <v>2</v>
      </c>
      <c r="E9" s="22">
        <v>2</v>
      </c>
      <c r="F9" s="23"/>
      <c r="G9" s="19">
        <f t="shared" si="4"/>
        <v>0</v>
      </c>
      <c r="H9" s="24">
        <v>0</v>
      </c>
      <c r="I9" s="19">
        <f t="shared" si="1"/>
        <v>0</v>
      </c>
      <c r="J9" s="24">
        <v>0</v>
      </c>
      <c r="K9" s="23"/>
      <c r="L9" s="20">
        <f t="shared" si="2"/>
        <v>0</v>
      </c>
      <c r="M9" s="25">
        <v>0</v>
      </c>
      <c r="N9" s="20">
        <f t="shared" si="3"/>
        <v>1</v>
      </c>
      <c r="O9" s="21">
        <v>2</v>
      </c>
      <c r="P9" s="15"/>
    </row>
    <row r="10" spans="2:16" ht="28.15" customHeight="1">
      <c r="B10" s="26" t="s">
        <v>1</v>
      </c>
      <c r="C10" s="7"/>
      <c r="D10" s="22">
        <v>86</v>
      </c>
      <c r="E10" s="22">
        <v>206</v>
      </c>
      <c r="F10" s="23"/>
      <c r="G10" s="19">
        <v>0.01</v>
      </c>
      <c r="H10" s="24">
        <v>2</v>
      </c>
      <c r="I10" s="19">
        <v>0.21</v>
      </c>
      <c r="J10" s="24">
        <v>44</v>
      </c>
      <c r="K10" s="23"/>
      <c r="L10" s="20">
        <v>0.01</v>
      </c>
      <c r="M10" s="25">
        <v>2</v>
      </c>
      <c r="N10" s="20">
        <v>0.77</v>
      </c>
      <c r="O10" s="21">
        <v>158</v>
      </c>
      <c r="P10" s="15"/>
    </row>
    <row r="11" spans="2:16">
      <c r="D11" s="6"/>
      <c r="E11" s="6"/>
      <c r="G11" s="6"/>
      <c r="H11" s="6"/>
      <c r="I11" s="6"/>
      <c r="J11" s="6"/>
      <c r="L11" s="6"/>
      <c r="M11" s="6"/>
      <c r="N11" s="6"/>
      <c r="O11" s="6"/>
    </row>
  </sheetData>
  <mergeCells count="7">
    <mergeCell ref="D3:E3"/>
    <mergeCell ref="G3:J3"/>
    <mergeCell ref="L3:O3"/>
    <mergeCell ref="G4:H4"/>
    <mergeCell ref="I4:J4"/>
    <mergeCell ref="L4:M4"/>
    <mergeCell ref="N4:O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Notes0 xmlns="e8df3db0-9164-4153-b116-15b48c547070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3CAC8DEED5644AAE8B4A2DB68BF41F" ma:contentTypeVersion="15" ma:contentTypeDescription="Create a new document." ma:contentTypeScope="" ma:versionID="69e46ec765cb2b5a810e0ea2aeea323e">
  <xsd:schema xmlns:xsd="http://www.w3.org/2001/XMLSchema" xmlns:xs="http://www.w3.org/2001/XMLSchema" xmlns:p="http://schemas.microsoft.com/office/2006/metadata/properties" xmlns:ns1="http://schemas.microsoft.com/sharepoint/v3" xmlns:ns2="267b04ac-9b2d-4d02-8871-d86a5c3508e4" xmlns:ns3="e8df3db0-9164-4153-b116-15b48c547070" targetNamespace="http://schemas.microsoft.com/office/2006/metadata/properties" ma:root="true" ma:fieldsID="e233a03078995654717f204b9568fe36" ns1:_="" ns2:_="" ns3:_="">
    <xsd:import namespace="http://schemas.microsoft.com/sharepoint/v3"/>
    <xsd:import namespace="267b04ac-9b2d-4d02-8871-d86a5c3508e4"/>
    <xsd:import namespace="e8df3db0-9164-4153-b116-15b48c54707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Notes0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7b04ac-9b2d-4d02-8871-d86a5c3508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df3db0-9164-4153-b116-15b48c5470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8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  <xsd:element name="Notes0" ma:index="19" nillable="true" ma:displayName="Notes" ma:internalName="Notes0">
      <xsd:simpleType>
        <xsd:restriction base="dms:Text">
          <xsd:maxLength value="255"/>
        </xsd:restriction>
      </xsd:simpleType>
    </xsd:element>
    <xsd:element name="MediaServiceLocation" ma:index="20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65E786-7AA6-4800-82D9-03EF1BDCE6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048CF8-136C-4A71-9D78-6C364AABFFF3}">
  <ds:schemaRefs>
    <ds:schemaRef ds:uri="http://www.w3.org/XML/1998/namespace"/>
    <ds:schemaRef ds:uri="http://schemas.microsoft.com/office/infopath/2007/PartnerControls"/>
    <ds:schemaRef ds:uri="http://purl.org/dc/terms/"/>
    <ds:schemaRef ds:uri="267b04ac-9b2d-4d02-8871-d86a5c3508e4"/>
    <ds:schemaRef ds:uri="http://purl.org/dc/dcmitype/"/>
    <ds:schemaRef ds:uri="http://schemas.microsoft.com/office/2006/documentManagement/types"/>
    <ds:schemaRef ds:uri="http://schemas.microsoft.com/sharepoint/v3"/>
    <ds:schemaRef ds:uri="http://purl.org/dc/elements/1.1/"/>
    <ds:schemaRef ds:uri="http://schemas.openxmlformats.org/package/2006/metadata/core-properties"/>
    <ds:schemaRef ds:uri="e8df3db0-9164-4153-b116-15b48c547070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B8D6817-587A-4FCC-93D6-8B34DB1E20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67b04ac-9b2d-4d02-8871-d86a5c3508e4"/>
    <ds:schemaRef ds:uri="e8df3db0-9164-4153-b116-15b48c5470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Criminal</vt:lpstr>
      <vt:lpstr>Emergencies</vt:lpstr>
      <vt:lpstr>Civil Legal Requests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Karimian (CELA)</dc:creator>
  <cp:lastModifiedBy>Kristen Schiebel (Artech Consulting LLC)</cp:lastModifiedBy>
  <dcterms:created xsi:type="dcterms:W3CDTF">2018-10-02T14:50:02Z</dcterms:created>
  <dcterms:modified xsi:type="dcterms:W3CDTF">2019-11-08T16:16:47Z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mikari@microsoft.com</vt:lpwstr>
  </property>
  <property fmtid="{D5CDD505-2E9C-101B-9397-08002B2CF9AE}" pid="5" name="MSIP_Label_f42aa342-8706-4288-bd11-ebb85995028c_SetDate">
    <vt:lpwstr>2018-10-02T15:01:33.9084954Z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0x0101004E3CAC8DEED5644AAE8B4A2DB68BF41F</vt:lpwstr>
  </property>
</Properties>
</file>