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mikari_microsoft_com/Documents/Desktop/"/>
    </mc:Choice>
  </mc:AlternateContent>
  <xr:revisionPtr revIDLastSave="149" documentId="13_ncr:1_{C8F77242-6B62-4E64-A08C-37E4BCDEB015}" xr6:coauthVersionLast="46" xr6:coauthVersionMax="46" xr10:uidLastSave="{3ECBEDF1-4900-457B-82F8-E19FD588B494}"/>
  <bookViews>
    <workbookView xWindow="-120" yWindow="-16320" windowWidth="38640" windowHeight="15840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3" l="1"/>
  <c r="D7" i="6" l="1"/>
  <c r="G7" i="6" s="1"/>
  <c r="D8" i="6"/>
  <c r="G8" i="6" s="1"/>
  <c r="D9" i="6"/>
  <c r="G9" i="6" s="1"/>
  <c r="D10" i="6"/>
  <c r="N10" i="6" s="1"/>
  <c r="D11" i="6"/>
  <c r="L11" i="6" s="1"/>
  <c r="D12" i="6"/>
  <c r="G12" i="6" s="1"/>
  <c r="D13" i="6"/>
  <c r="N13" i="6" s="1"/>
  <c r="D14" i="6"/>
  <c r="N14" i="6" s="1"/>
  <c r="D15" i="6"/>
  <c r="N15" i="6" s="1"/>
  <c r="D16" i="6"/>
  <c r="L16" i="6" s="1"/>
  <c r="D17" i="6"/>
  <c r="N17" i="6" s="1"/>
  <c r="D18" i="6"/>
  <c r="N18" i="6" s="1"/>
  <c r="D19" i="6"/>
  <c r="L19" i="6" s="1"/>
  <c r="D20" i="6"/>
  <c r="L20" i="6" s="1"/>
  <c r="D21" i="6"/>
  <c r="L21" i="6" s="1"/>
  <c r="D22" i="6"/>
  <c r="N22" i="6" s="1"/>
  <c r="D23" i="6"/>
  <c r="L23" i="6" s="1"/>
  <c r="D24" i="6"/>
  <c r="L24" i="6" s="1"/>
  <c r="D25" i="6"/>
  <c r="L25" i="6" s="1"/>
  <c r="D26" i="6"/>
  <c r="N26" i="6" s="1"/>
  <c r="D27" i="6"/>
  <c r="L27" i="6" s="1"/>
  <c r="D28" i="6"/>
  <c r="D29" i="6"/>
  <c r="L29" i="6" s="1"/>
  <c r="D30" i="6"/>
  <c r="N30" i="6" s="1"/>
  <c r="D31" i="6"/>
  <c r="L31" i="6" s="1"/>
  <c r="D6" i="6"/>
  <c r="D7" i="3"/>
  <c r="G7" i="3" s="1"/>
  <c r="D8" i="3"/>
  <c r="I8" i="3" s="1"/>
  <c r="D9" i="3"/>
  <c r="G9" i="3" s="1"/>
  <c r="D10" i="3"/>
  <c r="N10" i="3" s="1"/>
  <c r="D11" i="3"/>
  <c r="G11" i="3" s="1"/>
  <c r="D12" i="3"/>
  <c r="I12" i="3" s="1"/>
  <c r="D13" i="3"/>
  <c r="G13" i="3" s="1"/>
  <c r="D14" i="3"/>
  <c r="N14" i="3" s="1"/>
  <c r="D15" i="3"/>
  <c r="G15" i="3" s="1"/>
  <c r="D16" i="3"/>
  <c r="N16" i="3" s="1"/>
  <c r="D17" i="3"/>
  <c r="N17" i="3" s="1"/>
  <c r="D18" i="3"/>
  <c r="I18" i="3" s="1"/>
  <c r="D19" i="3"/>
  <c r="G19" i="3" s="1"/>
  <c r="D20" i="3"/>
  <c r="N20" i="3" s="1"/>
  <c r="D21" i="3"/>
  <c r="N21" i="3" s="1"/>
  <c r="D22" i="3"/>
  <c r="L22" i="3" s="1"/>
  <c r="D23" i="3"/>
  <c r="L23" i="3" s="1"/>
  <c r="D24" i="3"/>
  <c r="N24" i="3" s="1"/>
  <c r="D25" i="3"/>
  <c r="N25" i="3" s="1"/>
  <c r="D26" i="3"/>
  <c r="N26" i="3" s="1"/>
  <c r="N27" i="3"/>
  <c r="D28" i="3"/>
  <c r="N28" i="3" s="1"/>
  <c r="D29" i="3"/>
  <c r="N29" i="3" s="1"/>
  <c r="D30" i="3"/>
  <c r="I30" i="3" s="1"/>
  <c r="D31" i="3"/>
  <c r="G31" i="3" s="1"/>
  <c r="D32" i="3"/>
  <c r="N32" i="3" s="1"/>
  <c r="D33" i="3"/>
  <c r="N33" i="3" s="1"/>
  <c r="D34" i="3"/>
  <c r="L34" i="3" s="1"/>
  <c r="D35" i="3"/>
  <c r="N35" i="3" s="1"/>
  <c r="D36" i="3"/>
  <c r="N36" i="3" s="1"/>
  <c r="D37" i="3"/>
  <c r="N37" i="3" s="1"/>
  <c r="D38" i="3"/>
  <c r="N38" i="3" s="1"/>
  <c r="D39" i="3"/>
  <c r="G39" i="3" s="1"/>
  <c r="D40" i="3"/>
  <c r="N40" i="3" s="1"/>
  <c r="D41" i="3"/>
  <c r="N41" i="3" s="1"/>
  <c r="D42" i="3"/>
  <c r="I42" i="3" s="1"/>
  <c r="D43" i="3"/>
  <c r="N43" i="3" s="1"/>
  <c r="D44" i="3"/>
  <c r="N44" i="3" s="1"/>
  <c r="D45" i="3"/>
  <c r="N45" i="3" s="1"/>
  <c r="D46" i="3"/>
  <c r="G46" i="3" s="1"/>
  <c r="D47" i="3"/>
  <c r="G47" i="3" s="1"/>
  <c r="D48" i="3"/>
  <c r="N48" i="3" s="1"/>
  <c r="D49" i="3"/>
  <c r="N49" i="3" s="1"/>
  <c r="D50" i="3"/>
  <c r="I50" i="3" s="1"/>
  <c r="D51" i="3"/>
  <c r="N51" i="3" s="1"/>
  <c r="D6" i="3"/>
  <c r="N6" i="3" s="1"/>
  <c r="O5" i="6"/>
  <c r="M5" i="6"/>
  <c r="J5" i="6"/>
  <c r="H5" i="6"/>
  <c r="E5" i="6"/>
  <c r="N16" i="6"/>
  <c r="L17" i="6"/>
  <c r="L18" i="6"/>
  <c r="N20" i="6"/>
  <c r="L22" i="6"/>
  <c r="L26" i="6"/>
  <c r="L28" i="6"/>
  <c r="N28" i="6"/>
  <c r="L30" i="6"/>
  <c r="G16" i="6"/>
  <c r="I16" i="6"/>
  <c r="G18" i="6"/>
  <c r="I20" i="6"/>
  <c r="G22" i="6"/>
  <c r="G24" i="6"/>
  <c r="G26" i="6"/>
  <c r="G28" i="6"/>
  <c r="I28" i="6"/>
  <c r="G30" i="6"/>
  <c r="N34" i="3"/>
  <c r="N42" i="3"/>
  <c r="L30" i="3"/>
  <c r="L50" i="3"/>
  <c r="O5" i="3"/>
  <c r="M5" i="3"/>
  <c r="J5" i="3"/>
  <c r="H5" i="3"/>
  <c r="I26" i="3"/>
  <c r="I46" i="3"/>
  <c r="I47" i="3"/>
  <c r="G34" i="3"/>
  <c r="G42" i="3"/>
  <c r="O5" i="7"/>
  <c r="M5" i="7"/>
  <c r="J5" i="7"/>
  <c r="H5" i="7"/>
  <c r="E5" i="7"/>
  <c r="D5" i="7"/>
  <c r="N13" i="7"/>
  <c r="L13" i="7"/>
  <c r="I13" i="7"/>
  <c r="G13" i="7"/>
  <c r="N12" i="7"/>
  <c r="L12" i="7"/>
  <c r="I12" i="7"/>
  <c r="G12" i="7"/>
  <c r="G6" i="7"/>
  <c r="G8" i="7"/>
  <c r="G9" i="7"/>
  <c r="G10" i="7"/>
  <c r="G11" i="7"/>
  <c r="G7" i="7"/>
  <c r="I6" i="7"/>
  <c r="I8" i="7"/>
  <c r="I9" i="7"/>
  <c r="I10" i="7"/>
  <c r="I11" i="7"/>
  <c r="I7" i="7"/>
  <c r="L7" i="7"/>
  <c r="L8" i="7"/>
  <c r="L9" i="7"/>
  <c r="L10" i="7"/>
  <c r="L11" i="7"/>
  <c r="L6" i="7"/>
  <c r="N6" i="7"/>
  <c r="N7" i="7"/>
  <c r="N8" i="7"/>
  <c r="N9" i="7"/>
  <c r="N10" i="7"/>
  <c r="N11" i="7"/>
  <c r="G5" i="7"/>
  <c r="L15" i="6"/>
  <c r="I12" i="6"/>
  <c r="G11" i="6"/>
  <c r="N8" i="6"/>
  <c r="I7" i="6"/>
  <c r="N6" i="6"/>
  <c r="G15" i="6"/>
  <c r="L12" i="6"/>
  <c r="G14" i="6"/>
  <c r="G6" i="6"/>
  <c r="N7" i="6"/>
  <c r="I6" i="6"/>
  <c r="L6" i="6"/>
  <c r="N12" i="6"/>
  <c r="L8" i="6"/>
  <c r="I8" i="6"/>
  <c r="L10" i="6"/>
  <c r="E5" i="3"/>
  <c r="L9" i="3"/>
  <c r="L13" i="3"/>
  <c r="G10" i="3"/>
  <c r="N9" i="3"/>
  <c r="I9" i="3"/>
  <c r="L10" i="3"/>
  <c r="I29" i="6" l="1"/>
  <c r="I24" i="6"/>
  <c r="G20" i="6"/>
  <c r="N24" i="6"/>
  <c r="G17" i="6"/>
  <c r="N29" i="6"/>
  <c r="L13" i="6"/>
  <c r="N9" i="6"/>
  <c r="I9" i="6"/>
  <c r="G13" i="6"/>
  <c r="G29" i="6"/>
  <c r="I25" i="6"/>
  <c r="N25" i="6"/>
  <c r="L9" i="6"/>
  <c r="G25" i="6"/>
  <c r="I21" i="6"/>
  <c r="N21" i="6"/>
  <c r="I13" i="6"/>
  <c r="G21" i="6"/>
  <c r="I17" i="6"/>
  <c r="D5" i="6"/>
  <c r="G5" i="6" s="1"/>
  <c r="I11" i="6"/>
  <c r="L7" i="6"/>
  <c r="I15" i="6"/>
  <c r="I31" i="6"/>
  <c r="I27" i="6"/>
  <c r="I23" i="6"/>
  <c r="I19" i="6"/>
  <c r="N31" i="6"/>
  <c r="N27" i="6"/>
  <c r="N23" i="6"/>
  <c r="N19" i="6"/>
  <c r="I10" i="6"/>
  <c r="N11" i="6"/>
  <c r="L14" i="6"/>
  <c r="G31" i="6"/>
  <c r="G27" i="6"/>
  <c r="G23" i="6"/>
  <c r="G19" i="6"/>
  <c r="G10" i="6"/>
  <c r="I14" i="6"/>
  <c r="I30" i="6"/>
  <c r="I26" i="6"/>
  <c r="I22" i="6"/>
  <c r="I18" i="6"/>
  <c r="L15" i="3"/>
  <c r="L19" i="3"/>
  <c r="G30" i="3"/>
  <c r="I38" i="3"/>
  <c r="L18" i="3"/>
  <c r="L42" i="3"/>
  <c r="N22" i="3"/>
  <c r="G22" i="3"/>
  <c r="I34" i="3"/>
  <c r="L38" i="3"/>
  <c r="N46" i="3"/>
  <c r="N13" i="3"/>
  <c r="I13" i="3"/>
  <c r="G43" i="3"/>
  <c r="G23" i="3"/>
  <c r="N23" i="3"/>
  <c r="L51" i="3"/>
  <c r="I23" i="3"/>
  <c r="L27" i="3"/>
  <c r="N31" i="3"/>
  <c r="G50" i="3"/>
  <c r="G38" i="3"/>
  <c r="G27" i="3"/>
  <c r="G18" i="3"/>
  <c r="I31" i="3"/>
  <c r="I22" i="3"/>
  <c r="L46" i="3"/>
  <c r="L35" i="3"/>
  <c r="L26" i="3"/>
  <c r="N50" i="3"/>
  <c r="N39" i="3"/>
  <c r="N30" i="3"/>
  <c r="N18" i="3"/>
  <c r="G51" i="3"/>
  <c r="G35" i="3"/>
  <c r="G26" i="3"/>
  <c r="I39" i="3"/>
  <c r="L43" i="3"/>
  <c r="N47" i="3"/>
  <c r="I11" i="3"/>
  <c r="I10" i="3"/>
  <c r="G14" i="3"/>
  <c r="I14" i="3"/>
  <c r="L14" i="3"/>
  <c r="N8" i="3"/>
  <c r="G16" i="3"/>
  <c r="L7" i="3"/>
  <c r="L8" i="3"/>
  <c r="N11" i="3"/>
  <c r="G20" i="3"/>
  <c r="I51" i="3"/>
  <c r="I43" i="3"/>
  <c r="I35" i="3"/>
  <c r="I27" i="3"/>
  <c r="I19" i="3"/>
  <c r="L47" i="3"/>
  <c r="L39" i="3"/>
  <c r="L31" i="3"/>
  <c r="N19" i="3"/>
  <c r="L11" i="3"/>
  <c r="N15" i="3"/>
  <c r="G24" i="3"/>
  <c r="L6" i="3"/>
  <c r="G8" i="3"/>
  <c r="L12" i="3"/>
  <c r="G6" i="3"/>
  <c r="G12" i="3"/>
  <c r="N12" i="3"/>
  <c r="I7" i="3"/>
  <c r="I15" i="3"/>
  <c r="N7" i="3"/>
  <c r="I6" i="3"/>
  <c r="G49" i="3"/>
  <c r="G45" i="3"/>
  <c r="G41" i="3"/>
  <c r="G37" i="3"/>
  <c r="G33" i="3"/>
  <c r="G29" i="3"/>
  <c r="G25" i="3"/>
  <c r="G21" i="3"/>
  <c r="G17" i="3"/>
  <c r="I49" i="3"/>
  <c r="I45" i="3"/>
  <c r="I41" i="3"/>
  <c r="I37" i="3"/>
  <c r="I33" i="3"/>
  <c r="I29" i="3"/>
  <c r="I25" i="3"/>
  <c r="I21" i="3"/>
  <c r="I17" i="3"/>
  <c r="D5" i="3"/>
  <c r="I5" i="3" s="1"/>
  <c r="L49" i="3"/>
  <c r="L45" i="3"/>
  <c r="L41" i="3"/>
  <c r="L37" i="3"/>
  <c r="L33" i="3"/>
  <c r="L29" i="3"/>
  <c r="L25" i="3"/>
  <c r="L21" i="3"/>
  <c r="L17" i="3"/>
  <c r="G48" i="3"/>
  <c r="G44" i="3"/>
  <c r="G40" i="3"/>
  <c r="G36" i="3"/>
  <c r="G32" i="3"/>
  <c r="G28" i="3"/>
  <c r="I48" i="3"/>
  <c r="I44" i="3"/>
  <c r="I40" i="3"/>
  <c r="I36" i="3"/>
  <c r="I32" i="3"/>
  <c r="I28" i="3"/>
  <c r="I24" i="3"/>
  <c r="I20" i="3"/>
  <c r="I16" i="3"/>
  <c r="L48" i="3"/>
  <c r="L44" i="3"/>
  <c r="L40" i="3"/>
  <c r="L36" i="3"/>
  <c r="L32" i="3"/>
  <c r="L28" i="3"/>
  <c r="L24" i="3"/>
  <c r="L20" i="3"/>
  <c r="L16" i="3"/>
  <c r="N5" i="6"/>
  <c r="L5" i="6"/>
  <c r="I5" i="6"/>
  <c r="I5" i="7"/>
  <c r="L5" i="7"/>
  <c r="N5" i="7"/>
  <c r="G5" i="3" l="1"/>
  <c r="N5" i="3"/>
  <c r="L5" i="3"/>
</calcChain>
</file>

<file path=xl/sharedStrings.xml><?xml version="1.0" encoding="utf-8"?>
<sst xmlns="http://schemas.openxmlformats.org/spreadsheetml/2006/main" count="119" uniqueCount="69">
  <si>
    <t>Total Requests</t>
  </si>
  <si>
    <t>Some Customer Data Disclosed</t>
  </si>
  <si>
    <t>No Customer Data Disclosed</t>
  </si>
  <si>
    <t>Total Number of  Requests</t>
  </si>
  <si>
    <t>Accounts / Users Specified in Requests</t>
  </si>
  <si>
    <t>Disclosure of Content</t>
  </si>
  <si>
    <t>Only Subscriber/ Transactional (Non-Content) Data</t>
  </si>
  <si>
    <t>No Data Found</t>
  </si>
  <si>
    <t>Rejected</t>
  </si>
  <si>
    <t>TOTAL</t>
  </si>
  <si>
    <t>Total Number of Law Enforcement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</si>
  <si>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</si>
  <si>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</si>
  <si>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</si>
  <si>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</si>
  <si>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United States</t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</si>
  <si>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</si>
  <si>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</si>
  <si>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t>Australia</t>
  </si>
  <si>
    <t>Brazil</t>
  </si>
  <si>
    <t>France</t>
  </si>
  <si>
    <t>Germany</t>
  </si>
  <si>
    <t>Ireland</t>
  </si>
  <si>
    <t>Spain</t>
  </si>
  <si>
    <t>UK</t>
  </si>
  <si>
    <t>USA</t>
  </si>
  <si>
    <t>Civil Legal Request Disclosures Report 2020</t>
  </si>
  <si>
    <t>Requests received for all Microsoft Services from July to December 2020</t>
  </si>
  <si>
    <t>Argentina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</si>
  <si>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</si>
  <si>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</si>
  <si>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</si>
  <si>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</si>
  <si>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</si>
  <si>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</si>
  <si>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</si>
  <si>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</si>
  <si>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</si>
  <si>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</si>
  <si>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</si>
  <si>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</si>
  <si>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</si>
  <si>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Greece</t>
  </si>
  <si>
    <t>Hungary</t>
  </si>
  <si>
    <t>India</t>
  </si>
  <si>
    <t>Israel</t>
  </si>
  <si>
    <t>Italy</t>
  </si>
  <si>
    <t>Japan</t>
  </si>
  <si>
    <t>Latvia</t>
  </si>
  <si>
    <t>Lithuania</t>
  </si>
  <si>
    <t>Luxembourg</t>
  </si>
  <si>
    <t>Malta</t>
  </si>
  <si>
    <t>Mexico</t>
  </si>
  <si>
    <t>Netherlands</t>
  </si>
  <si>
    <t>New Zealand</t>
  </si>
  <si>
    <t>Norway</t>
  </si>
  <si>
    <t>Paraguay</t>
  </si>
  <si>
    <t>Poland</t>
  </si>
  <si>
    <t>Portugal</t>
  </si>
  <si>
    <t>Singapore</t>
  </si>
  <si>
    <t>Slovenia</t>
  </si>
  <si>
    <t>South Korea</t>
  </si>
  <si>
    <t>Sweden</t>
  </si>
  <si>
    <t>Switzerland</t>
  </si>
  <si>
    <t>Taiwan</t>
  </si>
  <si>
    <t>Turkey</t>
  </si>
  <si>
    <t>United Kingdom</t>
  </si>
  <si>
    <t xml:space="preserve">  </t>
  </si>
  <si>
    <t>Law Enforcement Requests Report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</si>
</sst>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  <font>
      <sz val="12"/>
      <color theme="1"/>
      <name val="Segoe UI"/>
    </font>
    <font>
      <sz val="32"/>
      <color rgb="FF505050"/>
      <name val="Segoe UI"/>
    </font>
    <font>
      <sz val="13"/>
      <color rgb="FF505050"/>
      <name val="Segoe UI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9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5" fillId="0" borderId="5" xfId="0" applyFont="1" applyBorder="1" applyAlignment="1">
      <alignment vertical="center" wrapText="1" readingOrder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 indent="2" shrinkToFit="1"/>
    </xf>
    <xf numFmtId="0" fontId="14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left" vertical="center" wrapText="1" indent="2" shrinkToFit="1"/>
    </xf>
    <xf numFmtId="0" fontId="15" fillId="0" borderId="4" xfId="0" applyFont="1" applyBorder="1"/>
    <xf numFmtId="0" fontId="10" fillId="0" borderId="4" xfId="0" applyFont="1" applyBorder="1" applyAlignment="1">
      <alignment horizontal="left" vertical="center" indent="2"/>
    </xf>
    <xf numFmtId="0" fontId="4" fillId="0" borderId="4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0" borderId="6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 wrapText="1" shrinkToFit="1"/>
    </xf>
    <xf numFmtId="43" fontId="22" fillId="0" borderId="6" xfId="1" applyFont="1" applyBorder="1" applyAlignment="1">
      <alignment horizontal="right" vertical="center" wrapText="1" shrinkToFit="1"/>
    </xf>
    <xf numFmtId="0" fontId="10" fillId="0" borderId="4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7" fillId="0" borderId="3" xfId="0" applyFont="1" applyBorder="1" applyAlignment="1">
      <alignment vertical="top"/>
    </xf>
    <xf numFmtId="0" fontId="19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1" fillId="13" borderId="3" xfId="0" applyFont="1" applyFill="1" applyBorder="1" applyAlignment="1">
      <alignment horizontal="left" vertical="center" indent="2"/>
    </xf>
    <xf numFmtId="10" fontId="21" fillId="13" borderId="3" xfId="2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37" fontId="6" fillId="7" borderId="3" xfId="3" applyNumberFormat="1" applyFont="1" applyFill="1" applyBorder="1" applyAlignment="1">
      <alignment horizontal="right" vertical="center"/>
    </xf>
    <xf numFmtId="37" fontId="6" fillId="8" borderId="3" xfId="3" applyNumberFormat="1" applyFont="1" applyFill="1" applyBorder="1" applyAlignment="1">
      <alignment horizontal="right" vertical="center"/>
    </xf>
    <xf numFmtId="37" fontId="6" fillId="9" borderId="3" xfId="3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/>
    </xf>
    <xf numFmtId="0" fontId="6" fillId="17" borderId="3" xfId="0" applyFont="1" applyFill="1" applyBorder="1" applyAlignment="1">
      <alignment vertical="center"/>
    </xf>
    <xf numFmtId="37" fontId="6" fillId="9" borderId="3" xfId="3" applyNumberFormat="1" applyFont="1" applyFill="1" applyBorder="1" applyAlignment="1">
      <alignment horizontal="right" vertical="center" indent="1"/>
    </xf>
    <xf numFmtId="37" fontId="25" fillId="7" borderId="3" xfId="3" applyNumberFormat="1" applyFont="1" applyFill="1" applyBorder="1" applyAlignment="1">
      <alignment horizontal="right" vertical="center"/>
    </xf>
    <xf numFmtId="10" fontId="25" fillId="8" borderId="3" xfId="3" applyNumberFormat="1" applyFont="1" applyFill="1" applyBorder="1" applyAlignment="1">
      <alignment horizontal="right" vertical="center" indent="1"/>
    </xf>
    <xf numFmtId="10" fontId="25" fillId="9" borderId="3" xfId="3" applyNumberFormat="1" applyFont="1" applyFill="1" applyBorder="1" applyAlignment="1">
      <alignment horizontal="right" vertical="center" indent="1"/>
    </xf>
    <xf numFmtId="0" fontId="26" fillId="0" borderId="3" xfId="0" applyFont="1" applyBorder="1" applyAlignment="1">
      <alignment horizontal="left" indent="1"/>
    </xf>
    <xf numFmtId="0" fontId="27" fillId="0" borderId="3" xfId="0" applyFont="1" applyBorder="1" applyAlignment="1">
      <alignment horizontal="left" vertical="top" indent="2"/>
    </xf>
    <xf numFmtId="0" fontId="23" fillId="16" borderId="7" xfId="0" applyFont="1" applyFill="1" applyBorder="1" applyAlignment="1">
      <alignment horizontal="left" vertical="center" wrapText="1"/>
    </xf>
    <xf numFmtId="0" fontId="23" fillId="16" borderId="8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10" borderId="4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  <xf numFmtId="0" fontId="9" fillId="3" borderId="4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1"/>
  <sheetViews>
    <sheetView tabSelected="1"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" width="1.86328125" style="1" customWidth="1"/>
    <col min="17" max="18" width="28.86328125" style="1" customWidth="1"/>
    <col min="19" max="16384" width="8.86328125" style="1"/>
  </cols>
  <sheetData>
    <row r="1" spans="2:18" s="24" customFormat="1" ht="73.150000000000006" customHeight="1">
      <c r="B1" s="23" t="s">
        <v>68</v>
      </c>
      <c r="E1" s="25"/>
      <c r="F1" s="26"/>
      <c r="I1" s="26"/>
      <c r="J1" s="26"/>
      <c r="K1" s="26"/>
      <c r="L1" s="26"/>
      <c r="M1" s="26"/>
      <c r="N1" s="26"/>
      <c r="O1" s="26"/>
    </row>
    <row r="2" spans="2:18" s="4" customFormat="1" ht="52.15" customHeight="1">
      <c r="B2" s="36" t="s">
        <v>27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8" s="5" customFormat="1" ht="39" customHeight="1">
      <c r="B3" s="16"/>
      <c r="C3" s="8"/>
      <c r="D3" s="60" t="s">
        <v>0</v>
      </c>
      <c r="E3" s="60"/>
      <c r="F3" s="10"/>
      <c r="G3" s="61" t="s">
        <v>1</v>
      </c>
      <c r="H3" s="61"/>
      <c r="I3" s="61"/>
      <c r="J3" s="61"/>
      <c r="K3" s="10"/>
      <c r="L3" s="62" t="s">
        <v>2</v>
      </c>
      <c r="M3" s="62"/>
      <c r="N3" s="62"/>
      <c r="O3" s="62"/>
      <c r="P3" s="12"/>
    </row>
    <row r="4" spans="2:18" s="3" customFormat="1" ht="82.15" customHeight="1">
      <c r="B4" s="2"/>
      <c r="C4" s="9"/>
      <c r="D4" s="15" t="s">
        <v>10</v>
      </c>
      <c r="E4" s="15" t="s">
        <v>4</v>
      </c>
      <c r="F4" s="11"/>
      <c r="G4" s="63" t="s">
        <v>11</v>
      </c>
      <c r="H4" s="63"/>
      <c r="I4" s="63" t="s">
        <v>12</v>
      </c>
      <c r="J4" s="63"/>
      <c r="K4" s="11"/>
      <c r="L4" s="64" t="s">
        <v>13</v>
      </c>
      <c r="M4" s="64"/>
      <c r="N4" s="64" t="s">
        <v>14</v>
      </c>
      <c r="O4" s="64"/>
      <c r="P4" s="13"/>
      <c r="Q4" s="46"/>
      <c r="R4" s="46"/>
    </row>
    <row r="5" spans="2:18" s="35" customFormat="1" ht="28.15" customHeight="1">
      <c r="B5" s="42" t="s">
        <v>9</v>
      </c>
      <c r="C5" s="31"/>
      <c r="D5" s="50">
        <f t="shared" ref="D5" si="0">SUM(H5,J5,M5,O5)</f>
        <v>24798</v>
      </c>
      <c r="E5" s="50">
        <f>SUM(E6:E515)</f>
        <v>45258</v>
      </c>
      <c r="F5" s="32"/>
      <c r="G5" s="43">
        <f>(H5/D5)</f>
        <v>5.3391402532462294E-2</v>
      </c>
      <c r="H5" s="50">
        <f>SUM(H6:H51)</f>
        <v>1324</v>
      </c>
      <c r="I5" s="43">
        <f>(J5/D5)</f>
        <v>0.53427695781917894</v>
      </c>
      <c r="J5" s="50">
        <f>SUM(J6:J51)</f>
        <v>13249</v>
      </c>
      <c r="K5" s="33"/>
      <c r="L5" s="43">
        <f>(M5/D5)</f>
        <v>0.15420598435357691</v>
      </c>
      <c r="M5" s="50">
        <f>SUM(M6:M51)</f>
        <v>3824</v>
      </c>
      <c r="N5" s="43">
        <f>(O5/D5)</f>
        <v>0.25812565529478182</v>
      </c>
      <c r="O5" s="50">
        <f>SUM(O6:O51)</f>
        <v>6401</v>
      </c>
      <c r="P5" s="34"/>
      <c r="Q5" s="44"/>
      <c r="R5" s="44"/>
    </row>
    <row r="6" spans="2:18" ht="28.15" customHeight="1">
      <c r="B6" s="21" t="s">
        <v>28</v>
      </c>
      <c r="C6" s="6"/>
      <c r="D6" s="47">
        <f t="shared" ref="D6:D51" si="1">SUM(H6,J6,M6,O6)</f>
        <v>507</v>
      </c>
      <c r="E6" s="47">
        <v>633</v>
      </c>
      <c r="F6" s="20"/>
      <c r="G6" s="18">
        <f t="shared" ref="G6:G15" si="2">H6/D6</f>
        <v>0</v>
      </c>
      <c r="H6" s="48">
        <v>0</v>
      </c>
      <c r="I6" s="18">
        <f t="shared" ref="I6:I15" si="3">J6/D6</f>
        <v>0.63116370808678501</v>
      </c>
      <c r="J6" s="48">
        <v>320</v>
      </c>
      <c r="K6" s="20"/>
      <c r="L6" s="19">
        <f t="shared" ref="L6:L15" si="4">M6/D6</f>
        <v>0.14201183431952663</v>
      </c>
      <c r="M6" s="49">
        <v>72</v>
      </c>
      <c r="N6" s="19">
        <f t="shared" ref="N6:N15" si="5">O6/D6</f>
        <v>0.22682445759368836</v>
      </c>
      <c r="O6" s="49">
        <v>115</v>
      </c>
      <c r="P6" s="14"/>
      <c r="Q6" s="45"/>
      <c r="R6" s="45"/>
    </row>
    <row r="7" spans="2:18" ht="28.15" customHeight="1">
      <c r="B7" s="21" t="s">
        <v>18</v>
      </c>
      <c r="C7" s="6"/>
      <c r="D7" s="47">
        <f t="shared" si="1"/>
        <v>900</v>
      </c>
      <c r="E7" s="47">
        <v>1078</v>
      </c>
      <c r="F7" s="20"/>
      <c r="G7" s="18">
        <f>H7/D7</f>
        <v>0</v>
      </c>
      <c r="H7" s="48">
        <v>0</v>
      </c>
      <c r="I7" s="18">
        <f t="shared" si="3"/>
        <v>0.75</v>
      </c>
      <c r="J7" s="48">
        <v>675</v>
      </c>
      <c r="K7" s="20"/>
      <c r="L7" s="19">
        <f t="shared" si="4"/>
        <v>0.13222222222222221</v>
      </c>
      <c r="M7" s="49">
        <v>119</v>
      </c>
      <c r="N7" s="19">
        <f t="shared" si="5"/>
        <v>0.11777777777777777</v>
      </c>
      <c r="O7" s="49">
        <v>106</v>
      </c>
      <c r="P7" s="14"/>
      <c r="Q7" s="45"/>
      <c r="R7" s="45"/>
    </row>
    <row r="8" spans="2:18" ht="28.15" customHeight="1">
      <c r="B8" s="21" t="s">
        <v>29</v>
      </c>
      <c r="C8" s="6"/>
      <c r="D8" s="47">
        <f t="shared" si="1"/>
        <v>77</v>
      </c>
      <c r="E8" s="47">
        <v>116</v>
      </c>
      <c r="F8" s="20"/>
      <c r="G8" s="18">
        <f t="shared" si="2"/>
        <v>0</v>
      </c>
      <c r="H8" s="48">
        <v>0</v>
      </c>
      <c r="I8" s="18">
        <f t="shared" si="3"/>
        <v>0.40259740259740262</v>
      </c>
      <c r="J8" s="48">
        <v>31</v>
      </c>
      <c r="K8" s="20"/>
      <c r="L8" s="19">
        <f t="shared" si="4"/>
        <v>9.0909090909090912E-2</v>
      </c>
      <c r="M8" s="49">
        <v>7</v>
      </c>
      <c r="N8" s="19">
        <f t="shared" si="5"/>
        <v>0.50649350649350644</v>
      </c>
      <c r="O8" s="49">
        <v>39</v>
      </c>
      <c r="P8" s="14"/>
      <c r="Q8" s="45"/>
      <c r="R8" s="45"/>
    </row>
    <row r="9" spans="2:18" ht="28.15" customHeight="1">
      <c r="B9" s="21" t="s">
        <v>30</v>
      </c>
      <c r="C9" s="6"/>
      <c r="D9" s="47">
        <f t="shared" si="1"/>
        <v>309</v>
      </c>
      <c r="E9" s="47">
        <v>326</v>
      </c>
      <c r="F9" s="20"/>
      <c r="G9" s="18">
        <f t="shared" si="2"/>
        <v>0</v>
      </c>
      <c r="H9" s="48">
        <v>0</v>
      </c>
      <c r="I9" s="18">
        <f t="shared" si="3"/>
        <v>0.64401294498381878</v>
      </c>
      <c r="J9" s="48">
        <v>199</v>
      </c>
      <c r="K9" s="20"/>
      <c r="L9" s="19">
        <f t="shared" si="4"/>
        <v>0.18446601941747573</v>
      </c>
      <c r="M9" s="49">
        <v>57</v>
      </c>
      <c r="N9" s="19">
        <f t="shared" si="5"/>
        <v>0.17152103559870549</v>
      </c>
      <c r="O9" s="49">
        <v>53</v>
      </c>
      <c r="P9" s="14"/>
      <c r="Q9" s="45"/>
      <c r="R9" s="45"/>
    </row>
    <row r="10" spans="2:18" ht="28.15" customHeight="1">
      <c r="B10" s="21" t="s">
        <v>19</v>
      </c>
      <c r="C10" s="6"/>
      <c r="D10" s="47">
        <f t="shared" si="1"/>
        <v>1396</v>
      </c>
      <c r="E10" s="47">
        <v>4871</v>
      </c>
      <c r="F10" s="20"/>
      <c r="G10" s="18">
        <f t="shared" si="2"/>
        <v>0.39541547277936961</v>
      </c>
      <c r="H10" s="48">
        <v>552</v>
      </c>
      <c r="I10" s="18">
        <f t="shared" si="3"/>
        <v>0.28295128939828079</v>
      </c>
      <c r="J10" s="48">
        <v>395</v>
      </c>
      <c r="K10" s="20"/>
      <c r="L10" s="19">
        <f t="shared" si="4"/>
        <v>0.14398280802292263</v>
      </c>
      <c r="M10" s="49">
        <v>201</v>
      </c>
      <c r="N10" s="55">
        <f>O10/D10</f>
        <v>0.17765042979942694</v>
      </c>
      <c r="O10" s="49">
        <v>248</v>
      </c>
      <c r="P10" s="14"/>
      <c r="Q10" s="45"/>
      <c r="R10" s="45"/>
    </row>
    <row r="11" spans="2:18" ht="28.15" customHeight="1">
      <c r="B11" s="21" t="s">
        <v>31</v>
      </c>
      <c r="C11" s="7"/>
      <c r="D11" s="47">
        <f t="shared" si="1"/>
        <v>177</v>
      </c>
      <c r="E11" s="47">
        <v>314</v>
      </c>
      <c r="F11" s="20"/>
      <c r="G11" s="18">
        <f t="shared" si="2"/>
        <v>0</v>
      </c>
      <c r="H11" s="48">
        <v>0</v>
      </c>
      <c r="I11" s="18">
        <f t="shared" si="3"/>
        <v>0.50847457627118642</v>
      </c>
      <c r="J11" s="48">
        <v>90</v>
      </c>
      <c r="K11" s="20"/>
      <c r="L11" s="19">
        <f t="shared" si="4"/>
        <v>9.6045197740112997E-2</v>
      </c>
      <c r="M11" s="49">
        <v>17</v>
      </c>
      <c r="N11" s="19">
        <f t="shared" si="5"/>
        <v>0.39548022598870058</v>
      </c>
      <c r="O11" s="49">
        <v>70</v>
      </c>
      <c r="P11" s="14"/>
      <c r="Q11" s="45"/>
      <c r="R11" s="45"/>
    </row>
    <row r="12" spans="2:18" ht="28.15" customHeight="1">
      <c r="B12" s="21" t="s">
        <v>32</v>
      </c>
      <c r="C12" s="7"/>
      <c r="D12" s="47">
        <f t="shared" si="1"/>
        <v>37</v>
      </c>
      <c r="E12" s="47">
        <v>42</v>
      </c>
      <c r="F12" s="20"/>
      <c r="G12" s="18">
        <f t="shared" si="2"/>
        <v>0</v>
      </c>
      <c r="H12" s="48">
        <v>0</v>
      </c>
      <c r="I12" s="18">
        <f t="shared" si="3"/>
        <v>0.70270270270270274</v>
      </c>
      <c r="J12" s="48">
        <v>26</v>
      </c>
      <c r="K12" s="20"/>
      <c r="L12" s="19">
        <f t="shared" si="4"/>
        <v>8.1081081081081086E-2</v>
      </c>
      <c r="M12" s="49">
        <v>3</v>
      </c>
      <c r="N12" s="19">
        <f t="shared" si="5"/>
        <v>0.21621621621621623</v>
      </c>
      <c r="O12" s="49">
        <v>8</v>
      </c>
      <c r="P12" s="14"/>
    </row>
    <row r="13" spans="2:18" ht="28.15" customHeight="1">
      <c r="B13" s="21" t="s">
        <v>33</v>
      </c>
      <c r="C13" s="7"/>
      <c r="D13" s="47">
        <f t="shared" si="1"/>
        <v>50</v>
      </c>
      <c r="E13" s="47">
        <v>78</v>
      </c>
      <c r="F13" s="20"/>
      <c r="G13" s="18">
        <f t="shared" si="2"/>
        <v>0</v>
      </c>
      <c r="H13" s="48">
        <v>0</v>
      </c>
      <c r="I13" s="18">
        <f t="shared" si="3"/>
        <v>0.56000000000000005</v>
      </c>
      <c r="J13" s="48">
        <v>28</v>
      </c>
      <c r="K13" s="20"/>
      <c r="L13" s="19">
        <f t="shared" si="4"/>
        <v>0.14000000000000001</v>
      </c>
      <c r="M13" s="49">
        <v>7</v>
      </c>
      <c r="N13" s="19">
        <f t="shared" si="5"/>
        <v>0.3</v>
      </c>
      <c r="O13" s="49">
        <v>15</v>
      </c>
      <c r="P13" s="14"/>
    </row>
    <row r="14" spans="2:18" ht="28.15" customHeight="1">
      <c r="B14" s="21" t="s">
        <v>34</v>
      </c>
      <c r="C14" s="7"/>
      <c r="D14" s="47">
        <f t="shared" si="1"/>
        <v>33</v>
      </c>
      <c r="E14" s="47">
        <v>42</v>
      </c>
      <c r="F14" s="20"/>
      <c r="G14" s="18">
        <f t="shared" si="2"/>
        <v>0</v>
      </c>
      <c r="H14" s="48">
        <v>0</v>
      </c>
      <c r="I14" s="18">
        <f t="shared" si="3"/>
        <v>0.69696969696969702</v>
      </c>
      <c r="J14" s="48">
        <v>23</v>
      </c>
      <c r="K14" s="20"/>
      <c r="L14" s="19">
        <f t="shared" si="4"/>
        <v>6.0606060606060608E-2</v>
      </c>
      <c r="M14" s="49">
        <v>2</v>
      </c>
      <c r="N14" s="19">
        <f t="shared" si="5"/>
        <v>0.24242424242424243</v>
      </c>
      <c r="O14" s="49">
        <v>8</v>
      </c>
      <c r="P14" s="14"/>
    </row>
    <row r="15" spans="2:18" ht="28.15" customHeight="1">
      <c r="B15" s="22" t="s">
        <v>35</v>
      </c>
      <c r="C15" s="7"/>
      <c r="D15" s="47">
        <f t="shared" si="1"/>
        <v>35</v>
      </c>
      <c r="E15" s="47">
        <v>38</v>
      </c>
      <c r="F15" s="20"/>
      <c r="G15" s="18">
        <f t="shared" si="2"/>
        <v>0</v>
      </c>
      <c r="H15" s="48">
        <v>0</v>
      </c>
      <c r="I15" s="18">
        <f t="shared" si="3"/>
        <v>0.42857142857142855</v>
      </c>
      <c r="J15" s="48">
        <v>15</v>
      </c>
      <c r="K15" s="20"/>
      <c r="L15" s="19">
        <f t="shared" si="4"/>
        <v>0.31428571428571428</v>
      </c>
      <c r="M15" s="49">
        <v>11</v>
      </c>
      <c r="N15" s="19">
        <f t="shared" si="5"/>
        <v>0.25714285714285712</v>
      </c>
      <c r="O15" s="49">
        <v>9</v>
      </c>
      <c r="P15" s="14"/>
    </row>
    <row r="16" spans="2:18" ht="28.5" customHeight="1">
      <c r="B16" s="22" t="s">
        <v>36</v>
      </c>
      <c r="D16" s="53">
        <f t="shared" si="1"/>
        <v>60</v>
      </c>
      <c r="E16" s="53">
        <v>69</v>
      </c>
      <c r="G16" s="54">
        <f t="shared" ref="G16:G51" si="6">H16/D16</f>
        <v>0</v>
      </c>
      <c r="H16" s="48">
        <v>0</v>
      </c>
      <c r="I16" s="54">
        <f t="shared" ref="I16:I51" si="7">J16/D16</f>
        <v>0.71666666666666667</v>
      </c>
      <c r="J16" s="48">
        <v>43</v>
      </c>
      <c r="L16" s="55">
        <f t="shared" ref="L16:L51" si="8">M16/D16</f>
        <v>6.6666666666666666E-2</v>
      </c>
      <c r="M16" s="49">
        <v>4</v>
      </c>
      <c r="N16" s="55">
        <f t="shared" ref="N16:N51" si="9">O16/D16</f>
        <v>0.21666666666666667</v>
      </c>
      <c r="O16" s="49">
        <v>13</v>
      </c>
    </row>
    <row r="17" spans="2:15" ht="28.5" customHeight="1">
      <c r="B17" s="22" t="s">
        <v>37</v>
      </c>
      <c r="D17" s="53">
        <f t="shared" si="1"/>
        <v>2</v>
      </c>
      <c r="E17" s="53">
        <v>3</v>
      </c>
      <c r="G17" s="54">
        <f t="shared" si="6"/>
        <v>0</v>
      </c>
      <c r="H17" s="48">
        <v>0</v>
      </c>
      <c r="I17" s="54">
        <f t="shared" si="7"/>
        <v>1</v>
      </c>
      <c r="J17" s="48">
        <v>2</v>
      </c>
      <c r="L17" s="55">
        <f t="shared" si="8"/>
        <v>0</v>
      </c>
      <c r="M17" s="49">
        <v>0</v>
      </c>
      <c r="N17" s="55">
        <f t="shared" si="9"/>
        <v>0</v>
      </c>
      <c r="O17" s="49">
        <v>0</v>
      </c>
    </row>
    <row r="18" spans="2:15" ht="28.5" customHeight="1">
      <c r="B18" s="22" t="s">
        <v>38</v>
      </c>
      <c r="D18" s="53">
        <f t="shared" si="1"/>
        <v>14</v>
      </c>
      <c r="E18" s="53">
        <v>33</v>
      </c>
      <c r="G18" s="54">
        <f t="shared" si="6"/>
        <v>0</v>
      </c>
      <c r="H18" s="48">
        <v>0</v>
      </c>
      <c r="I18" s="54">
        <f t="shared" si="7"/>
        <v>0.7857142857142857</v>
      </c>
      <c r="J18" s="48">
        <v>11</v>
      </c>
      <c r="L18" s="55">
        <f t="shared" si="8"/>
        <v>0.14285714285714285</v>
      </c>
      <c r="M18" s="49">
        <v>2</v>
      </c>
      <c r="N18" s="55">
        <f t="shared" si="9"/>
        <v>7.1428571428571425E-2</v>
      </c>
      <c r="O18" s="49">
        <v>1</v>
      </c>
    </row>
    <row r="19" spans="2:15" ht="28.5" customHeight="1">
      <c r="B19" s="22" t="s">
        <v>39</v>
      </c>
      <c r="D19" s="53">
        <f t="shared" si="1"/>
        <v>1</v>
      </c>
      <c r="E19" s="53" t="s">
        <v>67</v>
      </c>
      <c r="G19" s="54">
        <f t="shared" si="6"/>
        <v>0</v>
      </c>
      <c r="H19" s="48">
        <v>0</v>
      </c>
      <c r="I19" s="54">
        <f t="shared" si="7"/>
        <v>0</v>
      </c>
      <c r="J19" s="48">
        <v>0</v>
      </c>
      <c r="L19" s="55">
        <f t="shared" si="8"/>
        <v>0</v>
      </c>
      <c r="M19" s="49">
        <v>0</v>
      </c>
      <c r="N19" s="55">
        <f t="shared" si="9"/>
        <v>1</v>
      </c>
      <c r="O19" s="49">
        <v>1</v>
      </c>
    </row>
    <row r="20" spans="2:15" ht="28.5" customHeight="1">
      <c r="B20" s="22" t="s">
        <v>40</v>
      </c>
      <c r="D20" s="53">
        <f t="shared" si="1"/>
        <v>22</v>
      </c>
      <c r="E20" s="53">
        <v>23</v>
      </c>
      <c r="G20" s="54">
        <f t="shared" si="6"/>
        <v>0</v>
      </c>
      <c r="H20" s="48">
        <v>0</v>
      </c>
      <c r="I20" s="54">
        <f t="shared" si="7"/>
        <v>0.36363636363636365</v>
      </c>
      <c r="J20" s="48">
        <v>8</v>
      </c>
      <c r="L20" s="55">
        <f t="shared" si="8"/>
        <v>4.5454545454545456E-2</v>
      </c>
      <c r="M20" s="49">
        <v>1</v>
      </c>
      <c r="N20" s="55">
        <f t="shared" si="9"/>
        <v>0.59090909090909094</v>
      </c>
      <c r="O20" s="49">
        <v>13</v>
      </c>
    </row>
    <row r="21" spans="2:15" ht="28.5" customHeight="1">
      <c r="B21" s="22" t="s">
        <v>41</v>
      </c>
      <c r="D21" s="53">
        <f t="shared" si="1"/>
        <v>58</v>
      </c>
      <c r="E21" s="53">
        <v>149</v>
      </c>
      <c r="G21" s="54">
        <f t="shared" si="6"/>
        <v>0</v>
      </c>
      <c r="H21" s="48">
        <v>0</v>
      </c>
      <c r="I21" s="54">
        <f t="shared" si="7"/>
        <v>0.81034482758620685</v>
      </c>
      <c r="J21" s="48">
        <v>47</v>
      </c>
      <c r="L21" s="55">
        <f t="shared" si="8"/>
        <v>0.10344827586206896</v>
      </c>
      <c r="M21" s="49">
        <v>6</v>
      </c>
      <c r="N21" s="55">
        <f t="shared" si="9"/>
        <v>8.6206896551724144E-2</v>
      </c>
      <c r="O21" s="49">
        <v>5</v>
      </c>
    </row>
    <row r="22" spans="2:15" ht="28.5" customHeight="1">
      <c r="B22" s="22" t="s">
        <v>20</v>
      </c>
      <c r="D22" s="53">
        <f t="shared" si="1"/>
        <v>2406</v>
      </c>
      <c r="E22" s="53">
        <v>3111</v>
      </c>
      <c r="G22" s="54">
        <f t="shared" si="6"/>
        <v>0</v>
      </c>
      <c r="H22" s="48">
        <v>0</v>
      </c>
      <c r="I22" s="54">
        <f t="shared" si="7"/>
        <v>0.52244389027431426</v>
      </c>
      <c r="J22" s="48">
        <v>1257</v>
      </c>
      <c r="L22" s="55">
        <f t="shared" si="8"/>
        <v>0.14089775561097256</v>
      </c>
      <c r="M22" s="49">
        <v>339</v>
      </c>
      <c r="N22" s="55">
        <f t="shared" si="9"/>
        <v>0.33665835411471323</v>
      </c>
      <c r="O22" s="49">
        <v>810</v>
      </c>
    </row>
    <row r="23" spans="2:15" ht="28.5" customHeight="1">
      <c r="B23" s="22" t="s">
        <v>21</v>
      </c>
      <c r="D23" s="53">
        <f t="shared" si="1"/>
        <v>4976</v>
      </c>
      <c r="E23" s="53">
        <v>7302</v>
      </c>
      <c r="G23" s="54">
        <f t="shared" si="6"/>
        <v>0</v>
      </c>
      <c r="H23" s="48">
        <v>0</v>
      </c>
      <c r="I23" s="54">
        <f t="shared" si="7"/>
        <v>0.48774115755627012</v>
      </c>
      <c r="J23" s="48">
        <v>2427</v>
      </c>
      <c r="L23" s="55">
        <f t="shared" si="8"/>
        <v>0.11093247588424437</v>
      </c>
      <c r="M23" s="49">
        <v>552</v>
      </c>
      <c r="N23" s="55">
        <f t="shared" si="9"/>
        <v>0.4013263665594855</v>
      </c>
      <c r="O23" s="49">
        <v>1997</v>
      </c>
    </row>
    <row r="24" spans="2:15" ht="28.5" customHeight="1">
      <c r="B24" s="22" t="s">
        <v>42</v>
      </c>
      <c r="D24" s="53">
        <f t="shared" si="1"/>
        <v>48</v>
      </c>
      <c r="E24" s="53">
        <v>260</v>
      </c>
      <c r="G24" s="54">
        <f t="shared" si="6"/>
        <v>0</v>
      </c>
      <c r="H24" s="48">
        <v>0</v>
      </c>
      <c r="I24" s="54">
        <f t="shared" si="7"/>
        <v>0.20833333333333334</v>
      </c>
      <c r="J24" s="48">
        <v>10</v>
      </c>
      <c r="L24" s="55">
        <f t="shared" si="8"/>
        <v>8.3333333333333329E-2</v>
      </c>
      <c r="M24" s="49">
        <v>4</v>
      </c>
      <c r="N24" s="55">
        <f t="shared" si="9"/>
        <v>0.70833333333333337</v>
      </c>
      <c r="O24" s="49">
        <v>34</v>
      </c>
    </row>
    <row r="25" spans="2:15" ht="28.5" customHeight="1">
      <c r="B25" s="22" t="s">
        <v>43</v>
      </c>
      <c r="D25" s="53">
        <f t="shared" si="1"/>
        <v>30</v>
      </c>
      <c r="E25" s="53">
        <v>53</v>
      </c>
      <c r="G25" s="54">
        <f t="shared" si="6"/>
        <v>0</v>
      </c>
      <c r="H25" s="48">
        <v>0</v>
      </c>
      <c r="I25" s="54">
        <f t="shared" si="7"/>
        <v>0.76666666666666672</v>
      </c>
      <c r="J25" s="48">
        <v>23</v>
      </c>
      <c r="L25" s="55">
        <f t="shared" si="8"/>
        <v>0.1</v>
      </c>
      <c r="M25" s="49">
        <v>3</v>
      </c>
      <c r="N25" s="55">
        <f t="shared" si="9"/>
        <v>0.13333333333333333</v>
      </c>
      <c r="O25" s="49">
        <v>4</v>
      </c>
    </row>
    <row r="26" spans="2:15" ht="28.5" customHeight="1">
      <c r="B26" s="22" t="s">
        <v>44</v>
      </c>
      <c r="D26" s="53">
        <f t="shared" si="1"/>
        <v>549</v>
      </c>
      <c r="E26" s="53">
        <v>211</v>
      </c>
      <c r="G26" s="54">
        <f t="shared" si="6"/>
        <v>0</v>
      </c>
      <c r="H26" s="48">
        <v>0</v>
      </c>
      <c r="I26" s="54">
        <f t="shared" si="7"/>
        <v>0.14754098360655737</v>
      </c>
      <c r="J26" s="48">
        <v>81</v>
      </c>
      <c r="L26" s="55">
        <f t="shared" si="8"/>
        <v>4.9180327868852458E-2</v>
      </c>
      <c r="M26" s="49">
        <v>27</v>
      </c>
      <c r="N26" s="55">
        <f t="shared" si="9"/>
        <v>0.80327868852459017</v>
      </c>
      <c r="O26" s="49">
        <v>441</v>
      </c>
    </row>
    <row r="27" spans="2:15" ht="28.5" customHeight="1">
      <c r="B27" s="22" t="s">
        <v>22</v>
      </c>
      <c r="D27" s="53">
        <f>SUM(H27,J27,M27,O27)</f>
        <v>77</v>
      </c>
      <c r="E27" s="53">
        <v>180</v>
      </c>
      <c r="G27" s="54">
        <f t="shared" si="6"/>
        <v>0.38961038961038963</v>
      </c>
      <c r="H27" s="48">
        <v>30</v>
      </c>
      <c r="I27" s="54">
        <f t="shared" si="7"/>
        <v>0.16883116883116883</v>
      </c>
      <c r="J27" s="48">
        <v>13</v>
      </c>
      <c r="L27" s="55">
        <f t="shared" si="8"/>
        <v>0.11688311688311688</v>
      </c>
      <c r="M27" s="49">
        <v>9</v>
      </c>
      <c r="N27" s="55">
        <f t="shared" si="9"/>
        <v>0.32467532467532467</v>
      </c>
      <c r="O27" s="49">
        <v>25</v>
      </c>
    </row>
    <row r="28" spans="2:15" ht="28.5" customHeight="1">
      <c r="B28" s="22" t="s">
        <v>45</v>
      </c>
      <c r="D28" s="53">
        <f t="shared" si="1"/>
        <v>43</v>
      </c>
      <c r="E28" s="53">
        <v>55</v>
      </c>
      <c r="G28" s="54">
        <f t="shared" si="6"/>
        <v>0</v>
      </c>
      <c r="H28" s="48">
        <v>0</v>
      </c>
      <c r="I28" s="54">
        <f t="shared" si="7"/>
        <v>0.72093023255813948</v>
      </c>
      <c r="J28" s="48">
        <v>31</v>
      </c>
      <c r="L28" s="55">
        <f t="shared" si="8"/>
        <v>4.6511627906976744E-2</v>
      </c>
      <c r="M28" s="49">
        <v>2</v>
      </c>
      <c r="N28" s="55">
        <f t="shared" si="9"/>
        <v>0.23255813953488372</v>
      </c>
      <c r="O28" s="49">
        <v>10</v>
      </c>
    </row>
    <row r="29" spans="2:15" ht="28.5" customHeight="1">
      <c r="B29" s="22" t="s">
        <v>46</v>
      </c>
      <c r="D29" s="53">
        <f t="shared" si="1"/>
        <v>376</v>
      </c>
      <c r="E29" s="53">
        <v>400</v>
      </c>
      <c r="G29" s="54">
        <f t="shared" si="6"/>
        <v>0</v>
      </c>
      <c r="H29" s="48">
        <v>0</v>
      </c>
      <c r="I29" s="54">
        <f t="shared" si="7"/>
        <v>0.4228723404255319</v>
      </c>
      <c r="J29" s="48">
        <v>159</v>
      </c>
      <c r="L29" s="55">
        <f t="shared" si="8"/>
        <v>0.14095744680851063</v>
      </c>
      <c r="M29" s="49">
        <v>53</v>
      </c>
      <c r="N29" s="55">
        <f t="shared" si="9"/>
        <v>0.43617021276595747</v>
      </c>
      <c r="O29" s="49">
        <v>164</v>
      </c>
    </row>
    <row r="30" spans="2:15" ht="28.5" customHeight="1">
      <c r="B30" s="22" t="s">
        <v>47</v>
      </c>
      <c r="D30" s="53">
        <f t="shared" si="1"/>
        <v>210</v>
      </c>
      <c r="E30" s="53">
        <v>352</v>
      </c>
      <c r="G30" s="54">
        <f t="shared" si="6"/>
        <v>0</v>
      </c>
      <c r="H30" s="48">
        <v>0</v>
      </c>
      <c r="I30" s="54">
        <f t="shared" si="7"/>
        <v>0.5</v>
      </c>
      <c r="J30" s="48">
        <v>105</v>
      </c>
      <c r="L30" s="55">
        <f t="shared" si="8"/>
        <v>0.1</v>
      </c>
      <c r="M30" s="49">
        <v>21</v>
      </c>
      <c r="N30" s="55">
        <f t="shared" si="9"/>
        <v>0.4</v>
      </c>
      <c r="O30" s="49">
        <v>84</v>
      </c>
    </row>
    <row r="31" spans="2:15" ht="28.5" customHeight="1">
      <c r="B31" s="22" t="s">
        <v>48</v>
      </c>
      <c r="D31" s="53">
        <f t="shared" si="1"/>
        <v>12</v>
      </c>
      <c r="E31" s="53">
        <v>49</v>
      </c>
      <c r="G31" s="54">
        <f t="shared" si="6"/>
        <v>0</v>
      </c>
      <c r="H31" s="48">
        <v>0</v>
      </c>
      <c r="I31" s="54">
        <f t="shared" si="7"/>
        <v>0.5</v>
      </c>
      <c r="J31" s="48">
        <v>6</v>
      </c>
      <c r="L31" s="55">
        <f t="shared" si="8"/>
        <v>8.3333333333333329E-2</v>
      </c>
      <c r="M31" s="49">
        <v>1</v>
      </c>
      <c r="N31" s="55">
        <f t="shared" si="9"/>
        <v>0.41666666666666669</v>
      </c>
      <c r="O31" s="49">
        <v>5</v>
      </c>
    </row>
    <row r="32" spans="2:15" ht="28.5" customHeight="1">
      <c r="B32" s="22" t="s">
        <v>49</v>
      </c>
      <c r="D32" s="53">
        <f t="shared" si="1"/>
        <v>14</v>
      </c>
      <c r="E32" s="53">
        <v>89</v>
      </c>
      <c r="G32" s="54">
        <f t="shared" si="6"/>
        <v>0</v>
      </c>
      <c r="H32" s="48">
        <v>0</v>
      </c>
      <c r="I32" s="54">
        <f t="shared" si="7"/>
        <v>0.42857142857142855</v>
      </c>
      <c r="J32" s="48">
        <v>6</v>
      </c>
      <c r="L32" s="55">
        <f t="shared" si="8"/>
        <v>0.21428571428571427</v>
      </c>
      <c r="M32" s="49">
        <v>3</v>
      </c>
      <c r="N32" s="55">
        <f t="shared" si="9"/>
        <v>0.35714285714285715</v>
      </c>
      <c r="O32" s="49">
        <v>5</v>
      </c>
    </row>
    <row r="33" spans="2:18" ht="28.5" customHeight="1">
      <c r="B33" s="22" t="s">
        <v>50</v>
      </c>
      <c r="D33" s="53">
        <f t="shared" si="1"/>
        <v>6</v>
      </c>
      <c r="E33" s="53">
        <v>6</v>
      </c>
      <c r="G33" s="54">
        <f t="shared" si="6"/>
        <v>0</v>
      </c>
      <c r="H33" s="48">
        <v>0</v>
      </c>
      <c r="I33" s="54">
        <f t="shared" si="7"/>
        <v>0.83333333333333337</v>
      </c>
      <c r="J33" s="48">
        <v>5</v>
      </c>
      <c r="L33" s="55">
        <f t="shared" si="8"/>
        <v>0.16666666666666666</v>
      </c>
      <c r="M33" s="49">
        <v>1</v>
      </c>
      <c r="N33" s="55">
        <f t="shared" si="9"/>
        <v>0</v>
      </c>
      <c r="O33" s="49">
        <v>0</v>
      </c>
    </row>
    <row r="34" spans="2:18" ht="28.5" customHeight="1">
      <c r="B34" s="22" t="s">
        <v>51</v>
      </c>
      <c r="D34" s="53">
        <f t="shared" si="1"/>
        <v>49</v>
      </c>
      <c r="E34" s="53">
        <v>50</v>
      </c>
      <c r="G34" s="54">
        <f t="shared" si="6"/>
        <v>0</v>
      </c>
      <c r="H34" s="48">
        <v>0</v>
      </c>
      <c r="I34" s="54">
        <f t="shared" si="7"/>
        <v>0.7142857142857143</v>
      </c>
      <c r="J34" s="48">
        <v>35</v>
      </c>
      <c r="L34" s="55">
        <f t="shared" si="8"/>
        <v>8.1632653061224483E-2</v>
      </c>
      <c r="M34" s="49">
        <v>4</v>
      </c>
      <c r="N34" s="55">
        <f t="shared" si="9"/>
        <v>0.20408163265306123</v>
      </c>
      <c r="O34" s="49">
        <v>10</v>
      </c>
    </row>
    <row r="35" spans="2:18" ht="28.5" customHeight="1">
      <c r="B35" s="22" t="s">
        <v>52</v>
      </c>
      <c r="D35" s="53">
        <f t="shared" si="1"/>
        <v>137</v>
      </c>
      <c r="E35" s="53">
        <v>197</v>
      </c>
      <c r="G35" s="54">
        <f t="shared" si="6"/>
        <v>0</v>
      </c>
      <c r="H35" s="48">
        <v>0</v>
      </c>
      <c r="I35" s="54">
        <f t="shared" si="7"/>
        <v>0.75912408759124084</v>
      </c>
      <c r="J35" s="48">
        <v>104</v>
      </c>
      <c r="L35" s="55">
        <f t="shared" si="8"/>
        <v>9.4890510948905105E-2</v>
      </c>
      <c r="M35" s="49">
        <v>13</v>
      </c>
      <c r="N35" s="55">
        <f t="shared" si="9"/>
        <v>0.145985401459854</v>
      </c>
      <c r="O35" s="49">
        <v>20</v>
      </c>
    </row>
    <row r="36" spans="2:18" ht="28.5" customHeight="1">
      <c r="B36" s="22" t="s">
        <v>53</v>
      </c>
      <c r="D36" s="53">
        <f t="shared" si="1"/>
        <v>283</v>
      </c>
      <c r="E36" s="53">
        <v>269</v>
      </c>
      <c r="G36" s="54">
        <f t="shared" si="6"/>
        <v>0</v>
      </c>
      <c r="H36" s="48">
        <v>0</v>
      </c>
      <c r="I36" s="54">
        <f t="shared" si="7"/>
        <v>0.38869257950530034</v>
      </c>
      <c r="J36" s="48">
        <v>110</v>
      </c>
      <c r="L36" s="55">
        <f t="shared" si="8"/>
        <v>0.21908127208480566</v>
      </c>
      <c r="M36" s="49">
        <v>62</v>
      </c>
      <c r="N36" s="55">
        <f t="shared" si="9"/>
        <v>0.392226148409894</v>
      </c>
      <c r="O36" s="49">
        <v>111</v>
      </c>
    </row>
    <row r="37" spans="2:18" ht="28.5" customHeight="1">
      <c r="B37" s="22" t="s">
        <v>54</v>
      </c>
      <c r="D37" s="53">
        <f t="shared" si="1"/>
        <v>21</v>
      </c>
      <c r="E37" s="53">
        <v>33</v>
      </c>
      <c r="G37" s="54">
        <f t="shared" si="6"/>
        <v>0</v>
      </c>
      <c r="H37" s="48">
        <v>0</v>
      </c>
      <c r="I37" s="54">
        <f t="shared" si="7"/>
        <v>0.76190476190476186</v>
      </c>
      <c r="J37" s="48">
        <v>16</v>
      </c>
      <c r="L37" s="55">
        <f t="shared" si="8"/>
        <v>4.7619047619047616E-2</v>
      </c>
      <c r="M37" s="49">
        <v>1</v>
      </c>
      <c r="N37" s="55">
        <f t="shared" si="9"/>
        <v>0.19047619047619047</v>
      </c>
      <c r="O37" s="49">
        <v>4</v>
      </c>
    </row>
    <row r="38" spans="2:18" ht="28.5" customHeight="1">
      <c r="B38" s="22" t="s">
        <v>55</v>
      </c>
      <c r="D38" s="53">
        <f t="shared" si="1"/>
        <v>73</v>
      </c>
      <c r="E38" s="53">
        <v>132</v>
      </c>
      <c r="G38" s="54">
        <f t="shared" si="6"/>
        <v>0</v>
      </c>
      <c r="H38" s="48">
        <v>0</v>
      </c>
      <c r="I38" s="54">
        <f t="shared" si="7"/>
        <v>0.68493150684931503</v>
      </c>
      <c r="J38" s="48">
        <v>50</v>
      </c>
      <c r="L38" s="55">
        <f t="shared" si="8"/>
        <v>0.16438356164383561</v>
      </c>
      <c r="M38" s="49">
        <v>12</v>
      </c>
      <c r="N38" s="55">
        <f t="shared" si="9"/>
        <v>0.15068493150684931</v>
      </c>
      <c r="O38" s="49">
        <v>11</v>
      </c>
    </row>
    <row r="39" spans="2:18" ht="28.5" customHeight="1">
      <c r="B39" s="22" t="s">
        <v>56</v>
      </c>
      <c r="D39" s="53">
        <f t="shared" si="1"/>
        <v>1</v>
      </c>
      <c r="E39" s="53">
        <v>1</v>
      </c>
      <c r="G39" s="54">
        <f t="shared" si="6"/>
        <v>0</v>
      </c>
      <c r="H39" s="48">
        <v>0</v>
      </c>
      <c r="I39" s="54">
        <f t="shared" si="7"/>
        <v>0</v>
      </c>
      <c r="J39" s="48">
        <v>0</v>
      </c>
      <c r="L39" s="55">
        <f t="shared" si="8"/>
        <v>0</v>
      </c>
      <c r="M39" s="49">
        <v>0</v>
      </c>
      <c r="N39" s="55">
        <f t="shared" si="9"/>
        <v>1</v>
      </c>
      <c r="O39" s="49">
        <v>1</v>
      </c>
    </row>
    <row r="40" spans="2:18" ht="28.5" customHeight="1">
      <c r="B40" s="22" t="s">
        <v>57</v>
      </c>
      <c r="D40" s="53">
        <f t="shared" si="1"/>
        <v>112</v>
      </c>
      <c r="E40" s="53">
        <v>125</v>
      </c>
      <c r="G40" s="54">
        <f t="shared" si="6"/>
        <v>0</v>
      </c>
      <c r="H40" s="48">
        <v>0</v>
      </c>
      <c r="I40" s="54">
        <f t="shared" si="7"/>
        <v>0.35714285714285715</v>
      </c>
      <c r="J40" s="48">
        <v>40</v>
      </c>
      <c r="L40" s="55">
        <f t="shared" si="8"/>
        <v>0.15178571428571427</v>
      </c>
      <c r="M40" s="49">
        <v>17</v>
      </c>
      <c r="N40" s="55">
        <f t="shared" si="9"/>
        <v>0.49107142857142855</v>
      </c>
      <c r="O40" s="49">
        <v>55</v>
      </c>
    </row>
    <row r="41" spans="2:18" ht="28.5" customHeight="1">
      <c r="B41" s="22" t="s">
        <v>58</v>
      </c>
      <c r="D41" s="53">
        <f t="shared" si="1"/>
        <v>375</v>
      </c>
      <c r="E41" s="53">
        <v>340</v>
      </c>
      <c r="G41" s="54">
        <f t="shared" si="6"/>
        <v>0</v>
      </c>
      <c r="H41" s="48">
        <v>0</v>
      </c>
      <c r="I41" s="54">
        <f t="shared" si="7"/>
        <v>0.58666666666666667</v>
      </c>
      <c r="J41" s="48">
        <v>220</v>
      </c>
      <c r="L41" s="55">
        <f t="shared" si="8"/>
        <v>9.6000000000000002E-2</v>
      </c>
      <c r="M41" s="49">
        <v>36</v>
      </c>
      <c r="N41" s="55">
        <f t="shared" si="9"/>
        <v>0.31733333333333336</v>
      </c>
      <c r="O41" s="49">
        <v>119</v>
      </c>
    </row>
    <row r="42" spans="2:18" ht="28.5" customHeight="1">
      <c r="B42" s="22" t="s">
        <v>59</v>
      </c>
      <c r="D42" s="53">
        <f t="shared" si="1"/>
        <v>293</v>
      </c>
      <c r="E42" s="53">
        <v>351</v>
      </c>
      <c r="G42" s="54">
        <f t="shared" si="6"/>
        <v>0</v>
      </c>
      <c r="H42" s="48">
        <v>0</v>
      </c>
      <c r="I42" s="54">
        <f t="shared" si="7"/>
        <v>0.70648464163822522</v>
      </c>
      <c r="J42" s="48">
        <v>207</v>
      </c>
      <c r="L42" s="55">
        <f t="shared" si="8"/>
        <v>0.10580204778156997</v>
      </c>
      <c r="M42" s="49">
        <v>31</v>
      </c>
      <c r="N42" s="55">
        <f t="shared" si="9"/>
        <v>0.18771331058020477</v>
      </c>
      <c r="O42" s="49">
        <v>55</v>
      </c>
    </row>
    <row r="43" spans="2:18" ht="28.5" customHeight="1">
      <c r="B43" s="22" t="s">
        <v>60</v>
      </c>
      <c r="D43" s="53">
        <f t="shared" si="1"/>
        <v>2</v>
      </c>
      <c r="E43" s="53">
        <v>2</v>
      </c>
      <c r="G43" s="54">
        <f t="shared" si="6"/>
        <v>0</v>
      </c>
      <c r="H43" s="48">
        <v>0</v>
      </c>
      <c r="I43" s="54">
        <f t="shared" si="7"/>
        <v>0</v>
      </c>
      <c r="J43" s="48">
        <v>0</v>
      </c>
      <c r="L43" s="55">
        <f t="shared" si="8"/>
        <v>0</v>
      </c>
      <c r="M43" s="49">
        <v>0</v>
      </c>
      <c r="N43" s="55">
        <f t="shared" si="9"/>
        <v>1</v>
      </c>
      <c r="O43" s="49">
        <v>2</v>
      </c>
    </row>
    <row r="44" spans="2:18" ht="28.5" customHeight="1">
      <c r="B44" s="22" t="s">
        <v>61</v>
      </c>
      <c r="D44" s="53">
        <f t="shared" si="1"/>
        <v>84</v>
      </c>
      <c r="E44" s="53">
        <v>131</v>
      </c>
      <c r="G44" s="54">
        <f t="shared" si="6"/>
        <v>0</v>
      </c>
      <c r="H44" s="48">
        <v>0</v>
      </c>
      <c r="I44" s="54">
        <f t="shared" si="7"/>
        <v>0.30952380952380953</v>
      </c>
      <c r="J44" s="48">
        <v>26</v>
      </c>
      <c r="L44" s="55">
        <f t="shared" si="8"/>
        <v>8.3333333333333329E-2</v>
      </c>
      <c r="M44" s="49">
        <v>7</v>
      </c>
      <c r="N44" s="55">
        <f t="shared" si="9"/>
        <v>0.6071428571428571</v>
      </c>
      <c r="O44" s="49">
        <v>51</v>
      </c>
    </row>
    <row r="45" spans="2:18" ht="28.5" customHeight="1">
      <c r="B45" s="22" t="s">
        <v>23</v>
      </c>
      <c r="D45" s="53">
        <f t="shared" si="1"/>
        <v>525</v>
      </c>
      <c r="E45" s="53">
        <v>492</v>
      </c>
      <c r="G45" s="54">
        <f t="shared" si="6"/>
        <v>0</v>
      </c>
      <c r="H45" s="48">
        <v>0</v>
      </c>
      <c r="I45" s="54">
        <f t="shared" si="7"/>
        <v>0.48952380952380953</v>
      </c>
      <c r="J45" s="48">
        <v>257</v>
      </c>
      <c r="L45" s="55">
        <f t="shared" si="8"/>
        <v>0.10857142857142857</v>
      </c>
      <c r="M45" s="49">
        <v>57</v>
      </c>
      <c r="N45" s="55">
        <f t="shared" si="9"/>
        <v>0.40190476190476193</v>
      </c>
      <c r="O45" s="49">
        <v>211</v>
      </c>
    </row>
    <row r="46" spans="2:18" ht="28.5" customHeight="1">
      <c r="B46" s="22" t="s">
        <v>62</v>
      </c>
      <c r="D46" s="53">
        <f t="shared" si="1"/>
        <v>199</v>
      </c>
      <c r="E46" s="53">
        <v>357</v>
      </c>
      <c r="G46" s="54">
        <f t="shared" si="6"/>
        <v>0</v>
      </c>
      <c r="H46" s="48">
        <v>0</v>
      </c>
      <c r="I46" s="54">
        <f t="shared" si="7"/>
        <v>0.77889447236180909</v>
      </c>
      <c r="J46" s="48">
        <v>155</v>
      </c>
      <c r="L46" s="55">
        <f t="shared" si="8"/>
        <v>0.16080402010050251</v>
      </c>
      <c r="M46" s="49">
        <v>32</v>
      </c>
      <c r="N46" s="55">
        <f t="shared" si="9"/>
        <v>6.030150753768844E-2</v>
      </c>
      <c r="O46" s="49">
        <v>12</v>
      </c>
    </row>
    <row r="47" spans="2:18" ht="28.5" customHeight="1">
      <c r="B47" s="22" t="s">
        <v>63</v>
      </c>
      <c r="D47" s="53">
        <f t="shared" si="1"/>
        <v>263</v>
      </c>
      <c r="E47" s="53">
        <v>411</v>
      </c>
      <c r="G47" s="54">
        <f t="shared" si="6"/>
        <v>0</v>
      </c>
      <c r="H47" s="48">
        <v>0</v>
      </c>
      <c r="I47" s="54">
        <f t="shared" si="7"/>
        <v>0.46768060836501901</v>
      </c>
      <c r="J47" s="48">
        <v>123</v>
      </c>
      <c r="L47" s="55">
        <f t="shared" si="8"/>
        <v>0.29277566539923955</v>
      </c>
      <c r="M47" s="49">
        <v>77</v>
      </c>
      <c r="N47" s="55">
        <f t="shared" si="9"/>
        <v>0.23954372623574144</v>
      </c>
      <c r="O47" s="49">
        <v>63</v>
      </c>
    </row>
    <row r="48" spans="2:18" ht="28.5" customHeight="1">
      <c r="B48" s="22" t="s">
        <v>64</v>
      </c>
      <c r="D48" s="53">
        <f t="shared" si="1"/>
        <v>206</v>
      </c>
      <c r="E48" s="53">
        <v>1093</v>
      </c>
      <c r="G48" s="54">
        <f t="shared" si="6"/>
        <v>0</v>
      </c>
      <c r="H48" s="48">
        <v>0</v>
      </c>
      <c r="I48" s="54">
        <f t="shared" si="7"/>
        <v>0.36893203883495146</v>
      </c>
      <c r="J48" s="48">
        <v>76</v>
      </c>
      <c r="L48" s="55">
        <f t="shared" si="8"/>
        <v>0.28640776699029125</v>
      </c>
      <c r="M48" s="49">
        <v>59</v>
      </c>
      <c r="N48" s="55">
        <f t="shared" si="9"/>
        <v>0.3446601941747573</v>
      </c>
      <c r="O48" s="49">
        <v>71</v>
      </c>
      <c r="Q48" s="58" t="s">
        <v>17</v>
      </c>
      <c r="R48" s="58" t="s">
        <v>16</v>
      </c>
    </row>
    <row r="49" spans="2:18" ht="28.5" customHeight="1">
      <c r="B49" s="22" t="s">
        <v>65</v>
      </c>
      <c r="D49" s="53">
        <f t="shared" si="1"/>
        <v>510</v>
      </c>
      <c r="E49" s="53">
        <v>525</v>
      </c>
      <c r="G49" s="54">
        <f t="shared" si="6"/>
        <v>0</v>
      </c>
      <c r="H49" s="48">
        <v>0</v>
      </c>
      <c r="I49" s="54">
        <f t="shared" si="7"/>
        <v>0.72352941176470587</v>
      </c>
      <c r="J49" s="48">
        <v>369</v>
      </c>
      <c r="L49" s="55">
        <f t="shared" si="8"/>
        <v>0.11568627450980393</v>
      </c>
      <c r="M49" s="49">
        <v>59</v>
      </c>
      <c r="N49" s="55">
        <f t="shared" si="9"/>
        <v>0.16078431372549021</v>
      </c>
      <c r="O49" s="49">
        <v>82</v>
      </c>
      <c r="Q49" s="59"/>
      <c r="R49" s="59"/>
    </row>
    <row r="50" spans="2:18" ht="28.5" customHeight="1">
      <c r="B50" s="22" t="s">
        <v>66</v>
      </c>
      <c r="D50" s="53">
        <f t="shared" si="1"/>
        <v>3558</v>
      </c>
      <c r="E50" s="53">
        <v>4518</v>
      </c>
      <c r="G50" s="54">
        <f t="shared" si="6"/>
        <v>0</v>
      </c>
      <c r="H50" s="48">
        <v>0</v>
      </c>
      <c r="I50" s="54">
        <f t="shared" si="7"/>
        <v>0.74732996065205171</v>
      </c>
      <c r="J50" s="48">
        <v>2659</v>
      </c>
      <c r="L50" s="55">
        <f t="shared" si="8"/>
        <v>0.15654862282181001</v>
      </c>
      <c r="M50" s="49">
        <v>557</v>
      </c>
      <c r="N50" s="55">
        <f t="shared" si="9"/>
        <v>9.6121416526138273E-2</v>
      </c>
      <c r="O50" s="49">
        <v>342</v>
      </c>
      <c r="Q50" s="59"/>
      <c r="R50" s="59"/>
    </row>
    <row r="51" spans="2:18" ht="28.5" customHeight="1">
      <c r="B51" s="22" t="s">
        <v>15</v>
      </c>
      <c r="D51" s="53">
        <f t="shared" si="1"/>
        <v>5682</v>
      </c>
      <c r="E51" s="53">
        <v>16348</v>
      </c>
      <c r="G51" s="54">
        <f t="shared" si="6"/>
        <v>0.13058782118972193</v>
      </c>
      <c r="H51" s="48">
        <v>742</v>
      </c>
      <c r="I51" s="54">
        <f t="shared" si="7"/>
        <v>0.48680042238648363</v>
      </c>
      <c r="J51" s="48">
        <v>2766</v>
      </c>
      <c r="L51" s="55">
        <f t="shared" si="8"/>
        <v>0.22456881379795846</v>
      </c>
      <c r="M51" s="49">
        <v>1276</v>
      </c>
      <c r="N51" s="55">
        <f t="shared" si="9"/>
        <v>0.15804294262583599</v>
      </c>
      <c r="O51" s="49">
        <v>898</v>
      </c>
      <c r="Q51" s="51">
        <v>165</v>
      </c>
      <c r="R51" s="51">
        <v>1</v>
      </c>
    </row>
  </sheetData>
  <mergeCells count="9">
    <mergeCell ref="R48:R50"/>
    <mergeCell ref="Q48:Q50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31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56" t="s">
        <v>68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37" customFormat="1" ht="52.15" customHeight="1">
      <c r="B2" s="57" t="s">
        <v>27</v>
      </c>
      <c r="E2" s="38"/>
      <c r="F2" s="39"/>
      <c r="G2" s="40"/>
      <c r="H2" s="40"/>
      <c r="I2" s="41"/>
      <c r="J2" s="41"/>
      <c r="K2" s="41"/>
      <c r="M2" s="41"/>
      <c r="N2" s="41"/>
      <c r="O2" s="41"/>
    </row>
    <row r="3" spans="2:16" s="5" customFormat="1" ht="39" customHeight="1">
      <c r="B3" s="16"/>
      <c r="C3" s="8"/>
      <c r="D3" s="60" t="s">
        <v>0</v>
      </c>
      <c r="E3" s="60"/>
      <c r="F3" s="10"/>
      <c r="G3" s="61" t="s">
        <v>1</v>
      </c>
      <c r="H3" s="61"/>
      <c r="I3" s="61"/>
      <c r="J3" s="61"/>
      <c r="K3" s="10"/>
      <c r="L3" s="62" t="s">
        <v>2</v>
      </c>
      <c r="M3" s="62"/>
      <c r="N3" s="62"/>
      <c r="O3" s="62"/>
      <c r="P3" s="12"/>
    </row>
    <row r="4" spans="2:16" s="3" customFormat="1" ht="82.15" customHeight="1">
      <c r="B4" s="2"/>
      <c r="C4" s="9"/>
      <c r="D4" s="15" t="s">
        <v>10</v>
      </c>
      <c r="E4" s="15" t="s">
        <v>4</v>
      </c>
      <c r="F4" s="11"/>
      <c r="G4" s="65" t="s">
        <v>11</v>
      </c>
      <c r="H4" s="66"/>
      <c r="I4" s="65" t="s">
        <v>12</v>
      </c>
      <c r="J4" s="66"/>
      <c r="K4" s="11"/>
      <c r="L4" s="64" t="s">
        <v>13</v>
      </c>
      <c r="M4" s="64"/>
      <c r="N4" s="64" t="s">
        <v>14</v>
      </c>
      <c r="O4" s="64"/>
      <c r="P4" s="13"/>
    </row>
    <row r="5" spans="2:16" s="35" customFormat="1" ht="28.15" customHeight="1">
      <c r="B5" s="42" t="s">
        <v>9</v>
      </c>
      <c r="C5" s="31"/>
      <c r="D5" s="50">
        <f t="shared" ref="D5" si="0">SUM(H5,J5,M5,O5)</f>
        <v>278</v>
      </c>
      <c r="E5" s="50">
        <f>SUM(E6:E31)</f>
        <v>365</v>
      </c>
      <c r="F5" s="32"/>
      <c r="G5" s="43">
        <f>(H5/D5)</f>
        <v>4.3165467625899283E-2</v>
      </c>
      <c r="H5" s="50">
        <f>SUM(H6:H31)</f>
        <v>12</v>
      </c>
      <c r="I5" s="43">
        <f>(J5/D5)</f>
        <v>0.65467625899280579</v>
      </c>
      <c r="J5" s="50">
        <f>SUM(J6:J31)</f>
        <v>182</v>
      </c>
      <c r="K5" s="33"/>
      <c r="L5" s="43">
        <f>(M5/D5)</f>
        <v>0.23741007194244604</v>
      </c>
      <c r="M5" s="50">
        <f>SUM(M6:M31)</f>
        <v>66</v>
      </c>
      <c r="N5" s="43">
        <f>(O5/D5)</f>
        <v>6.4748201438848921E-2</v>
      </c>
      <c r="O5" s="50">
        <f>SUM(O6:O31)</f>
        <v>18</v>
      </c>
      <c r="P5" s="34"/>
    </row>
    <row r="6" spans="2:16" ht="28.15" customHeight="1">
      <c r="B6" s="21" t="s">
        <v>28</v>
      </c>
      <c r="C6" s="6"/>
      <c r="D6" s="47">
        <f t="shared" ref="D6:D31" si="1">SUM(H6,J6,M6,O6)</f>
        <v>1</v>
      </c>
      <c r="E6" s="47">
        <v>1</v>
      </c>
      <c r="F6" s="20"/>
      <c r="G6" s="18">
        <f t="shared" ref="G6:G15" si="2">H6/D6</f>
        <v>0</v>
      </c>
      <c r="H6" s="48">
        <v>0</v>
      </c>
      <c r="I6" s="18">
        <f t="shared" ref="I6:I15" si="3">J6/D6</f>
        <v>1</v>
      </c>
      <c r="J6" s="48">
        <v>1</v>
      </c>
      <c r="K6" s="20"/>
      <c r="L6" s="19">
        <f t="shared" ref="L6:L15" si="4">M6/D6</f>
        <v>0</v>
      </c>
      <c r="M6" s="49">
        <v>0</v>
      </c>
      <c r="N6" s="19">
        <f>O6/D6</f>
        <v>0</v>
      </c>
      <c r="O6" s="49">
        <v>0</v>
      </c>
      <c r="P6" s="14"/>
    </row>
    <row r="7" spans="2:16" ht="28.15" customHeight="1">
      <c r="B7" s="21" t="s">
        <v>18</v>
      </c>
      <c r="C7" s="6"/>
      <c r="D7" s="47">
        <f t="shared" si="1"/>
        <v>3</v>
      </c>
      <c r="E7" s="47">
        <v>3</v>
      </c>
      <c r="F7" s="20"/>
      <c r="G7" s="18">
        <f t="shared" si="2"/>
        <v>0</v>
      </c>
      <c r="H7" s="48">
        <v>0</v>
      </c>
      <c r="I7" s="18">
        <f t="shared" si="3"/>
        <v>0.33333333333333331</v>
      </c>
      <c r="J7" s="48">
        <v>1</v>
      </c>
      <c r="K7" s="20"/>
      <c r="L7" s="19">
        <f t="shared" si="4"/>
        <v>0.33333333333333331</v>
      </c>
      <c r="M7" s="49">
        <v>1</v>
      </c>
      <c r="N7" s="19">
        <f t="shared" ref="N7:N15" si="5">O7/D7</f>
        <v>0.33333333333333331</v>
      </c>
      <c r="O7" s="49">
        <v>1</v>
      </c>
      <c r="P7" s="14"/>
    </row>
    <row r="8" spans="2:16" ht="28.15" customHeight="1">
      <c r="B8" s="21" t="s">
        <v>29</v>
      </c>
      <c r="C8" s="6"/>
      <c r="D8" s="47">
        <f t="shared" si="1"/>
        <v>1</v>
      </c>
      <c r="E8" s="47">
        <v>1</v>
      </c>
      <c r="F8" s="20"/>
      <c r="G8" s="18">
        <f t="shared" si="2"/>
        <v>0</v>
      </c>
      <c r="H8" s="48">
        <v>0</v>
      </c>
      <c r="I8" s="18">
        <f t="shared" si="3"/>
        <v>1</v>
      </c>
      <c r="J8" s="48">
        <v>1</v>
      </c>
      <c r="K8" s="20"/>
      <c r="L8" s="19">
        <f t="shared" si="4"/>
        <v>0</v>
      </c>
      <c r="M8" s="49">
        <v>0</v>
      </c>
      <c r="N8" s="19">
        <f t="shared" si="5"/>
        <v>0</v>
      </c>
      <c r="O8" s="49">
        <v>0</v>
      </c>
      <c r="P8" s="14"/>
    </row>
    <row r="9" spans="2:16" ht="28.15" customHeight="1">
      <c r="B9" s="21" t="s">
        <v>30</v>
      </c>
      <c r="C9" s="6"/>
      <c r="D9" s="47">
        <f t="shared" si="1"/>
        <v>2</v>
      </c>
      <c r="E9" s="47">
        <v>2</v>
      </c>
      <c r="F9" s="20"/>
      <c r="G9" s="18">
        <f t="shared" si="2"/>
        <v>0</v>
      </c>
      <c r="H9" s="48">
        <v>0</v>
      </c>
      <c r="I9" s="18">
        <f t="shared" si="3"/>
        <v>1</v>
      </c>
      <c r="J9" s="48">
        <v>2</v>
      </c>
      <c r="K9" s="20"/>
      <c r="L9" s="19">
        <f t="shared" si="4"/>
        <v>0</v>
      </c>
      <c r="M9" s="49">
        <v>0</v>
      </c>
      <c r="N9" s="19">
        <f t="shared" si="5"/>
        <v>0</v>
      </c>
      <c r="O9" s="49">
        <v>0</v>
      </c>
      <c r="P9" s="14"/>
    </row>
    <row r="10" spans="2:16" ht="28.15" customHeight="1">
      <c r="B10" s="21" t="s">
        <v>19</v>
      </c>
      <c r="C10" s="6"/>
      <c r="D10" s="47">
        <f t="shared" si="1"/>
        <v>1</v>
      </c>
      <c r="E10" s="47">
        <v>1</v>
      </c>
      <c r="F10" s="20"/>
      <c r="G10" s="18">
        <f t="shared" si="2"/>
        <v>0</v>
      </c>
      <c r="H10" s="48">
        <v>0</v>
      </c>
      <c r="I10" s="18">
        <f t="shared" si="3"/>
        <v>1</v>
      </c>
      <c r="J10" s="48">
        <v>1</v>
      </c>
      <c r="K10" s="20"/>
      <c r="L10" s="19">
        <f t="shared" si="4"/>
        <v>0</v>
      </c>
      <c r="M10" s="49">
        <v>0</v>
      </c>
      <c r="N10" s="19">
        <f t="shared" si="5"/>
        <v>0</v>
      </c>
      <c r="O10" s="49">
        <v>0</v>
      </c>
      <c r="P10" s="14"/>
    </row>
    <row r="11" spans="2:16" ht="28.15" customHeight="1">
      <c r="B11" s="21" t="s">
        <v>31</v>
      </c>
      <c r="C11" s="6"/>
      <c r="D11" s="47">
        <f t="shared" si="1"/>
        <v>79</v>
      </c>
      <c r="E11" s="47">
        <v>88</v>
      </c>
      <c r="F11" s="20"/>
      <c r="G11" s="18">
        <f t="shared" si="2"/>
        <v>0</v>
      </c>
      <c r="H11" s="48">
        <v>0</v>
      </c>
      <c r="I11" s="18">
        <f t="shared" si="3"/>
        <v>0.84810126582278478</v>
      </c>
      <c r="J11" s="48">
        <v>67</v>
      </c>
      <c r="K11" s="20"/>
      <c r="L11" s="19">
        <f t="shared" si="4"/>
        <v>0.13924050632911392</v>
      </c>
      <c r="M11" s="49">
        <v>11</v>
      </c>
      <c r="N11" s="19">
        <f t="shared" si="5"/>
        <v>1.2658227848101266E-2</v>
      </c>
      <c r="O11" s="49">
        <v>1</v>
      </c>
      <c r="P11" s="14"/>
    </row>
    <row r="12" spans="2:16" ht="28.15" customHeight="1">
      <c r="B12" s="21" t="s">
        <v>34</v>
      </c>
      <c r="C12" s="6"/>
      <c r="D12" s="47">
        <f t="shared" si="1"/>
        <v>1</v>
      </c>
      <c r="E12" s="47">
        <v>1</v>
      </c>
      <c r="F12" s="20"/>
      <c r="G12" s="18">
        <f t="shared" si="2"/>
        <v>0</v>
      </c>
      <c r="H12" s="48">
        <v>0</v>
      </c>
      <c r="I12" s="18">
        <f t="shared" si="3"/>
        <v>1</v>
      </c>
      <c r="J12" s="48">
        <v>1</v>
      </c>
      <c r="K12" s="20"/>
      <c r="L12" s="19">
        <f t="shared" si="4"/>
        <v>0</v>
      </c>
      <c r="M12" s="49">
        <v>0</v>
      </c>
      <c r="N12" s="19">
        <f t="shared" si="5"/>
        <v>0</v>
      </c>
      <c r="O12" s="49">
        <v>0</v>
      </c>
      <c r="P12" s="14"/>
    </row>
    <row r="13" spans="2:16" ht="28.15" customHeight="1">
      <c r="B13" s="21" t="s">
        <v>36</v>
      </c>
      <c r="C13" s="6"/>
      <c r="D13" s="47">
        <f t="shared" si="1"/>
        <v>1</v>
      </c>
      <c r="E13" s="47">
        <v>1</v>
      </c>
      <c r="F13" s="20"/>
      <c r="G13" s="18">
        <f t="shared" si="2"/>
        <v>0</v>
      </c>
      <c r="H13" s="48">
        <v>0</v>
      </c>
      <c r="I13" s="18">
        <f t="shared" si="3"/>
        <v>1</v>
      </c>
      <c r="J13" s="48">
        <v>1</v>
      </c>
      <c r="K13" s="20"/>
      <c r="L13" s="19">
        <f t="shared" si="4"/>
        <v>0</v>
      </c>
      <c r="M13" s="49">
        <v>0</v>
      </c>
      <c r="N13" s="19">
        <f t="shared" si="5"/>
        <v>0</v>
      </c>
      <c r="O13" s="49">
        <v>0</v>
      </c>
      <c r="P13" s="14"/>
    </row>
    <row r="14" spans="2:16" ht="28.15" customHeight="1">
      <c r="B14" s="21" t="s">
        <v>41</v>
      </c>
      <c r="C14" s="6"/>
      <c r="D14" s="47">
        <f t="shared" si="1"/>
        <v>4</v>
      </c>
      <c r="E14" s="47">
        <v>7</v>
      </c>
      <c r="F14" s="20"/>
      <c r="G14" s="18">
        <f t="shared" si="2"/>
        <v>0</v>
      </c>
      <c r="H14" s="48">
        <v>0</v>
      </c>
      <c r="I14" s="18">
        <f t="shared" si="3"/>
        <v>0.75</v>
      </c>
      <c r="J14" s="48">
        <v>3</v>
      </c>
      <c r="K14" s="20"/>
      <c r="L14" s="19">
        <f t="shared" si="4"/>
        <v>0.25</v>
      </c>
      <c r="M14" s="49">
        <v>1</v>
      </c>
      <c r="N14" s="19">
        <f t="shared" si="5"/>
        <v>0</v>
      </c>
      <c r="O14" s="49">
        <v>0</v>
      </c>
      <c r="P14" s="14"/>
    </row>
    <row r="15" spans="2:16" ht="28.15" customHeight="1">
      <c r="B15" s="21" t="s">
        <v>21</v>
      </c>
      <c r="C15" s="6"/>
      <c r="D15" s="47">
        <f t="shared" si="1"/>
        <v>1</v>
      </c>
      <c r="E15" s="47">
        <v>1</v>
      </c>
      <c r="F15" s="20"/>
      <c r="G15" s="18">
        <f t="shared" si="2"/>
        <v>0</v>
      </c>
      <c r="H15" s="48">
        <v>0</v>
      </c>
      <c r="I15" s="18">
        <f t="shared" si="3"/>
        <v>1</v>
      </c>
      <c r="J15" s="48">
        <v>1</v>
      </c>
      <c r="K15" s="20"/>
      <c r="L15" s="19">
        <f t="shared" si="4"/>
        <v>0</v>
      </c>
      <c r="M15" s="49">
        <v>0</v>
      </c>
      <c r="N15" s="19">
        <f t="shared" si="5"/>
        <v>0</v>
      </c>
      <c r="O15" s="49">
        <v>0</v>
      </c>
      <c r="P15" s="14"/>
    </row>
    <row r="16" spans="2:16" ht="28.5" customHeight="1">
      <c r="B16" s="21" t="s">
        <v>42</v>
      </c>
      <c r="D16" s="53">
        <f t="shared" si="1"/>
        <v>3</v>
      </c>
      <c r="E16" s="53">
        <v>3</v>
      </c>
      <c r="G16" s="54">
        <f t="shared" ref="G16:G31" si="6">H16/D16</f>
        <v>0</v>
      </c>
      <c r="H16" s="48">
        <v>0</v>
      </c>
      <c r="I16" s="54">
        <f t="shared" ref="I16:I31" si="7">J16/D16</f>
        <v>0.66666666666666663</v>
      </c>
      <c r="J16" s="48">
        <v>2</v>
      </c>
      <c r="L16" s="55">
        <f t="shared" ref="L16:L31" si="8">M16/D16</f>
        <v>0</v>
      </c>
      <c r="M16" s="49">
        <v>0</v>
      </c>
      <c r="N16" s="55">
        <f t="shared" ref="N16:N31" si="9">O16/D16</f>
        <v>0.33333333333333331</v>
      </c>
      <c r="O16" s="49">
        <v>1</v>
      </c>
    </row>
    <row r="17" spans="2:15" ht="28.5" customHeight="1">
      <c r="B17" s="21" t="s">
        <v>44</v>
      </c>
      <c r="D17" s="53">
        <f t="shared" si="1"/>
        <v>8</v>
      </c>
      <c r="E17" s="53">
        <v>8</v>
      </c>
      <c r="G17" s="54">
        <f t="shared" si="6"/>
        <v>0</v>
      </c>
      <c r="H17" s="48">
        <v>0</v>
      </c>
      <c r="I17" s="54">
        <f t="shared" si="7"/>
        <v>0.5</v>
      </c>
      <c r="J17" s="48">
        <v>4</v>
      </c>
      <c r="L17" s="55">
        <f t="shared" si="8"/>
        <v>0.125</v>
      </c>
      <c r="M17" s="49">
        <v>1</v>
      </c>
      <c r="N17" s="55">
        <f t="shared" si="9"/>
        <v>0.375</v>
      </c>
      <c r="O17" s="49">
        <v>3</v>
      </c>
    </row>
    <row r="18" spans="2:15" ht="28.5" customHeight="1">
      <c r="B18" s="21" t="s">
        <v>45</v>
      </c>
      <c r="D18" s="53">
        <f t="shared" si="1"/>
        <v>2</v>
      </c>
      <c r="E18" s="53">
        <v>2</v>
      </c>
      <c r="G18" s="54">
        <f t="shared" si="6"/>
        <v>0</v>
      </c>
      <c r="H18" s="48">
        <v>0</v>
      </c>
      <c r="I18" s="54">
        <f t="shared" si="7"/>
        <v>1</v>
      </c>
      <c r="J18" s="48">
        <v>2</v>
      </c>
      <c r="L18" s="55">
        <f t="shared" si="8"/>
        <v>0</v>
      </c>
      <c r="M18" s="49">
        <v>0</v>
      </c>
      <c r="N18" s="55">
        <f t="shared" si="9"/>
        <v>0</v>
      </c>
      <c r="O18" s="49">
        <v>0</v>
      </c>
    </row>
    <row r="19" spans="2:15" ht="28.5" customHeight="1">
      <c r="B19" s="21" t="s">
        <v>46</v>
      </c>
      <c r="D19" s="53">
        <f t="shared" si="1"/>
        <v>4</v>
      </c>
      <c r="E19" s="53">
        <v>3</v>
      </c>
      <c r="G19" s="54">
        <f t="shared" si="6"/>
        <v>0</v>
      </c>
      <c r="H19" s="48">
        <v>0</v>
      </c>
      <c r="I19" s="54">
        <f t="shared" si="7"/>
        <v>0.75</v>
      </c>
      <c r="J19" s="48">
        <v>3</v>
      </c>
      <c r="L19" s="55">
        <f t="shared" si="8"/>
        <v>0</v>
      </c>
      <c r="M19" s="49">
        <v>0</v>
      </c>
      <c r="N19" s="55">
        <f t="shared" si="9"/>
        <v>0.25</v>
      </c>
      <c r="O19" s="49">
        <v>1</v>
      </c>
    </row>
    <row r="20" spans="2:15" ht="28.5" customHeight="1">
      <c r="B20" s="21" t="s">
        <v>47</v>
      </c>
      <c r="D20" s="53">
        <f t="shared" si="1"/>
        <v>4</v>
      </c>
      <c r="E20" s="53">
        <v>5</v>
      </c>
      <c r="G20" s="54">
        <f t="shared" si="6"/>
        <v>0</v>
      </c>
      <c r="H20" s="48">
        <v>0</v>
      </c>
      <c r="I20" s="54">
        <f t="shared" si="7"/>
        <v>0.75</v>
      </c>
      <c r="J20" s="48">
        <v>3</v>
      </c>
      <c r="L20" s="55">
        <f t="shared" si="8"/>
        <v>0</v>
      </c>
      <c r="M20" s="49">
        <v>0</v>
      </c>
      <c r="N20" s="55">
        <f t="shared" si="9"/>
        <v>0.25</v>
      </c>
      <c r="O20" s="49">
        <v>1</v>
      </c>
    </row>
    <row r="21" spans="2:15" ht="28.5" customHeight="1">
      <c r="B21" s="21" t="s">
        <v>51</v>
      </c>
      <c r="D21" s="53">
        <f t="shared" si="1"/>
        <v>2</v>
      </c>
      <c r="E21" s="53">
        <v>6</v>
      </c>
      <c r="G21" s="54">
        <f t="shared" si="6"/>
        <v>0</v>
      </c>
      <c r="H21" s="48">
        <v>0</v>
      </c>
      <c r="I21" s="54">
        <f t="shared" si="7"/>
        <v>0.5</v>
      </c>
      <c r="J21" s="48">
        <v>1</v>
      </c>
      <c r="L21" s="55">
        <f t="shared" si="8"/>
        <v>0.5</v>
      </c>
      <c r="M21" s="49">
        <v>1</v>
      </c>
      <c r="N21" s="55">
        <f t="shared" si="9"/>
        <v>0</v>
      </c>
      <c r="O21" s="49">
        <v>0</v>
      </c>
    </row>
    <row r="22" spans="2:15" ht="28.5" customHeight="1">
      <c r="B22" s="21" t="s">
        <v>52</v>
      </c>
      <c r="D22" s="53">
        <f t="shared" si="1"/>
        <v>3</v>
      </c>
      <c r="E22" s="53">
        <v>3</v>
      </c>
      <c r="G22" s="54">
        <f t="shared" si="6"/>
        <v>0</v>
      </c>
      <c r="H22" s="48">
        <v>0</v>
      </c>
      <c r="I22" s="54">
        <f t="shared" si="7"/>
        <v>0.66666666666666663</v>
      </c>
      <c r="J22" s="48">
        <v>2</v>
      </c>
      <c r="L22" s="55">
        <f t="shared" si="8"/>
        <v>0</v>
      </c>
      <c r="M22" s="49">
        <v>0</v>
      </c>
      <c r="N22" s="55">
        <f t="shared" si="9"/>
        <v>0.33333333333333331</v>
      </c>
      <c r="O22" s="49">
        <v>1</v>
      </c>
    </row>
    <row r="23" spans="2:15" ht="28.5" customHeight="1">
      <c r="B23" s="21" t="s">
        <v>53</v>
      </c>
      <c r="D23" s="53">
        <f t="shared" si="1"/>
        <v>3</v>
      </c>
      <c r="E23" s="53">
        <v>3</v>
      </c>
      <c r="G23" s="54">
        <f t="shared" si="6"/>
        <v>0</v>
      </c>
      <c r="H23" s="48">
        <v>0</v>
      </c>
      <c r="I23" s="54">
        <f t="shared" si="7"/>
        <v>0.66666666666666663</v>
      </c>
      <c r="J23" s="48">
        <v>2</v>
      </c>
      <c r="L23" s="55">
        <f t="shared" si="8"/>
        <v>0</v>
      </c>
      <c r="M23" s="49">
        <v>0</v>
      </c>
      <c r="N23" s="55">
        <f t="shared" si="9"/>
        <v>0.33333333333333331</v>
      </c>
      <c r="O23" s="49">
        <v>1</v>
      </c>
    </row>
    <row r="24" spans="2:15" ht="28.5" customHeight="1">
      <c r="B24" s="21" t="s">
        <v>54</v>
      </c>
      <c r="D24" s="53">
        <f t="shared" si="1"/>
        <v>4</v>
      </c>
      <c r="E24" s="53">
        <v>7</v>
      </c>
      <c r="G24" s="54">
        <f t="shared" si="6"/>
        <v>0</v>
      </c>
      <c r="H24" s="48">
        <v>0</v>
      </c>
      <c r="I24" s="54">
        <f t="shared" si="7"/>
        <v>0.5</v>
      </c>
      <c r="J24" s="48">
        <v>2</v>
      </c>
      <c r="L24" s="55">
        <f t="shared" si="8"/>
        <v>0.5</v>
      </c>
      <c r="M24" s="49">
        <v>2</v>
      </c>
      <c r="N24" s="55">
        <f t="shared" si="9"/>
        <v>0</v>
      </c>
      <c r="O24" s="49">
        <v>0</v>
      </c>
    </row>
    <row r="25" spans="2:15" ht="28.5" customHeight="1">
      <c r="B25" s="21" t="s">
        <v>55</v>
      </c>
      <c r="D25" s="53">
        <f t="shared" si="1"/>
        <v>2</v>
      </c>
      <c r="E25" s="53">
        <v>3</v>
      </c>
      <c r="G25" s="54">
        <f t="shared" si="6"/>
        <v>0</v>
      </c>
      <c r="H25" s="48">
        <v>0</v>
      </c>
      <c r="I25" s="54">
        <f t="shared" si="7"/>
        <v>0.5</v>
      </c>
      <c r="J25" s="48">
        <v>1</v>
      </c>
      <c r="L25" s="55">
        <f t="shared" si="8"/>
        <v>0</v>
      </c>
      <c r="M25" s="49">
        <v>0</v>
      </c>
      <c r="N25" s="55">
        <f t="shared" si="9"/>
        <v>0.5</v>
      </c>
      <c r="O25" s="49">
        <v>1</v>
      </c>
    </row>
    <row r="26" spans="2:15" ht="28.5" customHeight="1">
      <c r="B26" s="21" t="s">
        <v>57</v>
      </c>
      <c r="D26" s="53">
        <f t="shared" si="1"/>
        <v>3</v>
      </c>
      <c r="E26" s="53">
        <v>3</v>
      </c>
      <c r="G26" s="54">
        <f t="shared" si="6"/>
        <v>0</v>
      </c>
      <c r="H26" s="48">
        <v>0</v>
      </c>
      <c r="I26" s="54">
        <f t="shared" si="7"/>
        <v>0.66666666666666663</v>
      </c>
      <c r="J26" s="48">
        <v>2</v>
      </c>
      <c r="L26" s="55">
        <f t="shared" si="8"/>
        <v>0</v>
      </c>
      <c r="M26" s="49">
        <v>0</v>
      </c>
      <c r="N26" s="55">
        <f t="shared" si="9"/>
        <v>0.33333333333333331</v>
      </c>
      <c r="O26" s="49">
        <v>1</v>
      </c>
    </row>
    <row r="27" spans="2:15" ht="28.5" customHeight="1">
      <c r="B27" s="21" t="s">
        <v>59</v>
      </c>
      <c r="D27" s="53">
        <f t="shared" si="1"/>
        <v>1</v>
      </c>
      <c r="E27" s="53">
        <v>1</v>
      </c>
      <c r="G27" s="54">
        <f t="shared" si="6"/>
        <v>0</v>
      </c>
      <c r="H27" s="48">
        <v>0</v>
      </c>
      <c r="I27" s="54">
        <f t="shared" si="7"/>
        <v>0</v>
      </c>
      <c r="J27" s="48">
        <v>0</v>
      </c>
      <c r="L27" s="55">
        <f t="shared" si="8"/>
        <v>0</v>
      </c>
      <c r="M27" s="49">
        <v>0</v>
      </c>
      <c r="N27" s="55">
        <f t="shared" si="9"/>
        <v>1</v>
      </c>
      <c r="O27" s="49">
        <v>1</v>
      </c>
    </row>
    <row r="28" spans="2:15" ht="28.5" customHeight="1">
      <c r="B28" s="21" t="s">
        <v>62</v>
      </c>
      <c r="D28" s="53">
        <f t="shared" si="1"/>
        <v>2</v>
      </c>
      <c r="E28" s="53">
        <v>4</v>
      </c>
      <c r="G28" s="54">
        <f t="shared" si="6"/>
        <v>0</v>
      </c>
      <c r="H28" s="48">
        <v>0</v>
      </c>
      <c r="I28" s="54">
        <f t="shared" si="7"/>
        <v>1</v>
      </c>
      <c r="J28" s="48">
        <v>2</v>
      </c>
      <c r="L28" s="55">
        <f t="shared" si="8"/>
        <v>0</v>
      </c>
      <c r="M28" s="49">
        <v>0</v>
      </c>
      <c r="N28" s="55">
        <f t="shared" si="9"/>
        <v>0</v>
      </c>
      <c r="O28" s="49">
        <v>0</v>
      </c>
    </row>
    <row r="29" spans="2:15" ht="28.5" customHeight="1">
      <c r="B29" s="21" t="s">
        <v>63</v>
      </c>
      <c r="D29" s="53">
        <f t="shared" si="1"/>
        <v>1</v>
      </c>
      <c r="E29" s="53">
        <v>1</v>
      </c>
      <c r="G29" s="54">
        <f t="shared" si="6"/>
        <v>0</v>
      </c>
      <c r="H29" s="48">
        <v>0</v>
      </c>
      <c r="I29" s="54">
        <f t="shared" si="7"/>
        <v>1</v>
      </c>
      <c r="J29" s="48">
        <v>1</v>
      </c>
      <c r="L29" s="55">
        <f t="shared" si="8"/>
        <v>0</v>
      </c>
      <c r="M29" s="49">
        <v>0</v>
      </c>
      <c r="N29" s="55">
        <f t="shared" si="9"/>
        <v>0</v>
      </c>
      <c r="O29" s="49">
        <v>0</v>
      </c>
    </row>
    <row r="30" spans="2:15" ht="28.5" customHeight="1">
      <c r="B30" s="21" t="s">
        <v>65</v>
      </c>
      <c r="D30" s="53">
        <f t="shared" si="1"/>
        <v>1</v>
      </c>
      <c r="E30" s="53">
        <v>2</v>
      </c>
      <c r="G30" s="54">
        <f t="shared" si="6"/>
        <v>0</v>
      </c>
      <c r="H30" s="48">
        <v>0</v>
      </c>
      <c r="I30" s="54">
        <f t="shared" si="7"/>
        <v>1</v>
      </c>
      <c r="J30" s="48">
        <v>1</v>
      </c>
      <c r="L30" s="55">
        <f t="shared" si="8"/>
        <v>0</v>
      </c>
      <c r="M30" s="49">
        <v>0</v>
      </c>
      <c r="N30" s="55">
        <f t="shared" si="9"/>
        <v>0</v>
      </c>
      <c r="O30" s="49">
        <v>0</v>
      </c>
    </row>
    <row r="31" spans="2:15" ht="28.5" customHeight="1">
      <c r="B31" s="21" t="s">
        <v>15</v>
      </c>
      <c r="D31" s="53">
        <f t="shared" si="1"/>
        <v>141</v>
      </c>
      <c r="E31" s="53">
        <v>205</v>
      </c>
      <c r="G31" s="54">
        <f t="shared" si="6"/>
        <v>8.5106382978723402E-2</v>
      </c>
      <c r="H31" s="48">
        <v>12</v>
      </c>
      <c r="I31" s="54">
        <f t="shared" si="7"/>
        <v>0.53191489361702127</v>
      </c>
      <c r="J31" s="48">
        <v>75</v>
      </c>
      <c r="L31" s="55">
        <f t="shared" si="8"/>
        <v>0.3475177304964539</v>
      </c>
      <c r="M31" s="49">
        <v>49</v>
      </c>
      <c r="N31" s="55">
        <f t="shared" si="9"/>
        <v>3.5460992907801421E-2</v>
      </c>
      <c r="O31" s="49">
        <v>5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3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26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27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60" t="s">
        <v>0</v>
      </c>
      <c r="E3" s="60"/>
      <c r="F3" s="10"/>
      <c r="G3" s="61" t="s">
        <v>1</v>
      </c>
      <c r="H3" s="61"/>
      <c r="I3" s="61"/>
      <c r="J3" s="61"/>
      <c r="K3" s="10"/>
      <c r="L3" s="62" t="s">
        <v>2</v>
      </c>
      <c r="M3" s="62"/>
      <c r="N3" s="62"/>
      <c r="O3" s="62"/>
      <c r="P3" s="12"/>
    </row>
    <row r="4" spans="2:16" s="3" customFormat="1" ht="82.15" customHeight="1">
      <c r="B4" s="2"/>
      <c r="C4" s="9"/>
      <c r="D4" s="15" t="s">
        <v>3</v>
      </c>
      <c r="E4" s="15" t="s">
        <v>4</v>
      </c>
      <c r="F4" s="11"/>
      <c r="G4" s="65" t="s">
        <v>5</v>
      </c>
      <c r="H4" s="66"/>
      <c r="I4" s="65" t="s">
        <v>6</v>
      </c>
      <c r="J4" s="66"/>
      <c r="K4" s="11"/>
      <c r="L4" s="67" t="s">
        <v>7</v>
      </c>
      <c r="M4" s="68"/>
      <c r="N4" s="67" t="s">
        <v>8</v>
      </c>
      <c r="O4" s="68"/>
      <c r="P4" s="13"/>
    </row>
    <row r="5" spans="2:16" s="35" customFormat="1" ht="28.15" customHeight="1">
      <c r="B5" s="42" t="s">
        <v>9</v>
      </c>
      <c r="C5" s="31"/>
      <c r="D5" s="50">
        <f>SUM(D6:D13)</f>
        <v>218</v>
      </c>
      <c r="E5" s="50">
        <f>SUM(E6:E13)</f>
        <v>972</v>
      </c>
      <c r="F5" s="32"/>
      <c r="G5" s="43">
        <f>H5/E5</f>
        <v>6.9958847736625515E-2</v>
      </c>
      <c r="H5" s="50">
        <f>SUM(H6:H13)</f>
        <v>68</v>
      </c>
      <c r="I5" s="43">
        <f>J5/E5</f>
        <v>9.3621399176954737E-2</v>
      </c>
      <c r="J5" s="50">
        <f>SUM(J6:J13)</f>
        <v>91</v>
      </c>
      <c r="K5" s="33"/>
      <c r="L5" s="43">
        <f>M5/E5</f>
        <v>8.1275720164609058E-2</v>
      </c>
      <c r="M5" s="50">
        <f>SUM(M6:M13)</f>
        <v>79</v>
      </c>
      <c r="N5" s="43">
        <f>O5/E5</f>
        <v>0.75514403292181065</v>
      </c>
      <c r="O5" s="50">
        <f>SUM(O6:O13)</f>
        <v>734</v>
      </c>
      <c r="P5" s="34"/>
    </row>
    <row r="6" spans="2:16" ht="28.15" customHeight="1">
      <c r="B6" s="21" t="s">
        <v>18</v>
      </c>
      <c r="C6" s="6"/>
      <c r="D6" s="47">
        <v>4</v>
      </c>
      <c r="E6" s="47">
        <v>6</v>
      </c>
      <c r="F6" s="20"/>
      <c r="G6" s="18">
        <f>H6/E6</f>
        <v>0</v>
      </c>
      <c r="H6" s="48">
        <v>0</v>
      </c>
      <c r="I6" s="18">
        <f>J6/E6</f>
        <v>0</v>
      </c>
      <c r="J6" s="48">
        <v>0</v>
      </c>
      <c r="K6" s="20"/>
      <c r="L6" s="19">
        <f>M6/E6</f>
        <v>0</v>
      </c>
      <c r="M6" s="49">
        <v>0</v>
      </c>
      <c r="N6" s="19">
        <f>O6/E6</f>
        <v>1</v>
      </c>
      <c r="O6" s="52">
        <v>6</v>
      </c>
      <c r="P6" s="14"/>
    </row>
    <row r="7" spans="2:16" ht="28.15" customHeight="1">
      <c r="B7" s="21" t="s">
        <v>19</v>
      </c>
      <c r="C7" s="6"/>
      <c r="D7" s="47">
        <v>105</v>
      </c>
      <c r="E7" s="47">
        <v>203</v>
      </c>
      <c r="F7" s="20"/>
      <c r="G7" s="18">
        <f>H7/E7</f>
        <v>0.3251231527093596</v>
      </c>
      <c r="H7" s="48">
        <v>66</v>
      </c>
      <c r="I7" s="18">
        <f>J7/E7</f>
        <v>0.29556650246305421</v>
      </c>
      <c r="J7" s="48">
        <v>60</v>
      </c>
      <c r="K7" s="20"/>
      <c r="L7" s="19">
        <f t="shared" ref="L7:L9" si="0">M7/E7</f>
        <v>0.11822660098522167</v>
      </c>
      <c r="M7" s="49">
        <v>24</v>
      </c>
      <c r="N7" s="19">
        <f t="shared" ref="N7:N9" si="1">O7/E7</f>
        <v>0.26108374384236455</v>
      </c>
      <c r="O7" s="52">
        <v>53</v>
      </c>
      <c r="P7" s="14"/>
    </row>
    <row r="8" spans="2:16" ht="28.15" customHeight="1">
      <c r="B8" s="21" t="s">
        <v>20</v>
      </c>
      <c r="C8" s="6"/>
      <c r="D8" s="47">
        <v>1</v>
      </c>
      <c r="E8" s="47">
        <v>1</v>
      </c>
      <c r="F8" s="20"/>
      <c r="G8" s="18">
        <f t="shared" ref="G8:G9" si="2">H8/E8</f>
        <v>0</v>
      </c>
      <c r="H8" s="48">
        <v>0</v>
      </c>
      <c r="I8" s="18">
        <f t="shared" ref="I8:I9" si="3">J8/E8</f>
        <v>0</v>
      </c>
      <c r="J8" s="48">
        <v>0</v>
      </c>
      <c r="K8" s="20"/>
      <c r="L8" s="19">
        <f t="shared" si="0"/>
        <v>0</v>
      </c>
      <c r="M8" s="49">
        <v>0</v>
      </c>
      <c r="N8" s="19">
        <f t="shared" si="1"/>
        <v>1</v>
      </c>
      <c r="O8" s="52">
        <v>1</v>
      </c>
      <c r="P8" s="14"/>
    </row>
    <row r="9" spans="2:16" ht="28.15" customHeight="1">
      <c r="B9" s="21" t="s">
        <v>21</v>
      </c>
      <c r="C9" s="6"/>
      <c r="D9" s="47">
        <v>2</v>
      </c>
      <c r="E9" s="47">
        <v>2</v>
      </c>
      <c r="F9" s="20"/>
      <c r="G9" s="18">
        <f t="shared" si="2"/>
        <v>0</v>
      </c>
      <c r="H9" s="48">
        <v>0</v>
      </c>
      <c r="I9" s="18">
        <f t="shared" si="3"/>
        <v>0</v>
      </c>
      <c r="J9" s="48">
        <v>0</v>
      </c>
      <c r="K9" s="20"/>
      <c r="L9" s="19">
        <f t="shared" si="0"/>
        <v>1</v>
      </c>
      <c r="M9" s="49">
        <v>2</v>
      </c>
      <c r="N9" s="19">
        <f t="shared" si="1"/>
        <v>0</v>
      </c>
      <c r="O9" s="52">
        <v>0</v>
      </c>
      <c r="P9" s="14"/>
    </row>
    <row r="10" spans="2:16" ht="28.15" customHeight="1">
      <c r="B10" s="21" t="s">
        <v>22</v>
      </c>
      <c r="C10" s="6"/>
      <c r="D10" s="47">
        <v>2</v>
      </c>
      <c r="E10" s="47">
        <v>3</v>
      </c>
      <c r="F10" s="20"/>
      <c r="G10" s="18">
        <f>H10/E10</f>
        <v>0</v>
      </c>
      <c r="H10" s="48">
        <v>0</v>
      </c>
      <c r="I10" s="18">
        <f>J10/E10</f>
        <v>1</v>
      </c>
      <c r="J10" s="48">
        <v>3</v>
      </c>
      <c r="K10" s="20"/>
      <c r="L10" s="19">
        <f>M10/E10</f>
        <v>0</v>
      </c>
      <c r="M10" s="49">
        <v>0</v>
      </c>
      <c r="N10" s="19">
        <f>O10/E10</f>
        <v>0</v>
      </c>
      <c r="O10" s="52">
        <v>0</v>
      </c>
      <c r="P10" s="14"/>
    </row>
    <row r="11" spans="2:16" ht="27.75" customHeight="1">
      <c r="B11" s="21" t="s">
        <v>23</v>
      </c>
      <c r="D11" s="47">
        <v>1</v>
      </c>
      <c r="E11" s="47">
        <v>1</v>
      </c>
      <c r="G11" s="18">
        <f>H11/E11</f>
        <v>0</v>
      </c>
      <c r="H11" s="48">
        <v>0</v>
      </c>
      <c r="I11" s="18">
        <f>J11/E11</f>
        <v>0</v>
      </c>
      <c r="J11" s="48">
        <v>0</v>
      </c>
      <c r="L11" s="19">
        <f>M11/E11</f>
        <v>0</v>
      </c>
      <c r="M11" s="49">
        <v>0</v>
      </c>
      <c r="N11" s="19">
        <f>O11/E11</f>
        <v>1</v>
      </c>
      <c r="O11" s="52">
        <v>1</v>
      </c>
    </row>
    <row r="12" spans="2:16" ht="28.15" customHeight="1">
      <c r="B12" s="21" t="s">
        <v>24</v>
      </c>
      <c r="C12" s="6"/>
      <c r="D12" s="47">
        <v>1</v>
      </c>
      <c r="E12" s="47">
        <v>2</v>
      </c>
      <c r="F12" s="20"/>
      <c r="G12" s="18">
        <f>H12/E12</f>
        <v>0</v>
      </c>
      <c r="H12" s="48">
        <v>0</v>
      </c>
      <c r="I12" s="18">
        <f>J12/E12</f>
        <v>0</v>
      </c>
      <c r="J12" s="48">
        <v>0</v>
      </c>
      <c r="K12" s="20"/>
      <c r="L12" s="19">
        <f>M12/E12</f>
        <v>1</v>
      </c>
      <c r="M12" s="49">
        <v>2</v>
      </c>
      <c r="N12" s="19">
        <f>O12/E12</f>
        <v>0</v>
      </c>
      <c r="O12" s="52">
        <v>0</v>
      </c>
      <c r="P12" s="14"/>
    </row>
    <row r="13" spans="2:16" ht="27.75" customHeight="1">
      <c r="B13" s="21" t="s">
        <v>25</v>
      </c>
      <c r="D13" s="47">
        <v>102</v>
      </c>
      <c r="E13" s="47">
        <v>754</v>
      </c>
      <c r="G13" s="18">
        <f>H13/E13</f>
        <v>2.6525198938992041E-3</v>
      </c>
      <c r="H13" s="48">
        <v>2</v>
      </c>
      <c r="I13" s="18">
        <f>J13/E13</f>
        <v>3.7135278514588858E-2</v>
      </c>
      <c r="J13" s="48">
        <v>28</v>
      </c>
      <c r="L13" s="19">
        <f>M13/E13</f>
        <v>6.7639257294429711E-2</v>
      </c>
      <c r="M13" s="49">
        <v>51</v>
      </c>
      <c r="N13" s="19">
        <f>O13/E13</f>
        <v>0.89257294429708223</v>
      </c>
      <c r="O13" s="52">
        <v>673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90fbe1c-f6d7-450f-b880-6b51ba2d4a55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744F7AE12D61418743C908E94ABE25" ma:contentTypeVersion="13" ma:contentTypeDescription="Create a new document." ma:contentTypeScope="" ma:versionID="18e96ea694930f9960dfb5a43dbd2bc3">
  <xsd:schema xmlns:xsd="http://www.w3.org/2001/XMLSchema" xmlns:xs="http://www.w3.org/2001/XMLSchema" xmlns:p="http://schemas.microsoft.com/office/2006/metadata/properties" xmlns:ns1="http://schemas.microsoft.com/sharepoint/v3" xmlns:ns2="190fbe1c-f6d7-450f-b880-6b51ba2d4a55" xmlns:ns3="12fce978-23e1-42c5-82fd-0b8cde7c3144" targetNamespace="http://schemas.microsoft.com/office/2006/metadata/properties" ma:root="true" ma:fieldsID="d218f4cd486849dea294976dc4a0983f" ns1:_="" ns2:_="" ns3:_="">
    <xsd:import namespace="http://schemas.microsoft.com/sharepoint/v3"/>
    <xsd:import namespace="190fbe1c-f6d7-450f-b880-6b51ba2d4a55"/>
    <xsd:import namespace="12fce978-23e1-42c5-82fd-0b8cde7c3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fbe1c-f6d7-450f-b880-6b51ba2d4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ce978-23e1-42c5-82fd-0b8cde7c31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048CF8-136C-4A71-9D78-6C364AABFFF3}">
  <ds:schemaRefs>
    <ds:schemaRef ds:uri="http://schemas.microsoft.com/office/2006/metadata/properties"/>
    <ds:schemaRef ds:uri="2f43dad0-41ba-408e-aed1-a668e6bec06b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77b022b7-7176-450f-8885-d73582ec175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71108-0EF6-4E1B-A68F-B190052A6D5D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Michael Karimian (CELA)</cp:lastModifiedBy>
  <cp:revision/>
  <dcterms:created xsi:type="dcterms:W3CDTF">2018-10-02T14:50:02Z</dcterms:created>
  <dcterms:modified xsi:type="dcterms:W3CDTF">2021-03-24T17:39:37Z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0x0101009A744F7AE12D61418743C908E94ABE25</vt:lpwstr>
  </property>
</Properties>
</file>