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mikari_microsoft_com/Documents/Desktop/"/>
    </mc:Choice>
  </mc:AlternateContent>
  <xr:revisionPtr revIDLastSave="0" documentId="8_{6AD0A939-6F92-40C0-A9B3-7A5BFF9C2A20}" xr6:coauthVersionLast="47" xr6:coauthVersionMax="47" xr10:uidLastSave="{00000000-0000-0000-0000-000000000000}"/>
  <bookViews>
    <workbookView xWindow="-5850" yWindow="-21720" windowWidth="51840" windowHeight="21240" xr2:uid="{8F139A09-269C-4932-A415-AD019C6224F4}"/>
  </bookViews>
  <sheets>
    <sheet name="Criminal" sheetId="3" r:id="rId1"/>
    <sheet name="Emergencies" sheetId="6" r:id="rId2"/>
    <sheet name="Civil Legal Request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7" l="1"/>
  <c r="M5" i="7"/>
  <c r="J5" i="7"/>
  <c r="H5" i="7"/>
  <c r="G5" i="7" s="1"/>
  <c r="E5" i="7"/>
  <c r="D5" i="7"/>
  <c r="G12" i="7"/>
  <c r="I12" i="7"/>
  <c r="L12" i="7"/>
  <c r="N12" i="7"/>
  <c r="O5" i="6"/>
  <c r="M5" i="6"/>
  <c r="J5" i="6"/>
  <c r="H5" i="6"/>
  <c r="D5" i="6" s="1"/>
  <c r="I5" i="6" s="1"/>
  <c r="E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J5" i="3"/>
  <c r="H5" i="3"/>
  <c r="M5" i="3"/>
  <c r="O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N6" i="3"/>
  <c r="N7" i="3"/>
  <c r="N8" i="3"/>
  <c r="N9" i="3"/>
  <c r="N10" i="3"/>
  <c r="N11" i="3"/>
  <c r="N12" i="3"/>
  <c r="N13" i="3"/>
  <c r="N14" i="3"/>
  <c r="N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6" i="7"/>
  <c r="G8" i="7"/>
  <c r="G9" i="7"/>
  <c r="G10" i="7"/>
  <c r="G11" i="7"/>
  <c r="G7" i="7"/>
  <c r="I6" i="7"/>
  <c r="I8" i="7"/>
  <c r="I9" i="7"/>
  <c r="I10" i="7"/>
  <c r="I11" i="7"/>
  <c r="I7" i="7"/>
  <c r="L7" i="7"/>
  <c r="L8" i="7"/>
  <c r="L9" i="7"/>
  <c r="L10" i="7"/>
  <c r="L11" i="7"/>
  <c r="L6" i="7"/>
  <c r="N6" i="7"/>
  <c r="N7" i="7"/>
  <c r="N8" i="7"/>
  <c r="N9" i="7"/>
  <c r="N10" i="7"/>
  <c r="N11" i="7"/>
  <c r="L15" i="6"/>
  <c r="N14" i="6"/>
  <c r="G13" i="6"/>
  <c r="I12" i="6"/>
  <c r="G11" i="6"/>
  <c r="N10" i="6"/>
  <c r="L9" i="6"/>
  <c r="N8" i="6"/>
  <c r="I7" i="6"/>
  <c r="N6" i="6"/>
  <c r="I15" i="6"/>
  <c r="G15" i="6"/>
  <c r="N15" i="6"/>
  <c r="I9" i="6"/>
  <c r="L13" i="6"/>
  <c r="N13" i="6"/>
  <c r="L12" i="6"/>
  <c r="N9" i="6"/>
  <c r="G14" i="6"/>
  <c r="G6" i="6"/>
  <c r="I14" i="6"/>
  <c r="G7" i="6"/>
  <c r="L7" i="6"/>
  <c r="N7" i="6"/>
  <c r="I6" i="6"/>
  <c r="L14" i="6"/>
  <c r="L6" i="6"/>
  <c r="G9" i="6"/>
  <c r="N12" i="6"/>
  <c r="G8" i="6"/>
  <c r="I11" i="6"/>
  <c r="L8" i="6"/>
  <c r="G10" i="6"/>
  <c r="N11" i="6"/>
  <c r="I13" i="6"/>
  <c r="I8" i="6"/>
  <c r="L11" i="6"/>
  <c r="I10" i="6"/>
  <c r="L10" i="6"/>
  <c r="G12" i="6"/>
  <c r="E5" i="3"/>
  <c r="I6" i="3"/>
  <c r="G7" i="3"/>
  <c r="I8" i="3"/>
  <c r="L9" i="3"/>
  <c r="I10" i="3"/>
  <c r="G11" i="3"/>
  <c r="L13" i="3"/>
  <c r="I14" i="3"/>
  <c r="G15" i="3"/>
  <c r="G12" i="3"/>
  <c r="G6" i="3"/>
  <c r="I13" i="3"/>
  <c r="G13" i="3"/>
  <c r="L12" i="3"/>
  <c r="I12" i="3"/>
  <c r="G8" i="3"/>
  <c r="L8" i="3"/>
  <c r="G10" i="3"/>
  <c r="G14" i="3"/>
  <c r="I9" i="3"/>
  <c r="G9" i="3"/>
  <c r="L15" i="3"/>
  <c r="L11" i="3"/>
  <c r="L7" i="3"/>
  <c r="I15" i="3"/>
  <c r="L14" i="3"/>
  <c r="I11" i="3"/>
  <c r="L10" i="3"/>
  <c r="I7" i="3"/>
  <c r="L6" i="3"/>
  <c r="I5" i="7" l="1"/>
  <c r="N5" i="7"/>
  <c r="L5" i="7"/>
  <c r="L5" i="6"/>
  <c r="N5" i="6"/>
  <c r="G5" i="6"/>
  <c r="D5" i="3"/>
  <c r="G5" i="3" s="1"/>
  <c r="I5" i="3" l="1"/>
  <c r="L5" i="3"/>
  <c r="N5" i="3"/>
</calcChain>
</file>

<file path=xl/sharedStrings.xml><?xml version="1.0" encoding="utf-8"?>
<sst xmlns="http://schemas.openxmlformats.org/spreadsheetml/2006/main" count="122" uniqueCount="76">
  <si>
    <t>Total Requests</t>
  </si>
  <si>
    <t>Some Customer Data Disclosed</t>
  </si>
  <si>
    <t>No Customer Data Disclosed</t>
  </si>
  <si>
    <t>Total Number of  Requests</t>
  </si>
  <si>
    <t>Accounts / Users Specified in Requests</t>
  </si>
  <si>
    <t>Disclosure of Content</t>
  </si>
  <si>
    <t>Only Subscriber/ Transactional (Non-Content) Data</t>
  </si>
  <si>
    <t>No Data Found</t>
  </si>
  <si>
    <t>Rejected</t>
  </si>
  <si>
    <t>TOTAL</t>
  </si>
  <si>
    <t>Total Number of Law Enforcement Requests</t>
  </si>
  <si>
    <t>Law Enforcement Requests Resulting in Disclosure of Content</t>
  </si>
  <si>
    <t>Law Enforcement Requests Resulting in Disclosure of Only Subscriber/Transactional (Non-Content) Data</t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</si>
  <si>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(No Data Found)</t>
    </r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</si>
  <si>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(Request Rejected for Not Meeting Legal Requirements)</t>
    </r>
  </si>
  <si>
    <t>United States</t>
  </si>
  <si>
    <r>
      <t xml:space="preserve">Number of warrants from U.S. law enforcement resulting in disclosure of </t>
    </r>
    <r>
      <rPr>
        <i/>
        <sz val="10"/>
        <color theme="1" tint="0.249977111117893"/>
        <rFont val="Segoe UI Semibold"/>
        <family val="2"/>
      </rPr>
      <t>enterprise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</si>
  <si>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r>
      <t xml:space="preserve">Number of warrants from U.S. law enforcement seeking </t>
    </r>
    <r>
      <rPr>
        <i/>
        <sz val="10"/>
        <color theme="1" tint="0.249977111117893"/>
        <rFont val="Segoe UI Semibold"/>
        <family val="2"/>
      </rPr>
      <t>consumer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</si>
  <si>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t>Law Enforcement Requests Report 2021</t>
  </si>
  <si>
    <t>Requests received for all Microsoft Services from January to June 2021</t>
  </si>
  <si>
    <t>Civil Legal Request Disclosures Report 2021</t>
  </si>
  <si>
    <t/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</si>
  <si>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</si>
  <si>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</si>
  <si>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</si>
  <si>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</si>
  <si>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</si>
  <si>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</si>
  <si>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</si>
  <si>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</si>
  <si>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Colombia</t>
  </si>
  <si>
    <t>Costa Rica</t>
  </si>
  <si>
    <t>Czech Republic</t>
  </si>
  <si>
    <t>Denmark</t>
  </si>
  <si>
    <t>Dominican Republic</t>
  </si>
  <si>
    <t>Ecuador</t>
  </si>
  <si>
    <t>Estonia</t>
  </si>
  <si>
    <t>Finland</t>
  </si>
  <si>
    <t>France</t>
  </si>
  <si>
    <t>Germany</t>
  </si>
  <si>
    <t>Greece</t>
  </si>
  <si>
    <t>Hungary</t>
  </si>
  <si>
    <t>India</t>
  </si>
  <si>
    <t>Ireland</t>
  </si>
  <si>
    <t>Israel</t>
  </si>
  <si>
    <t>Italy</t>
  </si>
  <si>
    <t>Japan</t>
  </si>
  <si>
    <t>Latvia</t>
  </si>
  <si>
    <t>Lithuania</t>
  </si>
  <si>
    <t>Luxembourg</t>
  </si>
  <si>
    <t>Macedonia</t>
  </si>
  <si>
    <t>Malta</t>
  </si>
  <si>
    <t>Mexico</t>
  </si>
  <si>
    <t>Monaco</t>
  </si>
  <si>
    <t>Netherlands</t>
  </si>
  <si>
    <t>New Zealand</t>
  </si>
  <si>
    <t>Norway</t>
  </si>
  <si>
    <t>Paraguay</t>
  </si>
  <si>
    <t>Peru</t>
  </si>
  <si>
    <t>Poland</t>
  </si>
  <si>
    <t>Portugal</t>
  </si>
  <si>
    <t>Serbia</t>
  </si>
  <si>
    <t>Singapore</t>
  </si>
  <si>
    <t>South Korea</t>
  </si>
  <si>
    <t>Spain</t>
  </si>
  <si>
    <t>Sweden</t>
  </si>
  <si>
    <t>Switzerland</t>
  </si>
  <si>
    <t>Taiwan</t>
  </si>
  <si>
    <t>Turkey</t>
  </si>
  <si>
    <t>United Kingdom</t>
  </si>
  <si>
    <t>Beligum</t>
  </si>
  <si>
    <t>Montenegro</t>
  </si>
  <si>
    <t>Russian Federation</t>
  </si>
  <si>
    <t>Swizerland</t>
  </si>
  <si>
    <t>UK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</si>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</sst>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"/>
    </font>
    <font>
      <sz val="11"/>
      <color theme="1" tint="0.14999847407452621"/>
      <name val="Segoe"/>
    </font>
    <font>
      <sz val="11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sz val="13"/>
      <color theme="1"/>
      <name val="Segoe UI"/>
      <family val="2"/>
    </font>
    <font>
      <sz val="13"/>
      <name val="Segoe UI Semibold"/>
      <family val="2"/>
    </font>
    <font>
      <sz val="13"/>
      <color theme="1" tint="0.249977111117893"/>
      <name val="Segoe UI Semibold"/>
      <family val="2"/>
    </font>
    <font>
      <sz val="13"/>
      <color theme="1"/>
      <name val="Segoe UI Semibold"/>
      <family val="2"/>
    </font>
    <font>
      <sz val="11"/>
      <color theme="1" tint="0.249977111117893"/>
      <name val="Segoe UI Semibold"/>
      <family val="2"/>
    </font>
    <font>
      <sz val="13"/>
      <color theme="0"/>
      <name val="Segoe UI"/>
      <family val="2"/>
    </font>
    <font>
      <sz val="13"/>
      <name val="Segoe UI Bold"/>
    </font>
    <font>
      <sz val="13"/>
      <color theme="0"/>
      <name val="Segoe UI Bold"/>
    </font>
    <font>
      <sz val="13"/>
      <color theme="1"/>
      <name val="Segoe UI Bold"/>
    </font>
    <font>
      <sz val="32"/>
      <color rgb="FF505050"/>
      <name val="Segoe UI"/>
      <family val="2"/>
    </font>
    <font>
      <sz val="32"/>
      <color theme="1"/>
      <name val="Segoe UI"/>
      <family val="2"/>
    </font>
    <font>
      <sz val="32"/>
      <color theme="0"/>
      <name val="Segoe UI"/>
      <family val="2"/>
    </font>
    <font>
      <sz val="13"/>
      <color rgb="FF505050"/>
      <name val="Segoe UI"/>
      <family val="2"/>
    </font>
    <font>
      <b/>
      <sz val="13"/>
      <color theme="0"/>
      <name val="Segoe UI"/>
      <family val="2"/>
    </font>
    <font>
      <sz val="13"/>
      <color theme="0"/>
      <name val="Segoe UI Semibold"/>
      <family val="2"/>
    </font>
    <font>
      <i/>
      <sz val="13"/>
      <color theme="0"/>
      <name val="Segoe UI Semibold"/>
      <family val="2"/>
    </font>
    <font>
      <sz val="10"/>
      <color theme="1" tint="0.249977111117893"/>
      <name val="Segoe UI Semibold"/>
      <family val="2"/>
    </font>
    <font>
      <i/>
      <sz val="10"/>
      <color theme="1" tint="0.249977111117893"/>
      <name val="Segoe UI Semibold"/>
      <family val="2"/>
    </font>
  </fonts>
  <fills count="18">
    <fill>
      <patternFill patternType="none"/>
    </fill>
    <fill>
      <patternFill patternType="gray125"/>
    </fill>
    <fill>
      <patternFill patternType="solid">
        <fgColor rgb="FFFEF29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EDB81"/>
      </patternFill>
    </fill>
    <fill>
      <patternFill patternType="solid">
        <fgColor rgb="FFBCE7F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2" borderId="1"/>
    <xf numFmtId="165" fontId="3" fillId="4" borderId="1"/>
    <xf numFmtId="164" fontId="2" fillId="5" borderId="2"/>
  </cellStyleXfs>
  <cellXfs count="66">
    <xf numFmtId="0" fontId="0" fillId="0" borderId="0" xfId="0"/>
    <xf numFmtId="0" fontId="4" fillId="0" borderId="3" xfId="0" applyFont="1" applyBorder="1"/>
    <xf numFmtId="0" fontId="8" fillId="0" borderId="3" xfId="0" applyFont="1" applyBorder="1" applyAlignment="1">
      <alignment horizontal="left" vertical="center" wrapText="1" indent="2" shrinkToFit="1"/>
    </xf>
    <xf numFmtId="0" fontId="10" fillId="0" borderId="3" xfId="0" applyFont="1" applyBorder="1" applyAlignment="1">
      <alignment horizontal="left" vertical="center" indent="2"/>
    </xf>
    <xf numFmtId="0" fontId="7" fillId="0" borderId="3" xfId="0" applyFont="1" applyBorder="1"/>
    <xf numFmtId="0" fontId="15" fillId="0" borderId="3" xfId="0" applyFont="1" applyBorder="1"/>
    <xf numFmtId="0" fontId="5" fillId="0" borderId="5" xfId="0" applyFont="1" applyBorder="1" applyAlignment="1">
      <alignment vertical="center" wrapText="1" readingOrder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left" vertical="center" wrapText="1" indent="2" shrinkToFit="1"/>
    </xf>
    <xf numFmtId="0" fontId="14" fillId="0" borderId="6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left" vertical="center" wrapText="1" indent="2" shrinkToFit="1"/>
    </xf>
    <xf numFmtId="0" fontId="15" fillId="0" borderId="4" xfId="0" applyFont="1" applyBorder="1"/>
    <xf numFmtId="0" fontId="10" fillId="0" borderId="4" xfId="0" applyFont="1" applyBorder="1" applyAlignment="1">
      <alignment horizontal="left" vertical="center" indent="2"/>
    </xf>
    <xf numFmtId="0" fontId="4" fillId="0" borderId="4" xfId="0" applyFont="1" applyBorder="1"/>
    <xf numFmtId="0" fontId="9" fillId="11" borderId="3" xfId="0" applyFont="1" applyFill="1" applyBorder="1" applyAlignment="1">
      <alignment horizontal="left" vertical="center" wrapText="1" indent="2" shrinkToFit="1"/>
    </xf>
    <xf numFmtId="0" fontId="13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/>
    </xf>
    <xf numFmtId="10" fontId="6" fillId="8" borderId="3" xfId="3" applyNumberFormat="1" applyFont="1" applyFill="1" applyBorder="1" applyAlignment="1">
      <alignment horizontal="right" vertical="center" indent="1"/>
    </xf>
    <xf numFmtId="10" fontId="6" fillId="9" borderId="3" xfId="3" applyNumberFormat="1" applyFont="1" applyFill="1" applyBorder="1" applyAlignment="1">
      <alignment horizontal="right" vertical="center" indent="1"/>
    </xf>
    <xf numFmtId="164" fontId="6" fillId="0" borderId="6" xfId="3" applyFont="1" applyFill="1" applyBorder="1" applyAlignment="1">
      <alignment horizontal="right" vertical="center"/>
    </xf>
    <xf numFmtId="0" fontId="5" fillId="12" borderId="3" xfId="0" applyFont="1" applyFill="1" applyBorder="1" applyAlignment="1">
      <alignment horizontal="left" vertical="center" wrapText="1" indent="2" readingOrder="1"/>
    </xf>
    <xf numFmtId="0" fontId="6" fillId="12" borderId="3" xfId="0" applyFont="1" applyFill="1" applyBorder="1" applyAlignment="1">
      <alignment horizontal="left" vertical="center" indent="2"/>
    </xf>
    <xf numFmtId="0" fontId="16" fillId="0" borderId="3" xfId="0" applyFont="1" applyBorder="1" applyAlignment="1">
      <alignment horizontal="left" indent="1"/>
    </xf>
    <xf numFmtId="0" fontId="17" fillId="0" borderId="3" xfId="0" applyFont="1" applyBorder="1"/>
    <xf numFmtId="0" fontId="16" fillId="0" borderId="3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1" fillId="0" borderId="5" xfId="0" applyFont="1" applyBorder="1" applyAlignment="1">
      <alignment vertical="center"/>
    </xf>
    <xf numFmtId="0" fontId="9" fillId="0" borderId="6" xfId="0" applyFont="1" applyBorder="1" applyAlignment="1">
      <alignment horizontal="right" vertical="center" wrapText="1" shrinkToFit="1"/>
    </xf>
    <xf numFmtId="43" fontId="22" fillId="0" borderId="6" xfId="1" applyFont="1" applyBorder="1" applyAlignment="1">
      <alignment horizontal="right" vertical="center" wrapText="1" shrinkToFit="1"/>
    </xf>
    <xf numFmtId="0" fontId="10" fillId="0" borderId="4" xfId="0" applyFont="1" applyBorder="1"/>
    <xf numFmtId="0" fontId="10" fillId="0" borderId="3" xfId="0" applyFont="1" applyBorder="1"/>
    <xf numFmtId="0" fontId="19" fillId="0" borderId="3" xfId="0" applyFont="1" applyBorder="1" applyAlignment="1">
      <alignment horizontal="left" vertical="top" indent="2"/>
    </xf>
    <xf numFmtId="0" fontId="7" fillId="0" borderId="3" xfId="0" applyFont="1" applyBorder="1" applyAlignment="1">
      <alignment vertical="top"/>
    </xf>
    <xf numFmtId="0" fontId="19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1" fillId="13" borderId="3" xfId="0" applyFont="1" applyFill="1" applyBorder="1" applyAlignment="1">
      <alignment horizontal="left" vertical="center" indent="2"/>
    </xf>
    <xf numFmtId="10" fontId="21" fillId="13" borderId="3" xfId="2" applyNumberFormat="1" applyFont="1" applyFill="1" applyBorder="1" applyAlignment="1">
      <alignment horizontal="right" vertical="center" indent="1"/>
    </xf>
    <xf numFmtId="0" fontId="21" fillId="0" borderId="3" xfId="0" applyFont="1" applyBorder="1"/>
    <xf numFmtId="164" fontId="6" fillId="0" borderId="3" xfId="3" applyFont="1" applyFill="1" applyBorder="1" applyAlignment="1">
      <alignment horizontal="right" vertical="center"/>
    </xf>
    <xf numFmtId="0" fontId="11" fillId="0" borderId="3" xfId="0" applyFont="1" applyBorder="1" applyAlignment="1">
      <alignment horizontal="left" vertical="center" wrapText="1" indent="2"/>
    </xf>
    <xf numFmtId="37" fontId="6" fillId="7" borderId="3" xfId="3" applyNumberFormat="1" applyFont="1" applyFill="1" applyBorder="1" applyAlignment="1">
      <alignment horizontal="right" vertical="center"/>
    </xf>
    <xf numFmtId="37" fontId="6" fillId="8" borderId="3" xfId="3" applyNumberFormat="1" applyFont="1" applyFill="1" applyBorder="1" applyAlignment="1">
      <alignment horizontal="right" vertical="center"/>
    </xf>
    <xf numFmtId="37" fontId="6" fillId="9" borderId="3" xfId="3" applyNumberFormat="1" applyFont="1" applyFill="1" applyBorder="1" applyAlignment="1">
      <alignment horizontal="right" vertical="center"/>
    </xf>
    <xf numFmtId="37" fontId="21" fillId="13" borderId="3" xfId="1" applyNumberFormat="1" applyFont="1" applyFill="1" applyBorder="1" applyAlignment="1">
      <alignment horizontal="right" vertical="center"/>
    </xf>
    <xf numFmtId="37" fontId="21" fillId="13" borderId="3" xfId="1" applyNumberFormat="1" applyFont="1" applyFill="1" applyBorder="1" applyAlignment="1">
      <alignment horizontal="right" vertical="center" indent="1"/>
    </xf>
    <xf numFmtId="0" fontId="6" fillId="17" borderId="3" xfId="0" applyFont="1" applyFill="1" applyBorder="1" applyAlignment="1">
      <alignment vertical="center"/>
    </xf>
    <xf numFmtId="37" fontId="6" fillId="9" borderId="3" xfId="3" applyNumberFormat="1" applyFont="1" applyFill="1" applyBorder="1" applyAlignment="1">
      <alignment horizontal="right" vertical="center" indent="2"/>
    </xf>
    <xf numFmtId="37" fontId="6" fillId="9" borderId="3" xfId="3" applyNumberFormat="1" applyFont="1" applyFill="1" applyBorder="1" applyAlignment="1">
      <alignment horizontal="right" vertical="center" indent="1"/>
    </xf>
    <xf numFmtId="0" fontId="23" fillId="16" borderId="7" xfId="0" applyFont="1" applyFill="1" applyBorder="1" applyAlignment="1">
      <alignment horizontal="left" vertical="center" wrapText="1"/>
    </xf>
    <xf numFmtId="0" fontId="23" fillId="16" borderId="8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center" vertical="center" wrapText="1" shrinkToFit="1"/>
    </xf>
    <xf numFmtId="0" fontId="14" fillId="14" borderId="3" xfId="0" applyFont="1" applyFill="1" applyBorder="1" applyAlignment="1">
      <alignment horizontal="center" vertical="center" wrapText="1" shrinkToFit="1"/>
    </xf>
    <xf numFmtId="0" fontId="14" fillId="15" borderId="3" xfId="0" applyFont="1" applyFill="1" applyBorder="1" applyAlignment="1">
      <alignment horizontal="center" vertical="center" wrapText="1" shrinkToFit="1"/>
    </xf>
    <xf numFmtId="0" fontId="9" fillId="10" borderId="3" xfId="0" applyFont="1" applyFill="1" applyBorder="1" applyAlignment="1">
      <alignment horizontal="left" vertical="center" wrapText="1" indent="2" shrinkToFit="1"/>
    </xf>
    <xf numFmtId="0" fontId="9" fillId="3" borderId="3" xfId="0" applyFont="1" applyFill="1" applyBorder="1" applyAlignment="1">
      <alignment horizontal="left" vertical="center" wrapText="1" indent="2" shrinkToFit="1"/>
    </xf>
    <xf numFmtId="0" fontId="9" fillId="10" borderId="5" xfId="0" applyFont="1" applyFill="1" applyBorder="1" applyAlignment="1">
      <alignment horizontal="left" vertical="center" wrapText="1" indent="2" shrinkToFit="1"/>
    </xf>
    <xf numFmtId="0" fontId="9" fillId="10" borderId="4" xfId="0" applyFont="1" applyFill="1" applyBorder="1" applyAlignment="1">
      <alignment horizontal="left" vertical="center" wrapText="1" indent="2" shrinkToFit="1"/>
    </xf>
    <xf numFmtId="0" fontId="9" fillId="3" borderId="5" xfId="0" applyFont="1" applyFill="1" applyBorder="1" applyAlignment="1">
      <alignment horizontal="left" vertical="center" wrapText="1" indent="2" shrinkToFit="1"/>
    </xf>
    <xf numFmtId="0" fontId="9" fillId="3" borderId="4" xfId="0" applyFont="1" applyFill="1" applyBorder="1" applyAlignment="1">
      <alignment horizontal="left" vertical="center" wrapText="1" indent="2" shrinkToFit="1"/>
    </xf>
  </cellXfs>
  <cellStyles count="6">
    <cellStyle name="2-TOTALS" xfId="3" xr:uid="{99610C01-51D0-4E84-947B-72EB32505321}"/>
    <cellStyle name="3b-SOME DATA 2" xfId="5" xr:uid="{B88CCE6A-AB53-445A-8C70-17F2539A07CA}"/>
    <cellStyle name="4a-NO DATA" xfId="4" xr:uid="{2A864BF1-32CF-4D30-8FA3-41960A7C692A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SR-DTR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E7D7-D2CC-4FB8-9A17-8C6FD9BFE1E5}">
  <dimension ref="B1:R54"/>
  <sheetViews>
    <sheetView tabSelected="1" zoomScale="90" zoomScaleNormal="9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" width="1.86328125" style="1" customWidth="1"/>
    <col min="17" max="18" width="28.86328125" style="1" customWidth="1"/>
    <col min="19" max="16384" width="8.86328125" style="1"/>
  </cols>
  <sheetData>
    <row r="1" spans="2:18" s="24" customFormat="1" ht="73.150000000000006" customHeight="1">
      <c r="B1" s="23" t="s">
        <v>18</v>
      </c>
      <c r="E1" s="25"/>
      <c r="F1" s="26"/>
      <c r="I1" s="26"/>
      <c r="J1" s="26"/>
      <c r="K1" s="26"/>
      <c r="L1" s="26"/>
      <c r="M1" s="26"/>
      <c r="N1" s="26"/>
      <c r="O1" s="26"/>
    </row>
    <row r="2" spans="2:18" s="4" customFormat="1" ht="52.15" customHeight="1">
      <c r="B2" s="36" t="s">
        <v>19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8" s="5" customFormat="1" ht="39" customHeight="1">
      <c r="B3" s="16"/>
      <c r="C3" s="8"/>
      <c r="D3" s="57" t="s">
        <v>0</v>
      </c>
      <c r="E3" s="57"/>
      <c r="F3" s="10"/>
      <c r="G3" s="58" t="s">
        <v>1</v>
      </c>
      <c r="H3" s="58"/>
      <c r="I3" s="58"/>
      <c r="J3" s="58"/>
      <c r="K3" s="10"/>
      <c r="L3" s="59" t="s">
        <v>2</v>
      </c>
      <c r="M3" s="59"/>
      <c r="N3" s="59"/>
      <c r="O3" s="59"/>
      <c r="P3" s="12"/>
    </row>
    <row r="4" spans="2:18" s="3" customFormat="1" ht="82.15" customHeight="1">
      <c r="B4" s="2"/>
      <c r="C4" s="9"/>
      <c r="D4" s="15" t="s">
        <v>10</v>
      </c>
      <c r="E4" s="15" t="s">
        <v>4</v>
      </c>
      <c r="F4" s="11"/>
      <c r="G4" s="60" t="s">
        <v>11</v>
      </c>
      <c r="H4" s="60"/>
      <c r="I4" s="60" t="s">
        <v>12</v>
      </c>
      <c r="J4" s="60"/>
      <c r="K4" s="11"/>
      <c r="L4" s="61" t="s">
        <v>13</v>
      </c>
      <c r="M4" s="61"/>
      <c r="N4" s="61" t="s">
        <v>14</v>
      </c>
      <c r="O4" s="61"/>
      <c r="P4" s="13"/>
      <c r="Q4" s="46"/>
      <c r="R4" s="46"/>
    </row>
    <row r="5" spans="2:18" s="35" customFormat="1" ht="28.15" customHeight="1">
      <c r="B5" s="42" t="s">
        <v>9</v>
      </c>
      <c r="C5" s="31"/>
      <c r="D5" s="50">
        <f t="shared" ref="D5" si="0">SUM(H5,J5,M5,O5)</f>
        <v>27809</v>
      </c>
      <c r="E5" s="50">
        <f>SUM(E6:E515)</f>
        <v>44650</v>
      </c>
      <c r="F5" s="32"/>
      <c r="G5" s="43">
        <f>(H5/D5)</f>
        <v>4.3547053112301774E-2</v>
      </c>
      <c r="H5" s="50">
        <f>SUM(H6:H54)</f>
        <v>1211</v>
      </c>
      <c r="I5" s="43">
        <f>(J5/D5)</f>
        <v>0.50001797979071527</v>
      </c>
      <c r="J5" s="50">
        <f>SUM(J6:J54)</f>
        <v>13905</v>
      </c>
      <c r="K5" s="33"/>
      <c r="L5" s="43">
        <f>(M5/D5)</f>
        <v>0.17710093854507533</v>
      </c>
      <c r="M5" s="50">
        <f>SUM(M6:M54)</f>
        <v>4925</v>
      </c>
      <c r="N5" s="43">
        <f>(O5/D5)</f>
        <v>0.27933402855190764</v>
      </c>
      <c r="O5" s="51">
        <f>SUM(O6:O54)</f>
        <v>7768</v>
      </c>
      <c r="P5" s="34"/>
      <c r="Q5" s="44"/>
      <c r="R5" s="44"/>
    </row>
    <row r="6" spans="2:18" ht="28.15" customHeight="1">
      <c r="B6" s="21" t="s">
        <v>22</v>
      </c>
      <c r="C6" s="6"/>
      <c r="D6" s="47">
        <v>442</v>
      </c>
      <c r="E6" s="47">
        <v>481</v>
      </c>
      <c r="F6" s="20"/>
      <c r="G6" s="18">
        <f t="shared" ref="G6:G54" si="1">H6/D6</f>
        <v>0</v>
      </c>
      <c r="H6" s="48">
        <v>0</v>
      </c>
      <c r="I6" s="18">
        <f t="shared" ref="I6:I54" si="2">J6/D6</f>
        <v>0.54298642533936647</v>
      </c>
      <c r="J6" s="48">
        <v>240</v>
      </c>
      <c r="K6" s="20"/>
      <c r="L6" s="19">
        <f t="shared" ref="L6:L54" si="3">M6/D6</f>
        <v>9.5022624434389136E-2</v>
      </c>
      <c r="M6" s="49">
        <v>42</v>
      </c>
      <c r="N6" s="19">
        <f t="shared" ref="N6:N54" si="4">O6/D6</f>
        <v>0.36199095022624433</v>
      </c>
      <c r="O6" s="49">
        <v>160</v>
      </c>
      <c r="P6" s="14"/>
      <c r="Q6" s="45"/>
      <c r="R6" s="45"/>
    </row>
    <row r="7" spans="2:18" ht="28.15" customHeight="1">
      <c r="B7" s="21" t="s">
        <v>23</v>
      </c>
      <c r="C7" s="6"/>
      <c r="D7" s="47">
        <v>837</v>
      </c>
      <c r="E7" s="47">
        <v>981</v>
      </c>
      <c r="F7" s="20"/>
      <c r="G7" s="18">
        <f t="shared" si="1"/>
        <v>0</v>
      </c>
      <c r="H7" s="48">
        <v>0</v>
      </c>
      <c r="I7" s="18">
        <f t="shared" si="2"/>
        <v>0.71445639187574672</v>
      </c>
      <c r="J7" s="48">
        <v>598</v>
      </c>
      <c r="K7" s="20"/>
      <c r="L7" s="19">
        <f t="shared" si="3"/>
        <v>0.13261648745519714</v>
      </c>
      <c r="M7" s="49">
        <v>111</v>
      </c>
      <c r="N7" s="19">
        <f t="shared" si="4"/>
        <v>0.15292712066905614</v>
      </c>
      <c r="O7" s="49">
        <v>128</v>
      </c>
      <c r="P7" s="14"/>
      <c r="Q7" s="45"/>
      <c r="R7" s="45"/>
    </row>
    <row r="8" spans="2:18" ht="28.15" customHeight="1">
      <c r="B8" s="21" t="s">
        <v>24</v>
      </c>
      <c r="C8" s="6"/>
      <c r="D8" s="47">
        <v>137</v>
      </c>
      <c r="E8" s="47">
        <v>132</v>
      </c>
      <c r="F8" s="20"/>
      <c r="G8" s="18">
        <f t="shared" si="1"/>
        <v>0</v>
      </c>
      <c r="H8" s="48">
        <v>0</v>
      </c>
      <c r="I8" s="18">
        <f t="shared" si="2"/>
        <v>0.46715328467153283</v>
      </c>
      <c r="J8" s="48">
        <v>64</v>
      </c>
      <c r="K8" s="20"/>
      <c r="L8" s="19">
        <f t="shared" si="3"/>
        <v>7.2992700729927001E-2</v>
      </c>
      <c r="M8" s="49">
        <v>10</v>
      </c>
      <c r="N8" s="19">
        <f t="shared" si="4"/>
        <v>0.45985401459854014</v>
      </c>
      <c r="O8" s="49">
        <v>63</v>
      </c>
      <c r="P8" s="14"/>
      <c r="Q8" s="45"/>
      <c r="R8" s="45"/>
    </row>
    <row r="9" spans="2:18" ht="28.15" customHeight="1">
      <c r="B9" s="21" t="s">
        <v>25</v>
      </c>
      <c r="C9" s="6"/>
      <c r="D9" s="47">
        <v>446</v>
      </c>
      <c r="E9" s="47">
        <v>604</v>
      </c>
      <c r="F9" s="20"/>
      <c r="G9" s="18">
        <f t="shared" si="1"/>
        <v>0</v>
      </c>
      <c r="H9" s="48">
        <v>0</v>
      </c>
      <c r="I9" s="18">
        <f t="shared" si="2"/>
        <v>0.62556053811659196</v>
      </c>
      <c r="J9" s="48">
        <v>279</v>
      </c>
      <c r="K9" s="20"/>
      <c r="L9" s="19">
        <f t="shared" si="3"/>
        <v>0.24439461883408073</v>
      </c>
      <c r="M9" s="49">
        <v>109</v>
      </c>
      <c r="N9" s="19">
        <f t="shared" si="4"/>
        <v>0.13004484304932734</v>
      </c>
      <c r="O9" s="49">
        <v>58</v>
      </c>
      <c r="P9" s="14"/>
      <c r="Q9" s="45"/>
      <c r="R9" s="45"/>
    </row>
    <row r="10" spans="2:18" ht="28.15" customHeight="1">
      <c r="B10" s="21" t="s">
        <v>26</v>
      </c>
      <c r="C10" s="6"/>
      <c r="D10" s="47">
        <v>1449</v>
      </c>
      <c r="E10" s="47">
        <v>2921</v>
      </c>
      <c r="F10" s="20"/>
      <c r="G10" s="18">
        <f t="shared" si="1"/>
        <v>0.30641821946169773</v>
      </c>
      <c r="H10" s="48">
        <v>444</v>
      </c>
      <c r="I10" s="18">
        <f t="shared" si="2"/>
        <v>0.3140096618357488</v>
      </c>
      <c r="J10" s="48">
        <v>455</v>
      </c>
      <c r="K10" s="20"/>
      <c r="L10" s="19">
        <f t="shared" si="3"/>
        <v>0.13388543823326432</v>
      </c>
      <c r="M10" s="49">
        <v>194</v>
      </c>
      <c r="N10" s="19">
        <f t="shared" si="4"/>
        <v>0.24568668046928915</v>
      </c>
      <c r="O10" s="49">
        <v>356</v>
      </c>
      <c r="P10" s="14"/>
      <c r="Q10" s="45"/>
      <c r="R10" s="45"/>
    </row>
    <row r="11" spans="2:18" ht="28.15" customHeight="1">
      <c r="B11" s="21" t="s">
        <v>27</v>
      </c>
      <c r="C11" s="7"/>
      <c r="D11" s="47">
        <v>5</v>
      </c>
      <c r="E11" s="47">
        <v>4</v>
      </c>
      <c r="F11" s="20"/>
      <c r="G11" s="18">
        <f t="shared" si="1"/>
        <v>0</v>
      </c>
      <c r="H11" s="48">
        <v>0</v>
      </c>
      <c r="I11" s="18">
        <f t="shared" si="2"/>
        <v>0</v>
      </c>
      <c r="J11" s="48">
        <v>0</v>
      </c>
      <c r="K11" s="20"/>
      <c r="L11" s="19">
        <f t="shared" si="3"/>
        <v>0</v>
      </c>
      <c r="M11" s="49">
        <v>0</v>
      </c>
      <c r="N11" s="19">
        <f t="shared" si="4"/>
        <v>1</v>
      </c>
      <c r="O11" s="49">
        <v>5</v>
      </c>
      <c r="P11" s="14"/>
      <c r="Q11" s="45"/>
      <c r="R11" s="45"/>
    </row>
    <row r="12" spans="2:18" ht="28.15" customHeight="1">
      <c r="B12" s="21" t="s">
        <v>28</v>
      </c>
      <c r="C12" s="7"/>
      <c r="D12" s="47">
        <v>258</v>
      </c>
      <c r="E12" s="47">
        <v>252</v>
      </c>
      <c r="F12" s="20"/>
      <c r="G12" s="18">
        <f t="shared" si="1"/>
        <v>0</v>
      </c>
      <c r="H12" s="48">
        <v>0</v>
      </c>
      <c r="I12" s="18">
        <f t="shared" si="2"/>
        <v>0.37209302325581395</v>
      </c>
      <c r="J12" s="48">
        <v>96</v>
      </c>
      <c r="K12" s="20"/>
      <c r="L12" s="19">
        <f t="shared" si="3"/>
        <v>8.1395348837209308E-2</v>
      </c>
      <c r="M12" s="49">
        <v>21</v>
      </c>
      <c r="N12" s="19">
        <f t="shared" si="4"/>
        <v>0.54651162790697672</v>
      </c>
      <c r="O12" s="49">
        <v>141</v>
      </c>
      <c r="P12" s="14"/>
    </row>
    <row r="13" spans="2:18" ht="28.15" customHeight="1">
      <c r="B13" s="21" t="s">
        <v>29</v>
      </c>
      <c r="C13" s="7"/>
      <c r="D13" s="47">
        <v>33</v>
      </c>
      <c r="E13" s="47">
        <v>40</v>
      </c>
      <c r="F13" s="20"/>
      <c r="G13" s="18">
        <f t="shared" si="1"/>
        <v>0</v>
      </c>
      <c r="H13" s="48">
        <v>0</v>
      </c>
      <c r="I13" s="18">
        <f t="shared" si="2"/>
        <v>0.36363636363636365</v>
      </c>
      <c r="J13" s="48">
        <v>12</v>
      </c>
      <c r="K13" s="20"/>
      <c r="L13" s="19">
        <f t="shared" si="3"/>
        <v>0.15151515151515152</v>
      </c>
      <c r="M13" s="49">
        <v>5</v>
      </c>
      <c r="N13" s="19">
        <f t="shared" si="4"/>
        <v>0.48484848484848486</v>
      </c>
      <c r="O13" s="49">
        <v>16</v>
      </c>
      <c r="P13" s="14"/>
    </row>
    <row r="14" spans="2:18" ht="28.15" customHeight="1">
      <c r="B14" s="21" t="s">
        <v>30</v>
      </c>
      <c r="C14" s="7"/>
      <c r="D14" s="47">
        <v>36</v>
      </c>
      <c r="E14" s="47">
        <v>34</v>
      </c>
      <c r="F14" s="20"/>
      <c r="G14" s="18">
        <f t="shared" si="1"/>
        <v>0</v>
      </c>
      <c r="H14" s="48">
        <v>0</v>
      </c>
      <c r="I14" s="18">
        <f t="shared" si="2"/>
        <v>0.25</v>
      </c>
      <c r="J14" s="48">
        <v>9</v>
      </c>
      <c r="K14" s="20"/>
      <c r="L14" s="19">
        <f t="shared" si="3"/>
        <v>2.7777777777777776E-2</v>
      </c>
      <c r="M14" s="49">
        <v>1</v>
      </c>
      <c r="N14" s="19">
        <f t="shared" si="4"/>
        <v>0.72222222222222221</v>
      </c>
      <c r="O14" s="49">
        <v>26</v>
      </c>
      <c r="P14" s="14"/>
    </row>
    <row r="15" spans="2:18" ht="28.25" customHeight="1">
      <c r="B15" s="22" t="s">
        <v>31</v>
      </c>
      <c r="C15" s="7"/>
      <c r="D15" s="47">
        <v>31</v>
      </c>
      <c r="E15" s="47">
        <v>34</v>
      </c>
      <c r="F15" s="20"/>
      <c r="G15" s="18">
        <f t="shared" si="1"/>
        <v>0</v>
      </c>
      <c r="H15" s="48">
        <v>0</v>
      </c>
      <c r="I15" s="18">
        <f t="shared" si="2"/>
        <v>0.90322580645161288</v>
      </c>
      <c r="J15" s="48">
        <v>28</v>
      </c>
      <c r="K15" s="20"/>
      <c r="L15" s="19">
        <f t="shared" si="3"/>
        <v>3.2258064516129031E-2</v>
      </c>
      <c r="M15" s="49">
        <v>1</v>
      </c>
      <c r="N15" s="19">
        <f t="shared" si="4"/>
        <v>6.4516129032258063E-2</v>
      </c>
      <c r="O15" s="49">
        <v>2</v>
      </c>
      <c r="P15" s="14"/>
    </row>
    <row r="16" spans="2:18" ht="28.25" customHeight="1">
      <c r="B16" s="22" t="s">
        <v>32</v>
      </c>
      <c r="D16" s="47">
        <v>43</v>
      </c>
      <c r="E16" s="47">
        <v>1446</v>
      </c>
      <c r="G16" s="18">
        <f t="shared" si="1"/>
        <v>0</v>
      </c>
      <c r="H16" s="48">
        <v>0</v>
      </c>
      <c r="I16" s="18">
        <f t="shared" si="2"/>
        <v>0.58139534883720934</v>
      </c>
      <c r="J16" s="48">
        <v>25</v>
      </c>
      <c r="L16" s="19">
        <f t="shared" si="3"/>
        <v>0.11627906976744186</v>
      </c>
      <c r="M16" s="49">
        <v>5</v>
      </c>
      <c r="N16" s="19">
        <f t="shared" si="4"/>
        <v>0.30232558139534882</v>
      </c>
      <c r="O16" s="49">
        <v>13</v>
      </c>
    </row>
    <row r="17" spans="2:15" ht="28.25" customHeight="1">
      <c r="B17" s="22" t="s">
        <v>33</v>
      </c>
      <c r="D17" s="47">
        <v>84</v>
      </c>
      <c r="E17" s="47">
        <v>101</v>
      </c>
      <c r="G17" s="18">
        <f t="shared" si="1"/>
        <v>0</v>
      </c>
      <c r="H17" s="48">
        <v>0</v>
      </c>
      <c r="I17" s="18">
        <f t="shared" si="2"/>
        <v>0.48809523809523808</v>
      </c>
      <c r="J17" s="48">
        <v>41</v>
      </c>
      <c r="L17" s="19">
        <f t="shared" si="3"/>
        <v>0.25</v>
      </c>
      <c r="M17" s="49">
        <v>21</v>
      </c>
      <c r="N17" s="19">
        <f t="shared" si="4"/>
        <v>0.26190476190476192</v>
      </c>
      <c r="O17" s="49">
        <v>22</v>
      </c>
    </row>
    <row r="18" spans="2:15" ht="28.25" customHeight="1">
      <c r="B18" s="22" t="s">
        <v>34</v>
      </c>
      <c r="D18" s="47">
        <v>1</v>
      </c>
      <c r="E18" s="47">
        <v>1</v>
      </c>
      <c r="G18" s="18">
        <f t="shared" si="1"/>
        <v>0</v>
      </c>
      <c r="H18" s="48">
        <v>0</v>
      </c>
      <c r="I18" s="18">
        <f t="shared" si="2"/>
        <v>0</v>
      </c>
      <c r="J18" s="48">
        <v>0</v>
      </c>
      <c r="L18" s="19">
        <f t="shared" si="3"/>
        <v>0</v>
      </c>
      <c r="M18" s="49">
        <v>0</v>
      </c>
      <c r="N18" s="19">
        <f t="shared" si="4"/>
        <v>1</v>
      </c>
      <c r="O18" s="49">
        <v>1</v>
      </c>
    </row>
    <row r="19" spans="2:15" ht="28.25" customHeight="1">
      <c r="B19" s="22" t="s">
        <v>35</v>
      </c>
      <c r="D19" s="47">
        <v>15</v>
      </c>
      <c r="E19" s="47">
        <v>13</v>
      </c>
      <c r="G19" s="18">
        <f t="shared" si="1"/>
        <v>0</v>
      </c>
      <c r="H19" s="48">
        <v>0</v>
      </c>
      <c r="I19" s="18">
        <f t="shared" si="2"/>
        <v>0.53333333333333333</v>
      </c>
      <c r="J19" s="48">
        <v>8</v>
      </c>
      <c r="L19" s="19">
        <f t="shared" si="3"/>
        <v>6.6666666666666666E-2</v>
      </c>
      <c r="M19" s="49">
        <v>1</v>
      </c>
      <c r="N19" s="19">
        <f t="shared" si="4"/>
        <v>0.4</v>
      </c>
      <c r="O19" s="49">
        <v>6</v>
      </c>
    </row>
    <row r="20" spans="2:15" ht="28.25" customHeight="1">
      <c r="B20" s="22" t="s">
        <v>36</v>
      </c>
      <c r="D20" s="47">
        <v>21</v>
      </c>
      <c r="E20" s="47">
        <v>33</v>
      </c>
      <c r="G20" s="18">
        <f t="shared" si="1"/>
        <v>0</v>
      </c>
      <c r="H20" s="48">
        <v>0</v>
      </c>
      <c r="I20" s="18">
        <f t="shared" si="2"/>
        <v>0.42857142857142855</v>
      </c>
      <c r="J20" s="48">
        <v>9</v>
      </c>
      <c r="L20" s="19">
        <f t="shared" si="3"/>
        <v>9.5238095238095233E-2</v>
      </c>
      <c r="M20" s="49">
        <v>2</v>
      </c>
      <c r="N20" s="19">
        <f t="shared" si="4"/>
        <v>0.47619047619047616</v>
      </c>
      <c r="O20" s="49">
        <v>10</v>
      </c>
    </row>
    <row r="21" spans="2:15" ht="28.25" customHeight="1">
      <c r="B21" s="22" t="s">
        <v>37</v>
      </c>
      <c r="D21" s="47">
        <v>40</v>
      </c>
      <c r="E21" s="47">
        <v>55</v>
      </c>
      <c r="G21" s="18">
        <f t="shared" si="1"/>
        <v>0</v>
      </c>
      <c r="H21" s="48">
        <v>0</v>
      </c>
      <c r="I21" s="18">
        <f t="shared" si="2"/>
        <v>0.65</v>
      </c>
      <c r="J21" s="48">
        <v>26</v>
      </c>
      <c r="L21" s="19">
        <f t="shared" si="3"/>
        <v>0.2</v>
      </c>
      <c r="M21" s="49">
        <v>8</v>
      </c>
      <c r="N21" s="19">
        <f t="shared" si="4"/>
        <v>0.15</v>
      </c>
      <c r="O21" s="49">
        <v>6</v>
      </c>
    </row>
    <row r="22" spans="2:15" ht="28.25" customHeight="1">
      <c r="B22" s="22" t="s">
        <v>38</v>
      </c>
      <c r="D22" s="47">
        <v>2367</v>
      </c>
      <c r="E22" s="47">
        <v>2638</v>
      </c>
      <c r="G22" s="18">
        <f t="shared" si="1"/>
        <v>0</v>
      </c>
      <c r="H22" s="48">
        <v>0</v>
      </c>
      <c r="I22" s="18">
        <f t="shared" si="2"/>
        <v>0.45078158005914659</v>
      </c>
      <c r="J22" s="48">
        <v>1067</v>
      </c>
      <c r="L22" s="19">
        <f t="shared" si="3"/>
        <v>0.15335868187579213</v>
      </c>
      <c r="M22" s="49">
        <v>363</v>
      </c>
      <c r="N22" s="19">
        <f t="shared" si="4"/>
        <v>0.39585973806506125</v>
      </c>
      <c r="O22" s="49">
        <v>937</v>
      </c>
    </row>
    <row r="23" spans="2:15" ht="28.25" customHeight="1">
      <c r="B23" s="22" t="s">
        <v>39</v>
      </c>
      <c r="D23" s="47">
        <v>5918</v>
      </c>
      <c r="E23" s="47">
        <v>7826</v>
      </c>
      <c r="G23" s="18">
        <f t="shared" si="1"/>
        <v>0</v>
      </c>
      <c r="H23" s="48">
        <v>0</v>
      </c>
      <c r="I23" s="18">
        <f t="shared" si="2"/>
        <v>0.44863129435620142</v>
      </c>
      <c r="J23" s="48">
        <v>2655</v>
      </c>
      <c r="L23" s="19">
        <f t="shared" si="3"/>
        <v>0.10527205136870564</v>
      </c>
      <c r="M23" s="49">
        <v>623</v>
      </c>
      <c r="N23" s="19">
        <f t="shared" si="4"/>
        <v>0.44609665427509293</v>
      </c>
      <c r="O23" s="49">
        <v>2640</v>
      </c>
    </row>
    <row r="24" spans="2:15" ht="28.25" customHeight="1">
      <c r="B24" s="22" t="s">
        <v>40</v>
      </c>
      <c r="D24" s="47">
        <v>52</v>
      </c>
      <c r="E24" s="47">
        <v>34</v>
      </c>
      <c r="G24" s="18">
        <f t="shared" si="1"/>
        <v>0</v>
      </c>
      <c r="H24" s="48">
        <v>0</v>
      </c>
      <c r="I24" s="18">
        <f t="shared" si="2"/>
        <v>0.26923076923076922</v>
      </c>
      <c r="J24" s="48">
        <v>14</v>
      </c>
      <c r="L24" s="19">
        <f t="shared" si="3"/>
        <v>7.6923076923076927E-2</v>
      </c>
      <c r="M24" s="49">
        <v>4</v>
      </c>
      <c r="N24" s="19">
        <f t="shared" si="4"/>
        <v>0.65384615384615385</v>
      </c>
      <c r="O24" s="49">
        <v>34</v>
      </c>
    </row>
    <row r="25" spans="2:15" ht="28.25" customHeight="1">
      <c r="B25" s="22" t="s">
        <v>41</v>
      </c>
      <c r="D25" s="47">
        <v>20</v>
      </c>
      <c r="E25" s="47">
        <v>29</v>
      </c>
      <c r="G25" s="18">
        <f t="shared" si="1"/>
        <v>0</v>
      </c>
      <c r="H25" s="48">
        <v>0</v>
      </c>
      <c r="I25" s="18">
        <f t="shared" si="2"/>
        <v>0.55000000000000004</v>
      </c>
      <c r="J25" s="48">
        <v>11</v>
      </c>
      <c r="L25" s="19">
        <f t="shared" si="3"/>
        <v>0.2</v>
      </c>
      <c r="M25" s="49">
        <v>4</v>
      </c>
      <c r="N25" s="19">
        <f t="shared" si="4"/>
        <v>0.25</v>
      </c>
      <c r="O25" s="49">
        <v>5</v>
      </c>
    </row>
    <row r="26" spans="2:15" ht="28.25" customHeight="1">
      <c r="B26" s="22" t="s">
        <v>42</v>
      </c>
      <c r="D26" s="47">
        <v>754</v>
      </c>
      <c r="E26" s="47">
        <v>628</v>
      </c>
      <c r="G26" s="18">
        <f t="shared" si="1"/>
        <v>0</v>
      </c>
      <c r="H26" s="48">
        <v>0</v>
      </c>
      <c r="I26" s="18">
        <f t="shared" si="2"/>
        <v>0.1843501326259947</v>
      </c>
      <c r="J26" s="48">
        <v>139</v>
      </c>
      <c r="L26" s="19">
        <f t="shared" si="3"/>
        <v>8.7533156498673742E-2</v>
      </c>
      <c r="M26" s="49">
        <v>66</v>
      </c>
      <c r="N26" s="19">
        <f t="shared" si="4"/>
        <v>0.72811671087533159</v>
      </c>
      <c r="O26" s="49">
        <v>549</v>
      </c>
    </row>
    <row r="27" spans="2:15" ht="28.25" customHeight="1">
      <c r="B27" s="22" t="s">
        <v>43</v>
      </c>
      <c r="D27" s="47">
        <v>143</v>
      </c>
      <c r="E27" s="47">
        <v>294</v>
      </c>
      <c r="G27" s="18">
        <f t="shared" si="1"/>
        <v>0.41958041958041958</v>
      </c>
      <c r="H27" s="48">
        <v>60</v>
      </c>
      <c r="I27" s="18">
        <f t="shared" si="2"/>
        <v>0.22377622377622378</v>
      </c>
      <c r="J27" s="48">
        <v>32</v>
      </c>
      <c r="L27" s="19">
        <f t="shared" si="3"/>
        <v>5.5944055944055944E-2</v>
      </c>
      <c r="M27" s="49">
        <v>8</v>
      </c>
      <c r="N27" s="19">
        <f t="shared" si="4"/>
        <v>0.30069930069930068</v>
      </c>
      <c r="O27" s="49">
        <v>43</v>
      </c>
    </row>
    <row r="28" spans="2:15" ht="28.25" customHeight="1">
      <c r="B28" s="22" t="s">
        <v>44</v>
      </c>
      <c r="D28" s="47">
        <v>56</v>
      </c>
      <c r="E28" s="47">
        <v>73</v>
      </c>
      <c r="G28" s="18">
        <f t="shared" si="1"/>
        <v>0</v>
      </c>
      <c r="H28" s="48">
        <v>0</v>
      </c>
      <c r="I28" s="18">
        <f t="shared" si="2"/>
        <v>0.5892857142857143</v>
      </c>
      <c r="J28" s="48">
        <v>33</v>
      </c>
      <c r="L28" s="19">
        <f t="shared" si="3"/>
        <v>0.25</v>
      </c>
      <c r="M28" s="49">
        <v>14</v>
      </c>
      <c r="N28" s="19">
        <f t="shared" si="4"/>
        <v>0.16071428571428573</v>
      </c>
      <c r="O28" s="49">
        <v>9</v>
      </c>
    </row>
    <row r="29" spans="2:15" ht="28.25" customHeight="1">
      <c r="B29" s="22" t="s">
        <v>45</v>
      </c>
      <c r="D29" s="47">
        <v>429</v>
      </c>
      <c r="E29" s="47">
        <v>477</v>
      </c>
      <c r="G29" s="18">
        <f t="shared" si="1"/>
        <v>0</v>
      </c>
      <c r="H29" s="48">
        <v>0</v>
      </c>
      <c r="I29" s="18">
        <f t="shared" si="2"/>
        <v>0.45454545454545453</v>
      </c>
      <c r="J29" s="48">
        <v>195</v>
      </c>
      <c r="L29" s="19">
        <f t="shared" si="3"/>
        <v>0.15617715617715619</v>
      </c>
      <c r="M29" s="49">
        <v>67</v>
      </c>
      <c r="N29" s="19">
        <f t="shared" si="4"/>
        <v>0.38927738927738925</v>
      </c>
      <c r="O29" s="49">
        <v>167</v>
      </c>
    </row>
    <row r="30" spans="2:15" ht="28.25" customHeight="1">
      <c r="B30" s="22" t="s">
        <v>46</v>
      </c>
      <c r="D30" s="47">
        <v>363</v>
      </c>
      <c r="E30" s="47">
        <v>1400</v>
      </c>
      <c r="G30" s="18">
        <f t="shared" si="1"/>
        <v>0</v>
      </c>
      <c r="H30" s="48">
        <v>0</v>
      </c>
      <c r="I30" s="18">
        <f t="shared" si="2"/>
        <v>0.55371900826446285</v>
      </c>
      <c r="J30" s="48">
        <v>201</v>
      </c>
      <c r="L30" s="19">
        <f t="shared" si="3"/>
        <v>0.12396694214876033</v>
      </c>
      <c r="M30" s="49">
        <v>45</v>
      </c>
      <c r="N30" s="19">
        <f t="shared" si="4"/>
        <v>0.32231404958677684</v>
      </c>
      <c r="O30" s="49">
        <v>117</v>
      </c>
    </row>
    <row r="31" spans="2:15" ht="28.25" customHeight="1">
      <c r="B31" s="22" t="s">
        <v>47</v>
      </c>
      <c r="D31" s="47">
        <v>8</v>
      </c>
      <c r="E31" s="47">
        <v>11</v>
      </c>
      <c r="G31" s="18">
        <f t="shared" si="1"/>
        <v>0</v>
      </c>
      <c r="H31" s="48">
        <v>0</v>
      </c>
      <c r="I31" s="18">
        <f t="shared" si="2"/>
        <v>0.5</v>
      </c>
      <c r="J31" s="48">
        <v>4</v>
      </c>
      <c r="L31" s="19">
        <f t="shared" si="3"/>
        <v>0.125</v>
      </c>
      <c r="M31" s="49">
        <v>1</v>
      </c>
      <c r="N31" s="19">
        <f t="shared" si="4"/>
        <v>0.375</v>
      </c>
      <c r="O31" s="49">
        <v>3</v>
      </c>
    </row>
    <row r="32" spans="2:15" ht="28.25" customHeight="1">
      <c r="B32" s="22" t="s">
        <v>48</v>
      </c>
      <c r="D32" s="47">
        <v>16</v>
      </c>
      <c r="E32" s="47">
        <v>27</v>
      </c>
      <c r="G32" s="18">
        <f t="shared" si="1"/>
        <v>0</v>
      </c>
      <c r="H32" s="48">
        <v>0</v>
      </c>
      <c r="I32" s="18">
        <f t="shared" si="2"/>
        <v>0.4375</v>
      </c>
      <c r="J32" s="48">
        <v>7</v>
      </c>
      <c r="L32" s="19">
        <f t="shared" si="3"/>
        <v>6.25E-2</v>
      </c>
      <c r="M32" s="49">
        <v>1</v>
      </c>
      <c r="N32" s="19">
        <f t="shared" si="4"/>
        <v>0.5</v>
      </c>
      <c r="O32" s="49">
        <v>8</v>
      </c>
    </row>
    <row r="33" spans="2:15" ht="28.25" customHeight="1">
      <c r="B33" s="22" t="s">
        <v>49</v>
      </c>
      <c r="D33" s="47">
        <v>10</v>
      </c>
      <c r="E33" s="47">
        <v>6</v>
      </c>
      <c r="G33" s="18">
        <f t="shared" si="1"/>
        <v>0</v>
      </c>
      <c r="H33" s="48">
        <v>0</v>
      </c>
      <c r="I33" s="18">
        <f t="shared" si="2"/>
        <v>0.2</v>
      </c>
      <c r="J33" s="48">
        <v>2</v>
      </c>
      <c r="L33" s="19">
        <f t="shared" si="3"/>
        <v>0.2</v>
      </c>
      <c r="M33" s="49">
        <v>2</v>
      </c>
      <c r="N33" s="19">
        <f t="shared" si="4"/>
        <v>0.6</v>
      </c>
      <c r="O33" s="49">
        <v>6</v>
      </c>
    </row>
    <row r="34" spans="2:15" ht="28.25" customHeight="1">
      <c r="B34" s="22" t="s">
        <v>50</v>
      </c>
      <c r="D34" s="47">
        <v>1</v>
      </c>
      <c r="E34" s="47">
        <v>1</v>
      </c>
      <c r="G34" s="18">
        <f t="shared" si="1"/>
        <v>0</v>
      </c>
      <c r="H34" s="48">
        <v>0</v>
      </c>
      <c r="I34" s="18">
        <f t="shared" si="2"/>
        <v>0</v>
      </c>
      <c r="J34" s="48">
        <v>0</v>
      </c>
      <c r="L34" s="19">
        <f t="shared" si="3"/>
        <v>0</v>
      </c>
      <c r="M34" s="49">
        <v>0</v>
      </c>
      <c r="N34" s="19">
        <f t="shared" si="4"/>
        <v>1</v>
      </c>
      <c r="O34" s="49">
        <v>1</v>
      </c>
    </row>
    <row r="35" spans="2:15" ht="28.25" customHeight="1">
      <c r="B35" s="22" t="s">
        <v>51</v>
      </c>
      <c r="D35" s="47">
        <v>31</v>
      </c>
      <c r="E35" s="47">
        <v>41</v>
      </c>
      <c r="G35" s="18">
        <f t="shared" si="1"/>
        <v>0</v>
      </c>
      <c r="H35" s="48">
        <v>0</v>
      </c>
      <c r="I35" s="18">
        <f t="shared" si="2"/>
        <v>0.61290322580645162</v>
      </c>
      <c r="J35" s="48">
        <v>19</v>
      </c>
      <c r="L35" s="19">
        <f t="shared" si="3"/>
        <v>3.2258064516129031E-2</v>
      </c>
      <c r="M35" s="49">
        <v>1</v>
      </c>
      <c r="N35" s="19">
        <f t="shared" si="4"/>
        <v>0.35483870967741937</v>
      </c>
      <c r="O35" s="49">
        <v>11</v>
      </c>
    </row>
    <row r="36" spans="2:15" ht="28.25" customHeight="1">
      <c r="B36" s="22" t="s">
        <v>52</v>
      </c>
      <c r="D36" s="47">
        <v>139</v>
      </c>
      <c r="E36" s="47">
        <v>195</v>
      </c>
      <c r="G36" s="18">
        <f t="shared" si="1"/>
        <v>0</v>
      </c>
      <c r="H36" s="48">
        <v>0</v>
      </c>
      <c r="I36" s="18">
        <f t="shared" si="2"/>
        <v>0.70503597122302153</v>
      </c>
      <c r="J36" s="48">
        <v>98</v>
      </c>
      <c r="L36" s="19">
        <f t="shared" si="3"/>
        <v>7.9136690647482008E-2</v>
      </c>
      <c r="M36" s="49">
        <v>11</v>
      </c>
      <c r="N36" s="19">
        <f t="shared" si="4"/>
        <v>0.21582733812949639</v>
      </c>
      <c r="O36" s="49">
        <v>30</v>
      </c>
    </row>
    <row r="37" spans="2:15" ht="28.25" customHeight="1">
      <c r="B37" s="22" t="s">
        <v>53</v>
      </c>
      <c r="D37" s="47">
        <v>5</v>
      </c>
      <c r="E37" s="47">
        <v>3</v>
      </c>
      <c r="G37" s="18">
        <f t="shared" si="1"/>
        <v>0</v>
      </c>
      <c r="H37" s="48">
        <v>0</v>
      </c>
      <c r="I37" s="18">
        <f t="shared" si="2"/>
        <v>0.2</v>
      </c>
      <c r="J37" s="48">
        <v>1</v>
      </c>
      <c r="L37" s="19">
        <f t="shared" si="3"/>
        <v>0</v>
      </c>
      <c r="M37" s="49">
        <v>0</v>
      </c>
      <c r="N37" s="19">
        <f t="shared" si="4"/>
        <v>0.8</v>
      </c>
      <c r="O37" s="49">
        <v>4</v>
      </c>
    </row>
    <row r="38" spans="2:15" ht="28.25" customHeight="1">
      <c r="B38" s="22" t="s">
        <v>54</v>
      </c>
      <c r="D38" s="47">
        <v>264</v>
      </c>
      <c r="E38" s="47">
        <v>351</v>
      </c>
      <c r="G38" s="18">
        <f t="shared" si="1"/>
        <v>3.0303030303030304E-2</v>
      </c>
      <c r="H38" s="48">
        <v>8</v>
      </c>
      <c r="I38" s="18">
        <f t="shared" si="2"/>
        <v>0.53409090909090906</v>
      </c>
      <c r="J38" s="48">
        <v>141</v>
      </c>
      <c r="L38" s="19">
        <f t="shared" si="3"/>
        <v>0.15909090909090909</v>
      </c>
      <c r="M38" s="49">
        <v>42</v>
      </c>
      <c r="N38" s="19">
        <f t="shared" si="4"/>
        <v>0.27651515151515149</v>
      </c>
      <c r="O38" s="49">
        <v>73</v>
      </c>
    </row>
    <row r="39" spans="2:15" ht="28.25" customHeight="1">
      <c r="B39" s="22" t="s">
        <v>55</v>
      </c>
      <c r="D39" s="47">
        <v>12</v>
      </c>
      <c r="E39" s="47">
        <v>32</v>
      </c>
      <c r="G39" s="18">
        <f t="shared" si="1"/>
        <v>0</v>
      </c>
      <c r="H39" s="48">
        <v>0</v>
      </c>
      <c r="I39" s="18">
        <f t="shared" si="2"/>
        <v>0.41666666666666669</v>
      </c>
      <c r="J39" s="48">
        <v>5</v>
      </c>
      <c r="L39" s="19">
        <f t="shared" si="3"/>
        <v>0.25</v>
      </c>
      <c r="M39" s="49">
        <v>3</v>
      </c>
      <c r="N39" s="19">
        <f t="shared" si="4"/>
        <v>0.33333333333333331</v>
      </c>
      <c r="O39" s="49">
        <v>4</v>
      </c>
    </row>
    <row r="40" spans="2:15" ht="28.25" customHeight="1">
      <c r="B40" s="22" t="s">
        <v>56</v>
      </c>
      <c r="D40" s="47">
        <v>94</v>
      </c>
      <c r="E40" s="47">
        <v>114</v>
      </c>
      <c r="G40" s="18">
        <f t="shared" si="1"/>
        <v>0</v>
      </c>
      <c r="H40" s="48">
        <v>0</v>
      </c>
      <c r="I40" s="18">
        <f t="shared" si="2"/>
        <v>0.61702127659574468</v>
      </c>
      <c r="J40" s="48">
        <v>58</v>
      </c>
      <c r="L40" s="19">
        <f t="shared" si="3"/>
        <v>8.5106382978723402E-2</v>
      </c>
      <c r="M40" s="49">
        <v>8</v>
      </c>
      <c r="N40" s="19">
        <f t="shared" si="4"/>
        <v>0.2978723404255319</v>
      </c>
      <c r="O40" s="49">
        <v>28</v>
      </c>
    </row>
    <row r="41" spans="2:15" ht="28.25" customHeight="1">
      <c r="B41" s="22" t="s">
        <v>57</v>
      </c>
      <c r="D41" s="47">
        <v>4</v>
      </c>
      <c r="E41" s="47">
        <v>2</v>
      </c>
      <c r="G41" s="18">
        <f t="shared" si="1"/>
        <v>0</v>
      </c>
      <c r="H41" s="48">
        <v>0</v>
      </c>
      <c r="I41" s="18">
        <f t="shared" si="2"/>
        <v>0</v>
      </c>
      <c r="J41" s="48">
        <v>0</v>
      </c>
      <c r="L41" s="19">
        <f t="shared" si="3"/>
        <v>0.25</v>
      </c>
      <c r="M41" s="49">
        <v>1</v>
      </c>
      <c r="N41" s="19">
        <f t="shared" si="4"/>
        <v>0.75</v>
      </c>
      <c r="O41" s="49">
        <v>3</v>
      </c>
    </row>
    <row r="42" spans="2:15" ht="28.25" customHeight="1">
      <c r="B42" s="22" t="s">
        <v>58</v>
      </c>
      <c r="D42" s="47">
        <v>8</v>
      </c>
      <c r="E42" s="47">
        <v>5</v>
      </c>
      <c r="G42" s="18">
        <f t="shared" si="1"/>
        <v>0</v>
      </c>
      <c r="H42" s="48">
        <v>0</v>
      </c>
      <c r="I42" s="18">
        <f t="shared" si="2"/>
        <v>0.25</v>
      </c>
      <c r="J42" s="48">
        <v>2</v>
      </c>
      <c r="L42" s="19">
        <f t="shared" si="3"/>
        <v>0.125</v>
      </c>
      <c r="M42" s="49">
        <v>1</v>
      </c>
      <c r="N42" s="19">
        <f t="shared" si="4"/>
        <v>0.625</v>
      </c>
      <c r="O42" s="49">
        <v>5</v>
      </c>
    </row>
    <row r="43" spans="2:15" ht="28.25" customHeight="1">
      <c r="B43" s="22" t="s">
        <v>59</v>
      </c>
      <c r="D43" s="47">
        <v>140</v>
      </c>
      <c r="E43" s="47">
        <v>176</v>
      </c>
      <c r="G43" s="18">
        <f t="shared" si="1"/>
        <v>0</v>
      </c>
      <c r="H43" s="48">
        <v>0</v>
      </c>
      <c r="I43" s="18">
        <f t="shared" si="2"/>
        <v>0.41428571428571431</v>
      </c>
      <c r="J43" s="48">
        <v>58</v>
      </c>
      <c r="L43" s="19">
        <f t="shared" si="3"/>
        <v>0.15714285714285714</v>
      </c>
      <c r="M43" s="49">
        <v>22</v>
      </c>
      <c r="N43" s="19">
        <f t="shared" si="4"/>
        <v>0.42857142857142855</v>
      </c>
      <c r="O43" s="49">
        <v>60</v>
      </c>
    </row>
    <row r="44" spans="2:15" ht="28.25" customHeight="1">
      <c r="B44" s="22" t="s">
        <v>60</v>
      </c>
      <c r="D44" s="47">
        <v>425</v>
      </c>
      <c r="E44" s="47">
        <v>362</v>
      </c>
      <c r="G44" s="18">
        <f t="shared" si="1"/>
        <v>0</v>
      </c>
      <c r="H44" s="48">
        <v>0</v>
      </c>
      <c r="I44" s="18">
        <f t="shared" si="2"/>
        <v>0.53411764705882347</v>
      </c>
      <c r="J44" s="48">
        <v>227</v>
      </c>
      <c r="L44" s="19">
        <f t="shared" si="3"/>
        <v>9.8823529411764699E-2</v>
      </c>
      <c r="M44" s="49">
        <v>42</v>
      </c>
      <c r="N44" s="19">
        <f t="shared" si="4"/>
        <v>0.36705882352941177</v>
      </c>
      <c r="O44" s="49">
        <v>156</v>
      </c>
    </row>
    <row r="45" spans="2:15" ht="28.25" customHeight="1">
      <c r="B45" s="22" t="s">
        <v>61</v>
      </c>
      <c r="D45" s="47">
        <v>1</v>
      </c>
      <c r="E45" s="47" t="s">
        <v>21</v>
      </c>
      <c r="G45" s="18">
        <f t="shared" si="1"/>
        <v>0</v>
      </c>
      <c r="H45" s="48">
        <v>0</v>
      </c>
      <c r="I45" s="18">
        <f t="shared" si="2"/>
        <v>0</v>
      </c>
      <c r="J45" s="48">
        <v>0</v>
      </c>
      <c r="L45" s="19">
        <f t="shared" si="3"/>
        <v>0</v>
      </c>
      <c r="M45" s="49">
        <v>0</v>
      </c>
      <c r="N45" s="19">
        <f t="shared" si="4"/>
        <v>1</v>
      </c>
      <c r="O45" s="49">
        <v>1</v>
      </c>
    </row>
    <row r="46" spans="2:15" ht="28.25" customHeight="1">
      <c r="B46" s="22" t="s">
        <v>62</v>
      </c>
      <c r="D46" s="47">
        <v>272</v>
      </c>
      <c r="E46" s="47">
        <v>358</v>
      </c>
      <c r="G46" s="18">
        <f t="shared" si="1"/>
        <v>0</v>
      </c>
      <c r="H46" s="48">
        <v>0</v>
      </c>
      <c r="I46" s="18">
        <f t="shared" si="2"/>
        <v>0.78676470588235292</v>
      </c>
      <c r="J46" s="48">
        <v>214</v>
      </c>
      <c r="L46" s="19">
        <f t="shared" si="3"/>
        <v>7.720588235294118E-2</v>
      </c>
      <c r="M46" s="49">
        <v>21</v>
      </c>
      <c r="N46" s="19">
        <f t="shared" si="4"/>
        <v>0.13602941176470587</v>
      </c>
      <c r="O46" s="49">
        <v>37</v>
      </c>
    </row>
    <row r="47" spans="2:15" ht="28.25" customHeight="1">
      <c r="B47" s="22" t="s">
        <v>63</v>
      </c>
      <c r="D47" s="47">
        <v>130</v>
      </c>
      <c r="E47" s="47">
        <v>177</v>
      </c>
      <c r="G47" s="18">
        <f t="shared" si="1"/>
        <v>0</v>
      </c>
      <c r="H47" s="48">
        <v>0</v>
      </c>
      <c r="I47" s="18">
        <f t="shared" si="2"/>
        <v>0.57692307692307687</v>
      </c>
      <c r="J47" s="48">
        <v>75</v>
      </c>
      <c r="L47" s="19">
        <f t="shared" si="3"/>
        <v>6.1538461538461542E-2</v>
      </c>
      <c r="M47" s="49">
        <v>8</v>
      </c>
      <c r="N47" s="19">
        <f t="shared" si="4"/>
        <v>0.36153846153846153</v>
      </c>
      <c r="O47" s="49">
        <v>47</v>
      </c>
    </row>
    <row r="48" spans="2:15" ht="28.25" customHeight="1">
      <c r="B48" s="22" t="s">
        <v>64</v>
      </c>
      <c r="D48" s="47">
        <v>639</v>
      </c>
      <c r="E48" s="47">
        <v>634</v>
      </c>
      <c r="G48" s="18">
        <f t="shared" si="1"/>
        <v>0</v>
      </c>
      <c r="H48" s="48">
        <v>0</v>
      </c>
      <c r="I48" s="18">
        <f t="shared" si="2"/>
        <v>0.54773082942097029</v>
      </c>
      <c r="J48" s="48">
        <v>350</v>
      </c>
      <c r="L48" s="19">
        <f t="shared" si="3"/>
        <v>0.18153364632237873</v>
      </c>
      <c r="M48" s="49">
        <v>116</v>
      </c>
      <c r="N48" s="19">
        <f t="shared" si="4"/>
        <v>0.27073552425665104</v>
      </c>
      <c r="O48" s="49">
        <v>173</v>
      </c>
    </row>
    <row r="49" spans="2:18" ht="28.25" customHeight="1">
      <c r="B49" s="22" t="s">
        <v>65</v>
      </c>
      <c r="D49" s="47">
        <v>439</v>
      </c>
      <c r="E49" s="47">
        <v>600</v>
      </c>
      <c r="G49" s="18">
        <f t="shared" si="1"/>
        <v>0</v>
      </c>
      <c r="H49" s="48">
        <v>0</v>
      </c>
      <c r="I49" s="18">
        <f t="shared" si="2"/>
        <v>0.806378132118451</v>
      </c>
      <c r="J49" s="48">
        <v>354</v>
      </c>
      <c r="L49" s="19">
        <f t="shared" si="3"/>
        <v>0.12984054669703873</v>
      </c>
      <c r="M49" s="49">
        <v>57</v>
      </c>
      <c r="N49" s="19">
        <f t="shared" si="4"/>
        <v>6.3781321184510256E-2</v>
      </c>
      <c r="O49" s="49">
        <v>28</v>
      </c>
    </row>
    <row r="50" spans="2:18" ht="28.25" customHeight="1">
      <c r="B50" s="22" t="s">
        <v>66</v>
      </c>
      <c r="D50" s="47">
        <v>444</v>
      </c>
      <c r="E50" s="47">
        <v>581</v>
      </c>
      <c r="G50" s="18">
        <f t="shared" si="1"/>
        <v>0</v>
      </c>
      <c r="H50" s="48">
        <v>0</v>
      </c>
      <c r="I50" s="18">
        <f t="shared" si="2"/>
        <v>0.4144144144144144</v>
      </c>
      <c r="J50" s="48">
        <v>184</v>
      </c>
      <c r="L50" s="19">
        <f t="shared" si="3"/>
        <v>0.14189189189189189</v>
      </c>
      <c r="M50" s="49">
        <v>63</v>
      </c>
      <c r="N50" s="19">
        <f t="shared" si="4"/>
        <v>0.44369369369369371</v>
      </c>
      <c r="O50" s="49">
        <v>197</v>
      </c>
    </row>
    <row r="51" spans="2:18" ht="28.25" customHeight="1">
      <c r="B51" s="22" t="s">
        <v>67</v>
      </c>
      <c r="D51" s="47">
        <v>189</v>
      </c>
      <c r="E51" s="47">
        <v>999</v>
      </c>
      <c r="G51" s="18">
        <f t="shared" si="1"/>
        <v>0</v>
      </c>
      <c r="H51" s="48">
        <v>0</v>
      </c>
      <c r="I51" s="18">
        <f t="shared" si="2"/>
        <v>0.38095238095238093</v>
      </c>
      <c r="J51" s="48">
        <v>72</v>
      </c>
      <c r="L51" s="19">
        <f t="shared" si="3"/>
        <v>0.21693121693121692</v>
      </c>
      <c r="M51" s="49">
        <v>41</v>
      </c>
      <c r="N51" s="19">
        <f t="shared" si="4"/>
        <v>0.40211640211640209</v>
      </c>
      <c r="O51" s="49">
        <v>76</v>
      </c>
      <c r="Q51" s="55" t="s">
        <v>17</v>
      </c>
      <c r="R51" s="55" t="s">
        <v>16</v>
      </c>
    </row>
    <row r="52" spans="2:18" ht="28.25" customHeight="1">
      <c r="B52" s="22" t="s">
        <v>68</v>
      </c>
      <c r="D52" s="47">
        <v>291</v>
      </c>
      <c r="E52" s="47">
        <v>282</v>
      </c>
      <c r="G52" s="18">
        <f t="shared" si="1"/>
        <v>0</v>
      </c>
      <c r="H52" s="48">
        <v>0</v>
      </c>
      <c r="I52" s="18">
        <f t="shared" si="2"/>
        <v>0.57044673539518898</v>
      </c>
      <c r="J52" s="48">
        <v>166</v>
      </c>
      <c r="L52" s="19">
        <f t="shared" si="3"/>
        <v>0.14776632302405499</v>
      </c>
      <c r="M52" s="49">
        <v>43</v>
      </c>
      <c r="N52" s="19">
        <f t="shared" si="4"/>
        <v>0.28178694158075601</v>
      </c>
      <c r="O52" s="49">
        <v>82</v>
      </c>
      <c r="Q52" s="56"/>
      <c r="R52" s="56"/>
    </row>
    <row r="53" spans="2:18" ht="28.25" customHeight="1">
      <c r="B53" s="22" t="s">
        <v>69</v>
      </c>
      <c r="D53" s="47">
        <v>3875</v>
      </c>
      <c r="E53" s="47">
        <v>4967</v>
      </c>
      <c r="G53" s="18">
        <f t="shared" si="1"/>
        <v>0</v>
      </c>
      <c r="H53" s="48">
        <v>0</v>
      </c>
      <c r="I53" s="18">
        <f t="shared" si="2"/>
        <v>0.69754838709677425</v>
      </c>
      <c r="J53" s="48">
        <v>2703</v>
      </c>
      <c r="L53" s="19">
        <f t="shared" si="3"/>
        <v>0.18193548387096775</v>
      </c>
      <c r="M53" s="49">
        <v>705</v>
      </c>
      <c r="N53" s="19">
        <f t="shared" si="4"/>
        <v>0.12051612903225807</v>
      </c>
      <c r="O53" s="49">
        <v>467</v>
      </c>
      <c r="Q53" s="56"/>
      <c r="R53" s="56"/>
    </row>
    <row r="54" spans="2:18" ht="28.25" customHeight="1">
      <c r="B54" s="22" t="s">
        <v>15</v>
      </c>
      <c r="D54" s="47">
        <v>6392</v>
      </c>
      <c r="E54" s="47">
        <v>14195</v>
      </c>
      <c r="G54" s="18">
        <f t="shared" si="1"/>
        <v>0.10935544430538173</v>
      </c>
      <c r="H54" s="48">
        <v>699</v>
      </c>
      <c r="I54" s="18">
        <f t="shared" si="2"/>
        <v>0.45807259073842305</v>
      </c>
      <c r="J54" s="48">
        <v>2928</v>
      </c>
      <c r="L54" s="19">
        <f t="shared" si="3"/>
        <v>0.31461201501877345</v>
      </c>
      <c r="M54" s="49">
        <v>2011</v>
      </c>
      <c r="N54" s="19">
        <f t="shared" si="4"/>
        <v>0.11795994993742177</v>
      </c>
      <c r="O54" s="49">
        <v>754</v>
      </c>
      <c r="Q54" s="52">
        <v>101</v>
      </c>
      <c r="R54" s="52">
        <v>2</v>
      </c>
    </row>
  </sheetData>
  <mergeCells count="9">
    <mergeCell ref="R51:R53"/>
    <mergeCell ref="Q51:Q53"/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I5 N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451-7525-1144-91F6-76E608368C81}">
  <dimension ref="B1:P32"/>
  <sheetViews>
    <sheetView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4" customFormat="1" ht="73.150000000000006" customHeight="1">
      <c r="B1" s="23" t="s">
        <v>18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37" customFormat="1" ht="52.15" customHeight="1">
      <c r="B2" s="36" t="s">
        <v>19</v>
      </c>
      <c r="E2" s="38"/>
      <c r="F2" s="39"/>
      <c r="G2" s="40"/>
      <c r="H2" s="40"/>
      <c r="I2" s="41"/>
      <c r="J2" s="41"/>
      <c r="K2" s="41"/>
      <c r="M2" s="41"/>
      <c r="N2" s="41"/>
      <c r="O2" s="41"/>
    </row>
    <row r="3" spans="2:16" s="5" customFormat="1" ht="39" customHeight="1">
      <c r="B3" s="16"/>
      <c r="C3" s="8"/>
      <c r="D3" s="57" t="s">
        <v>0</v>
      </c>
      <c r="E3" s="57"/>
      <c r="F3" s="10"/>
      <c r="G3" s="58" t="s">
        <v>1</v>
      </c>
      <c r="H3" s="58"/>
      <c r="I3" s="58"/>
      <c r="J3" s="58"/>
      <c r="K3" s="10"/>
      <c r="L3" s="59" t="s">
        <v>2</v>
      </c>
      <c r="M3" s="59"/>
      <c r="N3" s="59"/>
      <c r="O3" s="59"/>
      <c r="P3" s="12"/>
    </row>
    <row r="4" spans="2:16" s="3" customFormat="1" ht="82.15" customHeight="1">
      <c r="B4" s="2"/>
      <c r="C4" s="9"/>
      <c r="D4" s="15" t="s">
        <v>10</v>
      </c>
      <c r="E4" s="15" t="s">
        <v>4</v>
      </c>
      <c r="F4" s="11"/>
      <c r="G4" s="62" t="s">
        <v>11</v>
      </c>
      <c r="H4" s="63"/>
      <c r="I4" s="62" t="s">
        <v>12</v>
      </c>
      <c r="J4" s="63"/>
      <c r="K4" s="11"/>
      <c r="L4" s="61" t="s">
        <v>13</v>
      </c>
      <c r="M4" s="61"/>
      <c r="N4" s="61" t="s">
        <v>14</v>
      </c>
      <c r="O4" s="61"/>
      <c r="P4" s="13"/>
    </row>
    <row r="5" spans="2:16" s="35" customFormat="1" ht="28.15" customHeight="1">
      <c r="B5" s="42" t="s">
        <v>9</v>
      </c>
      <c r="C5" s="31"/>
      <c r="D5" s="50">
        <f t="shared" ref="D5" si="0">SUM(H5,J5,M5,O5)</f>
        <v>289</v>
      </c>
      <c r="E5" s="50">
        <f>SUM(E6:E32)</f>
        <v>374</v>
      </c>
      <c r="F5" s="32"/>
      <c r="G5" s="43">
        <f>(H5/D5)</f>
        <v>1.7301038062283738E-2</v>
      </c>
      <c r="H5" s="50">
        <f>SUM(H6:H32)</f>
        <v>5</v>
      </c>
      <c r="I5" s="43">
        <f>(J5/D5)</f>
        <v>0.61591695501730104</v>
      </c>
      <c r="J5" s="50">
        <f>SUM(J6:J32)</f>
        <v>178</v>
      </c>
      <c r="K5" s="33"/>
      <c r="L5" s="43">
        <f>(M5/D5)</f>
        <v>0.30103806228373703</v>
      </c>
      <c r="M5" s="50">
        <f>SUM(M6:M32)</f>
        <v>87</v>
      </c>
      <c r="N5" s="43">
        <f>(O5/D5)</f>
        <v>6.5743944636678195E-2</v>
      </c>
      <c r="O5" s="50">
        <f>SUM(O6:O32)</f>
        <v>19</v>
      </c>
      <c r="P5" s="34"/>
    </row>
    <row r="6" spans="2:16" ht="26.75" customHeight="1">
      <c r="B6" s="21" t="s">
        <v>23</v>
      </c>
      <c r="C6" s="6"/>
      <c r="D6" s="47">
        <v>11</v>
      </c>
      <c r="E6" s="47">
        <v>12</v>
      </c>
      <c r="F6" s="20"/>
      <c r="G6" s="18">
        <f t="shared" ref="G6:G32" si="1">H6/D6</f>
        <v>0</v>
      </c>
      <c r="H6" s="48">
        <v>0</v>
      </c>
      <c r="I6" s="18">
        <f t="shared" ref="I6:I32" si="2">J6/D6</f>
        <v>0.72727272727272729</v>
      </c>
      <c r="J6" s="48">
        <v>8</v>
      </c>
      <c r="K6" s="20"/>
      <c r="L6" s="19">
        <f t="shared" ref="L6:L32" si="3">M6/D6</f>
        <v>9.0909090909090912E-2</v>
      </c>
      <c r="M6" s="53">
        <v>1</v>
      </c>
      <c r="N6" s="19">
        <f>O6/D6</f>
        <v>0.18181818181818182</v>
      </c>
      <c r="O6" s="49">
        <v>2</v>
      </c>
      <c r="P6" s="14"/>
    </row>
    <row r="7" spans="2:16" ht="26.75" customHeight="1">
      <c r="B7" s="21" t="s">
        <v>70</v>
      </c>
      <c r="C7" s="6"/>
      <c r="D7" s="47">
        <v>5</v>
      </c>
      <c r="E7" s="47">
        <v>6</v>
      </c>
      <c r="F7" s="20"/>
      <c r="G7" s="18">
        <f t="shared" si="1"/>
        <v>0</v>
      </c>
      <c r="H7" s="48">
        <v>0</v>
      </c>
      <c r="I7" s="18">
        <f t="shared" si="2"/>
        <v>0.6</v>
      </c>
      <c r="J7" s="48">
        <v>3</v>
      </c>
      <c r="K7" s="20"/>
      <c r="L7" s="19">
        <f t="shared" si="3"/>
        <v>0.4</v>
      </c>
      <c r="M7" s="53">
        <v>2</v>
      </c>
      <c r="N7" s="19">
        <f t="shared" ref="N7:N32" si="4">O7/D7</f>
        <v>0</v>
      </c>
      <c r="O7" s="49">
        <v>0</v>
      </c>
      <c r="P7" s="14"/>
    </row>
    <row r="8" spans="2:16" ht="26.75" customHeight="1">
      <c r="B8" s="21" t="s">
        <v>26</v>
      </c>
      <c r="C8" s="6"/>
      <c r="D8" s="47">
        <v>1</v>
      </c>
      <c r="E8" s="47">
        <v>2</v>
      </c>
      <c r="F8" s="20"/>
      <c r="G8" s="18">
        <f t="shared" si="1"/>
        <v>0</v>
      </c>
      <c r="H8" s="48">
        <v>0</v>
      </c>
      <c r="I8" s="18">
        <f t="shared" si="2"/>
        <v>0</v>
      </c>
      <c r="J8" s="48">
        <v>0</v>
      </c>
      <c r="K8" s="20"/>
      <c r="L8" s="19">
        <f t="shared" si="3"/>
        <v>0</v>
      </c>
      <c r="M8" s="53">
        <v>0</v>
      </c>
      <c r="N8" s="19">
        <f t="shared" si="4"/>
        <v>1</v>
      </c>
      <c r="O8" s="49">
        <v>1</v>
      </c>
      <c r="P8" s="14"/>
    </row>
    <row r="9" spans="2:16" ht="26.75" customHeight="1">
      <c r="B9" s="21" t="s">
        <v>28</v>
      </c>
      <c r="C9" s="6"/>
      <c r="D9" s="47">
        <v>93</v>
      </c>
      <c r="E9" s="47">
        <v>108</v>
      </c>
      <c r="F9" s="20"/>
      <c r="G9" s="18">
        <f t="shared" si="1"/>
        <v>1.0752688172043012E-2</v>
      </c>
      <c r="H9" s="48">
        <v>1</v>
      </c>
      <c r="I9" s="18">
        <f t="shared" si="2"/>
        <v>0.67741935483870963</v>
      </c>
      <c r="J9" s="48">
        <v>63</v>
      </c>
      <c r="K9" s="20"/>
      <c r="L9" s="19">
        <f t="shared" si="3"/>
        <v>0.30107526881720431</v>
      </c>
      <c r="M9" s="53">
        <v>28</v>
      </c>
      <c r="N9" s="19">
        <f t="shared" si="4"/>
        <v>1.0752688172043012E-2</v>
      </c>
      <c r="O9" s="49">
        <v>1</v>
      </c>
      <c r="P9" s="14"/>
    </row>
    <row r="10" spans="2:16" ht="26.75" customHeight="1">
      <c r="B10" s="21" t="s">
        <v>30</v>
      </c>
      <c r="C10" s="6"/>
      <c r="D10" s="47">
        <v>1</v>
      </c>
      <c r="E10" s="47">
        <v>2</v>
      </c>
      <c r="F10" s="20"/>
      <c r="G10" s="18">
        <f t="shared" si="1"/>
        <v>0</v>
      </c>
      <c r="H10" s="48">
        <v>0</v>
      </c>
      <c r="I10" s="18">
        <f t="shared" si="2"/>
        <v>1</v>
      </c>
      <c r="J10" s="48">
        <v>1</v>
      </c>
      <c r="K10" s="20"/>
      <c r="L10" s="19">
        <f t="shared" si="3"/>
        <v>0</v>
      </c>
      <c r="M10" s="53">
        <v>0</v>
      </c>
      <c r="N10" s="19">
        <f t="shared" si="4"/>
        <v>0</v>
      </c>
      <c r="O10" s="49">
        <v>0</v>
      </c>
      <c r="P10" s="14"/>
    </row>
    <row r="11" spans="2:16" ht="26.75" customHeight="1">
      <c r="B11" s="21" t="s">
        <v>31</v>
      </c>
      <c r="C11" s="6"/>
      <c r="D11" s="47">
        <v>5</v>
      </c>
      <c r="E11" s="47">
        <v>9</v>
      </c>
      <c r="F11" s="20"/>
      <c r="G11" s="18">
        <f t="shared" si="1"/>
        <v>0</v>
      </c>
      <c r="H11" s="48">
        <v>0</v>
      </c>
      <c r="I11" s="18">
        <f t="shared" si="2"/>
        <v>0.4</v>
      </c>
      <c r="J11" s="48">
        <v>2</v>
      </c>
      <c r="K11" s="20"/>
      <c r="L11" s="19">
        <f t="shared" si="3"/>
        <v>0</v>
      </c>
      <c r="M11" s="53">
        <v>0</v>
      </c>
      <c r="N11" s="19">
        <f t="shared" si="4"/>
        <v>0.6</v>
      </c>
      <c r="O11" s="49">
        <v>3</v>
      </c>
      <c r="P11" s="14"/>
    </row>
    <row r="12" spans="2:16" ht="26.75" customHeight="1">
      <c r="B12" s="21" t="s">
        <v>40</v>
      </c>
      <c r="C12" s="6"/>
      <c r="D12" s="47">
        <v>4</v>
      </c>
      <c r="E12" s="47">
        <v>4</v>
      </c>
      <c r="F12" s="20"/>
      <c r="G12" s="18">
        <f t="shared" si="1"/>
        <v>0</v>
      </c>
      <c r="H12" s="48">
        <v>0</v>
      </c>
      <c r="I12" s="18">
        <f t="shared" si="2"/>
        <v>0.5</v>
      </c>
      <c r="J12" s="48">
        <v>2</v>
      </c>
      <c r="K12" s="20"/>
      <c r="L12" s="19">
        <f t="shared" si="3"/>
        <v>0.5</v>
      </c>
      <c r="M12" s="53">
        <v>2</v>
      </c>
      <c r="N12" s="19">
        <f t="shared" si="4"/>
        <v>0</v>
      </c>
      <c r="O12" s="49">
        <v>0</v>
      </c>
      <c r="P12" s="14"/>
    </row>
    <row r="13" spans="2:16" ht="26.75" customHeight="1">
      <c r="B13" s="21" t="s">
        <v>42</v>
      </c>
      <c r="C13" s="6"/>
      <c r="D13" s="47">
        <v>1</v>
      </c>
      <c r="E13" s="47">
        <v>1</v>
      </c>
      <c r="F13" s="20"/>
      <c r="G13" s="18">
        <f t="shared" si="1"/>
        <v>0</v>
      </c>
      <c r="H13" s="48">
        <v>0</v>
      </c>
      <c r="I13" s="18">
        <f t="shared" si="2"/>
        <v>0</v>
      </c>
      <c r="J13" s="48">
        <v>0</v>
      </c>
      <c r="K13" s="20"/>
      <c r="L13" s="19">
        <f t="shared" si="3"/>
        <v>0</v>
      </c>
      <c r="M13" s="53">
        <v>0</v>
      </c>
      <c r="N13" s="19">
        <f t="shared" si="4"/>
        <v>1</v>
      </c>
      <c r="O13" s="49">
        <v>1</v>
      </c>
      <c r="P13" s="14"/>
    </row>
    <row r="14" spans="2:16" ht="26.75" customHeight="1">
      <c r="B14" s="21" t="s">
        <v>43</v>
      </c>
      <c r="C14" s="6"/>
      <c r="D14" s="47">
        <v>2</v>
      </c>
      <c r="E14" s="47">
        <v>1</v>
      </c>
      <c r="F14" s="20"/>
      <c r="G14" s="18">
        <f t="shared" si="1"/>
        <v>0</v>
      </c>
      <c r="H14" s="48">
        <v>0</v>
      </c>
      <c r="I14" s="18">
        <f t="shared" si="2"/>
        <v>0.5</v>
      </c>
      <c r="J14" s="48">
        <v>1</v>
      </c>
      <c r="K14" s="20"/>
      <c r="L14" s="19">
        <f t="shared" si="3"/>
        <v>0.5</v>
      </c>
      <c r="M14" s="53">
        <v>1</v>
      </c>
      <c r="N14" s="19">
        <f t="shared" si="4"/>
        <v>0</v>
      </c>
      <c r="O14" s="49">
        <v>0</v>
      </c>
      <c r="P14" s="14"/>
    </row>
    <row r="15" spans="2:16" ht="26.75" customHeight="1">
      <c r="B15" s="21" t="s">
        <v>44</v>
      </c>
      <c r="C15" s="6"/>
      <c r="D15" s="47">
        <v>2</v>
      </c>
      <c r="E15" s="47">
        <v>1</v>
      </c>
      <c r="F15" s="20"/>
      <c r="G15" s="18">
        <f t="shared" si="1"/>
        <v>0</v>
      </c>
      <c r="H15" s="48">
        <v>0</v>
      </c>
      <c r="I15" s="18">
        <f t="shared" si="2"/>
        <v>0.5</v>
      </c>
      <c r="J15" s="48">
        <v>1</v>
      </c>
      <c r="K15" s="20"/>
      <c r="L15" s="19">
        <f t="shared" si="3"/>
        <v>0.5</v>
      </c>
      <c r="M15" s="53">
        <v>1</v>
      </c>
      <c r="N15" s="19">
        <f t="shared" si="4"/>
        <v>0</v>
      </c>
      <c r="O15" s="49">
        <v>0</v>
      </c>
      <c r="P15" s="14"/>
    </row>
    <row r="16" spans="2:16" ht="26.75" customHeight="1">
      <c r="B16" s="21" t="s">
        <v>45</v>
      </c>
      <c r="D16" s="47">
        <v>1</v>
      </c>
      <c r="E16" s="47">
        <v>1</v>
      </c>
      <c r="G16" s="18">
        <f t="shared" si="1"/>
        <v>0</v>
      </c>
      <c r="H16" s="48">
        <v>0</v>
      </c>
      <c r="I16" s="18">
        <f t="shared" si="2"/>
        <v>1</v>
      </c>
      <c r="J16" s="48">
        <v>1</v>
      </c>
      <c r="L16" s="19">
        <f t="shared" si="3"/>
        <v>0</v>
      </c>
      <c r="M16" s="53">
        <v>0</v>
      </c>
      <c r="N16" s="19">
        <f t="shared" si="4"/>
        <v>0</v>
      </c>
      <c r="O16" s="49">
        <v>0</v>
      </c>
    </row>
    <row r="17" spans="2:15" ht="26.75" customHeight="1">
      <c r="B17" s="21" t="s">
        <v>46</v>
      </c>
      <c r="D17" s="47">
        <v>1</v>
      </c>
      <c r="E17" s="47">
        <v>1</v>
      </c>
      <c r="G17" s="18">
        <f t="shared" si="1"/>
        <v>0</v>
      </c>
      <c r="H17" s="48">
        <v>0</v>
      </c>
      <c r="I17" s="18">
        <f t="shared" si="2"/>
        <v>0</v>
      </c>
      <c r="J17" s="48">
        <v>0</v>
      </c>
      <c r="L17" s="19">
        <f t="shared" si="3"/>
        <v>1</v>
      </c>
      <c r="M17" s="53">
        <v>1</v>
      </c>
      <c r="N17" s="19">
        <f t="shared" si="4"/>
        <v>0</v>
      </c>
      <c r="O17" s="49">
        <v>0</v>
      </c>
    </row>
    <row r="18" spans="2:15" ht="26.75" customHeight="1">
      <c r="B18" s="21" t="s">
        <v>49</v>
      </c>
      <c r="D18" s="47">
        <v>1</v>
      </c>
      <c r="E18" s="47">
        <v>1</v>
      </c>
      <c r="G18" s="18">
        <f t="shared" si="1"/>
        <v>0</v>
      </c>
      <c r="H18" s="48">
        <v>0</v>
      </c>
      <c r="I18" s="18">
        <f t="shared" si="2"/>
        <v>0</v>
      </c>
      <c r="J18" s="48">
        <v>0</v>
      </c>
      <c r="L18" s="19">
        <f t="shared" si="3"/>
        <v>0</v>
      </c>
      <c r="M18" s="53">
        <v>0</v>
      </c>
      <c r="N18" s="19">
        <f t="shared" si="4"/>
        <v>1</v>
      </c>
      <c r="O18" s="49">
        <v>1</v>
      </c>
    </row>
    <row r="19" spans="2:15" ht="26.75" customHeight="1">
      <c r="B19" s="21" t="s">
        <v>50</v>
      </c>
      <c r="D19" s="47">
        <v>2</v>
      </c>
      <c r="E19" s="47">
        <v>1</v>
      </c>
      <c r="G19" s="18">
        <f t="shared" si="1"/>
        <v>0</v>
      </c>
      <c r="H19" s="48">
        <v>0</v>
      </c>
      <c r="I19" s="18">
        <f t="shared" si="2"/>
        <v>0.5</v>
      </c>
      <c r="J19" s="48">
        <v>1</v>
      </c>
      <c r="L19" s="19">
        <f t="shared" si="3"/>
        <v>0.5</v>
      </c>
      <c r="M19" s="53">
        <v>1</v>
      </c>
      <c r="N19" s="19">
        <f t="shared" si="4"/>
        <v>0</v>
      </c>
      <c r="O19" s="49">
        <v>0</v>
      </c>
    </row>
    <row r="20" spans="2:15" ht="26.75" customHeight="1">
      <c r="B20" s="21" t="s">
        <v>51</v>
      </c>
      <c r="D20" s="47">
        <v>1</v>
      </c>
      <c r="E20" s="47">
        <v>1</v>
      </c>
      <c r="G20" s="18">
        <f t="shared" si="1"/>
        <v>0</v>
      </c>
      <c r="H20" s="48">
        <v>0</v>
      </c>
      <c r="I20" s="18">
        <f t="shared" si="2"/>
        <v>1</v>
      </c>
      <c r="J20" s="48">
        <v>1</v>
      </c>
      <c r="L20" s="19">
        <f t="shared" si="3"/>
        <v>0</v>
      </c>
      <c r="M20" s="53">
        <v>0</v>
      </c>
      <c r="N20" s="19">
        <f t="shared" si="4"/>
        <v>0</v>
      </c>
      <c r="O20" s="49">
        <v>0</v>
      </c>
    </row>
    <row r="21" spans="2:15" ht="26.75" customHeight="1">
      <c r="B21" s="21" t="s">
        <v>71</v>
      </c>
      <c r="D21" s="47">
        <v>2</v>
      </c>
      <c r="E21" s="47">
        <v>1</v>
      </c>
      <c r="G21" s="18">
        <f t="shared" si="1"/>
        <v>0</v>
      </c>
      <c r="H21" s="48">
        <v>0</v>
      </c>
      <c r="I21" s="18">
        <f t="shared" si="2"/>
        <v>0.5</v>
      </c>
      <c r="J21" s="48">
        <v>1</v>
      </c>
      <c r="L21" s="19">
        <f t="shared" si="3"/>
        <v>0.5</v>
      </c>
      <c r="M21" s="53">
        <v>1</v>
      </c>
      <c r="N21" s="19">
        <f t="shared" si="4"/>
        <v>0</v>
      </c>
      <c r="O21" s="49">
        <v>0</v>
      </c>
    </row>
    <row r="22" spans="2:15" ht="26.75" customHeight="1">
      <c r="B22" s="21" t="s">
        <v>54</v>
      </c>
      <c r="D22" s="47">
        <v>2</v>
      </c>
      <c r="E22" s="47">
        <v>1</v>
      </c>
      <c r="G22" s="18">
        <f t="shared" si="1"/>
        <v>0</v>
      </c>
      <c r="H22" s="48">
        <v>0</v>
      </c>
      <c r="I22" s="18">
        <f t="shared" si="2"/>
        <v>0.5</v>
      </c>
      <c r="J22" s="48">
        <v>1</v>
      </c>
      <c r="L22" s="19">
        <f t="shared" si="3"/>
        <v>0.5</v>
      </c>
      <c r="M22" s="53">
        <v>1</v>
      </c>
      <c r="N22" s="19">
        <f t="shared" si="4"/>
        <v>0</v>
      </c>
      <c r="O22" s="49">
        <v>0</v>
      </c>
    </row>
    <row r="23" spans="2:15" ht="26.75" customHeight="1">
      <c r="B23" s="21" t="s">
        <v>55</v>
      </c>
      <c r="D23" s="47">
        <v>1</v>
      </c>
      <c r="E23" s="47">
        <v>2</v>
      </c>
      <c r="G23" s="18">
        <f t="shared" si="1"/>
        <v>0</v>
      </c>
      <c r="H23" s="48">
        <v>0</v>
      </c>
      <c r="I23" s="18">
        <f t="shared" si="2"/>
        <v>0</v>
      </c>
      <c r="J23" s="48">
        <v>0</v>
      </c>
      <c r="L23" s="19">
        <f t="shared" si="3"/>
        <v>0</v>
      </c>
      <c r="M23" s="53">
        <v>0</v>
      </c>
      <c r="N23" s="19">
        <f t="shared" si="4"/>
        <v>1</v>
      </c>
      <c r="O23" s="49">
        <v>1</v>
      </c>
    </row>
    <row r="24" spans="2:15" ht="26.75" customHeight="1">
      <c r="B24" s="21" t="s">
        <v>56</v>
      </c>
      <c r="D24" s="47">
        <v>2</v>
      </c>
      <c r="E24" s="47">
        <v>2</v>
      </c>
      <c r="G24" s="18">
        <f t="shared" si="1"/>
        <v>0</v>
      </c>
      <c r="H24" s="48">
        <v>0</v>
      </c>
      <c r="I24" s="18">
        <f t="shared" si="2"/>
        <v>0</v>
      </c>
      <c r="J24" s="48">
        <v>0</v>
      </c>
      <c r="L24" s="19">
        <f t="shared" si="3"/>
        <v>1</v>
      </c>
      <c r="M24" s="53">
        <v>2</v>
      </c>
      <c r="N24" s="19">
        <f t="shared" si="4"/>
        <v>0</v>
      </c>
      <c r="O24" s="49">
        <v>0</v>
      </c>
    </row>
    <row r="25" spans="2:15" ht="26.75" customHeight="1">
      <c r="B25" s="21" t="s">
        <v>59</v>
      </c>
      <c r="D25" s="47">
        <v>5</v>
      </c>
      <c r="E25" s="47">
        <v>6</v>
      </c>
      <c r="G25" s="18">
        <f t="shared" si="1"/>
        <v>0</v>
      </c>
      <c r="H25" s="48">
        <v>0</v>
      </c>
      <c r="I25" s="18">
        <f t="shared" si="2"/>
        <v>0.6</v>
      </c>
      <c r="J25" s="48">
        <v>3</v>
      </c>
      <c r="L25" s="19">
        <f t="shared" si="3"/>
        <v>0.2</v>
      </c>
      <c r="M25" s="53">
        <v>1</v>
      </c>
      <c r="N25" s="19">
        <f t="shared" si="4"/>
        <v>0.2</v>
      </c>
      <c r="O25" s="49">
        <v>1</v>
      </c>
    </row>
    <row r="26" spans="2:15" ht="26.75" customHeight="1">
      <c r="B26" s="21" t="s">
        <v>60</v>
      </c>
      <c r="D26" s="47">
        <v>1</v>
      </c>
      <c r="E26" s="47">
        <v>1</v>
      </c>
      <c r="G26" s="18">
        <f t="shared" si="1"/>
        <v>0</v>
      </c>
      <c r="H26" s="48">
        <v>0</v>
      </c>
      <c r="I26" s="18">
        <f t="shared" si="2"/>
        <v>1</v>
      </c>
      <c r="J26" s="48">
        <v>1</v>
      </c>
      <c r="L26" s="19">
        <f t="shared" si="3"/>
        <v>0</v>
      </c>
      <c r="M26" s="53">
        <v>0</v>
      </c>
      <c r="N26" s="19">
        <f t="shared" si="4"/>
        <v>0</v>
      </c>
      <c r="O26" s="49">
        <v>0</v>
      </c>
    </row>
    <row r="27" spans="2:15" ht="26.75" customHeight="1">
      <c r="B27" s="21" t="s">
        <v>72</v>
      </c>
      <c r="D27" s="47">
        <v>1</v>
      </c>
      <c r="E27" s="47">
        <v>1</v>
      </c>
      <c r="G27" s="18">
        <f t="shared" si="1"/>
        <v>0</v>
      </c>
      <c r="H27" s="48">
        <v>0</v>
      </c>
      <c r="I27" s="18">
        <f t="shared" si="2"/>
        <v>0</v>
      </c>
      <c r="J27" s="48">
        <v>0</v>
      </c>
      <c r="L27" s="19">
        <f t="shared" si="3"/>
        <v>0</v>
      </c>
      <c r="M27" s="53">
        <v>0</v>
      </c>
      <c r="N27" s="19">
        <f t="shared" si="4"/>
        <v>1</v>
      </c>
      <c r="O27" s="49">
        <v>1</v>
      </c>
    </row>
    <row r="28" spans="2:15" ht="26.75" customHeight="1">
      <c r="B28" s="21" t="s">
        <v>63</v>
      </c>
      <c r="D28" s="47">
        <v>1</v>
      </c>
      <c r="E28" s="47">
        <v>1</v>
      </c>
      <c r="G28" s="18">
        <f t="shared" si="1"/>
        <v>0</v>
      </c>
      <c r="H28" s="48">
        <v>0</v>
      </c>
      <c r="I28" s="18">
        <f t="shared" si="2"/>
        <v>0</v>
      </c>
      <c r="J28" s="48">
        <v>0</v>
      </c>
      <c r="L28" s="19">
        <f t="shared" si="3"/>
        <v>0</v>
      </c>
      <c r="M28" s="53">
        <v>0</v>
      </c>
      <c r="N28" s="19">
        <f t="shared" si="4"/>
        <v>1</v>
      </c>
      <c r="O28" s="49">
        <v>1</v>
      </c>
    </row>
    <row r="29" spans="2:15" ht="26.75" customHeight="1">
      <c r="B29" s="21" t="s">
        <v>64</v>
      </c>
      <c r="D29" s="47">
        <v>2</v>
      </c>
      <c r="E29" s="47">
        <v>1</v>
      </c>
      <c r="G29" s="18">
        <f t="shared" si="1"/>
        <v>0</v>
      </c>
      <c r="H29" s="48">
        <v>0</v>
      </c>
      <c r="I29" s="18">
        <f t="shared" si="2"/>
        <v>0.5</v>
      </c>
      <c r="J29" s="48">
        <v>1</v>
      </c>
      <c r="L29" s="19">
        <f t="shared" si="3"/>
        <v>0.5</v>
      </c>
      <c r="M29" s="53">
        <v>1</v>
      </c>
      <c r="N29" s="19">
        <f t="shared" si="4"/>
        <v>0</v>
      </c>
      <c r="O29" s="49">
        <v>0</v>
      </c>
    </row>
    <row r="30" spans="2:15" ht="26.75" customHeight="1">
      <c r="B30" s="21" t="s">
        <v>65</v>
      </c>
      <c r="D30" s="47">
        <v>1</v>
      </c>
      <c r="E30" s="47">
        <v>1</v>
      </c>
      <c r="G30" s="18">
        <f t="shared" si="1"/>
        <v>0</v>
      </c>
      <c r="H30" s="48">
        <v>0</v>
      </c>
      <c r="I30" s="18">
        <f t="shared" si="2"/>
        <v>0</v>
      </c>
      <c r="J30" s="48">
        <v>0</v>
      </c>
      <c r="L30" s="19">
        <f t="shared" si="3"/>
        <v>0</v>
      </c>
      <c r="M30" s="53">
        <v>0</v>
      </c>
      <c r="N30" s="19">
        <f t="shared" si="4"/>
        <v>1</v>
      </c>
      <c r="O30" s="49">
        <v>1</v>
      </c>
    </row>
    <row r="31" spans="2:15" ht="26.75" customHeight="1">
      <c r="B31" s="21" t="s">
        <v>73</v>
      </c>
      <c r="D31" s="47">
        <v>2</v>
      </c>
      <c r="E31" s="47">
        <v>1</v>
      </c>
      <c r="G31" s="18">
        <f t="shared" si="1"/>
        <v>0</v>
      </c>
      <c r="H31" s="48">
        <v>0</v>
      </c>
      <c r="I31" s="18">
        <f t="shared" si="2"/>
        <v>0.5</v>
      </c>
      <c r="J31" s="48">
        <v>1</v>
      </c>
      <c r="L31" s="19">
        <f t="shared" si="3"/>
        <v>0.5</v>
      </c>
      <c r="M31" s="53">
        <v>1</v>
      </c>
      <c r="N31" s="19">
        <f t="shared" si="4"/>
        <v>0</v>
      </c>
      <c r="O31" s="49">
        <v>0</v>
      </c>
    </row>
    <row r="32" spans="2:15" ht="26.75" customHeight="1">
      <c r="B32" s="21" t="s">
        <v>15</v>
      </c>
      <c r="D32" s="47">
        <v>138</v>
      </c>
      <c r="E32" s="47">
        <v>205</v>
      </c>
      <c r="G32" s="18">
        <f t="shared" si="1"/>
        <v>2.8985507246376812E-2</v>
      </c>
      <c r="H32" s="48">
        <v>4</v>
      </c>
      <c r="I32" s="18">
        <f t="shared" si="2"/>
        <v>0.62318840579710144</v>
      </c>
      <c r="J32" s="48">
        <v>86</v>
      </c>
      <c r="L32" s="19">
        <f t="shared" si="3"/>
        <v>0.31159420289855072</v>
      </c>
      <c r="M32" s="53">
        <v>43</v>
      </c>
      <c r="N32" s="19">
        <f t="shared" si="4"/>
        <v>3.6231884057971016E-2</v>
      </c>
      <c r="O32" s="49">
        <v>5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241D-F088-A742-BF85-63FD1B78589E}">
  <dimension ref="B1:P12"/>
  <sheetViews>
    <sheetView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4" customFormat="1" ht="73.150000000000006" customHeight="1">
      <c r="B1" s="23" t="s">
        <v>20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4" customFormat="1" ht="52.15" customHeight="1">
      <c r="B2" s="36" t="s">
        <v>19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6" s="5" customFormat="1" ht="39" customHeight="1">
      <c r="B3" s="16"/>
      <c r="C3" s="8"/>
      <c r="D3" s="57" t="s">
        <v>0</v>
      </c>
      <c r="E3" s="57"/>
      <c r="F3" s="10"/>
      <c r="G3" s="58" t="s">
        <v>1</v>
      </c>
      <c r="H3" s="58"/>
      <c r="I3" s="58"/>
      <c r="J3" s="58"/>
      <c r="K3" s="10"/>
      <c r="L3" s="59" t="s">
        <v>2</v>
      </c>
      <c r="M3" s="59"/>
      <c r="N3" s="59"/>
      <c r="O3" s="59"/>
      <c r="P3" s="12"/>
    </row>
    <row r="4" spans="2:16" s="3" customFormat="1" ht="82.15" customHeight="1">
      <c r="B4" s="2"/>
      <c r="C4" s="9"/>
      <c r="D4" s="15" t="s">
        <v>3</v>
      </c>
      <c r="E4" s="15" t="s">
        <v>4</v>
      </c>
      <c r="F4" s="11"/>
      <c r="G4" s="62" t="s">
        <v>5</v>
      </c>
      <c r="H4" s="63"/>
      <c r="I4" s="62" t="s">
        <v>6</v>
      </c>
      <c r="J4" s="63"/>
      <c r="K4" s="11"/>
      <c r="L4" s="64" t="s">
        <v>7</v>
      </c>
      <c r="M4" s="65"/>
      <c r="N4" s="64" t="s">
        <v>8</v>
      </c>
      <c r="O4" s="65"/>
      <c r="P4" s="13"/>
    </row>
    <row r="5" spans="2:16" s="35" customFormat="1" ht="28.15" customHeight="1">
      <c r="B5" s="42" t="s">
        <v>9</v>
      </c>
      <c r="C5" s="31"/>
      <c r="D5" s="50">
        <f>SUM(D6:D12)</f>
        <v>203</v>
      </c>
      <c r="E5" s="50">
        <f>SUM(E6:E12)</f>
        <v>447</v>
      </c>
      <c r="F5" s="32"/>
      <c r="G5" s="43">
        <f>H5/E5</f>
        <v>2.6845637583892617E-2</v>
      </c>
      <c r="H5" s="50">
        <f>SUM(H6:H12)</f>
        <v>12</v>
      </c>
      <c r="I5" s="43">
        <f>J5/E5</f>
        <v>0.15436241610738255</v>
      </c>
      <c r="J5" s="50">
        <f>SUM(J6:J12)</f>
        <v>69</v>
      </c>
      <c r="K5" s="33"/>
      <c r="L5" s="43">
        <f>M5/E5</f>
        <v>0.27516778523489932</v>
      </c>
      <c r="M5" s="50">
        <f>SUM(M6:M12)</f>
        <v>123</v>
      </c>
      <c r="N5" s="43">
        <f>O5/E5</f>
        <v>0.5436241610738255</v>
      </c>
      <c r="O5" s="50">
        <f>SUM(O6:O12)</f>
        <v>243</v>
      </c>
      <c r="P5" s="34"/>
    </row>
    <row r="6" spans="2:16" ht="28.15" customHeight="1">
      <c r="B6" s="21" t="s">
        <v>23</v>
      </c>
      <c r="C6" s="6"/>
      <c r="D6" s="47">
        <v>3</v>
      </c>
      <c r="E6" s="47">
        <v>4</v>
      </c>
      <c r="F6" s="20"/>
      <c r="G6" s="18">
        <f>H6/E6</f>
        <v>0</v>
      </c>
      <c r="H6" s="48">
        <v>0</v>
      </c>
      <c r="I6" s="18">
        <f>J6/E6</f>
        <v>0</v>
      </c>
      <c r="J6" s="48">
        <v>0</v>
      </c>
      <c r="K6" s="20"/>
      <c r="L6" s="19">
        <f>M6/E6</f>
        <v>0.25</v>
      </c>
      <c r="M6" s="49">
        <v>1</v>
      </c>
      <c r="N6" s="19">
        <f>O6/E6</f>
        <v>0.75</v>
      </c>
      <c r="O6" s="54">
        <v>3</v>
      </c>
      <c r="P6" s="14"/>
    </row>
    <row r="7" spans="2:16" ht="28.15" customHeight="1">
      <c r="B7" s="21" t="s">
        <v>26</v>
      </c>
      <c r="C7" s="6"/>
      <c r="D7" s="47">
        <v>99</v>
      </c>
      <c r="E7" s="47">
        <v>119</v>
      </c>
      <c r="F7" s="20"/>
      <c r="G7" s="18">
        <f>H7/E7</f>
        <v>9.2436974789915971E-2</v>
      </c>
      <c r="H7" s="48">
        <v>11</v>
      </c>
      <c r="I7" s="18">
        <f>J7/E7</f>
        <v>0.27731092436974791</v>
      </c>
      <c r="J7" s="48">
        <v>33</v>
      </c>
      <c r="K7" s="20"/>
      <c r="L7" s="19">
        <f t="shared" ref="L7:L12" si="0">M7/E7</f>
        <v>0.15966386554621848</v>
      </c>
      <c r="M7" s="49">
        <v>19</v>
      </c>
      <c r="N7" s="19">
        <f t="shared" ref="N7:N12" si="1">O7/E7</f>
        <v>0.47058823529411764</v>
      </c>
      <c r="O7" s="54">
        <v>56</v>
      </c>
      <c r="P7" s="14"/>
    </row>
    <row r="8" spans="2:16" ht="28.15" customHeight="1">
      <c r="B8" s="21" t="s">
        <v>38</v>
      </c>
      <c r="C8" s="6"/>
      <c r="D8" s="47">
        <v>1</v>
      </c>
      <c r="E8" s="47">
        <v>1</v>
      </c>
      <c r="F8" s="20"/>
      <c r="G8" s="18">
        <f t="shared" ref="G8:G12" si="2">H8/E8</f>
        <v>0</v>
      </c>
      <c r="H8" s="48">
        <v>0</v>
      </c>
      <c r="I8" s="18">
        <f t="shared" ref="I8:I12" si="3">J8/E8</f>
        <v>1</v>
      </c>
      <c r="J8" s="48">
        <v>1</v>
      </c>
      <c r="K8" s="20"/>
      <c r="L8" s="19">
        <f t="shared" si="0"/>
        <v>0</v>
      </c>
      <c r="M8" s="49">
        <v>0</v>
      </c>
      <c r="N8" s="19">
        <f t="shared" si="1"/>
        <v>0</v>
      </c>
      <c r="O8" s="54">
        <v>0</v>
      </c>
      <c r="P8" s="14"/>
    </row>
    <row r="9" spans="2:16" ht="28.15" customHeight="1">
      <c r="B9" s="21" t="s">
        <v>43</v>
      </c>
      <c r="C9" s="6"/>
      <c r="D9" s="47">
        <v>6</v>
      </c>
      <c r="E9" s="47">
        <v>29</v>
      </c>
      <c r="F9" s="20"/>
      <c r="G9" s="18">
        <f t="shared" si="2"/>
        <v>0</v>
      </c>
      <c r="H9" s="48">
        <v>0</v>
      </c>
      <c r="I9" s="18">
        <f t="shared" si="3"/>
        <v>0.10344827586206896</v>
      </c>
      <c r="J9" s="48">
        <v>3</v>
      </c>
      <c r="K9" s="20"/>
      <c r="L9" s="19">
        <f t="shared" si="0"/>
        <v>0</v>
      </c>
      <c r="M9" s="49">
        <v>0</v>
      </c>
      <c r="N9" s="19">
        <f t="shared" si="1"/>
        <v>0.89655172413793105</v>
      </c>
      <c r="O9" s="54">
        <v>26</v>
      </c>
      <c r="P9" s="14"/>
    </row>
    <row r="10" spans="2:16" ht="28.15" customHeight="1">
      <c r="B10" s="21" t="s">
        <v>46</v>
      </c>
      <c r="C10" s="6"/>
      <c r="D10" s="47">
        <v>1</v>
      </c>
      <c r="E10" s="47">
        <v>1</v>
      </c>
      <c r="F10" s="20"/>
      <c r="G10" s="18">
        <f t="shared" si="2"/>
        <v>0</v>
      </c>
      <c r="H10" s="48">
        <v>0</v>
      </c>
      <c r="I10" s="18">
        <f t="shared" si="3"/>
        <v>0</v>
      </c>
      <c r="J10" s="48">
        <v>0</v>
      </c>
      <c r="K10" s="20"/>
      <c r="L10" s="19">
        <f t="shared" si="0"/>
        <v>0</v>
      </c>
      <c r="M10" s="49">
        <v>0</v>
      </c>
      <c r="N10" s="19">
        <f t="shared" si="1"/>
        <v>1</v>
      </c>
      <c r="O10" s="54">
        <v>1</v>
      </c>
      <c r="P10" s="14"/>
    </row>
    <row r="11" spans="2:16" ht="27.75" customHeight="1">
      <c r="B11" s="21" t="s">
        <v>74</v>
      </c>
      <c r="D11" s="47">
        <v>6</v>
      </c>
      <c r="E11" s="47">
        <v>6</v>
      </c>
      <c r="G11" s="18">
        <f t="shared" si="2"/>
        <v>0</v>
      </c>
      <c r="H11" s="48">
        <v>0</v>
      </c>
      <c r="I11" s="18">
        <f t="shared" si="3"/>
        <v>0</v>
      </c>
      <c r="J11" s="48">
        <v>0</v>
      </c>
      <c r="L11" s="19">
        <f t="shared" si="0"/>
        <v>0</v>
      </c>
      <c r="M11" s="49">
        <v>0</v>
      </c>
      <c r="N11" s="19">
        <f t="shared" si="1"/>
        <v>1</v>
      </c>
      <c r="O11" s="54">
        <v>6</v>
      </c>
    </row>
    <row r="12" spans="2:16" ht="28.5" customHeight="1">
      <c r="B12" s="21" t="s">
        <v>75</v>
      </c>
      <c r="D12" s="47">
        <v>87</v>
      </c>
      <c r="E12" s="47">
        <v>287</v>
      </c>
      <c r="G12" s="18">
        <f t="shared" si="2"/>
        <v>3.4843205574912892E-3</v>
      </c>
      <c r="H12" s="48">
        <v>1</v>
      </c>
      <c r="I12" s="18">
        <f t="shared" si="3"/>
        <v>0.11149825783972125</v>
      </c>
      <c r="J12" s="48">
        <v>32</v>
      </c>
      <c r="L12" s="19">
        <f t="shared" si="0"/>
        <v>0.35888501742160278</v>
      </c>
      <c r="M12" s="49">
        <v>103</v>
      </c>
      <c r="N12" s="19">
        <f t="shared" si="1"/>
        <v>0.52613240418118468</v>
      </c>
      <c r="O12" s="54">
        <v>151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N5 I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190fbe1c-f6d7-450f-b880-6b51ba2d4a55" xsi:nil="true"/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/>
    <lcf76f155ced4ddcb4097134ff3c332f xmlns="190fbe1c-f6d7-450f-b880-6b51ba2d4a5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744F7AE12D61418743C908E94ABE25" ma:contentTypeVersion="17" ma:contentTypeDescription="Create a new document." ma:contentTypeScope="" ma:versionID="5b272f5527b956bf6fd34284df6cbf09">
  <xsd:schema xmlns:xsd="http://www.w3.org/2001/XMLSchema" xmlns:xs="http://www.w3.org/2001/XMLSchema" xmlns:p="http://schemas.microsoft.com/office/2006/metadata/properties" xmlns:ns1="http://schemas.microsoft.com/sharepoint/v3" xmlns:ns2="190fbe1c-f6d7-450f-b880-6b51ba2d4a55" xmlns:ns3="12fce978-23e1-42c5-82fd-0b8cde7c3144" xmlns:ns4="230e9df3-be65-4c73-a93b-d1236ebd677e" targetNamespace="http://schemas.microsoft.com/office/2006/metadata/properties" ma:root="true" ma:fieldsID="1db882995527d9f0cf7ac9fe7081ea80" ns1:_="" ns2:_="" ns3:_="" ns4:_="">
    <xsd:import namespace="http://schemas.microsoft.com/sharepoint/v3"/>
    <xsd:import namespace="190fbe1c-f6d7-450f-b880-6b51ba2d4a55"/>
    <xsd:import namespace="12fce978-23e1-42c5-82fd-0b8cde7c3144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fbe1c-f6d7-450f-b880-6b51ba2d4a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ce978-23e1-42c5-82fd-0b8cde7c314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f30e814f-d427-4704-bb8e-f893fc6b9020}" ma:internalName="TaxCatchAll" ma:showField="CatchAllData" ma:web="12fce978-23e1-42c5-82fd-0b8cde7c31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65E786-7AA6-4800-82D9-03EF1BDCE6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048CF8-136C-4A71-9D78-6C364AABFFF3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77b022b7-7176-450f-8885-d73582ec175b"/>
    <ds:schemaRef ds:uri="2f43dad0-41ba-408e-aed1-a668e6bec06b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A4D821F-4203-4FB5-9F2B-8398F4A704C8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Criminal</vt:lpstr>
      <vt:lpstr>Emergencies</vt:lpstr>
      <vt:lpstr>Civil Legal Requests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Karimian (CELA)</dc:creator>
  <cp:keywords/>
  <dc:description/>
  <cp:lastModifiedBy>Michael Karimian (CELA)</cp:lastModifiedBy>
  <cp:revision/>
  <dcterms:created xsi:type="dcterms:W3CDTF">2018-10-02T14:50:02Z</dcterms:created>
  <dcterms:modified xsi:type="dcterms:W3CDTF">2021-09-27T19:11:24Z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mikari@microsoft.com</vt:lpwstr>
  </property>
  <property fmtid="{D5CDD505-2E9C-101B-9397-08002B2CF9AE}" pid="5" name="MSIP_Label_f42aa342-8706-4288-bd11-ebb85995028c_SetDate">
    <vt:lpwstr>2018-10-02T15:01:33.9084954Z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0x0101009A744F7AE12D61418743C908E94ABE25</vt:lpwstr>
  </property>
</Properties>
</file>