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racyi_microsoft_com/Documents/Metrics/Special Runs/LERR July 2021 - December 2021/"/>
    </mc:Choice>
  </mc:AlternateContent>
  <xr:revisionPtr revIDLastSave="69" documentId="8_{6B0AF3A1-DB5E-43DA-862B-B355CD37B3B2}" xr6:coauthVersionLast="47" xr6:coauthVersionMax="47" xr10:uidLastSave="{32428B3B-C016-4DEB-B030-A93189727B1A}"/>
  <bookViews>
    <workbookView xWindow="810" yWindow="-120" windowWidth="28110" windowHeight="14175" activeTab="2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6" l="1"/>
  <c r="I7" i="6" s="1"/>
  <c r="D8" i="6"/>
  <c r="G8" i="6" s="1"/>
  <c r="D9" i="6"/>
  <c r="I9" i="6" s="1"/>
  <c r="D10" i="6"/>
  <c r="G10" i="6" s="1"/>
  <c r="D11" i="6"/>
  <c r="D12" i="6"/>
  <c r="I12" i="6" s="1"/>
  <c r="D13" i="6"/>
  <c r="I13" i="6" s="1"/>
  <c r="D14" i="6"/>
  <c r="G14" i="6" s="1"/>
  <c r="D15" i="6"/>
  <c r="D16" i="6"/>
  <c r="G16" i="6" s="1"/>
  <c r="D17" i="6"/>
  <c r="L17" i="6" s="1"/>
  <c r="D18" i="6"/>
  <c r="N18" i="6" s="1"/>
  <c r="D19" i="6"/>
  <c r="L19" i="6" s="1"/>
  <c r="D20" i="6"/>
  <c r="L20" i="6" s="1"/>
  <c r="D21" i="6"/>
  <c r="L21" i="6" s="1"/>
  <c r="D22" i="6"/>
  <c r="N22" i="6" s="1"/>
  <c r="D23" i="6"/>
  <c r="D24" i="6"/>
  <c r="N24" i="6" s="1"/>
  <c r="D25" i="6"/>
  <c r="L25" i="6" s="1"/>
  <c r="D26" i="6"/>
  <c r="N26" i="6" s="1"/>
  <c r="D27" i="6"/>
  <c r="L27" i="6" s="1"/>
  <c r="D28" i="6"/>
  <c r="L28" i="6" s="1"/>
  <c r="D29" i="6"/>
  <c r="L29" i="6" s="1"/>
  <c r="D30" i="6"/>
  <c r="N30" i="6" s="1"/>
  <c r="D31" i="6"/>
  <c r="I31" i="6" s="1"/>
  <c r="D32" i="6"/>
  <c r="G32" i="6" s="1"/>
  <c r="D33" i="6"/>
  <c r="G33" i="6" s="1"/>
  <c r="D34" i="6"/>
  <c r="G34" i="6" s="1"/>
  <c r="D35" i="6"/>
  <c r="G35" i="6" s="1"/>
  <c r="D36" i="6"/>
  <c r="L36" i="6" s="1"/>
  <c r="D37" i="6"/>
  <c r="N37" i="6" s="1"/>
  <c r="D38" i="6"/>
  <c r="G38" i="6" s="1"/>
  <c r="D39" i="6"/>
  <c r="L39" i="6" s="1"/>
  <c r="D40" i="6"/>
  <c r="G40" i="6" s="1"/>
  <c r="D6" i="6"/>
  <c r="L6" i="6" s="1"/>
  <c r="O5" i="6"/>
  <c r="M5" i="6"/>
  <c r="J5" i="6"/>
  <c r="H5" i="6"/>
  <c r="E5" i="6"/>
  <c r="N33" i="6"/>
  <c r="L35" i="6"/>
  <c r="N35" i="6"/>
  <c r="I37" i="6"/>
  <c r="L37" i="6"/>
  <c r="G39" i="6"/>
  <c r="I39" i="6"/>
  <c r="I40" i="6"/>
  <c r="D7" i="3"/>
  <c r="D8" i="3"/>
  <c r="D9" i="3"/>
  <c r="D10" i="3"/>
  <c r="I10" i="3" s="1"/>
  <c r="D11" i="3"/>
  <c r="D12" i="3"/>
  <c r="D13" i="3"/>
  <c r="D14" i="3"/>
  <c r="D15" i="3"/>
  <c r="D16" i="3"/>
  <c r="D17" i="3"/>
  <c r="D18" i="3"/>
  <c r="N18" i="3" s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G56" i="3" s="1"/>
  <c r="D57" i="3"/>
  <c r="D6" i="3"/>
  <c r="O5" i="3"/>
  <c r="M5" i="3"/>
  <c r="J5" i="3"/>
  <c r="H5" i="3"/>
  <c r="G55" i="3"/>
  <c r="I55" i="3"/>
  <c r="L55" i="3"/>
  <c r="N55" i="3"/>
  <c r="I56" i="3"/>
  <c r="L56" i="3"/>
  <c r="N56" i="3"/>
  <c r="G57" i="3"/>
  <c r="I57" i="3"/>
  <c r="L57" i="3"/>
  <c r="N57" i="3"/>
  <c r="O5" i="7"/>
  <c r="M5" i="7"/>
  <c r="J5" i="7"/>
  <c r="H5" i="7"/>
  <c r="G5" i="7" s="1"/>
  <c r="E5" i="7"/>
  <c r="D5" i="7"/>
  <c r="G12" i="7"/>
  <c r="I12" i="7"/>
  <c r="L12" i="7"/>
  <c r="N12" i="7"/>
  <c r="L16" i="6"/>
  <c r="L23" i="6"/>
  <c r="L24" i="6"/>
  <c r="L31" i="6"/>
  <c r="L32" i="6"/>
  <c r="N19" i="6"/>
  <c r="N23" i="6"/>
  <c r="N25" i="6"/>
  <c r="N27" i="6"/>
  <c r="N29" i="6"/>
  <c r="N31" i="6"/>
  <c r="I16" i="6"/>
  <c r="I17" i="6"/>
  <c r="I19" i="6"/>
  <c r="I23" i="6"/>
  <c r="I27" i="6"/>
  <c r="G17" i="6"/>
  <c r="G21" i="6"/>
  <c r="G23" i="6"/>
  <c r="G27" i="6"/>
  <c r="G31" i="6"/>
  <c r="N16" i="3"/>
  <c r="N17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N6" i="3"/>
  <c r="N7" i="3"/>
  <c r="N8" i="3"/>
  <c r="N9" i="3"/>
  <c r="N10" i="3"/>
  <c r="N11" i="3"/>
  <c r="N12" i="3"/>
  <c r="N13" i="3"/>
  <c r="N14" i="3"/>
  <c r="N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6" i="7"/>
  <c r="G8" i="7"/>
  <c r="G9" i="7"/>
  <c r="G10" i="7"/>
  <c r="G11" i="7"/>
  <c r="G7" i="7"/>
  <c r="I6" i="7"/>
  <c r="I8" i="7"/>
  <c r="I9" i="7"/>
  <c r="I10" i="7"/>
  <c r="I11" i="7"/>
  <c r="I7" i="7"/>
  <c r="L7" i="7"/>
  <c r="L8" i="7"/>
  <c r="L9" i="7"/>
  <c r="L10" i="7"/>
  <c r="L11" i="7"/>
  <c r="L6" i="7"/>
  <c r="N6" i="7"/>
  <c r="N7" i="7"/>
  <c r="N8" i="7"/>
  <c r="N9" i="7"/>
  <c r="N10" i="7"/>
  <c r="N11" i="7"/>
  <c r="L15" i="6"/>
  <c r="G13" i="6"/>
  <c r="G11" i="6"/>
  <c r="L9" i="6"/>
  <c r="N8" i="6"/>
  <c r="I15" i="6"/>
  <c r="G15" i="6"/>
  <c r="N15" i="6"/>
  <c r="L13" i="6"/>
  <c r="N13" i="6"/>
  <c r="G7" i="6"/>
  <c r="N7" i="6"/>
  <c r="G9" i="6"/>
  <c r="N12" i="6"/>
  <c r="I11" i="6"/>
  <c r="N11" i="6"/>
  <c r="L11" i="6"/>
  <c r="E5" i="3"/>
  <c r="I6" i="3"/>
  <c r="G7" i="3"/>
  <c r="I8" i="3"/>
  <c r="L9" i="3"/>
  <c r="G11" i="3"/>
  <c r="L13" i="3"/>
  <c r="I14" i="3"/>
  <c r="G15" i="3"/>
  <c r="G12" i="3"/>
  <c r="G6" i="3"/>
  <c r="I13" i="3"/>
  <c r="G13" i="3"/>
  <c r="L12" i="3"/>
  <c r="I12" i="3"/>
  <c r="G8" i="3"/>
  <c r="L8" i="3"/>
  <c r="G10" i="3"/>
  <c r="G14" i="3"/>
  <c r="I9" i="3"/>
  <c r="G9" i="3"/>
  <c r="L15" i="3"/>
  <c r="L11" i="3"/>
  <c r="L7" i="3"/>
  <c r="I15" i="3"/>
  <c r="L14" i="3"/>
  <c r="I11" i="3"/>
  <c r="L10" i="3"/>
  <c r="I7" i="3"/>
  <c r="L6" i="3"/>
  <c r="I29" i="6" l="1"/>
  <c r="N28" i="6"/>
  <c r="N36" i="6"/>
  <c r="L33" i="6"/>
  <c r="G12" i="6"/>
  <c r="L8" i="6"/>
  <c r="L12" i="6"/>
  <c r="G28" i="6"/>
  <c r="I28" i="6"/>
  <c r="I20" i="6"/>
  <c r="N32" i="6"/>
  <c r="N20" i="6"/>
  <c r="G20" i="6"/>
  <c r="I32" i="6"/>
  <c r="N40" i="6"/>
  <c r="N39" i="6"/>
  <c r="I36" i="6"/>
  <c r="I35" i="6"/>
  <c r="I8" i="6"/>
  <c r="L7" i="6"/>
  <c r="G24" i="6"/>
  <c r="G19" i="6"/>
  <c r="I24" i="6"/>
  <c r="N16" i="6"/>
  <c r="L40" i="6"/>
  <c r="G36" i="6"/>
  <c r="I6" i="6"/>
  <c r="N9" i="6"/>
  <c r="N6" i="6"/>
  <c r="N10" i="6"/>
  <c r="N14" i="6"/>
  <c r="G25" i="6"/>
  <c r="I21" i="6"/>
  <c r="N17" i="6"/>
  <c r="L30" i="6"/>
  <c r="L26" i="6"/>
  <c r="L22" i="6"/>
  <c r="L18" i="6"/>
  <c r="N38" i="6"/>
  <c r="G37" i="6"/>
  <c r="I33" i="6"/>
  <c r="G29" i="6"/>
  <c r="I25" i="6"/>
  <c r="N21" i="6"/>
  <c r="N34" i="6"/>
  <c r="L10" i="6"/>
  <c r="L14" i="6"/>
  <c r="G30" i="6"/>
  <c r="G26" i="6"/>
  <c r="G22" i="6"/>
  <c r="G18" i="6"/>
  <c r="L38" i="6"/>
  <c r="L34" i="6"/>
  <c r="I10" i="6"/>
  <c r="I14" i="6"/>
  <c r="I30" i="6"/>
  <c r="I26" i="6"/>
  <c r="I22" i="6"/>
  <c r="I18" i="6"/>
  <c r="I38" i="6"/>
  <c r="I34" i="6"/>
  <c r="G6" i="6"/>
  <c r="D5" i="6"/>
  <c r="I5" i="6" s="1"/>
  <c r="I5" i="7"/>
  <c r="N5" i="7"/>
  <c r="L5" i="7"/>
  <c r="D5" i="3"/>
  <c r="G5" i="3" s="1"/>
  <c r="L5" i="6" l="1"/>
  <c r="G5" i="6"/>
  <c r="N5" i="6"/>
  <c r="I5" i="3"/>
  <c r="L5" i="3"/>
  <c r="N5" i="3"/>
</calcChain>
</file>

<file path=xl/sharedStrings.xml><?xml version="1.0" encoding="utf-8"?>
<sst xmlns="http://schemas.openxmlformats.org/spreadsheetml/2006/main" count="132" uniqueCount="81">
  <si>
    <t>Total Requests</t>
  </si>
  <si>
    <t>Some Customer Data Disclosed</t>
  </si>
  <si>
    <t>No Customer Data Disclosed</t>
  </si>
  <si>
    <t>Total Number of  Requests</t>
  </si>
  <si>
    <t>Accounts / Users Specified in Requests</t>
  </si>
  <si>
    <t>Disclosure of Content</t>
  </si>
  <si>
    <t>Only Subscriber/ Transactional (Non-Content) Data</t>
  </si>
  <si>
    <t>No Data Found</t>
  </si>
  <si>
    <t>Rejected</t>
  </si>
  <si>
    <t>TOTAL</t>
  </si>
  <si>
    <t>Total Number of Law Enforcement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</si>
  <si>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</si>
  <si>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</si>
  <si>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</si>
  <si>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</si>
  <si>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United States</t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</si>
  <si>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</si>
  <si>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</si>
  <si>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t>Law Enforcement Requests Report 2021</t>
  </si>
  <si>
    <t>Civil Legal Request Disclosures Report 2021</t>
  </si>
  <si>
    <t>Argentina</t>
  </si>
  <si>
    <t>Australia</t>
  </si>
  <si>
    <t>Austria</t>
  </si>
  <si>
    <t>Belgium</t>
  </si>
  <si>
    <t>Brazil</t>
  </si>
  <si>
    <t>Canada</t>
  </si>
  <si>
    <t>Chile</t>
  </si>
  <si>
    <t>Colombia</t>
  </si>
  <si>
    <t>Costa Rica</t>
  </si>
  <si>
    <t>Czech Republic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</si>
  <si>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</si>
  <si>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</si>
  <si>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</si>
  <si>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</si>
  <si>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</si>
  <si>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</si>
  <si>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</si>
  <si>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</si>
  <si>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India</t>
  </si>
  <si>
    <t>Ireland</t>
  </si>
  <si>
    <t>Israel</t>
  </si>
  <si>
    <t>Italy</t>
  </si>
  <si>
    <t>Japan</t>
  </si>
  <si>
    <t>Latvia</t>
  </si>
  <si>
    <t>Lithuania</t>
  </si>
  <si>
    <t>Luxembourg</t>
  </si>
  <si>
    <t>Malta</t>
  </si>
  <si>
    <t>Mexico</t>
  </si>
  <si>
    <t>Monaco</t>
  </si>
  <si>
    <t>Netherlands</t>
  </si>
  <si>
    <t>New Zealand</t>
  </si>
  <si>
    <t>Norway</t>
  </si>
  <si>
    <t>Paraguay</t>
  </si>
  <si>
    <t>Peru</t>
  </si>
  <si>
    <t>Poland</t>
  </si>
  <si>
    <t>Portugal</t>
  </si>
  <si>
    <t>Serbia</t>
  </si>
  <si>
    <t>Singapore</t>
  </si>
  <si>
    <t>South Korea</t>
  </si>
  <si>
    <t>Spain</t>
  </si>
  <si>
    <t>Sweden</t>
  </si>
  <si>
    <t>Switzerland</t>
  </si>
  <si>
    <t>Taiwan</t>
  </si>
  <si>
    <t>Turkey</t>
  </si>
  <si>
    <t>United Kingdom</t>
  </si>
  <si>
    <t>UK</t>
  </si>
  <si>
    <t>USA</t>
  </si>
  <si>
    <t>Requests received for all Microsoft Services from July to December 2021</t>
  </si>
  <si>
    <t>China</t>
  </si>
  <si>
    <t>El Salvador</t>
  </si>
  <si>
    <t>Panama</t>
  </si>
  <si>
    <t>Romania</t>
  </si>
  <si>
    <t>Russia</t>
  </si>
  <si>
    <t>Slovenia</t>
  </si>
  <si>
    <t>South Africa</t>
  </si>
  <si>
    <t>Hong Kong</t>
  </si>
  <si>
    <t>Liechtenstein</t>
  </si>
  <si>
    <t>Pakistan</t>
  </si>
  <si>
    <t>Philippines</t>
  </si>
  <si>
    <t>United Arab Emirates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</si>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</sst>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7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5" fillId="0" borderId="5" xfId="0" applyFont="1" applyBorder="1" applyAlignment="1">
      <alignment vertical="center" wrapText="1" readingOrder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 indent="2" shrinkToFit="1"/>
    </xf>
    <xf numFmtId="0" fontId="14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left" vertical="center" wrapText="1" indent="2" shrinkToFit="1"/>
    </xf>
    <xf numFmtId="0" fontId="15" fillId="0" borderId="4" xfId="0" applyFont="1" applyBorder="1"/>
    <xf numFmtId="0" fontId="10" fillId="0" borderId="4" xfId="0" applyFont="1" applyBorder="1" applyAlignment="1">
      <alignment horizontal="left" vertical="center" indent="2"/>
    </xf>
    <xf numFmtId="0" fontId="4" fillId="0" borderId="4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0" borderId="6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 wrapText="1" shrinkToFit="1"/>
    </xf>
    <xf numFmtId="43" fontId="22" fillId="0" borderId="6" xfId="1" applyFont="1" applyBorder="1" applyAlignment="1">
      <alignment horizontal="right" vertical="center" wrapText="1" shrinkToFit="1"/>
    </xf>
    <xf numFmtId="0" fontId="10" fillId="0" borderId="4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0" fontId="21" fillId="13" borderId="3" xfId="2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37" fontId="6" fillId="7" borderId="3" xfId="3" applyNumberFormat="1" applyFont="1" applyFill="1" applyBorder="1" applyAlignment="1">
      <alignment horizontal="right" vertical="center"/>
    </xf>
    <xf numFmtId="37" fontId="6" fillId="8" borderId="3" xfId="3" applyNumberFormat="1" applyFont="1" applyFill="1" applyBorder="1" applyAlignment="1">
      <alignment horizontal="right" vertical="center"/>
    </xf>
    <xf numFmtId="37" fontId="6" fillId="9" borderId="3" xfId="3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 indent="1"/>
    </xf>
    <xf numFmtId="0" fontId="6" fillId="17" borderId="3" xfId="0" applyFont="1" applyFill="1" applyBorder="1" applyAlignment="1">
      <alignment vertical="center"/>
    </xf>
    <xf numFmtId="37" fontId="6" fillId="9" borderId="3" xfId="3" applyNumberFormat="1" applyFont="1" applyFill="1" applyBorder="1" applyAlignment="1">
      <alignment horizontal="right" vertical="center" indent="2"/>
    </xf>
    <xf numFmtId="37" fontId="6" fillId="9" borderId="3" xfId="3" applyNumberFormat="1" applyFont="1" applyFill="1" applyBorder="1" applyAlignment="1">
      <alignment horizontal="right" vertical="center" indent="1"/>
    </xf>
    <xf numFmtId="0" fontId="23" fillId="16" borderId="7" xfId="0" applyFont="1" applyFill="1" applyBorder="1" applyAlignment="1">
      <alignment horizontal="left" vertical="center" wrapText="1"/>
    </xf>
    <xf numFmtId="0" fontId="23" fillId="16" borderId="8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10" borderId="4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  <xf numFmtId="0" fontId="9" fillId="3" borderId="4" xfId="0" applyFont="1" applyFill="1" applyBorder="1" applyAlignment="1">
      <alignment horizontal="left" vertical="center" wrapText="1" indent="2" shrinkToFit="1"/>
    </xf>
    <xf numFmtId="0" fontId="0" fillId="9" borderId="0" xfId="0" applyFill="1"/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7"/>
  <sheetViews>
    <sheetView topLeftCell="A29" zoomScale="60" zoomScaleNormal="60" workbookViewId="0">
      <selection activeCell="T53" sqref="T53"/>
    </sheetView>
  </sheetViews>
  <sheetFormatPr defaultColWidth="8.85546875" defaultRowHeight="16.5"/>
  <cols>
    <col min="1" max="1" width="2.85546875" style="1" customWidth="1"/>
    <col min="2" max="2" width="27.28515625" style="17" customWidth="1"/>
    <col min="3" max="3" width="1.85546875" style="1" customWidth="1"/>
    <col min="4" max="5" width="26.85546875" style="1" customWidth="1"/>
    <col min="6" max="6" width="1.85546875" style="1" customWidth="1"/>
    <col min="7" max="10" width="26.85546875" style="1" customWidth="1"/>
    <col min="11" max="11" width="1.85546875" style="1" customWidth="1"/>
    <col min="12" max="15" width="26.85546875" style="1" customWidth="1"/>
    <col min="16" max="16" width="1.85546875" style="1" customWidth="1"/>
    <col min="17" max="18" width="28.85546875" style="1" customWidth="1"/>
    <col min="19" max="16384" width="8.85546875" style="1"/>
  </cols>
  <sheetData>
    <row r="1" spans="2:18" s="24" customFormat="1" ht="73.150000000000006" customHeight="1">
      <c r="B1" s="23" t="s">
        <v>18</v>
      </c>
      <c r="E1" s="25"/>
      <c r="F1" s="26"/>
      <c r="I1" s="26"/>
      <c r="J1" s="26"/>
      <c r="K1" s="26"/>
      <c r="L1" s="26"/>
      <c r="M1" s="26"/>
      <c r="N1" s="26"/>
      <c r="O1" s="26"/>
    </row>
    <row r="2" spans="2:18" s="4" customFormat="1" ht="52.15" customHeight="1">
      <c r="B2" s="36" t="s">
        <v>67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8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8" s="3" customFormat="1" ht="82.15" customHeight="1">
      <c r="B4" s="2"/>
      <c r="C4" s="9"/>
      <c r="D4" s="15" t="s">
        <v>10</v>
      </c>
      <c r="E4" s="15" t="s">
        <v>4</v>
      </c>
      <c r="F4" s="11"/>
      <c r="G4" s="60" t="s">
        <v>11</v>
      </c>
      <c r="H4" s="60"/>
      <c r="I4" s="60" t="s">
        <v>12</v>
      </c>
      <c r="J4" s="60"/>
      <c r="K4" s="11"/>
      <c r="L4" s="61" t="s">
        <v>13</v>
      </c>
      <c r="M4" s="61"/>
      <c r="N4" s="61" t="s">
        <v>14</v>
      </c>
      <c r="O4" s="61"/>
      <c r="P4" s="13"/>
      <c r="Q4" s="46"/>
      <c r="R4" s="46"/>
    </row>
    <row r="5" spans="2:18" s="35" customFormat="1" ht="28.15" customHeight="1">
      <c r="B5" s="42" t="s">
        <v>9</v>
      </c>
      <c r="C5" s="31"/>
      <c r="D5" s="50">
        <f t="shared" ref="D5" si="0">SUM(H5,J5,M5,O5)</f>
        <v>25182</v>
      </c>
      <c r="E5" s="50">
        <f>SUM(E6:E511)</f>
        <v>45839</v>
      </c>
      <c r="F5" s="32"/>
      <c r="G5" s="43">
        <f>(H5/D5)</f>
        <v>4.2570089746644425E-2</v>
      </c>
      <c r="H5" s="50">
        <f>SUM(H6:H57)</f>
        <v>1072</v>
      </c>
      <c r="I5" s="43">
        <f>(J5/D5)</f>
        <v>0.51588436184576281</v>
      </c>
      <c r="J5" s="50">
        <f>SUM(J6:J57)</f>
        <v>12991</v>
      </c>
      <c r="K5" s="33"/>
      <c r="L5" s="43">
        <f>(M5/D5)</f>
        <v>0.1897387022476372</v>
      </c>
      <c r="M5" s="50">
        <f>SUM(M6:M57)</f>
        <v>4778</v>
      </c>
      <c r="N5" s="43">
        <f>(O5/D5)</f>
        <v>0.25180684615995552</v>
      </c>
      <c r="O5" s="51">
        <f>SUM(O6:O57)</f>
        <v>6341</v>
      </c>
      <c r="P5" s="34"/>
      <c r="Q5" s="44"/>
      <c r="R5" s="44"/>
    </row>
    <row r="6" spans="2:18" ht="28.15" customHeight="1">
      <c r="B6" s="21" t="s">
        <v>20</v>
      </c>
      <c r="C6" s="6"/>
      <c r="D6" s="47">
        <f>SUM(H6,J6,M6,O6)</f>
        <v>382</v>
      </c>
      <c r="E6" s="47">
        <v>462</v>
      </c>
      <c r="F6" s="20"/>
      <c r="G6" s="18">
        <f t="shared" ref="G6:G54" si="1">H6/D6</f>
        <v>0</v>
      </c>
      <c r="H6" s="48">
        <v>0</v>
      </c>
      <c r="I6" s="18">
        <f t="shared" ref="I6:I54" si="2">J6/D6</f>
        <v>0.51047120418848169</v>
      </c>
      <c r="J6" s="48">
        <v>195</v>
      </c>
      <c r="K6" s="20"/>
      <c r="L6" s="19">
        <f t="shared" ref="L6:L54" si="3">M6/D6</f>
        <v>0.10209424083769633</v>
      </c>
      <c r="M6" s="49">
        <v>39</v>
      </c>
      <c r="N6" s="19">
        <f t="shared" ref="N6:N54" si="4">O6/D6</f>
        <v>0.38743455497382201</v>
      </c>
      <c r="O6" s="49">
        <v>148</v>
      </c>
      <c r="P6" s="14"/>
      <c r="Q6" s="45"/>
      <c r="R6" s="45"/>
    </row>
    <row r="7" spans="2:18" ht="28.15" customHeight="1">
      <c r="B7" s="21" t="s">
        <v>21</v>
      </c>
      <c r="C7" s="6"/>
      <c r="D7" s="47">
        <f t="shared" ref="D7:D57" si="5">SUM(H7,J7,M7,O7)</f>
        <v>860</v>
      </c>
      <c r="E7" s="47">
        <v>1121</v>
      </c>
      <c r="F7" s="20"/>
      <c r="G7" s="18">
        <f t="shared" si="1"/>
        <v>0</v>
      </c>
      <c r="H7" s="48">
        <v>0</v>
      </c>
      <c r="I7" s="18">
        <f t="shared" si="2"/>
        <v>0.74302325581395345</v>
      </c>
      <c r="J7" s="48">
        <v>639</v>
      </c>
      <c r="K7" s="20"/>
      <c r="L7" s="19">
        <f t="shared" si="3"/>
        <v>0.12093023255813953</v>
      </c>
      <c r="M7" s="49">
        <v>104</v>
      </c>
      <c r="N7" s="19">
        <f t="shared" si="4"/>
        <v>0.13604651162790699</v>
      </c>
      <c r="O7" s="49">
        <v>117</v>
      </c>
      <c r="P7" s="14"/>
      <c r="Q7" s="45"/>
      <c r="R7" s="45"/>
    </row>
    <row r="8" spans="2:18" ht="28.15" customHeight="1">
      <c r="B8" s="21" t="s">
        <v>22</v>
      </c>
      <c r="C8" s="6"/>
      <c r="D8" s="47">
        <f t="shared" si="5"/>
        <v>145</v>
      </c>
      <c r="E8" s="47">
        <v>129</v>
      </c>
      <c r="F8" s="20"/>
      <c r="G8" s="18">
        <f t="shared" si="1"/>
        <v>0</v>
      </c>
      <c r="H8" s="48">
        <v>0</v>
      </c>
      <c r="I8" s="18">
        <f t="shared" si="2"/>
        <v>0.51724137931034486</v>
      </c>
      <c r="J8" s="48">
        <v>75</v>
      </c>
      <c r="K8" s="20"/>
      <c r="L8" s="19">
        <f t="shared" si="3"/>
        <v>8.9655172413793102E-2</v>
      </c>
      <c r="M8" s="49">
        <v>13</v>
      </c>
      <c r="N8" s="19">
        <f t="shared" si="4"/>
        <v>0.39310344827586208</v>
      </c>
      <c r="O8" s="49">
        <v>57</v>
      </c>
      <c r="P8" s="14"/>
      <c r="Q8" s="45"/>
      <c r="R8" s="45"/>
    </row>
    <row r="9" spans="2:18" ht="28.15" customHeight="1">
      <c r="B9" s="21" t="s">
        <v>23</v>
      </c>
      <c r="C9" s="6"/>
      <c r="D9" s="47">
        <f t="shared" si="5"/>
        <v>288</v>
      </c>
      <c r="E9" s="47">
        <v>832</v>
      </c>
      <c r="F9" s="20"/>
      <c r="G9" s="18">
        <f t="shared" si="1"/>
        <v>0</v>
      </c>
      <c r="H9" s="48">
        <v>0</v>
      </c>
      <c r="I9" s="18">
        <f t="shared" si="2"/>
        <v>0.72916666666666663</v>
      </c>
      <c r="J9" s="48">
        <v>210</v>
      </c>
      <c r="K9" s="20"/>
      <c r="L9" s="19">
        <f t="shared" si="3"/>
        <v>0.16319444444444445</v>
      </c>
      <c r="M9" s="49">
        <v>47</v>
      </c>
      <c r="N9" s="19">
        <f t="shared" si="4"/>
        <v>0.1076388888888889</v>
      </c>
      <c r="O9" s="49">
        <v>31</v>
      </c>
      <c r="P9" s="14"/>
      <c r="Q9" s="45"/>
      <c r="R9" s="45"/>
    </row>
    <row r="10" spans="2:18" ht="28.15" customHeight="1">
      <c r="B10" s="21" t="s">
        <v>24</v>
      </c>
      <c r="C10" s="6"/>
      <c r="D10" s="47">
        <f t="shared" si="5"/>
        <v>1506</v>
      </c>
      <c r="E10" s="47">
        <v>3685</v>
      </c>
      <c r="F10" s="20"/>
      <c r="G10" s="18">
        <f t="shared" si="1"/>
        <v>0.31739707835325365</v>
      </c>
      <c r="H10" s="48">
        <v>478</v>
      </c>
      <c r="I10" s="18">
        <f t="shared" si="2"/>
        <v>0.34594953519256311</v>
      </c>
      <c r="J10" s="48">
        <v>521</v>
      </c>
      <c r="K10" s="20"/>
      <c r="L10" s="19">
        <f t="shared" si="3"/>
        <v>0.11952191235059761</v>
      </c>
      <c r="M10" s="49">
        <v>180</v>
      </c>
      <c r="N10" s="19">
        <f t="shared" si="4"/>
        <v>0.21713147410358566</v>
      </c>
      <c r="O10" s="49">
        <v>327</v>
      </c>
      <c r="P10" s="14"/>
      <c r="Q10" s="45"/>
      <c r="R10" s="45"/>
    </row>
    <row r="11" spans="2:18" ht="28.15" customHeight="1">
      <c r="B11" s="21" t="s">
        <v>25</v>
      </c>
      <c r="C11" s="7"/>
      <c r="D11" s="47">
        <f t="shared" si="5"/>
        <v>232</v>
      </c>
      <c r="E11" s="47">
        <v>298</v>
      </c>
      <c r="F11" s="20"/>
      <c r="G11" s="18">
        <f t="shared" si="1"/>
        <v>0</v>
      </c>
      <c r="H11" s="48">
        <v>0</v>
      </c>
      <c r="I11" s="18">
        <f t="shared" si="2"/>
        <v>0.45689655172413796</v>
      </c>
      <c r="J11" s="48">
        <v>106</v>
      </c>
      <c r="K11" s="20"/>
      <c r="L11" s="19">
        <f t="shared" si="3"/>
        <v>5.6034482758620691E-2</v>
      </c>
      <c r="M11" s="49">
        <v>13</v>
      </c>
      <c r="N11" s="19">
        <f t="shared" si="4"/>
        <v>0.48706896551724138</v>
      </c>
      <c r="O11" s="49">
        <v>113</v>
      </c>
      <c r="P11" s="14"/>
      <c r="Q11" s="45"/>
      <c r="R11" s="45"/>
    </row>
    <row r="12" spans="2:18" ht="28.15" customHeight="1">
      <c r="B12" s="21" t="s">
        <v>26</v>
      </c>
      <c r="C12" s="7"/>
      <c r="D12" s="47">
        <f t="shared" si="5"/>
        <v>35</v>
      </c>
      <c r="E12" s="47">
        <v>24</v>
      </c>
      <c r="F12" s="20"/>
      <c r="G12" s="18">
        <f t="shared" si="1"/>
        <v>0</v>
      </c>
      <c r="H12" s="48">
        <v>0</v>
      </c>
      <c r="I12" s="18">
        <f t="shared" si="2"/>
        <v>0.34285714285714286</v>
      </c>
      <c r="J12" s="48">
        <v>12</v>
      </c>
      <c r="K12" s="20"/>
      <c r="L12" s="19">
        <f t="shared" si="3"/>
        <v>5.7142857142857141E-2</v>
      </c>
      <c r="M12" s="49">
        <v>2</v>
      </c>
      <c r="N12" s="19">
        <f t="shared" si="4"/>
        <v>0.6</v>
      </c>
      <c r="O12" s="49">
        <v>21</v>
      </c>
      <c r="P12" s="14"/>
    </row>
    <row r="13" spans="2:18" ht="28.15" customHeight="1">
      <c r="B13" s="21" t="s">
        <v>68</v>
      </c>
      <c r="C13" s="7"/>
      <c r="D13" s="47">
        <f t="shared" si="5"/>
        <v>4</v>
      </c>
      <c r="E13" s="47">
        <v>6</v>
      </c>
      <c r="F13" s="20"/>
      <c r="G13" s="18">
        <f t="shared" si="1"/>
        <v>0</v>
      </c>
      <c r="H13" s="48">
        <v>0</v>
      </c>
      <c r="I13" s="18">
        <f t="shared" si="2"/>
        <v>0</v>
      </c>
      <c r="J13" s="48">
        <v>0</v>
      </c>
      <c r="K13" s="20"/>
      <c r="L13" s="19">
        <f t="shared" si="3"/>
        <v>0</v>
      </c>
      <c r="M13" s="49">
        <v>0</v>
      </c>
      <c r="N13" s="19">
        <f t="shared" si="4"/>
        <v>1</v>
      </c>
      <c r="O13" s="49">
        <v>4</v>
      </c>
      <c r="P13" s="14"/>
    </row>
    <row r="14" spans="2:18" ht="28.15" customHeight="1">
      <c r="B14" s="21" t="s">
        <v>27</v>
      </c>
      <c r="C14" s="7"/>
      <c r="D14" s="47">
        <f t="shared" si="5"/>
        <v>24</v>
      </c>
      <c r="E14" s="47">
        <v>9</v>
      </c>
      <c r="F14" s="20"/>
      <c r="G14" s="18">
        <f t="shared" si="1"/>
        <v>0</v>
      </c>
      <c r="H14" s="48">
        <v>0</v>
      </c>
      <c r="I14" s="18">
        <f t="shared" si="2"/>
        <v>0.16666666666666666</v>
      </c>
      <c r="J14" s="48">
        <v>4</v>
      </c>
      <c r="K14" s="20"/>
      <c r="L14" s="19">
        <f t="shared" si="3"/>
        <v>8.3333333333333329E-2</v>
      </c>
      <c r="M14" s="49">
        <v>2</v>
      </c>
      <c r="N14" s="19">
        <f t="shared" si="4"/>
        <v>0.75</v>
      </c>
      <c r="O14" s="49">
        <v>18</v>
      </c>
      <c r="P14" s="14"/>
    </row>
    <row r="15" spans="2:18" ht="28.35" customHeight="1">
      <c r="B15" s="22" t="s">
        <v>28</v>
      </c>
      <c r="C15" s="7"/>
      <c r="D15" s="47">
        <f t="shared" si="5"/>
        <v>33</v>
      </c>
      <c r="E15" s="47">
        <v>83</v>
      </c>
      <c r="F15" s="20"/>
      <c r="G15" s="18">
        <f t="shared" si="1"/>
        <v>0</v>
      </c>
      <c r="H15" s="48">
        <v>0</v>
      </c>
      <c r="I15" s="18">
        <f t="shared" si="2"/>
        <v>0.78787878787878785</v>
      </c>
      <c r="J15" s="48">
        <v>26</v>
      </c>
      <c r="K15" s="20"/>
      <c r="L15" s="19">
        <f t="shared" si="3"/>
        <v>3.0303030303030304E-2</v>
      </c>
      <c r="M15" s="49">
        <v>1</v>
      </c>
      <c r="N15" s="19">
        <f t="shared" si="4"/>
        <v>0.18181818181818182</v>
      </c>
      <c r="O15" s="49">
        <v>6</v>
      </c>
      <c r="P15" s="14"/>
    </row>
    <row r="16" spans="2:18" ht="28.35" customHeight="1">
      <c r="B16" s="22" t="s">
        <v>29</v>
      </c>
      <c r="D16" s="47">
        <f t="shared" si="5"/>
        <v>24</v>
      </c>
      <c r="E16" s="47">
        <v>59</v>
      </c>
      <c r="G16" s="18">
        <f t="shared" si="1"/>
        <v>0</v>
      </c>
      <c r="H16" s="48">
        <v>0</v>
      </c>
      <c r="I16" s="18">
        <f t="shared" si="2"/>
        <v>0.66666666666666663</v>
      </c>
      <c r="J16" s="48">
        <v>16</v>
      </c>
      <c r="L16" s="19">
        <f t="shared" si="3"/>
        <v>0.125</v>
      </c>
      <c r="M16" s="49">
        <v>3</v>
      </c>
      <c r="N16" s="19">
        <f t="shared" si="4"/>
        <v>0.20833333333333334</v>
      </c>
      <c r="O16" s="49">
        <v>5</v>
      </c>
    </row>
    <row r="17" spans="2:15" ht="28.35" customHeight="1">
      <c r="B17" s="22" t="s">
        <v>30</v>
      </c>
      <c r="D17" s="47">
        <f t="shared" si="5"/>
        <v>94</v>
      </c>
      <c r="E17" s="47">
        <v>117</v>
      </c>
      <c r="G17" s="18">
        <f t="shared" si="1"/>
        <v>0</v>
      </c>
      <c r="H17" s="48">
        <v>0</v>
      </c>
      <c r="I17" s="18">
        <f t="shared" si="2"/>
        <v>0.58510638297872342</v>
      </c>
      <c r="J17" s="48">
        <v>55</v>
      </c>
      <c r="L17" s="19">
        <f t="shared" si="3"/>
        <v>0.24468085106382978</v>
      </c>
      <c r="M17" s="49">
        <v>23</v>
      </c>
      <c r="N17" s="19">
        <f t="shared" si="4"/>
        <v>0.1702127659574468</v>
      </c>
      <c r="O17" s="49">
        <v>16</v>
      </c>
    </row>
    <row r="18" spans="2:15" ht="28.35" customHeight="1">
      <c r="B18" s="22" t="s">
        <v>31</v>
      </c>
      <c r="D18" s="47">
        <f t="shared" si="5"/>
        <v>13</v>
      </c>
      <c r="E18" s="47">
        <v>20</v>
      </c>
      <c r="G18" s="18">
        <f t="shared" si="1"/>
        <v>0</v>
      </c>
      <c r="H18" s="48">
        <v>0</v>
      </c>
      <c r="I18" s="18">
        <f t="shared" si="2"/>
        <v>0.53846153846153844</v>
      </c>
      <c r="J18" s="48">
        <v>7</v>
      </c>
      <c r="L18" s="19">
        <f t="shared" si="3"/>
        <v>0.15384615384615385</v>
      </c>
      <c r="M18" s="49">
        <v>2</v>
      </c>
      <c r="N18" s="19">
        <f t="shared" si="4"/>
        <v>0.30769230769230771</v>
      </c>
      <c r="O18" s="49">
        <v>4</v>
      </c>
    </row>
    <row r="19" spans="2:15" ht="28.35" customHeight="1">
      <c r="B19" s="22" t="s">
        <v>69</v>
      </c>
      <c r="D19" s="47">
        <f t="shared" si="5"/>
        <v>1</v>
      </c>
      <c r="E19" s="47">
        <v>1</v>
      </c>
      <c r="G19" s="18">
        <f t="shared" si="1"/>
        <v>0</v>
      </c>
      <c r="H19" s="48">
        <v>0</v>
      </c>
      <c r="I19" s="18">
        <f t="shared" si="2"/>
        <v>0</v>
      </c>
      <c r="J19" s="48">
        <v>0</v>
      </c>
      <c r="L19" s="19">
        <f t="shared" si="3"/>
        <v>0</v>
      </c>
      <c r="M19" s="49">
        <v>0</v>
      </c>
      <c r="N19" s="19">
        <f t="shared" si="4"/>
        <v>1</v>
      </c>
      <c r="O19" s="49">
        <v>1</v>
      </c>
    </row>
    <row r="20" spans="2:15" ht="28.35" customHeight="1">
      <c r="B20" s="22" t="s">
        <v>32</v>
      </c>
      <c r="D20" s="47">
        <f t="shared" si="5"/>
        <v>7</v>
      </c>
      <c r="E20" s="47">
        <v>6</v>
      </c>
      <c r="G20" s="18">
        <f t="shared" si="1"/>
        <v>0</v>
      </c>
      <c r="H20" s="48">
        <v>0</v>
      </c>
      <c r="I20" s="18">
        <f t="shared" si="2"/>
        <v>0.2857142857142857</v>
      </c>
      <c r="J20" s="48">
        <v>2</v>
      </c>
      <c r="L20" s="19">
        <f t="shared" si="3"/>
        <v>0.42857142857142855</v>
      </c>
      <c r="M20" s="49">
        <v>3</v>
      </c>
      <c r="N20" s="19">
        <f t="shared" si="4"/>
        <v>0.2857142857142857</v>
      </c>
      <c r="O20" s="49">
        <v>2</v>
      </c>
    </row>
    <row r="21" spans="2:15" ht="28.35" customHeight="1">
      <c r="B21" s="22" t="s">
        <v>33</v>
      </c>
      <c r="D21" s="47">
        <f t="shared" si="5"/>
        <v>29</v>
      </c>
      <c r="E21" s="47">
        <v>38</v>
      </c>
      <c r="G21" s="18">
        <f t="shared" si="1"/>
        <v>0</v>
      </c>
      <c r="H21" s="48">
        <v>0</v>
      </c>
      <c r="I21" s="18">
        <f t="shared" si="2"/>
        <v>0.72413793103448276</v>
      </c>
      <c r="J21" s="48">
        <v>21</v>
      </c>
      <c r="L21" s="19">
        <f t="shared" si="3"/>
        <v>3.4482758620689655E-2</v>
      </c>
      <c r="M21" s="49">
        <v>1</v>
      </c>
      <c r="N21" s="19">
        <f t="shared" si="4"/>
        <v>0.2413793103448276</v>
      </c>
      <c r="O21" s="49">
        <v>7</v>
      </c>
    </row>
    <row r="22" spans="2:15" ht="28.35" customHeight="1">
      <c r="B22" s="22" t="s">
        <v>34</v>
      </c>
      <c r="D22" s="47">
        <f t="shared" si="5"/>
        <v>2025</v>
      </c>
      <c r="E22" s="47">
        <v>2321</v>
      </c>
      <c r="G22" s="18">
        <f t="shared" si="1"/>
        <v>0</v>
      </c>
      <c r="H22" s="48">
        <v>0</v>
      </c>
      <c r="I22" s="18">
        <f t="shared" si="2"/>
        <v>0.47111111111111109</v>
      </c>
      <c r="J22" s="48">
        <v>954</v>
      </c>
      <c r="L22" s="19">
        <f t="shared" si="3"/>
        <v>0.2019753086419753</v>
      </c>
      <c r="M22" s="49">
        <v>409</v>
      </c>
      <c r="N22" s="19">
        <f t="shared" si="4"/>
        <v>0.32691358024691358</v>
      </c>
      <c r="O22" s="49">
        <v>662</v>
      </c>
    </row>
    <row r="23" spans="2:15" ht="28.35" customHeight="1">
      <c r="B23" s="22" t="s">
        <v>35</v>
      </c>
      <c r="D23" s="47">
        <f t="shared" si="5"/>
        <v>5500</v>
      </c>
      <c r="E23" s="47">
        <v>7066</v>
      </c>
      <c r="G23" s="18">
        <f t="shared" si="1"/>
        <v>0</v>
      </c>
      <c r="H23" s="48">
        <v>0</v>
      </c>
      <c r="I23" s="18">
        <f t="shared" si="2"/>
        <v>0.46454545454545454</v>
      </c>
      <c r="J23" s="48">
        <v>2555</v>
      </c>
      <c r="L23" s="19">
        <f t="shared" si="3"/>
        <v>0.12890909090909092</v>
      </c>
      <c r="M23" s="49">
        <v>709</v>
      </c>
      <c r="N23" s="19">
        <f t="shared" si="4"/>
        <v>0.40654545454545454</v>
      </c>
      <c r="O23" s="49">
        <v>2236</v>
      </c>
    </row>
    <row r="24" spans="2:15" ht="28.35" customHeight="1">
      <c r="B24" s="22" t="s">
        <v>36</v>
      </c>
      <c r="D24" s="47">
        <f t="shared" si="5"/>
        <v>43</v>
      </c>
      <c r="E24" s="47">
        <v>36</v>
      </c>
      <c r="G24" s="18">
        <f t="shared" si="1"/>
        <v>0</v>
      </c>
      <c r="H24" s="48">
        <v>0</v>
      </c>
      <c r="I24" s="18">
        <f t="shared" si="2"/>
        <v>0.32558139534883723</v>
      </c>
      <c r="J24" s="48">
        <v>14</v>
      </c>
      <c r="L24" s="19">
        <f t="shared" si="3"/>
        <v>0.13953488372093023</v>
      </c>
      <c r="M24" s="49">
        <v>6</v>
      </c>
      <c r="N24" s="19">
        <f t="shared" si="4"/>
        <v>0.53488372093023251</v>
      </c>
      <c r="O24" s="49">
        <v>23</v>
      </c>
    </row>
    <row r="25" spans="2:15" ht="28.35" customHeight="1">
      <c r="B25" s="22" t="s">
        <v>37</v>
      </c>
      <c r="D25" s="47">
        <f t="shared" si="5"/>
        <v>36</v>
      </c>
      <c r="E25" s="47">
        <v>94</v>
      </c>
      <c r="G25" s="18">
        <f t="shared" si="1"/>
        <v>0</v>
      </c>
      <c r="H25" s="48">
        <v>0</v>
      </c>
      <c r="I25" s="18">
        <f t="shared" si="2"/>
        <v>0.41666666666666669</v>
      </c>
      <c r="J25" s="48">
        <v>15</v>
      </c>
      <c r="L25" s="19">
        <f t="shared" si="3"/>
        <v>0.22222222222222221</v>
      </c>
      <c r="M25" s="49">
        <v>8</v>
      </c>
      <c r="N25" s="19">
        <f t="shared" si="4"/>
        <v>0.3611111111111111</v>
      </c>
      <c r="O25" s="49">
        <v>13</v>
      </c>
    </row>
    <row r="26" spans="2:15" ht="28.35" customHeight="1">
      <c r="B26" s="22" t="s">
        <v>38</v>
      </c>
      <c r="D26" s="47">
        <f t="shared" si="5"/>
        <v>722</v>
      </c>
      <c r="E26" s="47">
        <v>327</v>
      </c>
      <c r="G26" s="18">
        <f t="shared" si="1"/>
        <v>0</v>
      </c>
      <c r="H26" s="48">
        <v>0</v>
      </c>
      <c r="I26" s="18">
        <f t="shared" si="2"/>
        <v>0.1994459833795014</v>
      </c>
      <c r="J26" s="48">
        <v>144</v>
      </c>
      <c r="L26" s="19">
        <f t="shared" si="3"/>
        <v>6.2326869806094184E-2</v>
      </c>
      <c r="M26" s="49">
        <v>45</v>
      </c>
      <c r="N26" s="19">
        <f t="shared" si="4"/>
        <v>0.73822714681440438</v>
      </c>
      <c r="O26" s="49">
        <v>533</v>
      </c>
    </row>
    <row r="27" spans="2:15" ht="28.35" customHeight="1">
      <c r="B27" s="22" t="s">
        <v>39</v>
      </c>
      <c r="D27" s="47">
        <f t="shared" si="5"/>
        <v>74</v>
      </c>
      <c r="E27" s="47">
        <v>296</v>
      </c>
      <c r="G27" s="18">
        <f t="shared" si="1"/>
        <v>0.47297297297297297</v>
      </c>
      <c r="H27" s="48">
        <v>35</v>
      </c>
      <c r="I27" s="18">
        <f t="shared" si="2"/>
        <v>9.45945945945946E-2</v>
      </c>
      <c r="J27" s="48">
        <v>7</v>
      </c>
      <c r="L27" s="19">
        <f t="shared" si="3"/>
        <v>0.16216216216216217</v>
      </c>
      <c r="M27" s="49">
        <v>12</v>
      </c>
      <c r="N27" s="19">
        <f t="shared" si="4"/>
        <v>0.27027027027027029</v>
      </c>
      <c r="O27" s="49">
        <v>20</v>
      </c>
    </row>
    <row r="28" spans="2:15" ht="28.35" customHeight="1">
      <c r="B28" s="22" t="s">
        <v>40</v>
      </c>
      <c r="D28" s="47">
        <f t="shared" si="5"/>
        <v>17</v>
      </c>
      <c r="E28" s="47">
        <v>50</v>
      </c>
      <c r="G28" s="18">
        <f t="shared" si="1"/>
        <v>0</v>
      </c>
      <c r="H28" s="48">
        <v>0</v>
      </c>
      <c r="I28" s="18">
        <f t="shared" si="2"/>
        <v>0.76470588235294112</v>
      </c>
      <c r="J28" s="48">
        <v>13</v>
      </c>
      <c r="L28" s="19">
        <f t="shared" si="3"/>
        <v>5.8823529411764705E-2</v>
      </c>
      <c r="M28" s="49">
        <v>1</v>
      </c>
      <c r="N28" s="19">
        <f t="shared" si="4"/>
        <v>0.17647058823529413</v>
      </c>
      <c r="O28" s="49">
        <v>3</v>
      </c>
    </row>
    <row r="29" spans="2:15" ht="28.35" customHeight="1">
      <c r="B29" s="22" t="s">
        <v>41</v>
      </c>
      <c r="D29" s="47">
        <f t="shared" si="5"/>
        <v>316</v>
      </c>
      <c r="E29" s="47">
        <v>236</v>
      </c>
      <c r="G29" s="18">
        <f t="shared" si="1"/>
        <v>0</v>
      </c>
      <c r="H29" s="48">
        <v>0</v>
      </c>
      <c r="I29" s="18">
        <f t="shared" si="2"/>
        <v>0.35126582278481011</v>
      </c>
      <c r="J29" s="48">
        <v>111</v>
      </c>
      <c r="L29" s="19">
        <f t="shared" si="3"/>
        <v>0.10126582278481013</v>
      </c>
      <c r="M29" s="49">
        <v>32</v>
      </c>
      <c r="N29" s="19">
        <f t="shared" si="4"/>
        <v>0.54746835443037978</v>
      </c>
      <c r="O29" s="49">
        <v>173</v>
      </c>
    </row>
    <row r="30" spans="2:15" ht="28.35" customHeight="1">
      <c r="B30" s="22" t="s">
        <v>42</v>
      </c>
      <c r="D30" s="47">
        <f t="shared" si="5"/>
        <v>439</v>
      </c>
      <c r="E30" s="47">
        <v>878</v>
      </c>
      <c r="G30" s="18">
        <f t="shared" si="1"/>
        <v>0</v>
      </c>
      <c r="H30" s="48">
        <v>0</v>
      </c>
      <c r="I30" s="18">
        <f t="shared" si="2"/>
        <v>0.63781321184510253</v>
      </c>
      <c r="J30" s="48">
        <v>280</v>
      </c>
      <c r="L30" s="19">
        <f t="shared" si="3"/>
        <v>0.16856492027334852</v>
      </c>
      <c r="M30" s="49">
        <v>74</v>
      </c>
      <c r="N30" s="19">
        <f t="shared" si="4"/>
        <v>0.19362186788154898</v>
      </c>
      <c r="O30" s="49">
        <v>85</v>
      </c>
    </row>
    <row r="31" spans="2:15" ht="28.35" customHeight="1">
      <c r="B31" s="22" t="s">
        <v>43</v>
      </c>
      <c r="D31" s="47">
        <f t="shared" si="5"/>
        <v>6</v>
      </c>
      <c r="E31" s="47">
        <v>4</v>
      </c>
      <c r="G31" s="18">
        <f t="shared" si="1"/>
        <v>0</v>
      </c>
      <c r="H31" s="48">
        <v>0</v>
      </c>
      <c r="I31" s="18">
        <f t="shared" si="2"/>
        <v>0.16666666666666666</v>
      </c>
      <c r="J31" s="48">
        <v>1</v>
      </c>
      <c r="L31" s="19">
        <f t="shared" si="3"/>
        <v>0.33333333333333331</v>
      </c>
      <c r="M31" s="49">
        <v>2</v>
      </c>
      <c r="N31" s="19">
        <f t="shared" si="4"/>
        <v>0.5</v>
      </c>
      <c r="O31" s="49">
        <v>3</v>
      </c>
    </row>
    <row r="32" spans="2:15" ht="28.35" customHeight="1">
      <c r="B32" s="22" t="s">
        <v>44</v>
      </c>
      <c r="D32" s="47">
        <f t="shared" si="5"/>
        <v>10</v>
      </c>
      <c r="E32" s="47">
        <v>30</v>
      </c>
      <c r="G32" s="18">
        <f t="shared" si="1"/>
        <v>0</v>
      </c>
      <c r="H32" s="48">
        <v>0</v>
      </c>
      <c r="I32" s="18">
        <f t="shared" si="2"/>
        <v>0.6</v>
      </c>
      <c r="J32" s="48">
        <v>6</v>
      </c>
      <c r="L32" s="19">
        <f t="shared" si="3"/>
        <v>0.2</v>
      </c>
      <c r="M32" s="49">
        <v>2</v>
      </c>
      <c r="N32" s="19">
        <f t="shared" si="4"/>
        <v>0.2</v>
      </c>
      <c r="O32" s="49">
        <v>2</v>
      </c>
    </row>
    <row r="33" spans="2:15" ht="28.35" customHeight="1">
      <c r="B33" s="22" t="s">
        <v>45</v>
      </c>
      <c r="D33" s="47">
        <f t="shared" si="5"/>
        <v>11</v>
      </c>
      <c r="E33" s="47">
        <v>13</v>
      </c>
      <c r="G33" s="18">
        <f t="shared" si="1"/>
        <v>0</v>
      </c>
      <c r="H33" s="48">
        <v>0</v>
      </c>
      <c r="I33" s="18">
        <f t="shared" si="2"/>
        <v>0.72727272727272729</v>
      </c>
      <c r="J33" s="48">
        <v>8</v>
      </c>
      <c r="L33" s="19">
        <f t="shared" si="3"/>
        <v>0.18181818181818182</v>
      </c>
      <c r="M33" s="49">
        <v>2</v>
      </c>
      <c r="N33" s="19">
        <f t="shared" si="4"/>
        <v>9.0909090909090912E-2</v>
      </c>
      <c r="O33" s="49">
        <v>1</v>
      </c>
    </row>
    <row r="34" spans="2:15" ht="28.35" customHeight="1">
      <c r="B34" s="22" t="s">
        <v>46</v>
      </c>
      <c r="D34" s="47">
        <f t="shared" si="5"/>
        <v>21</v>
      </c>
      <c r="E34" s="47">
        <v>19</v>
      </c>
      <c r="G34" s="18">
        <f t="shared" si="1"/>
        <v>0</v>
      </c>
      <c r="H34" s="48">
        <v>0</v>
      </c>
      <c r="I34" s="18">
        <f t="shared" si="2"/>
        <v>0.5714285714285714</v>
      </c>
      <c r="J34" s="48">
        <v>12</v>
      </c>
      <c r="L34" s="19">
        <f t="shared" si="3"/>
        <v>9.5238095238095233E-2</v>
      </c>
      <c r="M34" s="49">
        <v>2</v>
      </c>
      <c r="N34" s="19">
        <f t="shared" si="4"/>
        <v>0.33333333333333331</v>
      </c>
      <c r="O34" s="49">
        <v>7</v>
      </c>
    </row>
    <row r="35" spans="2:15" ht="28.35" customHeight="1">
      <c r="B35" s="22" t="s">
        <v>47</v>
      </c>
      <c r="D35" s="47">
        <f t="shared" si="5"/>
        <v>141</v>
      </c>
      <c r="E35" s="47">
        <v>152</v>
      </c>
      <c r="G35" s="18">
        <f t="shared" si="1"/>
        <v>0</v>
      </c>
      <c r="H35" s="48">
        <v>0</v>
      </c>
      <c r="I35" s="18">
        <f t="shared" si="2"/>
        <v>0.64539007092198586</v>
      </c>
      <c r="J35" s="48">
        <v>91</v>
      </c>
      <c r="L35" s="19">
        <f t="shared" si="3"/>
        <v>6.3829787234042548E-2</v>
      </c>
      <c r="M35" s="49">
        <v>9</v>
      </c>
      <c r="N35" s="19">
        <f t="shared" si="4"/>
        <v>0.29078014184397161</v>
      </c>
      <c r="O35" s="49">
        <v>41</v>
      </c>
    </row>
    <row r="36" spans="2:15" ht="28.35" customHeight="1">
      <c r="B36" s="22" t="s">
        <v>48</v>
      </c>
      <c r="D36" s="47">
        <f t="shared" si="5"/>
        <v>1</v>
      </c>
      <c r="E36" s="47">
        <v>0</v>
      </c>
      <c r="G36" s="18">
        <f t="shared" si="1"/>
        <v>0</v>
      </c>
      <c r="H36" s="48">
        <v>0</v>
      </c>
      <c r="I36" s="18">
        <f t="shared" si="2"/>
        <v>0</v>
      </c>
      <c r="J36" s="48">
        <v>0</v>
      </c>
      <c r="L36" s="19">
        <f t="shared" si="3"/>
        <v>0</v>
      </c>
      <c r="M36" s="49">
        <v>0</v>
      </c>
      <c r="N36" s="19">
        <f t="shared" si="4"/>
        <v>1</v>
      </c>
      <c r="O36" s="49">
        <v>1</v>
      </c>
    </row>
    <row r="37" spans="2:15" ht="28.35" customHeight="1">
      <c r="B37" s="22" t="s">
        <v>49</v>
      </c>
      <c r="D37" s="47">
        <f t="shared" si="5"/>
        <v>234</v>
      </c>
      <c r="E37" s="47">
        <v>204</v>
      </c>
      <c r="G37" s="18">
        <f t="shared" si="1"/>
        <v>2.1367521367521368E-2</v>
      </c>
      <c r="H37" s="48">
        <v>5</v>
      </c>
      <c r="I37" s="18">
        <f t="shared" si="2"/>
        <v>0.47863247863247865</v>
      </c>
      <c r="J37" s="48">
        <v>112</v>
      </c>
      <c r="L37" s="19">
        <f t="shared" si="3"/>
        <v>0.13247863247863248</v>
      </c>
      <c r="M37" s="49">
        <v>31</v>
      </c>
      <c r="N37" s="19">
        <f t="shared" si="4"/>
        <v>0.36752136752136755</v>
      </c>
      <c r="O37" s="49">
        <v>86</v>
      </c>
    </row>
    <row r="38" spans="2:15" ht="28.35" customHeight="1">
      <c r="B38" s="22" t="s">
        <v>50</v>
      </c>
      <c r="D38" s="47">
        <f t="shared" si="5"/>
        <v>19</v>
      </c>
      <c r="E38" s="47">
        <v>32</v>
      </c>
      <c r="G38" s="18">
        <f t="shared" si="1"/>
        <v>0</v>
      </c>
      <c r="H38" s="48">
        <v>0</v>
      </c>
      <c r="I38" s="18">
        <f t="shared" si="2"/>
        <v>0.73684210526315785</v>
      </c>
      <c r="J38" s="48">
        <v>14</v>
      </c>
      <c r="L38" s="19">
        <f t="shared" si="3"/>
        <v>0</v>
      </c>
      <c r="M38" s="49">
        <v>0</v>
      </c>
      <c r="N38" s="19">
        <f t="shared" si="4"/>
        <v>0.26315789473684209</v>
      </c>
      <c r="O38" s="49">
        <v>5</v>
      </c>
    </row>
    <row r="39" spans="2:15" ht="28.35" customHeight="1">
      <c r="B39" s="22" t="s">
        <v>51</v>
      </c>
      <c r="D39" s="47">
        <f t="shared" si="5"/>
        <v>191</v>
      </c>
      <c r="E39" s="47">
        <v>205</v>
      </c>
      <c r="G39" s="18">
        <f t="shared" si="1"/>
        <v>0</v>
      </c>
      <c r="H39" s="48">
        <v>0</v>
      </c>
      <c r="I39" s="18">
        <f t="shared" si="2"/>
        <v>0.53926701570680624</v>
      </c>
      <c r="J39" s="48">
        <v>103</v>
      </c>
      <c r="L39" s="19">
        <f t="shared" si="3"/>
        <v>0.15183246073298429</v>
      </c>
      <c r="M39" s="49">
        <v>29</v>
      </c>
      <c r="N39" s="19">
        <f t="shared" si="4"/>
        <v>0.30890052356020942</v>
      </c>
      <c r="O39" s="49">
        <v>59</v>
      </c>
    </row>
    <row r="40" spans="2:15" ht="28.35" customHeight="1">
      <c r="B40" s="22" t="s">
        <v>70</v>
      </c>
      <c r="D40" s="47">
        <f t="shared" si="5"/>
        <v>1</v>
      </c>
      <c r="E40" s="47">
        <v>0</v>
      </c>
      <c r="G40" s="18">
        <f t="shared" si="1"/>
        <v>0</v>
      </c>
      <c r="H40" s="48">
        <v>0</v>
      </c>
      <c r="I40" s="18">
        <f t="shared" si="2"/>
        <v>0</v>
      </c>
      <c r="J40" s="48">
        <v>0</v>
      </c>
      <c r="L40" s="19">
        <f t="shared" si="3"/>
        <v>0</v>
      </c>
      <c r="M40" s="49">
        <v>0</v>
      </c>
      <c r="N40" s="19">
        <f t="shared" si="4"/>
        <v>1</v>
      </c>
      <c r="O40" s="49">
        <v>1</v>
      </c>
    </row>
    <row r="41" spans="2:15" ht="28.35" customHeight="1">
      <c r="B41" s="22" t="s">
        <v>52</v>
      </c>
      <c r="D41" s="47">
        <f t="shared" si="5"/>
        <v>1</v>
      </c>
      <c r="E41" s="47">
        <v>5</v>
      </c>
      <c r="G41" s="18">
        <f t="shared" si="1"/>
        <v>0</v>
      </c>
      <c r="H41" s="48">
        <v>0</v>
      </c>
      <c r="I41" s="18">
        <f t="shared" si="2"/>
        <v>0</v>
      </c>
      <c r="J41" s="48">
        <v>0</v>
      </c>
      <c r="L41" s="19">
        <f t="shared" si="3"/>
        <v>0</v>
      </c>
      <c r="M41" s="49">
        <v>0</v>
      </c>
      <c r="N41" s="19">
        <f t="shared" si="4"/>
        <v>1</v>
      </c>
      <c r="O41" s="49">
        <v>1</v>
      </c>
    </row>
    <row r="42" spans="2:15" ht="28.35" customHeight="1">
      <c r="B42" s="22" t="s">
        <v>53</v>
      </c>
      <c r="D42" s="47">
        <f t="shared" si="5"/>
        <v>23</v>
      </c>
      <c r="E42" s="47">
        <v>11</v>
      </c>
      <c r="G42" s="18">
        <f t="shared" si="1"/>
        <v>0</v>
      </c>
      <c r="H42" s="48">
        <v>0</v>
      </c>
      <c r="I42" s="18">
        <f t="shared" si="2"/>
        <v>0.17391304347826086</v>
      </c>
      <c r="J42" s="48">
        <v>4</v>
      </c>
      <c r="L42" s="19">
        <f t="shared" si="3"/>
        <v>4.3478260869565216E-2</v>
      </c>
      <c r="M42" s="49">
        <v>1</v>
      </c>
      <c r="N42" s="19">
        <f t="shared" si="4"/>
        <v>0.78260869565217395</v>
      </c>
      <c r="O42" s="49">
        <v>18</v>
      </c>
    </row>
    <row r="43" spans="2:15" ht="28.35" customHeight="1">
      <c r="B43" s="22" t="s">
        <v>54</v>
      </c>
      <c r="D43" s="47">
        <f t="shared" si="5"/>
        <v>163</v>
      </c>
      <c r="E43" s="47">
        <v>533</v>
      </c>
      <c r="G43" s="18">
        <f t="shared" si="1"/>
        <v>0</v>
      </c>
      <c r="H43" s="48">
        <v>0</v>
      </c>
      <c r="I43" s="18">
        <f t="shared" si="2"/>
        <v>0.39263803680981596</v>
      </c>
      <c r="J43" s="48">
        <v>64</v>
      </c>
      <c r="L43" s="19">
        <f t="shared" si="3"/>
        <v>0.13496932515337423</v>
      </c>
      <c r="M43" s="49">
        <v>22</v>
      </c>
      <c r="N43" s="19">
        <f t="shared" si="4"/>
        <v>0.47239263803680981</v>
      </c>
      <c r="O43" s="49">
        <v>77</v>
      </c>
    </row>
    <row r="44" spans="2:15" ht="28.35" customHeight="1">
      <c r="B44" s="22" t="s">
        <v>55</v>
      </c>
      <c r="D44" s="47">
        <f t="shared" si="5"/>
        <v>257</v>
      </c>
      <c r="E44" s="47">
        <v>242</v>
      </c>
      <c r="G44" s="18">
        <f t="shared" si="1"/>
        <v>0</v>
      </c>
      <c r="H44" s="48">
        <v>0</v>
      </c>
      <c r="I44" s="18">
        <f t="shared" si="2"/>
        <v>0.51361867704280151</v>
      </c>
      <c r="J44" s="48">
        <v>132</v>
      </c>
      <c r="L44" s="19">
        <f t="shared" si="3"/>
        <v>0.1245136186770428</v>
      </c>
      <c r="M44" s="49">
        <v>32</v>
      </c>
      <c r="N44" s="19">
        <f t="shared" si="4"/>
        <v>0.36186770428015563</v>
      </c>
      <c r="O44" s="49">
        <v>93</v>
      </c>
    </row>
    <row r="45" spans="2:15" ht="28.35" customHeight="1">
      <c r="B45" s="22" t="s">
        <v>71</v>
      </c>
      <c r="D45" s="47">
        <f t="shared" si="5"/>
        <v>1</v>
      </c>
      <c r="E45" s="47">
        <v>0</v>
      </c>
      <c r="G45" s="18">
        <f t="shared" si="1"/>
        <v>0</v>
      </c>
      <c r="H45" s="48">
        <v>0</v>
      </c>
      <c r="I45" s="18">
        <f t="shared" si="2"/>
        <v>0</v>
      </c>
      <c r="J45" s="48">
        <v>0</v>
      </c>
      <c r="L45" s="19">
        <f t="shared" si="3"/>
        <v>0</v>
      </c>
      <c r="M45" s="49">
        <v>0</v>
      </c>
      <c r="N45" s="19">
        <f t="shared" si="4"/>
        <v>1</v>
      </c>
      <c r="O45" s="49">
        <v>1</v>
      </c>
    </row>
    <row r="46" spans="2:15" ht="28.35" customHeight="1">
      <c r="B46" s="22" t="s">
        <v>72</v>
      </c>
      <c r="D46" s="47">
        <f t="shared" si="5"/>
        <v>1</v>
      </c>
      <c r="E46" s="47">
        <v>0</v>
      </c>
      <c r="G46" s="18">
        <f t="shared" si="1"/>
        <v>0</v>
      </c>
      <c r="H46" s="48">
        <v>0</v>
      </c>
      <c r="I46" s="18">
        <f t="shared" si="2"/>
        <v>0</v>
      </c>
      <c r="J46" s="48">
        <v>0</v>
      </c>
      <c r="L46" s="19">
        <f t="shared" si="3"/>
        <v>0</v>
      </c>
      <c r="M46" s="49">
        <v>0</v>
      </c>
      <c r="N46" s="19">
        <f t="shared" si="4"/>
        <v>1</v>
      </c>
      <c r="O46" s="49">
        <v>1</v>
      </c>
    </row>
    <row r="47" spans="2:15" ht="28.35" customHeight="1">
      <c r="B47" s="22" t="s">
        <v>57</v>
      </c>
      <c r="D47" s="47">
        <f t="shared" si="5"/>
        <v>165</v>
      </c>
      <c r="E47" s="47">
        <v>211</v>
      </c>
      <c r="G47" s="18">
        <f t="shared" si="1"/>
        <v>0</v>
      </c>
      <c r="H47" s="48">
        <v>0</v>
      </c>
      <c r="I47" s="18">
        <f t="shared" si="2"/>
        <v>0.76969696969696966</v>
      </c>
      <c r="J47" s="48">
        <v>127</v>
      </c>
      <c r="L47" s="19">
        <f t="shared" si="3"/>
        <v>9.0909090909090912E-2</v>
      </c>
      <c r="M47" s="49">
        <v>15</v>
      </c>
      <c r="N47" s="19">
        <f t="shared" si="4"/>
        <v>0.1393939393939394</v>
      </c>
      <c r="O47" s="49">
        <v>23</v>
      </c>
    </row>
    <row r="48" spans="2:15" ht="28.35" customHeight="1">
      <c r="B48" s="22" t="s">
        <v>73</v>
      </c>
      <c r="D48" s="47">
        <f t="shared" si="5"/>
        <v>1</v>
      </c>
      <c r="E48" s="47">
        <v>0</v>
      </c>
      <c r="G48" s="18">
        <f t="shared" si="1"/>
        <v>0</v>
      </c>
      <c r="H48" s="48">
        <v>0</v>
      </c>
      <c r="I48" s="18">
        <f t="shared" si="2"/>
        <v>0</v>
      </c>
      <c r="J48" s="48">
        <v>0</v>
      </c>
      <c r="L48" s="19">
        <f t="shared" si="3"/>
        <v>0</v>
      </c>
      <c r="M48" s="49">
        <v>0</v>
      </c>
      <c r="N48" s="19">
        <f t="shared" si="4"/>
        <v>1</v>
      </c>
      <c r="O48" s="49">
        <v>1</v>
      </c>
    </row>
    <row r="49" spans="2:18" ht="28.35" customHeight="1">
      <c r="B49" s="22" t="s">
        <v>74</v>
      </c>
      <c r="D49" s="47">
        <f t="shared" si="5"/>
        <v>1</v>
      </c>
      <c r="E49" s="47">
        <v>1</v>
      </c>
      <c r="G49" s="18">
        <f t="shared" si="1"/>
        <v>0</v>
      </c>
      <c r="H49" s="48">
        <v>0</v>
      </c>
      <c r="I49" s="18">
        <f t="shared" si="2"/>
        <v>0</v>
      </c>
      <c r="J49" s="48">
        <v>0</v>
      </c>
      <c r="L49" s="19">
        <f t="shared" si="3"/>
        <v>0</v>
      </c>
      <c r="M49" s="49">
        <v>0</v>
      </c>
      <c r="N49" s="19">
        <f t="shared" si="4"/>
        <v>1</v>
      </c>
      <c r="O49" s="49">
        <v>1</v>
      </c>
    </row>
    <row r="50" spans="2:18" ht="28.35" customHeight="1">
      <c r="B50" s="22" t="s">
        <v>58</v>
      </c>
      <c r="D50" s="47">
        <f t="shared" si="5"/>
        <v>105</v>
      </c>
      <c r="E50" s="47">
        <v>198</v>
      </c>
      <c r="G50" s="18">
        <f t="shared" si="1"/>
        <v>0</v>
      </c>
      <c r="H50" s="48">
        <v>0</v>
      </c>
      <c r="I50" s="18">
        <f t="shared" si="2"/>
        <v>0.64761904761904765</v>
      </c>
      <c r="J50" s="48">
        <v>68</v>
      </c>
      <c r="L50" s="19">
        <f t="shared" si="3"/>
        <v>7.6190476190476197E-2</v>
      </c>
      <c r="M50" s="49">
        <v>8</v>
      </c>
      <c r="N50" s="19">
        <f t="shared" si="4"/>
        <v>0.27619047619047621</v>
      </c>
      <c r="O50" s="49">
        <v>29</v>
      </c>
    </row>
    <row r="51" spans="2:18" ht="28.35" customHeight="1">
      <c r="B51" s="22" t="s">
        <v>59</v>
      </c>
      <c r="D51" s="47">
        <f t="shared" si="5"/>
        <v>698</v>
      </c>
      <c r="E51" s="47">
        <v>864</v>
      </c>
      <c r="G51" s="18">
        <f t="shared" si="1"/>
        <v>0</v>
      </c>
      <c r="H51" s="48">
        <v>0</v>
      </c>
      <c r="I51" s="18">
        <f t="shared" si="2"/>
        <v>0.62177650429799425</v>
      </c>
      <c r="J51" s="48">
        <v>434</v>
      </c>
      <c r="L51" s="19">
        <f t="shared" si="3"/>
        <v>0.15902578796561603</v>
      </c>
      <c r="M51" s="49">
        <v>111</v>
      </c>
      <c r="N51" s="19">
        <f t="shared" si="4"/>
        <v>0.21919770773638969</v>
      </c>
      <c r="O51" s="49">
        <v>153</v>
      </c>
      <c r="Q51" s="55" t="s">
        <v>17</v>
      </c>
      <c r="R51" s="55" t="s">
        <v>16</v>
      </c>
    </row>
    <row r="52" spans="2:18" ht="28.35" customHeight="1">
      <c r="B52" s="22" t="s">
        <v>60</v>
      </c>
      <c r="D52" s="47">
        <f t="shared" si="5"/>
        <v>373</v>
      </c>
      <c r="E52" s="47">
        <v>623</v>
      </c>
      <c r="G52" s="18">
        <f t="shared" si="1"/>
        <v>0</v>
      </c>
      <c r="H52" s="48">
        <v>0</v>
      </c>
      <c r="I52" s="18">
        <f t="shared" si="2"/>
        <v>0.80428954423592491</v>
      </c>
      <c r="J52" s="48">
        <v>300</v>
      </c>
      <c r="L52" s="19">
        <f t="shared" si="3"/>
        <v>0.12868632707774799</v>
      </c>
      <c r="M52" s="49">
        <v>48</v>
      </c>
      <c r="N52" s="19">
        <f t="shared" si="4"/>
        <v>6.7024128686327081E-2</v>
      </c>
      <c r="O52" s="49">
        <v>25</v>
      </c>
      <c r="Q52" s="56"/>
      <c r="R52" s="56"/>
    </row>
    <row r="53" spans="2:18" ht="28.35" customHeight="1">
      <c r="B53" s="22" t="s">
        <v>61</v>
      </c>
      <c r="D53" s="47">
        <f t="shared" si="5"/>
        <v>522</v>
      </c>
      <c r="E53" s="47">
        <v>1188</v>
      </c>
      <c r="G53" s="18">
        <f t="shared" si="1"/>
        <v>0</v>
      </c>
      <c r="H53" s="48">
        <v>0</v>
      </c>
      <c r="I53" s="18">
        <f t="shared" si="2"/>
        <v>0.66091954022988508</v>
      </c>
      <c r="J53" s="48">
        <v>345</v>
      </c>
      <c r="L53" s="19">
        <f t="shared" si="3"/>
        <v>0.14559386973180077</v>
      </c>
      <c r="M53" s="49">
        <v>76</v>
      </c>
      <c r="N53" s="19">
        <f t="shared" si="4"/>
        <v>0.19348659003831417</v>
      </c>
      <c r="O53" s="49">
        <v>101</v>
      </c>
      <c r="Q53" s="56"/>
      <c r="R53" s="56"/>
    </row>
    <row r="54" spans="2:18" ht="28.35" customHeight="1">
      <c r="B54" s="22" t="s">
        <v>62</v>
      </c>
      <c r="D54" s="47">
        <f t="shared" si="5"/>
        <v>180</v>
      </c>
      <c r="E54" s="47">
        <v>937</v>
      </c>
      <c r="G54" s="18">
        <f t="shared" si="1"/>
        <v>0</v>
      </c>
      <c r="H54" s="48">
        <v>0</v>
      </c>
      <c r="I54" s="18">
        <f t="shared" si="2"/>
        <v>0.40555555555555556</v>
      </c>
      <c r="J54" s="48">
        <v>73</v>
      </c>
      <c r="L54" s="19">
        <f t="shared" si="3"/>
        <v>0.22777777777777777</v>
      </c>
      <c r="M54" s="49">
        <v>41</v>
      </c>
      <c r="N54" s="19">
        <f t="shared" si="4"/>
        <v>0.36666666666666664</v>
      </c>
      <c r="O54" s="49">
        <v>66</v>
      </c>
      <c r="Q54" s="52">
        <v>136</v>
      </c>
      <c r="R54" s="52">
        <v>3</v>
      </c>
    </row>
    <row r="55" spans="2:18" ht="17.25">
      <c r="B55" s="22" t="s">
        <v>63</v>
      </c>
      <c r="D55" s="47">
        <f t="shared" si="5"/>
        <v>130</v>
      </c>
      <c r="E55" s="47">
        <v>125</v>
      </c>
      <c r="G55" s="18">
        <f t="shared" ref="G55:G57" si="6">H55/D55</f>
        <v>0</v>
      </c>
      <c r="H55" s="48">
        <v>0</v>
      </c>
      <c r="I55" s="18">
        <f t="shared" ref="I55:I57" si="7">J55/D55</f>
        <v>0.49230769230769234</v>
      </c>
      <c r="J55" s="48">
        <v>64</v>
      </c>
      <c r="L55" s="19">
        <f t="shared" ref="L55:L57" si="8">M55/D55</f>
        <v>0.13846153846153847</v>
      </c>
      <c r="M55" s="49">
        <v>18</v>
      </c>
      <c r="N55" s="19">
        <f t="shared" ref="N55:N57" si="9">O55/D55</f>
        <v>0.36923076923076925</v>
      </c>
      <c r="O55" s="49">
        <v>48</v>
      </c>
    </row>
    <row r="56" spans="2:18" ht="17.25">
      <c r="B56" s="22" t="s">
        <v>64</v>
      </c>
      <c r="D56" s="47">
        <f t="shared" si="5"/>
        <v>3476</v>
      </c>
      <c r="E56" s="47">
        <v>4203</v>
      </c>
      <c r="G56" s="18">
        <f t="shared" si="6"/>
        <v>0</v>
      </c>
      <c r="H56" s="48">
        <v>0</v>
      </c>
      <c r="I56" s="18">
        <f t="shared" si="7"/>
        <v>0.75</v>
      </c>
      <c r="J56" s="48">
        <v>2607</v>
      </c>
      <c r="L56" s="19">
        <f t="shared" si="8"/>
        <v>0.16628308400460298</v>
      </c>
      <c r="M56" s="49">
        <v>578</v>
      </c>
      <c r="N56" s="19">
        <f t="shared" si="9"/>
        <v>8.3716915995397004E-2</v>
      </c>
      <c r="O56" s="49">
        <v>291</v>
      </c>
    </row>
    <row r="57" spans="2:18" ht="17.25">
      <c r="B57" s="22" t="s">
        <v>15</v>
      </c>
      <c r="D57" s="47">
        <f t="shared" si="5"/>
        <v>5601</v>
      </c>
      <c r="E57" s="47">
        <v>17845</v>
      </c>
      <c r="G57" s="18">
        <f t="shared" si="6"/>
        <v>9.891090876629173E-2</v>
      </c>
      <c r="H57" s="48">
        <v>554</v>
      </c>
      <c r="I57" s="18">
        <f t="shared" si="7"/>
        <v>0.43635065166934478</v>
      </c>
      <c r="J57" s="48">
        <v>2444</v>
      </c>
      <c r="L57" s="19">
        <f t="shared" si="8"/>
        <v>0.36100696304231389</v>
      </c>
      <c r="M57" s="49">
        <v>2022</v>
      </c>
      <c r="N57" s="19">
        <f t="shared" si="9"/>
        <v>0.10373147652204963</v>
      </c>
      <c r="O57" s="49">
        <v>581</v>
      </c>
    </row>
  </sheetData>
  <mergeCells count="9">
    <mergeCell ref="R51:R53"/>
    <mergeCell ref="Q51:Q53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40"/>
  <sheetViews>
    <sheetView topLeftCell="B1" zoomScale="112" zoomScaleNormal="112" workbookViewId="0">
      <selection activeCell="B3" sqref="B3"/>
    </sheetView>
  </sheetViews>
  <sheetFormatPr defaultColWidth="8.85546875" defaultRowHeight="16.5"/>
  <cols>
    <col min="1" max="1" width="2.85546875" style="1" customWidth="1"/>
    <col min="2" max="2" width="27.28515625" style="17" customWidth="1"/>
    <col min="3" max="3" width="1.85546875" style="1" customWidth="1"/>
    <col min="4" max="5" width="26.85546875" style="1" customWidth="1"/>
    <col min="6" max="6" width="1.85546875" style="1" customWidth="1"/>
    <col min="7" max="10" width="26.85546875" style="1" customWidth="1"/>
    <col min="11" max="11" width="1.85546875" style="1" customWidth="1"/>
    <col min="12" max="15" width="26.85546875" style="1" customWidth="1"/>
    <col min="16" max="16384" width="8.85546875" style="1"/>
  </cols>
  <sheetData>
    <row r="1" spans="2:16" s="24" customFormat="1" ht="73.150000000000006" customHeight="1">
      <c r="B1" s="23" t="s">
        <v>18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37" customFormat="1" ht="52.15" customHeight="1">
      <c r="B2" s="36" t="s">
        <v>67</v>
      </c>
      <c r="E2" s="38"/>
      <c r="F2" s="39"/>
      <c r="G2" s="40"/>
      <c r="H2" s="40"/>
      <c r="I2" s="41"/>
      <c r="J2" s="41"/>
      <c r="K2" s="41"/>
      <c r="M2" s="41"/>
      <c r="N2" s="41"/>
      <c r="O2" s="41"/>
    </row>
    <row r="3" spans="2:16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6" s="3" customFormat="1" ht="82.15" customHeight="1">
      <c r="B4" s="2"/>
      <c r="C4" s="9"/>
      <c r="D4" s="15" t="s">
        <v>10</v>
      </c>
      <c r="E4" s="15" t="s">
        <v>4</v>
      </c>
      <c r="F4" s="11"/>
      <c r="G4" s="62" t="s">
        <v>11</v>
      </c>
      <c r="H4" s="63"/>
      <c r="I4" s="62" t="s">
        <v>12</v>
      </c>
      <c r="J4" s="63"/>
      <c r="K4" s="11"/>
      <c r="L4" s="61" t="s">
        <v>13</v>
      </c>
      <c r="M4" s="61"/>
      <c r="N4" s="61" t="s">
        <v>14</v>
      </c>
      <c r="O4" s="61"/>
      <c r="P4" s="13"/>
    </row>
    <row r="5" spans="2:16" s="35" customFormat="1" ht="28.15" customHeight="1">
      <c r="B5" s="42" t="s">
        <v>9</v>
      </c>
      <c r="C5" s="31"/>
      <c r="D5" s="50">
        <f t="shared" ref="D5" si="0">SUM(H5,J5,M5,O5)</f>
        <v>386</v>
      </c>
      <c r="E5" s="50">
        <f>SUM(E6:E100)</f>
        <v>586</v>
      </c>
      <c r="F5" s="32"/>
      <c r="G5" s="43">
        <f>(H5/D5)</f>
        <v>1.5544041450777202E-2</v>
      </c>
      <c r="H5" s="50">
        <f>SUM(H6:H100)</f>
        <v>6</v>
      </c>
      <c r="I5" s="43">
        <f>(J5/D5)</f>
        <v>0.56476683937823835</v>
      </c>
      <c r="J5" s="50">
        <f>SUM(J6:J100)</f>
        <v>218</v>
      </c>
      <c r="K5" s="33"/>
      <c r="L5" s="43">
        <f>(M5/D5)</f>
        <v>0.17875647668393782</v>
      </c>
      <c r="M5" s="50">
        <f>SUM(M6:M100)</f>
        <v>69</v>
      </c>
      <c r="N5" s="43">
        <f>(O5/D5)</f>
        <v>0.24093264248704663</v>
      </c>
      <c r="O5" s="50">
        <f>SUM(O6:O100)</f>
        <v>93</v>
      </c>
      <c r="P5" s="34"/>
    </row>
    <row r="6" spans="2:16" ht="26.85" customHeight="1">
      <c r="B6" s="66" t="s">
        <v>20</v>
      </c>
      <c r="C6" s="6"/>
      <c r="D6" s="47">
        <f>SUM(H6,J6,M6,O6)</f>
        <v>1</v>
      </c>
      <c r="E6" s="47">
        <v>1</v>
      </c>
      <c r="F6" s="20"/>
      <c r="G6" s="18">
        <f t="shared" ref="G6:G32" si="1">H6/D6</f>
        <v>0</v>
      </c>
      <c r="H6" s="48">
        <v>0</v>
      </c>
      <c r="I6" s="18">
        <f t="shared" ref="I6:I32" si="2">J6/D6</f>
        <v>1</v>
      </c>
      <c r="J6" s="48">
        <v>1</v>
      </c>
      <c r="K6" s="20"/>
      <c r="L6" s="19">
        <f t="shared" ref="L6:L32" si="3">M6/D6</f>
        <v>0</v>
      </c>
      <c r="M6" s="53">
        <v>0</v>
      </c>
      <c r="N6" s="19">
        <f>O6/D6</f>
        <v>0</v>
      </c>
      <c r="O6" s="49">
        <v>0</v>
      </c>
      <c r="P6" s="14"/>
    </row>
    <row r="7" spans="2:16" ht="26.85" customHeight="1">
      <c r="B7" s="66" t="s">
        <v>21</v>
      </c>
      <c r="C7" s="6"/>
      <c r="D7" s="47">
        <f t="shared" ref="D7:D40" si="4">SUM(H7,J7,M7,O7)</f>
        <v>5</v>
      </c>
      <c r="E7" s="47">
        <v>6</v>
      </c>
      <c r="F7" s="20"/>
      <c r="G7" s="18">
        <f t="shared" si="1"/>
        <v>0</v>
      </c>
      <c r="H7" s="48">
        <v>0</v>
      </c>
      <c r="I7" s="18">
        <f t="shared" si="2"/>
        <v>1</v>
      </c>
      <c r="J7" s="48">
        <v>5</v>
      </c>
      <c r="K7" s="20"/>
      <c r="L7" s="19">
        <f t="shared" si="3"/>
        <v>0</v>
      </c>
      <c r="M7" s="53">
        <v>0</v>
      </c>
      <c r="N7" s="19">
        <f t="shared" ref="N7:N32" si="5">O7/D7</f>
        <v>0</v>
      </c>
      <c r="O7" s="49">
        <v>0</v>
      </c>
      <c r="P7" s="14"/>
    </row>
    <row r="8" spans="2:16" ht="26.85" customHeight="1">
      <c r="B8" s="66" t="s">
        <v>22</v>
      </c>
      <c r="C8" s="6"/>
      <c r="D8" s="47">
        <f t="shared" si="4"/>
        <v>2</v>
      </c>
      <c r="E8" s="47">
        <v>2</v>
      </c>
      <c r="F8" s="20"/>
      <c r="G8" s="18">
        <f t="shared" si="1"/>
        <v>0</v>
      </c>
      <c r="H8" s="48">
        <v>0</v>
      </c>
      <c r="I8" s="18">
        <f t="shared" si="2"/>
        <v>0</v>
      </c>
      <c r="J8" s="48">
        <v>0</v>
      </c>
      <c r="K8" s="20"/>
      <c r="L8" s="19">
        <f t="shared" si="3"/>
        <v>1</v>
      </c>
      <c r="M8" s="53">
        <v>2</v>
      </c>
      <c r="N8" s="19">
        <f t="shared" si="5"/>
        <v>0</v>
      </c>
      <c r="O8" s="49">
        <v>0</v>
      </c>
      <c r="P8" s="14"/>
    </row>
    <row r="9" spans="2:16" ht="26.85" customHeight="1">
      <c r="B9" s="66" t="s">
        <v>23</v>
      </c>
      <c r="C9" s="6"/>
      <c r="D9" s="47">
        <f t="shared" si="4"/>
        <v>2</v>
      </c>
      <c r="E9" s="47">
        <v>2</v>
      </c>
      <c r="F9" s="20"/>
      <c r="G9" s="18">
        <f t="shared" si="1"/>
        <v>0</v>
      </c>
      <c r="H9" s="48"/>
      <c r="I9" s="18">
        <f t="shared" si="2"/>
        <v>0.5</v>
      </c>
      <c r="J9" s="48">
        <v>1</v>
      </c>
      <c r="K9" s="20"/>
      <c r="L9" s="19">
        <f t="shared" si="3"/>
        <v>0</v>
      </c>
      <c r="M9" s="53">
        <v>0</v>
      </c>
      <c r="N9" s="19">
        <f t="shared" si="5"/>
        <v>0.5</v>
      </c>
      <c r="O9" s="49">
        <v>1</v>
      </c>
      <c r="P9" s="14"/>
    </row>
    <row r="10" spans="2:16" ht="26.85" customHeight="1">
      <c r="B10" s="66" t="s">
        <v>24</v>
      </c>
      <c r="C10" s="6"/>
      <c r="D10" s="47">
        <f t="shared" si="4"/>
        <v>11</v>
      </c>
      <c r="E10" s="47">
        <v>25</v>
      </c>
      <c r="F10" s="20"/>
      <c r="G10" s="18">
        <f t="shared" si="1"/>
        <v>0</v>
      </c>
      <c r="H10" s="48">
        <v>0</v>
      </c>
      <c r="I10" s="18">
        <f t="shared" si="2"/>
        <v>0.45454545454545453</v>
      </c>
      <c r="J10" s="48">
        <v>5</v>
      </c>
      <c r="K10" s="20"/>
      <c r="L10" s="19">
        <f t="shared" si="3"/>
        <v>0</v>
      </c>
      <c r="M10" s="53">
        <v>0</v>
      </c>
      <c r="N10" s="19">
        <f t="shared" si="5"/>
        <v>0.54545454545454541</v>
      </c>
      <c r="O10" s="49">
        <v>6</v>
      </c>
      <c r="P10" s="14"/>
    </row>
    <row r="11" spans="2:16" ht="26.85" customHeight="1">
      <c r="B11" s="66" t="s">
        <v>25</v>
      </c>
      <c r="C11" s="6"/>
      <c r="D11" s="47">
        <f t="shared" si="4"/>
        <v>104</v>
      </c>
      <c r="E11" s="47">
        <v>158</v>
      </c>
      <c r="F11" s="20"/>
      <c r="G11" s="18">
        <f t="shared" si="1"/>
        <v>0</v>
      </c>
      <c r="H11" s="48">
        <v>0</v>
      </c>
      <c r="I11" s="18">
        <f t="shared" si="2"/>
        <v>0.80769230769230771</v>
      </c>
      <c r="J11" s="48">
        <v>84</v>
      </c>
      <c r="K11" s="20"/>
      <c r="L11" s="19">
        <f t="shared" si="3"/>
        <v>0.13461538461538461</v>
      </c>
      <c r="M11" s="53">
        <v>14</v>
      </c>
      <c r="N11" s="19">
        <f t="shared" si="5"/>
        <v>5.7692307692307696E-2</v>
      </c>
      <c r="O11" s="49">
        <v>6</v>
      </c>
      <c r="P11" s="14"/>
    </row>
    <row r="12" spans="2:16" ht="26.85" customHeight="1">
      <c r="B12" s="66" t="s">
        <v>68</v>
      </c>
      <c r="C12" s="6"/>
      <c r="D12" s="47">
        <f t="shared" si="4"/>
        <v>1</v>
      </c>
      <c r="E12" s="47">
        <v>0</v>
      </c>
      <c r="F12" s="20"/>
      <c r="G12" s="18">
        <f t="shared" si="1"/>
        <v>0</v>
      </c>
      <c r="H12" s="48">
        <v>0</v>
      </c>
      <c r="I12" s="18">
        <f t="shared" si="2"/>
        <v>0</v>
      </c>
      <c r="J12" s="48">
        <v>0</v>
      </c>
      <c r="K12" s="20"/>
      <c r="L12" s="19">
        <f t="shared" si="3"/>
        <v>0</v>
      </c>
      <c r="M12" s="53">
        <v>0</v>
      </c>
      <c r="N12" s="19">
        <f t="shared" si="5"/>
        <v>1</v>
      </c>
      <c r="O12" s="49">
        <v>1</v>
      </c>
      <c r="P12" s="14"/>
    </row>
    <row r="13" spans="2:16" ht="26.85" customHeight="1">
      <c r="B13" s="66" t="s">
        <v>29</v>
      </c>
      <c r="C13" s="6"/>
      <c r="D13" s="47">
        <f t="shared" si="4"/>
        <v>1</v>
      </c>
      <c r="E13" s="47">
        <v>1</v>
      </c>
      <c r="F13" s="20"/>
      <c r="G13" s="18">
        <f t="shared" si="1"/>
        <v>0</v>
      </c>
      <c r="H13" s="48">
        <v>0</v>
      </c>
      <c r="I13" s="18">
        <f t="shared" si="2"/>
        <v>0</v>
      </c>
      <c r="J13" s="48">
        <v>0</v>
      </c>
      <c r="K13" s="20"/>
      <c r="L13" s="19">
        <f t="shared" si="3"/>
        <v>1</v>
      </c>
      <c r="M13" s="53">
        <v>1</v>
      </c>
      <c r="N13" s="19">
        <f t="shared" si="5"/>
        <v>0</v>
      </c>
      <c r="O13" s="49">
        <v>0</v>
      </c>
      <c r="P13" s="14"/>
    </row>
    <row r="14" spans="2:16" ht="26.85" customHeight="1">
      <c r="B14" s="66" t="s">
        <v>30</v>
      </c>
      <c r="C14" s="6"/>
      <c r="D14" s="47">
        <f t="shared" si="4"/>
        <v>1</v>
      </c>
      <c r="E14" s="47">
        <v>2</v>
      </c>
      <c r="F14" s="20"/>
      <c r="G14" s="18">
        <f t="shared" si="1"/>
        <v>0</v>
      </c>
      <c r="H14" s="48">
        <v>0</v>
      </c>
      <c r="I14" s="18">
        <f t="shared" si="2"/>
        <v>1</v>
      </c>
      <c r="J14" s="48">
        <v>1</v>
      </c>
      <c r="K14" s="20"/>
      <c r="L14" s="19">
        <f t="shared" si="3"/>
        <v>0</v>
      </c>
      <c r="M14" s="53">
        <v>0</v>
      </c>
      <c r="N14" s="19">
        <f t="shared" si="5"/>
        <v>0</v>
      </c>
      <c r="O14" s="49">
        <v>0</v>
      </c>
      <c r="P14" s="14"/>
    </row>
    <row r="15" spans="2:16" ht="26.85" customHeight="1">
      <c r="B15" s="66" t="s">
        <v>33</v>
      </c>
      <c r="C15" s="6"/>
      <c r="D15" s="47">
        <f t="shared" si="4"/>
        <v>2</v>
      </c>
      <c r="E15" s="47">
        <v>3</v>
      </c>
      <c r="F15" s="20"/>
      <c r="G15" s="18">
        <f t="shared" si="1"/>
        <v>0</v>
      </c>
      <c r="H15" s="48">
        <v>0</v>
      </c>
      <c r="I15" s="18">
        <f t="shared" si="2"/>
        <v>0.5</v>
      </c>
      <c r="J15" s="48">
        <v>1</v>
      </c>
      <c r="K15" s="20"/>
      <c r="L15" s="19">
        <f t="shared" si="3"/>
        <v>0</v>
      </c>
      <c r="M15" s="53">
        <v>0</v>
      </c>
      <c r="N15" s="19">
        <f t="shared" si="5"/>
        <v>0.5</v>
      </c>
      <c r="O15" s="49">
        <v>1</v>
      </c>
      <c r="P15" s="14"/>
    </row>
    <row r="16" spans="2:16" ht="26.85" customHeight="1">
      <c r="B16" s="66" t="s">
        <v>36</v>
      </c>
      <c r="D16" s="47">
        <f t="shared" si="4"/>
        <v>6</v>
      </c>
      <c r="E16" s="47">
        <v>6</v>
      </c>
      <c r="G16" s="18">
        <f t="shared" si="1"/>
        <v>0</v>
      </c>
      <c r="H16" s="48">
        <v>0</v>
      </c>
      <c r="I16" s="18">
        <f t="shared" si="2"/>
        <v>0.5</v>
      </c>
      <c r="J16" s="48">
        <v>3</v>
      </c>
      <c r="L16" s="19">
        <f t="shared" si="3"/>
        <v>0.16666666666666666</v>
      </c>
      <c r="M16" s="53">
        <v>1</v>
      </c>
      <c r="N16" s="19">
        <f t="shared" si="5"/>
        <v>0.33333333333333331</v>
      </c>
      <c r="O16" s="49">
        <v>2</v>
      </c>
    </row>
    <row r="17" spans="2:15" ht="26.85" customHeight="1">
      <c r="B17" s="66" t="s">
        <v>75</v>
      </c>
      <c r="D17" s="47">
        <f t="shared" si="4"/>
        <v>1</v>
      </c>
      <c r="E17" s="47">
        <v>1</v>
      </c>
      <c r="G17" s="18">
        <f t="shared" si="1"/>
        <v>0</v>
      </c>
      <c r="H17" s="48">
        <v>0</v>
      </c>
      <c r="I17" s="18">
        <f t="shared" si="2"/>
        <v>0</v>
      </c>
      <c r="J17" s="48">
        <v>0</v>
      </c>
      <c r="L17" s="19">
        <f t="shared" si="3"/>
        <v>0</v>
      </c>
      <c r="M17" s="53">
        <v>0</v>
      </c>
      <c r="N17" s="19">
        <f t="shared" si="5"/>
        <v>1</v>
      </c>
      <c r="O17" s="49">
        <v>1</v>
      </c>
    </row>
    <row r="18" spans="2:15" ht="26.85" customHeight="1">
      <c r="B18" s="66" t="s">
        <v>38</v>
      </c>
      <c r="D18" s="47">
        <f t="shared" si="4"/>
        <v>42</v>
      </c>
      <c r="E18" s="47">
        <v>76</v>
      </c>
      <c r="G18" s="18">
        <f t="shared" si="1"/>
        <v>0</v>
      </c>
      <c r="H18" s="48">
        <v>0</v>
      </c>
      <c r="I18" s="18">
        <f t="shared" si="2"/>
        <v>7.1428571428571425E-2</v>
      </c>
      <c r="J18" s="48">
        <v>3</v>
      </c>
      <c r="L18" s="19">
        <f t="shared" si="3"/>
        <v>0</v>
      </c>
      <c r="M18" s="53">
        <v>0</v>
      </c>
      <c r="N18" s="19">
        <f t="shared" si="5"/>
        <v>0.9285714285714286</v>
      </c>
      <c r="O18" s="49">
        <v>39</v>
      </c>
    </row>
    <row r="19" spans="2:15" ht="26.85" customHeight="1">
      <c r="B19" s="66" t="s">
        <v>39</v>
      </c>
      <c r="D19" s="47">
        <f t="shared" si="4"/>
        <v>5</v>
      </c>
      <c r="E19" s="47">
        <v>8</v>
      </c>
      <c r="G19" s="18">
        <f t="shared" si="1"/>
        <v>0.2</v>
      </c>
      <c r="H19" s="48">
        <v>1</v>
      </c>
      <c r="I19" s="18">
        <f t="shared" si="2"/>
        <v>0</v>
      </c>
      <c r="J19" s="48">
        <v>0</v>
      </c>
      <c r="L19" s="19">
        <f t="shared" si="3"/>
        <v>0.4</v>
      </c>
      <c r="M19" s="53">
        <v>2</v>
      </c>
      <c r="N19" s="19">
        <f t="shared" si="5"/>
        <v>0.4</v>
      </c>
      <c r="O19" s="49">
        <v>2</v>
      </c>
    </row>
    <row r="20" spans="2:15" ht="26.85" customHeight="1">
      <c r="B20" s="66" t="s">
        <v>40</v>
      </c>
      <c r="D20" s="47">
        <f t="shared" si="4"/>
        <v>2</v>
      </c>
      <c r="E20" s="47">
        <v>3</v>
      </c>
      <c r="G20" s="18">
        <f t="shared" si="1"/>
        <v>0</v>
      </c>
      <c r="H20" s="48">
        <v>0</v>
      </c>
      <c r="I20" s="18">
        <f t="shared" si="2"/>
        <v>1</v>
      </c>
      <c r="J20" s="48">
        <v>2</v>
      </c>
      <c r="L20" s="19">
        <f t="shared" si="3"/>
        <v>0</v>
      </c>
      <c r="M20" s="53">
        <v>0</v>
      </c>
      <c r="N20" s="19">
        <f t="shared" si="5"/>
        <v>0</v>
      </c>
      <c r="O20" s="49">
        <v>0</v>
      </c>
    </row>
    <row r="21" spans="2:15" ht="26.85" customHeight="1">
      <c r="B21" s="66" t="s">
        <v>41</v>
      </c>
      <c r="D21" s="47">
        <f t="shared" si="4"/>
        <v>7</v>
      </c>
      <c r="E21" s="47">
        <v>12</v>
      </c>
      <c r="G21" s="18">
        <f t="shared" si="1"/>
        <v>0</v>
      </c>
      <c r="H21" s="48">
        <v>0</v>
      </c>
      <c r="I21" s="18">
        <f t="shared" si="2"/>
        <v>0.42857142857142855</v>
      </c>
      <c r="J21" s="48">
        <v>3</v>
      </c>
      <c r="L21" s="19">
        <f t="shared" si="3"/>
        <v>0.14285714285714285</v>
      </c>
      <c r="M21" s="53">
        <v>1</v>
      </c>
      <c r="N21" s="19">
        <f t="shared" si="5"/>
        <v>0.42857142857142855</v>
      </c>
      <c r="O21" s="49">
        <v>3</v>
      </c>
    </row>
    <row r="22" spans="2:15" ht="26.85" customHeight="1">
      <c r="B22" s="66" t="s">
        <v>42</v>
      </c>
      <c r="D22" s="47">
        <f t="shared" si="4"/>
        <v>2</v>
      </c>
      <c r="E22" s="47">
        <v>2</v>
      </c>
      <c r="G22" s="18">
        <f t="shared" si="1"/>
        <v>0</v>
      </c>
      <c r="H22" s="48">
        <v>0</v>
      </c>
      <c r="I22" s="18">
        <f t="shared" si="2"/>
        <v>1</v>
      </c>
      <c r="J22" s="48">
        <v>2</v>
      </c>
      <c r="L22" s="19">
        <f t="shared" si="3"/>
        <v>0</v>
      </c>
      <c r="M22" s="53">
        <v>0</v>
      </c>
      <c r="N22" s="19">
        <f t="shared" si="5"/>
        <v>0</v>
      </c>
      <c r="O22" s="49">
        <v>0</v>
      </c>
    </row>
    <row r="23" spans="2:15" ht="26.85" customHeight="1">
      <c r="B23" s="66" t="s">
        <v>76</v>
      </c>
      <c r="D23" s="47">
        <f t="shared" si="4"/>
        <v>1</v>
      </c>
      <c r="E23" s="47">
        <v>1</v>
      </c>
      <c r="G23" s="18">
        <f t="shared" si="1"/>
        <v>0</v>
      </c>
      <c r="H23" s="48">
        <v>0</v>
      </c>
      <c r="I23" s="18">
        <f t="shared" si="2"/>
        <v>0</v>
      </c>
      <c r="J23" s="48">
        <v>0</v>
      </c>
      <c r="L23" s="19">
        <f t="shared" si="3"/>
        <v>0</v>
      </c>
      <c r="M23" s="53">
        <v>0</v>
      </c>
      <c r="N23" s="19">
        <f t="shared" si="5"/>
        <v>1</v>
      </c>
      <c r="O23" s="49">
        <v>1</v>
      </c>
    </row>
    <row r="24" spans="2:15" ht="26.85" customHeight="1">
      <c r="B24" s="66" t="s">
        <v>47</v>
      </c>
      <c r="D24" s="47">
        <f t="shared" si="4"/>
        <v>4</v>
      </c>
      <c r="E24" s="47">
        <v>6</v>
      </c>
      <c r="G24" s="18">
        <f t="shared" si="1"/>
        <v>0</v>
      </c>
      <c r="H24" s="48">
        <v>0</v>
      </c>
      <c r="I24" s="18">
        <f t="shared" si="2"/>
        <v>0.5</v>
      </c>
      <c r="J24" s="48">
        <v>2</v>
      </c>
      <c r="L24" s="19">
        <f t="shared" si="3"/>
        <v>0</v>
      </c>
      <c r="M24" s="53">
        <v>0</v>
      </c>
      <c r="N24" s="19">
        <f t="shared" si="5"/>
        <v>0.5</v>
      </c>
      <c r="O24" s="49">
        <v>2</v>
      </c>
    </row>
    <row r="25" spans="2:15" ht="26.85" customHeight="1">
      <c r="B25" s="66" t="s">
        <v>49</v>
      </c>
      <c r="D25" s="47">
        <f t="shared" si="4"/>
        <v>2</v>
      </c>
      <c r="E25" s="47">
        <v>2</v>
      </c>
      <c r="G25" s="18">
        <f t="shared" si="1"/>
        <v>0</v>
      </c>
      <c r="H25" s="48">
        <v>0</v>
      </c>
      <c r="I25" s="18">
        <f t="shared" si="2"/>
        <v>1</v>
      </c>
      <c r="J25" s="48">
        <v>2</v>
      </c>
      <c r="L25" s="19">
        <f t="shared" si="3"/>
        <v>0</v>
      </c>
      <c r="M25" s="53">
        <v>0</v>
      </c>
      <c r="N25" s="19">
        <f t="shared" si="5"/>
        <v>0</v>
      </c>
      <c r="O25" s="49">
        <v>0</v>
      </c>
    </row>
    <row r="26" spans="2:15" ht="26.85" customHeight="1">
      <c r="B26" s="66" t="s">
        <v>50</v>
      </c>
      <c r="D26" s="47">
        <f t="shared" si="4"/>
        <v>1</v>
      </c>
      <c r="E26" s="47">
        <v>1</v>
      </c>
      <c r="G26" s="18">
        <f t="shared" si="1"/>
        <v>0</v>
      </c>
      <c r="H26" s="48">
        <v>0</v>
      </c>
      <c r="I26" s="18">
        <f t="shared" si="2"/>
        <v>0</v>
      </c>
      <c r="J26" s="48">
        <v>0</v>
      </c>
      <c r="L26" s="19">
        <f t="shared" si="3"/>
        <v>0</v>
      </c>
      <c r="M26" s="53">
        <v>0</v>
      </c>
      <c r="N26" s="19">
        <f t="shared" si="5"/>
        <v>1</v>
      </c>
      <c r="O26" s="49">
        <v>1</v>
      </c>
    </row>
    <row r="27" spans="2:15" ht="26.85" customHeight="1">
      <c r="B27" s="66" t="s">
        <v>51</v>
      </c>
      <c r="D27" s="47">
        <f t="shared" si="4"/>
        <v>2</v>
      </c>
      <c r="E27" s="47">
        <v>2</v>
      </c>
      <c r="G27" s="18">
        <f t="shared" si="1"/>
        <v>0</v>
      </c>
      <c r="H27" s="48">
        <v>0</v>
      </c>
      <c r="I27" s="18">
        <f t="shared" si="2"/>
        <v>0.5</v>
      </c>
      <c r="J27" s="48">
        <v>1</v>
      </c>
      <c r="L27" s="19">
        <f t="shared" si="3"/>
        <v>0</v>
      </c>
      <c r="M27" s="53">
        <v>0</v>
      </c>
      <c r="N27" s="19">
        <f t="shared" si="5"/>
        <v>0.5</v>
      </c>
      <c r="O27" s="49">
        <v>1</v>
      </c>
    </row>
    <row r="28" spans="2:15" ht="26.85" customHeight="1">
      <c r="B28" s="66" t="s">
        <v>77</v>
      </c>
      <c r="D28" s="47">
        <f t="shared" si="4"/>
        <v>2</v>
      </c>
      <c r="E28" s="47">
        <v>1</v>
      </c>
      <c r="G28" s="18">
        <f t="shared" si="1"/>
        <v>0</v>
      </c>
      <c r="H28" s="48">
        <v>0</v>
      </c>
      <c r="I28" s="18">
        <f t="shared" si="2"/>
        <v>0</v>
      </c>
      <c r="J28" s="48">
        <v>0</v>
      </c>
      <c r="L28" s="19">
        <f t="shared" si="3"/>
        <v>0</v>
      </c>
      <c r="M28" s="53">
        <v>0</v>
      </c>
      <c r="N28" s="19">
        <f t="shared" si="5"/>
        <v>1</v>
      </c>
      <c r="O28" s="49">
        <v>2</v>
      </c>
    </row>
    <row r="29" spans="2:15" ht="26.85" customHeight="1">
      <c r="B29" s="66" t="s">
        <v>70</v>
      </c>
      <c r="D29" s="47">
        <f t="shared" si="4"/>
        <v>1</v>
      </c>
      <c r="E29" s="47">
        <v>1</v>
      </c>
      <c r="G29" s="18">
        <f t="shared" si="1"/>
        <v>0</v>
      </c>
      <c r="H29" s="48">
        <v>0</v>
      </c>
      <c r="I29" s="18">
        <f t="shared" si="2"/>
        <v>0</v>
      </c>
      <c r="J29" s="48">
        <v>0</v>
      </c>
      <c r="L29" s="19">
        <f t="shared" si="3"/>
        <v>0</v>
      </c>
      <c r="M29" s="53">
        <v>0</v>
      </c>
      <c r="N29" s="19">
        <f t="shared" si="5"/>
        <v>1</v>
      </c>
      <c r="O29" s="49">
        <v>1</v>
      </c>
    </row>
    <row r="30" spans="2:15" ht="26.85" customHeight="1">
      <c r="B30" s="66" t="s">
        <v>78</v>
      </c>
      <c r="D30" s="47">
        <f t="shared" si="4"/>
        <v>1</v>
      </c>
      <c r="E30" s="47">
        <v>0</v>
      </c>
      <c r="G30" s="18">
        <f t="shared" si="1"/>
        <v>0</v>
      </c>
      <c r="H30" s="48">
        <v>0</v>
      </c>
      <c r="I30" s="18">
        <f t="shared" si="2"/>
        <v>0</v>
      </c>
      <c r="J30" s="48">
        <v>0</v>
      </c>
      <c r="L30" s="19">
        <f t="shared" si="3"/>
        <v>1</v>
      </c>
      <c r="M30" s="53">
        <v>1</v>
      </c>
      <c r="N30" s="19">
        <f t="shared" si="5"/>
        <v>0</v>
      </c>
      <c r="O30" s="49">
        <v>0</v>
      </c>
    </row>
    <row r="31" spans="2:15" ht="26.85" customHeight="1">
      <c r="B31" s="66" t="s">
        <v>54</v>
      </c>
      <c r="D31" s="47">
        <f t="shared" si="4"/>
        <v>9</v>
      </c>
      <c r="E31" s="47">
        <v>8</v>
      </c>
      <c r="G31" s="18">
        <f t="shared" si="1"/>
        <v>0</v>
      </c>
      <c r="H31" s="48">
        <v>0</v>
      </c>
      <c r="I31" s="18">
        <f t="shared" si="2"/>
        <v>0.22222222222222221</v>
      </c>
      <c r="J31" s="48">
        <v>2</v>
      </c>
      <c r="L31" s="19">
        <f t="shared" si="3"/>
        <v>0.33333333333333331</v>
      </c>
      <c r="M31" s="53">
        <v>3</v>
      </c>
      <c r="N31" s="19">
        <f t="shared" si="5"/>
        <v>0.44444444444444442</v>
      </c>
      <c r="O31" s="49">
        <v>4</v>
      </c>
    </row>
    <row r="32" spans="2:15" ht="26.85" customHeight="1">
      <c r="B32" s="66" t="s">
        <v>55</v>
      </c>
      <c r="D32" s="47">
        <f t="shared" si="4"/>
        <v>1</v>
      </c>
      <c r="E32" s="47">
        <v>1</v>
      </c>
      <c r="G32" s="18">
        <f t="shared" si="1"/>
        <v>0</v>
      </c>
      <c r="H32" s="48">
        <v>0</v>
      </c>
      <c r="I32" s="18">
        <f t="shared" si="2"/>
        <v>0</v>
      </c>
      <c r="J32" s="48">
        <v>0</v>
      </c>
      <c r="L32" s="19">
        <f t="shared" si="3"/>
        <v>0</v>
      </c>
      <c r="M32" s="53">
        <v>0</v>
      </c>
      <c r="N32" s="19">
        <f t="shared" si="5"/>
        <v>1</v>
      </c>
      <c r="O32" s="49">
        <v>1</v>
      </c>
    </row>
    <row r="33" spans="2:15" ht="17.25">
      <c r="B33" s="66" t="s">
        <v>56</v>
      </c>
      <c r="D33" s="47">
        <f t="shared" si="4"/>
        <v>1</v>
      </c>
      <c r="E33" s="47">
        <v>3</v>
      </c>
      <c r="G33" s="18">
        <f t="shared" ref="G33:G40" si="6">H33/D33</f>
        <v>0</v>
      </c>
      <c r="H33" s="48">
        <v>0</v>
      </c>
      <c r="I33" s="18">
        <f t="shared" ref="I33:I40" si="7">J33/D33</f>
        <v>0</v>
      </c>
      <c r="J33" s="48">
        <v>0</v>
      </c>
      <c r="L33" s="19">
        <f t="shared" ref="L33:L40" si="8">M33/D33</f>
        <v>0</v>
      </c>
      <c r="M33" s="53">
        <v>0</v>
      </c>
      <c r="N33" s="19">
        <f t="shared" ref="N33:N40" si="9">O33/D33</f>
        <v>1</v>
      </c>
      <c r="O33" s="49">
        <v>1</v>
      </c>
    </row>
    <row r="34" spans="2:15" ht="17.25">
      <c r="B34" s="66" t="s">
        <v>59</v>
      </c>
      <c r="D34" s="47">
        <f t="shared" si="4"/>
        <v>3</v>
      </c>
      <c r="E34" s="47">
        <v>4</v>
      </c>
      <c r="G34" s="18">
        <f t="shared" si="6"/>
        <v>0</v>
      </c>
      <c r="H34" s="48">
        <v>0</v>
      </c>
      <c r="I34" s="18">
        <f t="shared" si="7"/>
        <v>0.66666666666666663</v>
      </c>
      <c r="J34" s="48">
        <v>2</v>
      </c>
      <c r="L34" s="19">
        <f t="shared" si="8"/>
        <v>0</v>
      </c>
      <c r="M34" s="53">
        <v>0</v>
      </c>
      <c r="N34" s="19">
        <f t="shared" si="9"/>
        <v>0.33333333333333331</v>
      </c>
      <c r="O34" s="49">
        <v>1</v>
      </c>
    </row>
    <row r="35" spans="2:15" ht="17.25">
      <c r="B35" s="66" t="s">
        <v>60</v>
      </c>
      <c r="D35" s="47">
        <f t="shared" si="4"/>
        <v>6</v>
      </c>
      <c r="E35" s="47">
        <v>7</v>
      </c>
      <c r="G35" s="18">
        <f t="shared" si="6"/>
        <v>0</v>
      </c>
      <c r="H35" s="48">
        <v>0</v>
      </c>
      <c r="I35" s="18">
        <f t="shared" si="7"/>
        <v>0.5</v>
      </c>
      <c r="J35" s="48">
        <v>3</v>
      </c>
      <c r="L35" s="19">
        <f t="shared" si="8"/>
        <v>0</v>
      </c>
      <c r="M35" s="53">
        <v>0</v>
      </c>
      <c r="N35" s="19">
        <f t="shared" si="9"/>
        <v>0.5</v>
      </c>
      <c r="O35" s="49">
        <v>3</v>
      </c>
    </row>
    <row r="36" spans="2:15" ht="17.25">
      <c r="B36" s="66" t="s">
        <v>61</v>
      </c>
      <c r="D36" s="47">
        <f t="shared" si="4"/>
        <v>3</v>
      </c>
      <c r="E36" s="47">
        <v>3</v>
      </c>
      <c r="G36" s="18">
        <f t="shared" si="6"/>
        <v>0</v>
      </c>
      <c r="H36" s="48">
        <v>0</v>
      </c>
      <c r="I36" s="18">
        <f t="shared" si="7"/>
        <v>0.66666666666666663</v>
      </c>
      <c r="J36" s="48">
        <v>2</v>
      </c>
      <c r="L36" s="19">
        <f t="shared" si="8"/>
        <v>0.33333333333333331</v>
      </c>
      <c r="M36" s="53">
        <v>1</v>
      </c>
      <c r="N36" s="19">
        <f t="shared" si="9"/>
        <v>0</v>
      </c>
      <c r="O36" s="49">
        <v>0</v>
      </c>
    </row>
    <row r="37" spans="2:15" ht="17.25">
      <c r="B37" s="66" t="s">
        <v>62</v>
      </c>
      <c r="D37" s="47">
        <f t="shared" si="4"/>
        <v>4</v>
      </c>
      <c r="E37" s="47">
        <v>4</v>
      </c>
      <c r="G37" s="18">
        <f t="shared" si="6"/>
        <v>0</v>
      </c>
      <c r="H37" s="48">
        <v>0</v>
      </c>
      <c r="I37" s="18">
        <f t="shared" si="7"/>
        <v>1</v>
      </c>
      <c r="J37" s="48">
        <v>4</v>
      </c>
      <c r="L37" s="19">
        <f t="shared" si="8"/>
        <v>0</v>
      </c>
      <c r="M37" s="53">
        <v>0</v>
      </c>
      <c r="N37" s="19">
        <f t="shared" si="9"/>
        <v>0</v>
      </c>
      <c r="O37" s="49">
        <v>0</v>
      </c>
    </row>
    <row r="38" spans="2:15" ht="17.25">
      <c r="B38" s="66" t="s">
        <v>79</v>
      </c>
      <c r="D38" s="47">
        <f t="shared" si="4"/>
        <v>2</v>
      </c>
      <c r="E38" s="47">
        <v>2</v>
      </c>
      <c r="G38" s="18">
        <f t="shared" si="6"/>
        <v>0</v>
      </c>
      <c r="H38" s="48">
        <v>0</v>
      </c>
      <c r="I38" s="18">
        <f t="shared" si="7"/>
        <v>0</v>
      </c>
      <c r="J38" s="48">
        <v>0</v>
      </c>
      <c r="L38" s="19">
        <f t="shared" si="8"/>
        <v>0.5</v>
      </c>
      <c r="M38" s="53">
        <v>1</v>
      </c>
      <c r="N38" s="19">
        <f t="shared" si="9"/>
        <v>0.5</v>
      </c>
      <c r="O38" s="49">
        <v>1</v>
      </c>
    </row>
    <row r="39" spans="2:15" ht="17.25">
      <c r="B39" s="66" t="s">
        <v>80</v>
      </c>
      <c r="D39" s="47">
        <f t="shared" si="4"/>
        <v>12</v>
      </c>
      <c r="E39" s="47">
        <v>16</v>
      </c>
      <c r="G39" s="18">
        <f t="shared" si="6"/>
        <v>0</v>
      </c>
      <c r="H39" s="48">
        <v>0</v>
      </c>
      <c r="I39" s="18">
        <f t="shared" si="7"/>
        <v>0.91666666666666663</v>
      </c>
      <c r="J39" s="48">
        <v>11</v>
      </c>
      <c r="L39" s="19">
        <f t="shared" si="8"/>
        <v>0</v>
      </c>
      <c r="M39" s="53">
        <v>0</v>
      </c>
      <c r="N39" s="19">
        <f t="shared" si="9"/>
        <v>8.3333333333333329E-2</v>
      </c>
      <c r="O39" s="49">
        <v>1</v>
      </c>
    </row>
    <row r="40" spans="2:15" ht="17.25">
      <c r="B40" s="66" t="s">
        <v>15</v>
      </c>
      <c r="D40" s="47">
        <f t="shared" si="4"/>
        <v>136</v>
      </c>
      <c r="E40" s="47">
        <v>216</v>
      </c>
      <c r="G40" s="18">
        <f t="shared" si="6"/>
        <v>3.6764705882352942E-2</v>
      </c>
      <c r="H40" s="48">
        <v>5</v>
      </c>
      <c r="I40" s="18">
        <f t="shared" si="7"/>
        <v>0.57352941176470584</v>
      </c>
      <c r="J40" s="48">
        <v>78</v>
      </c>
      <c r="L40" s="19">
        <f t="shared" si="8"/>
        <v>0.30882352941176472</v>
      </c>
      <c r="M40" s="53">
        <v>42</v>
      </c>
      <c r="N40" s="19">
        <f t="shared" si="9"/>
        <v>8.0882352941176475E-2</v>
      </c>
      <c r="O40" s="49">
        <v>11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2"/>
  <sheetViews>
    <sheetView tabSelected="1" zoomScale="82" zoomScaleNormal="82" workbookViewId="0">
      <selection activeCell="H14" sqref="H14"/>
    </sheetView>
  </sheetViews>
  <sheetFormatPr defaultColWidth="8.85546875" defaultRowHeight="16.5"/>
  <cols>
    <col min="1" max="1" width="2.85546875" style="1" customWidth="1"/>
    <col min="2" max="2" width="27.28515625" style="17" customWidth="1"/>
    <col min="3" max="3" width="1.85546875" style="1" customWidth="1"/>
    <col min="4" max="5" width="26.85546875" style="1" customWidth="1"/>
    <col min="6" max="6" width="1.85546875" style="1" customWidth="1"/>
    <col min="7" max="10" width="26.85546875" style="1" customWidth="1"/>
    <col min="11" max="11" width="1.85546875" style="1" customWidth="1"/>
    <col min="12" max="15" width="26.85546875" style="1" customWidth="1"/>
    <col min="16" max="16384" width="8.85546875" style="1"/>
  </cols>
  <sheetData>
    <row r="1" spans="2:16" s="24" customFormat="1" ht="73.150000000000006" customHeight="1">
      <c r="B1" s="23" t="s">
        <v>19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67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57" t="s">
        <v>0</v>
      </c>
      <c r="E3" s="57"/>
      <c r="F3" s="10"/>
      <c r="G3" s="58" t="s">
        <v>1</v>
      </c>
      <c r="H3" s="58"/>
      <c r="I3" s="58"/>
      <c r="J3" s="58"/>
      <c r="K3" s="10"/>
      <c r="L3" s="59" t="s">
        <v>2</v>
      </c>
      <c r="M3" s="59"/>
      <c r="N3" s="59"/>
      <c r="O3" s="59"/>
      <c r="P3" s="12"/>
    </row>
    <row r="4" spans="2:16" s="3" customFormat="1" ht="82.15" customHeight="1">
      <c r="B4" s="2"/>
      <c r="C4" s="9"/>
      <c r="D4" s="15" t="s">
        <v>3</v>
      </c>
      <c r="E4" s="15" t="s">
        <v>4</v>
      </c>
      <c r="F4" s="11"/>
      <c r="G4" s="62" t="s">
        <v>5</v>
      </c>
      <c r="H4" s="63"/>
      <c r="I4" s="62" t="s">
        <v>6</v>
      </c>
      <c r="J4" s="63"/>
      <c r="K4" s="11"/>
      <c r="L4" s="64" t="s">
        <v>7</v>
      </c>
      <c r="M4" s="65"/>
      <c r="N4" s="64" t="s">
        <v>8</v>
      </c>
      <c r="O4" s="65"/>
      <c r="P4" s="13"/>
    </row>
    <row r="5" spans="2:16" s="35" customFormat="1" ht="28.15" customHeight="1">
      <c r="B5" s="42" t="s">
        <v>9</v>
      </c>
      <c r="C5" s="31"/>
      <c r="D5" s="50">
        <f>SUM(D6:D12)</f>
        <v>150</v>
      </c>
      <c r="E5" s="50">
        <f>SUM(E6:E12)</f>
        <v>265</v>
      </c>
      <c r="F5" s="32"/>
      <c r="G5" s="43">
        <f>H5/E5</f>
        <v>2.6415094339622643E-2</v>
      </c>
      <c r="H5" s="50">
        <f>SUM(H6:H12)</f>
        <v>7</v>
      </c>
      <c r="I5" s="43">
        <f>J5/E5</f>
        <v>0.2</v>
      </c>
      <c r="J5" s="50">
        <f>SUM(J6:J12)</f>
        <v>53</v>
      </c>
      <c r="K5" s="33"/>
      <c r="L5" s="43">
        <f>M5/E5</f>
        <v>0.32830188679245281</v>
      </c>
      <c r="M5" s="50">
        <f>SUM(M6:M12)</f>
        <v>87</v>
      </c>
      <c r="N5" s="43">
        <f>O5/E5</f>
        <v>0.44528301886792454</v>
      </c>
      <c r="O5" s="50">
        <f>SUM(O6:O12)</f>
        <v>118</v>
      </c>
      <c r="P5" s="34"/>
    </row>
    <row r="6" spans="2:16" ht="28.15" customHeight="1">
      <c r="B6" s="21" t="s">
        <v>21</v>
      </c>
      <c r="C6" s="6"/>
      <c r="D6" s="47">
        <v>2</v>
      </c>
      <c r="E6" s="47">
        <v>5</v>
      </c>
      <c r="F6" s="20"/>
      <c r="G6" s="18">
        <f>H6/E6</f>
        <v>0</v>
      </c>
      <c r="H6" s="48">
        <v>0</v>
      </c>
      <c r="I6" s="18">
        <f>J6/E6</f>
        <v>0</v>
      </c>
      <c r="J6" s="48">
        <v>0</v>
      </c>
      <c r="K6" s="20"/>
      <c r="L6" s="19">
        <f>M6/E6</f>
        <v>0.8</v>
      </c>
      <c r="M6" s="49">
        <v>4</v>
      </c>
      <c r="N6" s="19">
        <f>O6/E6</f>
        <v>0.2</v>
      </c>
      <c r="O6" s="54">
        <v>1</v>
      </c>
      <c r="P6" s="14"/>
    </row>
    <row r="7" spans="2:16" ht="28.15" customHeight="1">
      <c r="B7" s="21" t="s">
        <v>24</v>
      </c>
      <c r="C7" s="6"/>
      <c r="D7" s="47">
        <v>57</v>
      </c>
      <c r="E7" s="47">
        <v>59</v>
      </c>
      <c r="F7" s="20"/>
      <c r="G7" s="18">
        <f>H7/E7</f>
        <v>6.7796610169491525E-2</v>
      </c>
      <c r="H7" s="48">
        <v>4</v>
      </c>
      <c r="I7" s="18">
        <f>J7/E7</f>
        <v>0.64406779661016944</v>
      </c>
      <c r="J7" s="48">
        <v>38</v>
      </c>
      <c r="K7" s="20"/>
      <c r="L7" s="19">
        <f t="shared" ref="L7:L12" si="0">M7/E7</f>
        <v>0.16949152542372881</v>
      </c>
      <c r="M7" s="49">
        <v>10</v>
      </c>
      <c r="N7" s="19">
        <f t="shared" ref="N7:N12" si="1">O7/E7</f>
        <v>0.11864406779661017</v>
      </c>
      <c r="O7" s="54">
        <v>7</v>
      </c>
      <c r="P7" s="14"/>
    </row>
    <row r="8" spans="2:16" ht="28.15" customHeight="1">
      <c r="B8" s="21" t="s">
        <v>39</v>
      </c>
      <c r="C8" s="6"/>
      <c r="D8" s="47">
        <v>4</v>
      </c>
      <c r="E8" s="47">
        <v>8</v>
      </c>
      <c r="F8" s="20"/>
      <c r="G8" s="18">
        <f t="shared" ref="G8:G12" si="2">H8/E8</f>
        <v>0</v>
      </c>
      <c r="H8" s="48">
        <v>0</v>
      </c>
      <c r="I8" s="18">
        <f t="shared" ref="I8:I12" si="3">J8/E8</f>
        <v>0</v>
      </c>
      <c r="J8" s="48">
        <v>0</v>
      </c>
      <c r="K8" s="20"/>
      <c r="L8" s="19">
        <f t="shared" si="0"/>
        <v>0.375</v>
      </c>
      <c r="M8" s="49">
        <v>3</v>
      </c>
      <c r="N8" s="19">
        <f t="shared" si="1"/>
        <v>0.625</v>
      </c>
      <c r="O8" s="54">
        <v>5</v>
      </c>
      <c r="P8" s="14"/>
    </row>
    <row r="9" spans="2:16" ht="28.15" customHeight="1">
      <c r="B9" s="21" t="s">
        <v>42</v>
      </c>
      <c r="C9" s="6"/>
      <c r="D9" s="47">
        <v>1</v>
      </c>
      <c r="E9" s="47">
        <v>3</v>
      </c>
      <c r="F9" s="20"/>
      <c r="G9" s="18">
        <f t="shared" si="2"/>
        <v>0</v>
      </c>
      <c r="H9" s="48">
        <v>0</v>
      </c>
      <c r="I9" s="18">
        <f t="shared" si="3"/>
        <v>0</v>
      </c>
      <c r="J9" s="48">
        <v>0</v>
      </c>
      <c r="K9" s="20"/>
      <c r="L9" s="19">
        <f t="shared" si="0"/>
        <v>0</v>
      </c>
      <c r="M9" s="49">
        <v>0</v>
      </c>
      <c r="N9" s="19">
        <f t="shared" si="1"/>
        <v>1</v>
      </c>
      <c r="O9" s="54">
        <v>3</v>
      </c>
      <c r="P9" s="14"/>
    </row>
    <row r="10" spans="2:16" ht="28.15" customHeight="1">
      <c r="B10" s="21" t="s">
        <v>59</v>
      </c>
      <c r="C10" s="6"/>
      <c r="D10" s="47">
        <v>2</v>
      </c>
      <c r="E10" s="47">
        <v>2</v>
      </c>
      <c r="F10" s="20"/>
      <c r="G10" s="18">
        <f t="shared" si="2"/>
        <v>0</v>
      </c>
      <c r="H10" s="48">
        <v>0</v>
      </c>
      <c r="I10" s="18">
        <f t="shared" si="3"/>
        <v>0</v>
      </c>
      <c r="J10" s="48">
        <v>0</v>
      </c>
      <c r="K10" s="20"/>
      <c r="L10" s="19">
        <f t="shared" si="0"/>
        <v>0.5</v>
      </c>
      <c r="M10" s="49">
        <v>1</v>
      </c>
      <c r="N10" s="19">
        <f t="shared" si="1"/>
        <v>0.5</v>
      </c>
      <c r="O10" s="54">
        <v>1</v>
      </c>
      <c r="P10" s="14"/>
    </row>
    <row r="11" spans="2:16" ht="27.75" customHeight="1">
      <c r="B11" s="21" t="s">
        <v>65</v>
      </c>
      <c r="D11" s="47">
        <v>4</v>
      </c>
      <c r="E11" s="47">
        <v>4</v>
      </c>
      <c r="G11" s="18">
        <f t="shared" si="2"/>
        <v>0</v>
      </c>
      <c r="H11" s="48">
        <v>0</v>
      </c>
      <c r="I11" s="18">
        <f t="shared" si="3"/>
        <v>0</v>
      </c>
      <c r="J11" s="48">
        <v>0</v>
      </c>
      <c r="L11" s="19">
        <f t="shared" si="0"/>
        <v>0.5</v>
      </c>
      <c r="M11" s="49">
        <v>2</v>
      </c>
      <c r="N11" s="19">
        <f t="shared" si="1"/>
        <v>0.5</v>
      </c>
      <c r="O11" s="54">
        <v>2</v>
      </c>
    </row>
    <row r="12" spans="2:16" ht="28.5" customHeight="1">
      <c r="B12" s="21" t="s">
        <v>66</v>
      </c>
      <c r="D12" s="47">
        <v>80</v>
      </c>
      <c r="E12" s="47">
        <v>184</v>
      </c>
      <c r="G12" s="18">
        <f t="shared" si="2"/>
        <v>1.6304347826086956E-2</v>
      </c>
      <c r="H12" s="48">
        <v>3</v>
      </c>
      <c r="I12" s="18">
        <f t="shared" si="3"/>
        <v>8.1521739130434784E-2</v>
      </c>
      <c r="J12" s="48">
        <v>15</v>
      </c>
      <c r="L12" s="19">
        <f t="shared" si="0"/>
        <v>0.3641304347826087</v>
      </c>
      <c r="M12" s="49">
        <v>67</v>
      </c>
      <c r="N12" s="19">
        <f t="shared" si="1"/>
        <v>0.53804347826086951</v>
      </c>
      <c r="O12" s="54">
        <v>99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90fbe1c-f6d7-450f-b880-6b51ba2d4a55" xsi:nil="true"/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  <lcf76f155ced4ddcb4097134ff3c332f xmlns="190fbe1c-f6d7-450f-b880-6b51ba2d4a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44F7AE12D61418743C908E94ABE25" ma:contentTypeVersion="17" ma:contentTypeDescription="Create a new document." ma:contentTypeScope="" ma:versionID="6291734aa9d9996922893b61e1036409">
  <xsd:schema xmlns:xsd="http://www.w3.org/2001/XMLSchema" xmlns:xs="http://www.w3.org/2001/XMLSchema" xmlns:p="http://schemas.microsoft.com/office/2006/metadata/properties" xmlns:ns1="http://schemas.microsoft.com/sharepoint/v3" xmlns:ns2="190fbe1c-f6d7-450f-b880-6b51ba2d4a55" xmlns:ns3="12fce978-23e1-42c5-82fd-0b8cde7c3144" xmlns:ns4="230e9df3-be65-4c73-a93b-d1236ebd677e" targetNamespace="http://schemas.microsoft.com/office/2006/metadata/properties" ma:root="true" ma:fieldsID="e68504a72361c3acd019d6513bf9ee9c" ns1:_="" ns2:_="" ns3:_="" ns4:_="">
    <xsd:import namespace="http://schemas.microsoft.com/sharepoint/v3"/>
    <xsd:import namespace="190fbe1c-f6d7-450f-b880-6b51ba2d4a55"/>
    <xsd:import namespace="12fce978-23e1-42c5-82fd-0b8cde7c314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be1c-f6d7-450f-b880-6b51ba2d4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ce978-23e1-42c5-82fd-0b8cde7c31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f30e814f-d427-4704-bb8e-f893fc6b9020}" ma:internalName="TaxCatchAll" ma:showField="CatchAllData" ma:web="12fce978-23e1-42c5-82fd-0b8cde7c3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048CF8-136C-4A71-9D78-6C364AABFFF3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77b022b7-7176-450f-8885-d73582ec175b"/>
    <ds:schemaRef ds:uri="2f43dad0-41ba-408e-aed1-a668e6bec06b"/>
    <ds:schemaRef ds:uri="http://schemas.microsoft.com/office/2006/metadata/properties"/>
    <ds:schemaRef ds:uri="http://purl.org/dc/terms/"/>
    <ds:schemaRef ds:uri="190fbe1c-f6d7-450f-b880-6b51ba2d4a5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C1483-ED39-4378-A15B-5AC4D841B90C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Tracy Ingle [She/Her] (CELA)</cp:lastModifiedBy>
  <cp:revision/>
  <dcterms:created xsi:type="dcterms:W3CDTF">2018-10-02T14:50:02Z</dcterms:created>
  <dcterms:modified xsi:type="dcterms:W3CDTF">2022-04-04T16:29:26Z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0x0101009A744F7AE12D61418743C908E94ABE25</vt:lpwstr>
  </property>
</Properties>
</file>