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EBCE0F0D-C81E-4ACC-A231-FA0D6E26483D}" xr6:coauthVersionLast="47" xr6:coauthVersionMax="47" xr10:uidLastSave="{00000000-0000-0000-0000-000000000000}"/>
  <bookViews>
    <workbookView xWindow="-108" yWindow="-108" windowWidth="23256" windowHeight="12456" activeTab="1" xr2:uid="{130931F6-C7E4-46BA-A351-A47860DCF217}"/>
  </bookViews>
  <sheets>
    <sheet name="NILAI GAP" sheetId="1" r:id="rId1"/>
    <sheet name="PEMBOBOTA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2" l="1"/>
  <c r="M23" i="2"/>
  <c r="Z23" i="2" s="1"/>
  <c r="N39" i="2"/>
  <c r="M39" i="2"/>
  <c r="X23" i="2"/>
  <c r="W23" i="2"/>
  <c r="V23" i="2"/>
  <c r="U23" i="2"/>
  <c r="T23" i="2"/>
  <c r="S23" i="2"/>
  <c r="O21" i="1"/>
  <c r="N21" i="1"/>
  <c r="M21" i="1"/>
  <c r="L21" i="1"/>
  <c r="K21" i="1"/>
  <c r="J21" i="1"/>
  <c r="I21" i="1"/>
  <c r="H21" i="1"/>
  <c r="G21" i="1"/>
  <c r="F21" i="1"/>
  <c r="E21" i="1"/>
  <c r="D21" i="1"/>
  <c r="P40" i="2"/>
  <c r="P41" i="2"/>
  <c r="P42" i="2"/>
  <c r="P43" i="2"/>
  <c r="P44" i="2"/>
  <c r="P45" i="2"/>
  <c r="P46" i="2"/>
  <c r="P47" i="2"/>
  <c r="P48" i="2"/>
  <c r="P49" i="2"/>
  <c r="P50" i="2"/>
  <c r="P51" i="2"/>
  <c r="E23" i="2" l="1"/>
  <c r="F23" i="2"/>
  <c r="G23" i="2"/>
  <c r="H23" i="2"/>
  <c r="I23" i="2"/>
  <c r="J23" i="2"/>
  <c r="K23" i="2"/>
  <c r="L23" i="2"/>
  <c r="Y23" i="2"/>
  <c r="AA23" i="2" s="1"/>
  <c r="O39" i="2" s="1"/>
  <c r="P39" i="2" s="1"/>
  <c r="O23" i="2"/>
  <c r="E24" i="2"/>
  <c r="F24" i="2"/>
  <c r="T24" i="2" s="1"/>
  <c r="G24" i="2"/>
  <c r="H24" i="2"/>
  <c r="I24" i="2"/>
  <c r="J24" i="2"/>
  <c r="W24" i="2" s="1"/>
  <c r="K24" i="2"/>
  <c r="L24" i="2"/>
  <c r="M24" i="2"/>
  <c r="Z24" i="2" s="1"/>
  <c r="N24" i="2"/>
  <c r="O24" i="2"/>
  <c r="E25" i="2"/>
  <c r="F25" i="2"/>
  <c r="T25" i="2" s="1"/>
  <c r="G25" i="2"/>
  <c r="H25" i="2"/>
  <c r="I25" i="2"/>
  <c r="J25" i="2"/>
  <c r="W25" i="2" s="1"/>
  <c r="K25" i="2"/>
  <c r="L25" i="2"/>
  <c r="M25" i="2"/>
  <c r="Z25" i="2" s="1"/>
  <c r="N25" i="2"/>
  <c r="O25" i="2"/>
  <c r="E26" i="2"/>
  <c r="F26" i="2"/>
  <c r="G26" i="2"/>
  <c r="H26" i="2"/>
  <c r="I26" i="2"/>
  <c r="J26" i="2"/>
  <c r="W26" i="2" s="1"/>
  <c r="K26" i="2"/>
  <c r="L26" i="2"/>
  <c r="M26" i="2"/>
  <c r="Z26" i="2" s="1"/>
  <c r="N26" i="2"/>
  <c r="O26" i="2"/>
  <c r="E27" i="2"/>
  <c r="F27" i="2"/>
  <c r="G27" i="2"/>
  <c r="H27" i="2"/>
  <c r="V27" i="2" s="1"/>
  <c r="X27" i="2" s="1"/>
  <c r="I27" i="2"/>
  <c r="J27" i="2"/>
  <c r="W27" i="2" s="1"/>
  <c r="K27" i="2"/>
  <c r="L27" i="2"/>
  <c r="Y27" i="2" s="1"/>
  <c r="AA27" i="2" s="1"/>
  <c r="M27" i="2"/>
  <c r="Z27" i="2" s="1"/>
  <c r="N27" i="2"/>
  <c r="O27" i="2"/>
  <c r="E28" i="2"/>
  <c r="F28" i="2"/>
  <c r="G28" i="2"/>
  <c r="H28" i="2"/>
  <c r="I28" i="2"/>
  <c r="J28" i="2"/>
  <c r="W28" i="2" s="1"/>
  <c r="K28" i="2"/>
  <c r="L28" i="2"/>
  <c r="M28" i="2"/>
  <c r="Z28" i="2" s="1"/>
  <c r="N28" i="2"/>
  <c r="O28" i="2"/>
  <c r="E29" i="2"/>
  <c r="F29" i="2"/>
  <c r="T29" i="2" s="1"/>
  <c r="G29" i="2"/>
  <c r="H29" i="2"/>
  <c r="I29" i="2"/>
  <c r="J29" i="2"/>
  <c r="W29" i="2" s="1"/>
  <c r="K29" i="2"/>
  <c r="L29" i="2"/>
  <c r="M29" i="2"/>
  <c r="Z29" i="2" s="1"/>
  <c r="N29" i="2"/>
  <c r="O29" i="2"/>
  <c r="E30" i="2"/>
  <c r="F30" i="2"/>
  <c r="G30" i="2"/>
  <c r="H30" i="2"/>
  <c r="I30" i="2"/>
  <c r="J30" i="2"/>
  <c r="W30" i="2" s="1"/>
  <c r="K30" i="2"/>
  <c r="L30" i="2"/>
  <c r="M30" i="2"/>
  <c r="Z30" i="2" s="1"/>
  <c r="N30" i="2"/>
  <c r="O30" i="2"/>
  <c r="E31" i="2"/>
  <c r="F31" i="2"/>
  <c r="G31" i="2"/>
  <c r="H31" i="2"/>
  <c r="V31" i="2" s="1"/>
  <c r="X31" i="2" s="1"/>
  <c r="I31" i="2"/>
  <c r="J31" i="2"/>
  <c r="W31" i="2" s="1"/>
  <c r="K31" i="2"/>
  <c r="L31" i="2"/>
  <c r="Y31" i="2" s="1"/>
  <c r="AA31" i="2" s="1"/>
  <c r="M31" i="2"/>
  <c r="Z31" i="2" s="1"/>
  <c r="N31" i="2"/>
  <c r="O31" i="2"/>
  <c r="E32" i="2"/>
  <c r="F32" i="2"/>
  <c r="G32" i="2"/>
  <c r="H32" i="2"/>
  <c r="I32" i="2"/>
  <c r="J32" i="2"/>
  <c r="W32" i="2" s="1"/>
  <c r="K32" i="2"/>
  <c r="L32" i="2"/>
  <c r="M32" i="2"/>
  <c r="Z32" i="2" s="1"/>
  <c r="N32" i="2"/>
  <c r="O32" i="2"/>
  <c r="E33" i="2"/>
  <c r="F33" i="2"/>
  <c r="T33" i="2" s="1"/>
  <c r="G33" i="2"/>
  <c r="H33" i="2"/>
  <c r="I33" i="2"/>
  <c r="J33" i="2"/>
  <c r="W33" i="2" s="1"/>
  <c r="K33" i="2"/>
  <c r="L33" i="2"/>
  <c r="M33" i="2"/>
  <c r="Z33" i="2" s="1"/>
  <c r="N33" i="2"/>
  <c r="O33" i="2"/>
  <c r="E34" i="2"/>
  <c r="F34" i="2"/>
  <c r="G34" i="2"/>
  <c r="H34" i="2"/>
  <c r="I34" i="2"/>
  <c r="J34" i="2"/>
  <c r="W34" i="2" s="1"/>
  <c r="K34" i="2"/>
  <c r="L34" i="2"/>
  <c r="M34" i="2"/>
  <c r="Z34" i="2" s="1"/>
  <c r="N34" i="2"/>
  <c r="O34" i="2"/>
  <c r="E35" i="2"/>
  <c r="F35" i="2"/>
  <c r="G35" i="2"/>
  <c r="H35" i="2"/>
  <c r="V35" i="2" s="1"/>
  <c r="X35" i="2" s="1"/>
  <c r="I35" i="2"/>
  <c r="J35" i="2"/>
  <c r="W35" i="2" s="1"/>
  <c r="K35" i="2"/>
  <c r="L35" i="2"/>
  <c r="Y35" i="2" s="1"/>
  <c r="AA35" i="2" s="1"/>
  <c r="M35" i="2"/>
  <c r="Z35" i="2" s="1"/>
  <c r="N35" i="2"/>
  <c r="O35" i="2"/>
  <c r="D24" i="2"/>
  <c r="S24" i="2" s="1"/>
  <c r="U24" i="2" s="1"/>
  <c r="D25" i="2"/>
  <c r="D26" i="2"/>
  <c r="S26" i="2" s="1"/>
  <c r="D27" i="2"/>
  <c r="S27" i="2" s="1"/>
  <c r="D28" i="2"/>
  <c r="S28" i="2" s="1"/>
  <c r="D29" i="2"/>
  <c r="D30" i="2"/>
  <c r="S30" i="2" s="1"/>
  <c r="D31" i="2"/>
  <c r="D32" i="2"/>
  <c r="S32" i="2" s="1"/>
  <c r="D33" i="2"/>
  <c r="D34" i="2"/>
  <c r="S34" i="2" s="1"/>
  <c r="D35" i="2"/>
  <c r="D23" i="2"/>
  <c r="S31" i="2" l="1"/>
  <c r="Y28" i="2"/>
  <c r="T32" i="2"/>
  <c r="U32" i="2" s="1"/>
  <c r="S35" i="2"/>
  <c r="Y24" i="2"/>
  <c r="Y32" i="2"/>
  <c r="AA32" i="2" s="1"/>
  <c r="T28" i="2"/>
  <c r="U28" i="2" s="1"/>
  <c r="T34" i="2"/>
  <c r="V28" i="2"/>
  <c r="X28" i="2" s="1"/>
  <c r="V24" i="2"/>
  <c r="X24" i="2" s="1"/>
  <c r="T35" i="2"/>
  <c r="U35" i="2" s="1"/>
  <c r="Y33" i="2"/>
  <c r="AA33" i="2" s="1"/>
  <c r="V33" i="2"/>
  <c r="X33" i="2" s="1"/>
  <c r="T31" i="2"/>
  <c r="U31" i="2" s="1"/>
  <c r="Y29" i="2"/>
  <c r="AA29" i="2" s="1"/>
  <c r="V29" i="2"/>
  <c r="X29" i="2" s="1"/>
  <c r="T27" i="2"/>
  <c r="U27" i="2" s="1"/>
  <c r="Y25" i="2"/>
  <c r="AA25" i="2" s="1"/>
  <c r="V25" i="2"/>
  <c r="X25" i="2" s="1"/>
  <c r="V32" i="2"/>
  <c r="X32" i="2" s="1"/>
  <c r="T30" i="2"/>
  <c r="U30" i="2" s="1"/>
  <c r="AA28" i="2"/>
  <c r="T26" i="2"/>
  <c r="U26" i="2" s="1"/>
  <c r="AA24" i="2"/>
  <c r="U34" i="2"/>
  <c r="S33" i="2"/>
  <c r="U33" i="2" s="1"/>
  <c r="S29" i="2"/>
  <c r="U29" i="2" s="1"/>
  <c r="S25" i="2"/>
  <c r="U25" i="2" s="1"/>
  <c r="Y34" i="2"/>
  <c r="AA34" i="2" s="1"/>
  <c r="V34" i="2"/>
  <c r="X34" i="2" s="1"/>
  <c r="Y30" i="2"/>
  <c r="AA30" i="2" s="1"/>
  <c r="V30" i="2"/>
  <c r="X30" i="2" s="1"/>
  <c r="Y26" i="2"/>
  <c r="AA26" i="2" s="1"/>
  <c r="V26" i="2"/>
  <c r="X26" i="2" s="1"/>
  <c r="E22" i="1"/>
  <c r="F22" i="1"/>
  <c r="G22" i="1"/>
  <c r="H22" i="1"/>
  <c r="I22" i="1"/>
  <c r="J22" i="1"/>
  <c r="K22" i="1"/>
  <c r="L22" i="1"/>
  <c r="M22" i="1"/>
  <c r="N22" i="1"/>
  <c r="O22" i="1"/>
  <c r="E23" i="1"/>
  <c r="F23" i="1"/>
  <c r="G23" i="1"/>
  <c r="H23" i="1"/>
  <c r="I23" i="1"/>
  <c r="J23" i="1"/>
  <c r="K23" i="1"/>
  <c r="L23" i="1"/>
  <c r="M23" i="1"/>
  <c r="N23" i="1"/>
  <c r="O23" i="1"/>
  <c r="E24" i="1"/>
  <c r="F24" i="1"/>
  <c r="G24" i="1"/>
  <c r="H24" i="1"/>
  <c r="I24" i="1"/>
  <c r="J24" i="1"/>
  <c r="K24" i="1"/>
  <c r="L24" i="1"/>
  <c r="M24" i="1"/>
  <c r="N24" i="1"/>
  <c r="O24" i="1"/>
  <c r="E25" i="1"/>
  <c r="F25" i="1"/>
  <c r="G25" i="1"/>
  <c r="H25" i="1"/>
  <c r="I25" i="1"/>
  <c r="J25" i="1"/>
  <c r="K25" i="1"/>
  <c r="L25" i="1"/>
  <c r="M25" i="1"/>
  <c r="N25" i="1"/>
  <c r="O25" i="1"/>
  <c r="E26" i="1"/>
  <c r="F26" i="1"/>
  <c r="G26" i="1"/>
  <c r="H26" i="1"/>
  <c r="I26" i="1"/>
  <c r="J26" i="1"/>
  <c r="K26" i="1"/>
  <c r="L26" i="1"/>
  <c r="M26" i="1"/>
  <c r="N26" i="1"/>
  <c r="O26" i="1"/>
  <c r="E27" i="1"/>
  <c r="F27" i="1"/>
  <c r="G27" i="1"/>
  <c r="H27" i="1"/>
  <c r="I27" i="1"/>
  <c r="J27" i="1"/>
  <c r="K27" i="1"/>
  <c r="L27" i="1"/>
  <c r="M27" i="1"/>
  <c r="N27" i="1"/>
  <c r="O27" i="1"/>
  <c r="E28" i="1"/>
  <c r="F28" i="1"/>
  <c r="G28" i="1"/>
  <c r="H28" i="1"/>
  <c r="I28" i="1"/>
  <c r="J28" i="1"/>
  <c r="K28" i="1"/>
  <c r="L28" i="1"/>
  <c r="M28" i="1"/>
  <c r="N28" i="1"/>
  <c r="O28" i="1"/>
  <c r="E29" i="1"/>
  <c r="F29" i="1"/>
  <c r="G29" i="1"/>
  <c r="H29" i="1"/>
  <c r="I29" i="1"/>
  <c r="J29" i="1"/>
  <c r="K29" i="1"/>
  <c r="L29" i="1"/>
  <c r="M29" i="1"/>
  <c r="N29" i="1"/>
  <c r="O29" i="1"/>
  <c r="E30" i="1"/>
  <c r="F30" i="1"/>
  <c r="G30" i="1"/>
  <c r="H30" i="1"/>
  <c r="I30" i="1"/>
  <c r="J30" i="1"/>
  <c r="K30" i="1"/>
  <c r="L30" i="1"/>
  <c r="M30" i="1"/>
  <c r="N30" i="1"/>
  <c r="O30" i="1"/>
  <c r="E31" i="1"/>
  <c r="F31" i="1"/>
  <c r="G31" i="1"/>
  <c r="H31" i="1"/>
  <c r="I31" i="1"/>
  <c r="J31" i="1"/>
  <c r="K31" i="1"/>
  <c r="L31" i="1"/>
  <c r="M31" i="1"/>
  <c r="N31" i="1"/>
  <c r="O31" i="1"/>
  <c r="E32" i="1"/>
  <c r="F32" i="1"/>
  <c r="G32" i="1"/>
  <c r="H32" i="1"/>
  <c r="I32" i="1"/>
  <c r="J32" i="1"/>
  <c r="K32" i="1"/>
  <c r="L32" i="1"/>
  <c r="M32" i="1"/>
  <c r="N32" i="1"/>
  <c r="O32" i="1"/>
  <c r="E33" i="1"/>
  <c r="F33" i="1"/>
  <c r="G33" i="1"/>
  <c r="H33" i="1"/>
  <c r="I33" i="1"/>
  <c r="J33" i="1"/>
  <c r="K33" i="1"/>
  <c r="L33" i="1"/>
  <c r="M33" i="1"/>
  <c r="N33" i="1"/>
  <c r="O33" i="1"/>
  <c r="D23" i="1"/>
  <c r="D24" i="1"/>
  <c r="D25" i="1"/>
  <c r="D26" i="1"/>
  <c r="D27" i="1"/>
  <c r="D28" i="1"/>
  <c r="D29" i="1"/>
  <c r="D30" i="1"/>
  <c r="D31" i="1"/>
  <c r="D32" i="1"/>
  <c r="D33" i="1"/>
  <c r="D22" i="1"/>
</calcChain>
</file>

<file path=xl/sharedStrings.xml><?xml version="1.0" encoding="utf-8"?>
<sst xmlns="http://schemas.openxmlformats.org/spreadsheetml/2006/main" count="227" uniqueCount="79">
  <si>
    <t>No.</t>
  </si>
  <si>
    <t>Nama</t>
  </si>
  <si>
    <t>Aspek Kecerdasan</t>
  </si>
  <si>
    <t>Aspek Kinerja</t>
  </si>
  <si>
    <t>Aspek Sikap Kerja</t>
  </si>
  <si>
    <t>Keterangan</t>
  </si>
  <si>
    <t>Penguasaan Jobdesk</t>
  </si>
  <si>
    <t>Penguasaan Product Knowledge</t>
  </si>
  <si>
    <t>Kreatif</t>
  </si>
  <si>
    <t>Inovatif</t>
  </si>
  <si>
    <t>Teliti</t>
  </si>
  <si>
    <t>Disiplin</t>
  </si>
  <si>
    <t>Cepat dan Tepat</t>
  </si>
  <si>
    <t>Karakter</t>
  </si>
  <si>
    <t>Kejujuran</t>
  </si>
  <si>
    <t>Komunikasi</t>
  </si>
  <si>
    <t>Inisiatif</t>
  </si>
  <si>
    <t>C1</t>
  </si>
  <si>
    <t>Bertanggung Jawab</t>
  </si>
  <si>
    <t>K1</t>
  </si>
  <si>
    <t>K2</t>
  </si>
  <si>
    <t>K3</t>
  </si>
  <si>
    <t>K4</t>
  </si>
  <si>
    <t>C2</t>
  </si>
  <si>
    <t>C3</t>
  </si>
  <si>
    <t>C4</t>
  </si>
  <si>
    <t>S1</t>
  </si>
  <si>
    <t>S2</t>
  </si>
  <si>
    <t>S3</t>
  </si>
  <si>
    <t>S4</t>
  </si>
  <si>
    <t>#sample</t>
  </si>
  <si>
    <t>Putri</t>
  </si>
  <si>
    <t>Aldi</t>
  </si>
  <si>
    <t>Fadil</t>
  </si>
  <si>
    <t>Aisyah</t>
  </si>
  <si>
    <t>Zidan</t>
  </si>
  <si>
    <t>Agus</t>
  </si>
  <si>
    <t>Yunia</t>
  </si>
  <si>
    <t>Hilmi</t>
  </si>
  <si>
    <t>Ano</t>
  </si>
  <si>
    <t>Rifki</t>
  </si>
  <si>
    <t>Zhalzha</t>
  </si>
  <si>
    <t>Ruslan</t>
  </si>
  <si>
    <t>Dany</t>
  </si>
  <si>
    <t>NILAI STANDAR</t>
  </si>
  <si>
    <t>G A P</t>
  </si>
  <si>
    <t>PEMETAAN GAP</t>
  </si>
  <si>
    <t>Note :</t>
  </si>
  <si>
    <t>Nilai Pemetaan GAP dan Nilai Standar diperoleh dari keputusan manajemen perusahaan</t>
  </si>
  <si>
    <t>NILAI PEMETAAN GAP</t>
  </si>
  <si>
    <t xml:space="preserve">Aspek Kecerdasan </t>
  </si>
  <si>
    <t>C1 dan C2</t>
  </si>
  <si>
    <t>Secondary Factor</t>
  </si>
  <si>
    <t>C3 dan C4</t>
  </si>
  <si>
    <t>Core Factor</t>
  </si>
  <si>
    <t>K1, K2, dan K4</t>
  </si>
  <si>
    <t>S1, S3, dan S4</t>
  </si>
  <si>
    <t>Rumus Core Factor</t>
  </si>
  <si>
    <t>Jumlah Aspek Core Factor/Banyaknya Core Factor</t>
  </si>
  <si>
    <t>KONVERSI NILAI BOBOT</t>
  </si>
  <si>
    <t>CF</t>
  </si>
  <si>
    <t>SF</t>
  </si>
  <si>
    <t>NK</t>
  </si>
  <si>
    <t>NKC</t>
  </si>
  <si>
    <t>NSK</t>
  </si>
  <si>
    <t>KETERANGAN :</t>
  </si>
  <si>
    <t>CF : CORE FACTOR</t>
  </si>
  <si>
    <t>SF : SECONDARY FACTOR</t>
  </si>
  <si>
    <t>NKC : NILAI KECERDASAN</t>
  </si>
  <si>
    <t>NK : NILAI KINERJA</t>
  </si>
  <si>
    <t>NSK : NILAI SIKAP KERJA</t>
  </si>
  <si>
    <t>CORE FACTOR : 60%</t>
  </si>
  <si>
    <t>SECONDARY FACTOR : 40%</t>
  </si>
  <si>
    <t>PERHITUNGAN CORE FACTOR, SECONDARY FACTOR, DAN NILAI TOTAL</t>
  </si>
  <si>
    <t>HASIL AKHIR</t>
  </si>
  <si>
    <t>ASPEK KECERDASAN : 40%</t>
  </si>
  <si>
    <t>ASPEK KINERJA : 30%</t>
  </si>
  <si>
    <t>ASPEK SIKAP KERJA : 30%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</si>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</sst>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3" borderId="1" xfId="0" applyFont="1" applyFill="1" applyBorder="1"/>
    <xf numFmtId="0" fontId="0" fillId="0" borderId="6" xfId="0" applyBorder="1" applyAlignment="1">
      <alignment horizontal="left"/>
    </xf>
    <xf numFmtId="0" fontId="2" fillId="5" borderId="0" xfId="0" applyFont="1" applyFill="1"/>
    <xf numFmtId="2" fontId="0" fillId="0" borderId="1" xfId="0" applyNumberFormat="1" applyBorder="1"/>
    <xf numFmtId="0" fontId="0" fillId="0" borderId="4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7" borderId="1" xfId="0" applyFill="1" applyBorder="1" applyAlignment="1">
      <alignment horizontal="right"/>
    </xf>
    <xf numFmtId="0" fontId="2" fillId="5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3" borderId="1" xfId="0" applyFill="1" applyBorder="1"/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2200275</xdr:colOff>
      <xdr:row>4</xdr:row>
      <xdr:rowOff>19050</xdr:rowOff>
    </xdr:from>
    <xdr:to>
      <xdr:col>25</xdr:col>
      <xdr:colOff>552450</xdr:colOff>
      <xdr:row>18</xdr:row>
      <xdr:rowOff>56886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0544E6-1D24-449B-AB00-2C0288424E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56" t="29139" r="18182" b="14773"/>
        <a:stretch/>
      </xdr:blipFill>
      <xdr:spPr>
        <a:xfrm>
          <a:off x="8534400" y="790575"/>
          <a:ext cx="5572125" cy="27048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285751</xdr:colOff>
      <xdr:row>3</xdr:row>
      <xdr:rowOff>40821</xdr:rowOff>
    </xdr:from>
    <xdr:to>
      <xdr:col>28</xdr:col>
      <xdr:colOff>1316870</xdr:colOff>
      <xdr:row>17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F1A5C9-0B5B-4897-9338-E0DA5ED50A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03" t="37055" r="14062" b="16506"/>
        <a:stretch/>
      </xdr:blipFill>
      <xdr:spPr>
        <a:xfrm>
          <a:off x="9470572" y="231321"/>
          <a:ext cx="6994071" cy="2626179"/>
        </a:xfrm>
        <a:prstGeom prst="rect">
          <a:avLst/>
        </a:prstGeom>
      </xdr:spPr>
    </xdr:pic>
    <xdr:clientData/>
  </xdr:twoCellAnchor>
  <xdr:twoCellAnchor>
    <xdr:from>
      <xdr:col>0</xdr:col>
      <xdr:colOff>105833</xdr:colOff>
      <xdr:row>15</xdr:row>
      <xdr:rowOff>158750</xdr:rowOff>
    </xdr:from>
    <xdr:to>
      <xdr:col>0</xdr:col>
      <xdr:colOff>529167</xdr:colOff>
      <xdr:row>21</xdr:row>
      <xdr:rowOff>31750</xdr:rowOff>
    </xdr:to>
    <xdr:sp macro="" textlink="">
      <xdr:nvSpPr>
        <xdr:cNvPr id="2" name="Arrow: Curved Right 1">
          <a:extLst>
            <a:ext uri="{FF2B5EF4-FFF2-40B4-BE49-F238E27FC236}">
              <a16:creationId xmlns:a16="http://schemas.microsoft.com/office/drawing/2014/main" id="{6787A5FF-ACBA-47DC-B58D-209D7C012E52}"/>
            </a:ext>
          </a:extLst>
        </xdr:cNvPr>
        <xdr:cNvSpPr/>
      </xdr:nvSpPr>
      <xdr:spPr>
        <a:xfrm>
          <a:off x="105833" y="3026833"/>
          <a:ext cx="423334" cy="1037167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84666</xdr:colOff>
      <xdr:row>25</xdr:row>
      <xdr:rowOff>158750</xdr:rowOff>
    </xdr:from>
    <xdr:to>
      <xdr:col>15</xdr:col>
      <xdr:colOff>550333</xdr:colOff>
      <xdr:row>26</xdr:row>
      <xdr:rowOff>179917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A73184CE-E0D2-4D03-A07B-33DF11A2F508}"/>
            </a:ext>
          </a:extLst>
        </xdr:cNvPr>
        <xdr:cNvSpPr/>
      </xdr:nvSpPr>
      <xdr:spPr>
        <a:xfrm>
          <a:off x="6074833" y="4953000"/>
          <a:ext cx="465667" cy="211667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560919</xdr:colOff>
      <xdr:row>35</xdr:row>
      <xdr:rowOff>52916</xdr:rowOff>
    </xdr:from>
    <xdr:to>
      <xdr:col>16</xdr:col>
      <xdr:colOff>158750</xdr:colOff>
      <xdr:row>36</xdr:row>
      <xdr:rowOff>127000</xdr:rowOff>
    </xdr:to>
    <xdr:cxnSp macro="">
      <xdr:nvCxnSpPr>
        <xdr:cNvPr id="6" name="Connector: Curved 5">
          <a:extLst>
            <a:ext uri="{FF2B5EF4-FFF2-40B4-BE49-F238E27FC236}">
              <a16:creationId xmlns:a16="http://schemas.microsoft.com/office/drawing/2014/main" id="{EC373703-14EF-4357-B2FA-DD9DEF612C0B}"/>
            </a:ext>
          </a:extLst>
        </xdr:cNvPr>
        <xdr:cNvCxnSpPr/>
      </xdr:nvCxnSpPr>
      <xdr:spPr>
        <a:xfrm rot="5400000">
          <a:off x="6524626" y="6778626"/>
          <a:ext cx="264584" cy="211664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95250</xdr:colOff>
      <xdr:row>44</xdr:row>
      <xdr:rowOff>63500</xdr:rowOff>
    </xdr:from>
    <xdr:to>
      <xdr:col>17</xdr:col>
      <xdr:colOff>560917</xdr:colOff>
      <xdr:row>45</xdr:row>
      <xdr:rowOff>84667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A4A87705-6ABA-4D39-9DF1-12F8F2A96B35}"/>
            </a:ext>
          </a:extLst>
        </xdr:cNvPr>
        <xdr:cNvSpPr/>
      </xdr:nvSpPr>
      <xdr:spPr>
        <a:xfrm>
          <a:off x="7027333" y="8477250"/>
          <a:ext cx="465667" cy="211667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637D1-0E3C-4E62-9C35-D67FDDB5CF19}">
  <dimension ref="A3:R33"/>
  <sheetViews>
    <sheetView topLeftCell="B1" workbookViewId="0">
      <selection activeCell="M7" sqref="M7"/>
    </sheetView>
  </sheetViews>
  <sheetFormatPr defaultRowHeight="14.4" x14ac:dyDescent="0.3"/>
  <cols>
    <col min="2" max="2" width="4.109375" bestFit="1" customWidth="1"/>
    <col min="3" max="3" width="12.33203125" customWidth="1"/>
    <col min="4" max="4" width="4.88671875" customWidth="1"/>
    <col min="5" max="6" width="4.5546875" customWidth="1"/>
    <col min="7" max="7" width="4.33203125" customWidth="1"/>
    <col min="8" max="8" width="4.44140625" customWidth="1"/>
    <col min="9" max="9" width="4.33203125" customWidth="1"/>
    <col min="10" max="11" width="4.109375" customWidth="1"/>
    <col min="12" max="12" width="4.44140625" customWidth="1"/>
    <col min="13" max="15" width="4.5546875" customWidth="1"/>
    <col min="17" max="17" width="6.88671875" customWidth="1"/>
    <col min="18" max="18" width="44.33203125" customWidth="1"/>
  </cols>
  <sheetData>
    <row r="3" spans="1:18" ht="15.6" x14ac:dyDescent="0.3">
      <c r="A3" t="s">
        <v>30</v>
      </c>
      <c r="B3" s="23" t="s">
        <v>46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1:18" x14ac:dyDescent="0.3">
      <c r="B4" s="27" t="s">
        <v>0</v>
      </c>
      <c r="C4" s="27" t="s">
        <v>1</v>
      </c>
      <c r="D4" s="25" t="s">
        <v>2</v>
      </c>
      <c r="E4" s="25"/>
      <c r="F4" s="25"/>
      <c r="G4" s="25"/>
      <c r="H4" s="25" t="s">
        <v>3</v>
      </c>
      <c r="I4" s="25"/>
      <c r="J4" s="25"/>
      <c r="K4" s="25"/>
      <c r="L4" s="25" t="s">
        <v>4</v>
      </c>
      <c r="M4" s="25"/>
      <c r="N4" s="25"/>
      <c r="O4" s="25"/>
    </row>
    <row r="5" spans="1:18" x14ac:dyDescent="0.3">
      <c r="B5" s="27"/>
      <c r="C5" s="27"/>
      <c r="D5" s="2" t="s">
        <v>17</v>
      </c>
      <c r="E5" s="2" t="s">
        <v>23</v>
      </c>
      <c r="F5" s="2" t="s">
        <v>24</v>
      </c>
      <c r="G5" s="2" t="s">
        <v>25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18" x14ac:dyDescent="0.3">
      <c r="B6" s="2">
        <v>1</v>
      </c>
      <c r="C6" s="3" t="s">
        <v>31</v>
      </c>
      <c r="D6" s="3">
        <v>4</v>
      </c>
      <c r="E6" s="3">
        <v>3</v>
      </c>
      <c r="F6" s="3">
        <v>4</v>
      </c>
      <c r="G6" s="3">
        <v>4</v>
      </c>
      <c r="H6" s="3">
        <v>4</v>
      </c>
      <c r="I6" s="3">
        <v>4</v>
      </c>
      <c r="J6" s="3">
        <v>4</v>
      </c>
      <c r="K6" s="3">
        <v>3</v>
      </c>
      <c r="L6" s="3">
        <v>4</v>
      </c>
      <c r="M6" s="3">
        <v>4</v>
      </c>
      <c r="N6" s="3">
        <v>4</v>
      </c>
      <c r="O6" s="3">
        <v>4</v>
      </c>
      <c r="Q6" s="24" t="s">
        <v>5</v>
      </c>
      <c r="R6" s="24"/>
    </row>
    <row r="7" spans="1:18" x14ac:dyDescent="0.3">
      <c r="B7" s="2">
        <v>2</v>
      </c>
      <c r="C7" s="3" t="s">
        <v>32</v>
      </c>
      <c r="D7" s="3">
        <v>5</v>
      </c>
      <c r="E7" s="3">
        <v>5</v>
      </c>
      <c r="F7" s="3">
        <v>3</v>
      </c>
      <c r="G7" s="3">
        <v>4</v>
      </c>
      <c r="H7" s="3">
        <v>4</v>
      </c>
      <c r="I7" s="3">
        <v>4</v>
      </c>
      <c r="J7" s="3">
        <v>4</v>
      </c>
      <c r="K7" s="3">
        <v>3</v>
      </c>
      <c r="L7" s="3">
        <v>4</v>
      </c>
      <c r="M7" s="3">
        <v>4</v>
      </c>
      <c r="N7" s="3">
        <v>3</v>
      </c>
      <c r="O7" s="3">
        <v>5</v>
      </c>
      <c r="Q7" t="s">
        <v>17</v>
      </c>
      <c r="R7" t="s">
        <v>6</v>
      </c>
    </row>
    <row r="8" spans="1:18" x14ac:dyDescent="0.3">
      <c r="B8" s="2">
        <v>3</v>
      </c>
      <c r="C8" s="3" t="s">
        <v>33</v>
      </c>
      <c r="D8" s="3">
        <v>4</v>
      </c>
      <c r="E8" s="3">
        <v>4</v>
      </c>
      <c r="F8" s="3">
        <v>5</v>
      </c>
      <c r="G8" s="3">
        <v>4</v>
      </c>
      <c r="H8" s="3">
        <v>4</v>
      </c>
      <c r="I8" s="3">
        <v>3</v>
      </c>
      <c r="J8" s="3">
        <v>3</v>
      </c>
      <c r="K8" s="3">
        <v>3</v>
      </c>
      <c r="L8" s="3">
        <v>4</v>
      </c>
      <c r="M8" s="3">
        <v>5</v>
      </c>
      <c r="N8" s="3">
        <v>5</v>
      </c>
      <c r="O8" s="3">
        <v>5</v>
      </c>
      <c r="Q8" t="s">
        <v>23</v>
      </c>
      <c r="R8" t="s">
        <v>7</v>
      </c>
    </row>
    <row r="9" spans="1:18" x14ac:dyDescent="0.3">
      <c r="B9" s="2">
        <v>4</v>
      </c>
      <c r="C9" s="3" t="s">
        <v>35</v>
      </c>
      <c r="D9" s="3">
        <v>5</v>
      </c>
      <c r="E9" s="3">
        <v>5</v>
      </c>
      <c r="F9" s="3">
        <v>3</v>
      </c>
      <c r="G9" s="3">
        <v>4</v>
      </c>
      <c r="H9" s="3">
        <v>4</v>
      </c>
      <c r="I9" s="3">
        <v>4</v>
      </c>
      <c r="J9" s="3">
        <v>4</v>
      </c>
      <c r="K9" s="3">
        <v>3</v>
      </c>
      <c r="L9" s="3">
        <v>3</v>
      </c>
      <c r="M9" s="3">
        <v>4</v>
      </c>
      <c r="N9" s="3">
        <v>3</v>
      </c>
      <c r="O9" s="3">
        <v>4</v>
      </c>
      <c r="Q9" t="s">
        <v>24</v>
      </c>
      <c r="R9" t="s">
        <v>8</v>
      </c>
    </row>
    <row r="10" spans="1:18" x14ac:dyDescent="0.3">
      <c r="B10" s="2">
        <v>5</v>
      </c>
      <c r="C10" s="3" t="s">
        <v>36</v>
      </c>
      <c r="D10" s="3">
        <v>5</v>
      </c>
      <c r="E10" s="3">
        <v>4</v>
      </c>
      <c r="F10" s="3">
        <v>4</v>
      </c>
      <c r="G10" s="3">
        <v>4</v>
      </c>
      <c r="H10" s="3">
        <v>4</v>
      </c>
      <c r="I10" s="3">
        <v>4</v>
      </c>
      <c r="J10" s="3">
        <v>4</v>
      </c>
      <c r="K10" s="3">
        <v>4</v>
      </c>
      <c r="L10" s="3">
        <v>4</v>
      </c>
      <c r="M10" s="3">
        <v>4</v>
      </c>
      <c r="N10" s="3">
        <v>4</v>
      </c>
      <c r="O10" s="3">
        <v>4</v>
      </c>
      <c r="Q10" t="s">
        <v>25</v>
      </c>
      <c r="R10" t="s">
        <v>9</v>
      </c>
    </row>
    <row r="11" spans="1:18" x14ac:dyDescent="0.3">
      <c r="B11" s="2">
        <v>6</v>
      </c>
      <c r="C11" s="3" t="s">
        <v>37</v>
      </c>
      <c r="D11" s="3">
        <v>4</v>
      </c>
      <c r="E11" s="3">
        <v>5</v>
      </c>
      <c r="F11" s="3">
        <v>3</v>
      </c>
      <c r="G11" s="3">
        <v>3</v>
      </c>
      <c r="H11" s="3">
        <v>4</v>
      </c>
      <c r="I11" s="3">
        <v>3</v>
      </c>
      <c r="J11" s="3">
        <v>4</v>
      </c>
      <c r="K11" s="3">
        <v>3</v>
      </c>
      <c r="L11" s="3">
        <v>4</v>
      </c>
      <c r="M11" s="3">
        <v>5</v>
      </c>
      <c r="N11" s="3">
        <v>4</v>
      </c>
      <c r="O11" s="3">
        <v>4</v>
      </c>
      <c r="Q11" t="s">
        <v>19</v>
      </c>
      <c r="R11" t="s">
        <v>10</v>
      </c>
    </row>
    <row r="12" spans="1:18" x14ac:dyDescent="0.3">
      <c r="B12" s="2">
        <v>7</v>
      </c>
      <c r="C12" s="3" t="s">
        <v>38</v>
      </c>
      <c r="D12" s="3">
        <v>5</v>
      </c>
      <c r="E12" s="3">
        <v>5</v>
      </c>
      <c r="F12" s="3">
        <v>4</v>
      </c>
      <c r="G12" s="3">
        <v>4</v>
      </c>
      <c r="H12" s="3">
        <v>4</v>
      </c>
      <c r="I12" s="3">
        <v>4</v>
      </c>
      <c r="J12" s="3">
        <v>3</v>
      </c>
      <c r="K12" s="3">
        <v>4</v>
      </c>
      <c r="L12" s="3">
        <v>4</v>
      </c>
      <c r="M12" s="3">
        <v>4</v>
      </c>
      <c r="N12" s="3">
        <v>3</v>
      </c>
      <c r="O12" s="3">
        <v>4</v>
      </c>
      <c r="Q12" t="s">
        <v>20</v>
      </c>
      <c r="R12" t="s">
        <v>11</v>
      </c>
    </row>
    <row r="13" spans="1:18" x14ac:dyDescent="0.3">
      <c r="B13" s="2">
        <v>8</v>
      </c>
      <c r="C13" s="3" t="s">
        <v>34</v>
      </c>
      <c r="D13" s="3">
        <v>5</v>
      </c>
      <c r="E13" s="3">
        <v>4</v>
      </c>
      <c r="F13" s="3">
        <v>5</v>
      </c>
      <c r="G13" s="3">
        <v>5</v>
      </c>
      <c r="H13" s="3">
        <v>4</v>
      </c>
      <c r="I13" s="3">
        <v>3</v>
      </c>
      <c r="J13" s="3">
        <v>4</v>
      </c>
      <c r="K13" s="3">
        <v>4</v>
      </c>
      <c r="L13" s="3">
        <v>5</v>
      </c>
      <c r="M13" s="3">
        <v>5</v>
      </c>
      <c r="N13" s="3">
        <v>4</v>
      </c>
      <c r="O13" s="3">
        <v>5</v>
      </c>
      <c r="Q13" t="s">
        <v>21</v>
      </c>
      <c r="R13" t="s">
        <v>18</v>
      </c>
    </row>
    <row r="14" spans="1:18" x14ac:dyDescent="0.3">
      <c r="B14" s="2">
        <v>9</v>
      </c>
      <c r="C14" s="3" t="s">
        <v>39</v>
      </c>
      <c r="D14" s="3">
        <v>4</v>
      </c>
      <c r="E14" s="3">
        <v>5</v>
      </c>
      <c r="F14" s="3">
        <v>3</v>
      </c>
      <c r="G14" s="3">
        <v>3</v>
      </c>
      <c r="H14" s="3">
        <v>4</v>
      </c>
      <c r="I14" s="3">
        <v>4</v>
      </c>
      <c r="J14" s="3">
        <v>4</v>
      </c>
      <c r="K14" s="3">
        <v>3</v>
      </c>
      <c r="L14" s="3">
        <v>4</v>
      </c>
      <c r="M14" s="3">
        <v>5</v>
      </c>
      <c r="N14" s="3">
        <v>4</v>
      </c>
      <c r="O14" s="3">
        <v>5</v>
      </c>
      <c r="Q14" t="s">
        <v>22</v>
      </c>
      <c r="R14" t="s">
        <v>12</v>
      </c>
    </row>
    <row r="15" spans="1:18" x14ac:dyDescent="0.3">
      <c r="B15" s="2">
        <v>10</v>
      </c>
      <c r="C15" s="3" t="s">
        <v>40</v>
      </c>
      <c r="D15" s="3">
        <v>3</v>
      </c>
      <c r="E15" s="3">
        <v>2</v>
      </c>
      <c r="F15" s="3">
        <v>2</v>
      </c>
      <c r="G15" s="3">
        <v>2</v>
      </c>
      <c r="H15" s="3">
        <v>3</v>
      </c>
      <c r="I15" s="3">
        <v>3</v>
      </c>
      <c r="J15" s="3">
        <v>3</v>
      </c>
      <c r="K15" s="3">
        <v>1</v>
      </c>
      <c r="L15" s="3">
        <v>3</v>
      </c>
      <c r="M15" s="3">
        <v>3</v>
      </c>
      <c r="N15" s="3">
        <v>2</v>
      </c>
      <c r="O15" s="3">
        <v>3</v>
      </c>
      <c r="Q15" t="s">
        <v>26</v>
      </c>
      <c r="R15" t="s">
        <v>14</v>
      </c>
    </row>
    <row r="16" spans="1:18" x14ac:dyDescent="0.3">
      <c r="B16" s="2">
        <v>11</v>
      </c>
      <c r="C16" s="3" t="s">
        <v>41</v>
      </c>
      <c r="D16" s="3">
        <v>4</v>
      </c>
      <c r="E16" s="3">
        <v>4</v>
      </c>
      <c r="F16" s="3">
        <v>4</v>
      </c>
      <c r="G16" s="3">
        <v>4</v>
      </c>
      <c r="H16" s="3">
        <v>4</v>
      </c>
      <c r="I16" s="3">
        <v>5</v>
      </c>
      <c r="J16" s="3">
        <v>4</v>
      </c>
      <c r="K16" s="3">
        <v>3</v>
      </c>
      <c r="L16" s="3">
        <v>4</v>
      </c>
      <c r="M16" s="3">
        <v>4</v>
      </c>
      <c r="N16" s="3">
        <v>4</v>
      </c>
      <c r="O16" s="3">
        <v>4</v>
      </c>
      <c r="Q16" t="s">
        <v>27</v>
      </c>
      <c r="R16" t="s">
        <v>13</v>
      </c>
    </row>
    <row r="17" spans="2:18" x14ac:dyDescent="0.3">
      <c r="B17" s="2">
        <v>12</v>
      </c>
      <c r="C17" s="3" t="s">
        <v>42</v>
      </c>
      <c r="D17" s="3">
        <v>5</v>
      </c>
      <c r="E17" s="3">
        <v>5</v>
      </c>
      <c r="F17" s="3">
        <v>4</v>
      </c>
      <c r="G17" s="3">
        <v>4</v>
      </c>
      <c r="H17" s="3">
        <v>5</v>
      </c>
      <c r="I17" s="3">
        <v>4</v>
      </c>
      <c r="J17" s="3">
        <v>4</v>
      </c>
      <c r="K17" s="3">
        <v>5</v>
      </c>
      <c r="L17" s="3">
        <v>4</v>
      </c>
      <c r="M17" s="3">
        <v>5</v>
      </c>
      <c r="N17" s="3">
        <v>4</v>
      </c>
      <c r="O17" s="3">
        <v>5</v>
      </c>
      <c r="Q17" t="s">
        <v>28</v>
      </c>
      <c r="R17" t="s">
        <v>16</v>
      </c>
    </row>
    <row r="18" spans="2:18" x14ac:dyDescent="0.3">
      <c r="B18" s="2">
        <v>13</v>
      </c>
      <c r="C18" s="3" t="s">
        <v>43</v>
      </c>
      <c r="D18" s="3">
        <v>5</v>
      </c>
      <c r="E18" s="3">
        <v>4</v>
      </c>
      <c r="F18" s="3">
        <v>4</v>
      </c>
      <c r="G18" s="3">
        <v>4</v>
      </c>
      <c r="H18" s="3">
        <v>5</v>
      </c>
      <c r="I18" s="3">
        <v>4</v>
      </c>
      <c r="J18" s="3">
        <v>4</v>
      </c>
      <c r="K18" s="3">
        <v>3</v>
      </c>
      <c r="L18" s="3">
        <v>4</v>
      </c>
      <c r="M18" s="3">
        <v>4</v>
      </c>
      <c r="N18" s="3">
        <v>4</v>
      </c>
      <c r="O18" s="3">
        <v>4</v>
      </c>
      <c r="Q18" t="s">
        <v>29</v>
      </c>
      <c r="R18" t="s">
        <v>15</v>
      </c>
    </row>
    <row r="19" spans="2:18" s="1" customFormat="1" ht="25.5" customHeight="1" x14ac:dyDescent="0.3">
      <c r="B19" s="26" t="s">
        <v>44</v>
      </c>
      <c r="C19" s="26"/>
      <c r="D19" s="21">
        <v>4</v>
      </c>
      <c r="E19" s="21">
        <v>4</v>
      </c>
      <c r="F19" s="21">
        <v>3</v>
      </c>
      <c r="G19" s="21">
        <v>3</v>
      </c>
      <c r="H19" s="21">
        <v>4</v>
      </c>
      <c r="I19" s="21">
        <v>3</v>
      </c>
      <c r="J19" s="21">
        <v>3</v>
      </c>
      <c r="K19" s="21">
        <v>3</v>
      </c>
      <c r="L19" s="21">
        <v>4</v>
      </c>
      <c r="M19" s="21">
        <v>4</v>
      </c>
      <c r="N19" s="21">
        <v>3</v>
      </c>
      <c r="O19" s="21">
        <v>4</v>
      </c>
    </row>
    <row r="20" spans="2:18" s="1" customFormat="1" ht="31.5" customHeight="1" x14ac:dyDescent="0.3">
      <c r="B20" s="22" t="s">
        <v>45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Q20" s="5" t="s">
        <v>47</v>
      </c>
      <c r="R20" s="4" t="s">
        <v>48</v>
      </c>
    </row>
    <row r="21" spans="2:18" x14ac:dyDescent="0.3">
      <c r="B21" s="2">
        <v>1</v>
      </c>
      <c r="C21" s="3" t="s">
        <v>31</v>
      </c>
      <c r="D21" s="3">
        <f>(D6-$D$19)</f>
        <v>0</v>
      </c>
      <c r="E21" s="3">
        <f>(E6-$E$19)</f>
        <v>-1</v>
      </c>
      <c r="F21" s="3">
        <f>(F6-$F$19)</f>
        <v>1</v>
      </c>
      <c r="G21" s="3">
        <f>(G6-$G$19)</f>
        <v>1</v>
      </c>
      <c r="H21" s="3">
        <f>(H6-$H$19)</f>
        <v>0</v>
      </c>
      <c r="I21" s="3">
        <f>(I6-$I$19)</f>
        <v>1</v>
      </c>
      <c r="J21" s="3">
        <f>(J6-$J$19)</f>
        <v>1</v>
      </c>
      <c r="K21" s="3">
        <f>(K6-$K$19)</f>
        <v>0</v>
      </c>
      <c r="L21" s="3">
        <f>(L6-$L$19)</f>
        <v>0</v>
      </c>
      <c r="M21" s="3">
        <f>(M6-$M$19)</f>
        <v>0</v>
      </c>
      <c r="N21" s="3">
        <f>(N6-$N$19)</f>
        <v>1</v>
      </c>
      <c r="O21" s="3">
        <f>(O6-$O$19)</f>
        <v>0</v>
      </c>
    </row>
    <row r="22" spans="2:18" x14ac:dyDescent="0.3">
      <c r="B22" s="2">
        <v>2</v>
      </c>
      <c r="C22" s="3" t="s">
        <v>32</v>
      </c>
      <c r="D22" s="3">
        <f>(D7-$D$19)</f>
        <v>1</v>
      </c>
      <c r="E22" s="3">
        <f t="shared" ref="E22:O22" si="0">(E7-$D$19)</f>
        <v>1</v>
      </c>
      <c r="F22" s="3">
        <f t="shared" si="0"/>
        <v>-1</v>
      </c>
      <c r="G22" s="3">
        <f t="shared" si="0"/>
        <v>0</v>
      </c>
      <c r="H22" s="3">
        <f t="shared" si="0"/>
        <v>0</v>
      </c>
      <c r="I22" s="3">
        <f t="shared" si="0"/>
        <v>0</v>
      </c>
      <c r="J22" s="3">
        <f t="shared" si="0"/>
        <v>0</v>
      </c>
      <c r="K22" s="3">
        <f t="shared" si="0"/>
        <v>-1</v>
      </c>
      <c r="L22" s="3">
        <f t="shared" si="0"/>
        <v>0</v>
      </c>
      <c r="M22" s="3">
        <f t="shared" si="0"/>
        <v>0</v>
      </c>
      <c r="N22" s="3">
        <f t="shared" si="0"/>
        <v>-1</v>
      </c>
      <c r="O22" s="3">
        <f t="shared" si="0"/>
        <v>1</v>
      </c>
    </row>
    <row r="23" spans="2:18" x14ac:dyDescent="0.3">
      <c r="B23" s="2">
        <v>3</v>
      </c>
      <c r="C23" s="3" t="s">
        <v>33</v>
      </c>
      <c r="D23" s="3">
        <f t="shared" ref="D23:O33" si="1">(D8-$D$19)</f>
        <v>0</v>
      </c>
      <c r="E23" s="3">
        <f t="shared" si="1"/>
        <v>0</v>
      </c>
      <c r="F23" s="3">
        <f t="shared" si="1"/>
        <v>1</v>
      </c>
      <c r="G23" s="3">
        <f t="shared" si="1"/>
        <v>0</v>
      </c>
      <c r="H23" s="3">
        <f t="shared" si="1"/>
        <v>0</v>
      </c>
      <c r="I23" s="3">
        <f t="shared" si="1"/>
        <v>-1</v>
      </c>
      <c r="J23" s="3">
        <f t="shared" si="1"/>
        <v>-1</v>
      </c>
      <c r="K23" s="3">
        <f t="shared" si="1"/>
        <v>-1</v>
      </c>
      <c r="L23" s="3">
        <f t="shared" si="1"/>
        <v>0</v>
      </c>
      <c r="M23" s="3">
        <f t="shared" si="1"/>
        <v>1</v>
      </c>
      <c r="N23" s="3">
        <f t="shared" si="1"/>
        <v>1</v>
      </c>
      <c r="O23" s="3">
        <f t="shared" si="1"/>
        <v>1</v>
      </c>
    </row>
    <row r="24" spans="2:18" x14ac:dyDescent="0.3">
      <c r="B24" s="2">
        <v>4</v>
      </c>
      <c r="C24" s="3" t="s">
        <v>35</v>
      </c>
      <c r="D24" s="3">
        <f t="shared" si="1"/>
        <v>1</v>
      </c>
      <c r="E24" s="3">
        <f t="shared" si="1"/>
        <v>1</v>
      </c>
      <c r="F24" s="3">
        <f t="shared" si="1"/>
        <v>-1</v>
      </c>
      <c r="G24" s="3">
        <f t="shared" si="1"/>
        <v>0</v>
      </c>
      <c r="H24" s="3">
        <f t="shared" si="1"/>
        <v>0</v>
      </c>
      <c r="I24" s="3">
        <f t="shared" si="1"/>
        <v>0</v>
      </c>
      <c r="J24" s="3">
        <f t="shared" si="1"/>
        <v>0</v>
      </c>
      <c r="K24" s="3">
        <f t="shared" si="1"/>
        <v>-1</v>
      </c>
      <c r="L24" s="3">
        <f t="shared" si="1"/>
        <v>-1</v>
      </c>
      <c r="M24" s="3">
        <f t="shared" si="1"/>
        <v>0</v>
      </c>
      <c r="N24" s="3">
        <f t="shared" si="1"/>
        <v>-1</v>
      </c>
      <c r="O24" s="3">
        <f t="shared" si="1"/>
        <v>0</v>
      </c>
    </row>
    <row r="25" spans="2:18" x14ac:dyDescent="0.3">
      <c r="B25" s="2">
        <v>5</v>
      </c>
      <c r="C25" s="3" t="s">
        <v>36</v>
      </c>
      <c r="D25" s="3">
        <f t="shared" si="1"/>
        <v>1</v>
      </c>
      <c r="E25" s="3">
        <f t="shared" si="1"/>
        <v>0</v>
      </c>
      <c r="F25" s="3">
        <f t="shared" si="1"/>
        <v>0</v>
      </c>
      <c r="G25" s="3">
        <f t="shared" si="1"/>
        <v>0</v>
      </c>
      <c r="H25" s="3">
        <f t="shared" si="1"/>
        <v>0</v>
      </c>
      <c r="I25" s="3">
        <f t="shared" si="1"/>
        <v>0</v>
      </c>
      <c r="J25" s="3">
        <f t="shared" si="1"/>
        <v>0</v>
      </c>
      <c r="K25" s="3">
        <f t="shared" si="1"/>
        <v>0</v>
      </c>
      <c r="L25" s="3">
        <f t="shared" si="1"/>
        <v>0</v>
      </c>
      <c r="M25" s="3">
        <f t="shared" si="1"/>
        <v>0</v>
      </c>
      <c r="N25" s="3">
        <f t="shared" si="1"/>
        <v>0</v>
      </c>
      <c r="O25" s="3">
        <f t="shared" si="1"/>
        <v>0</v>
      </c>
    </row>
    <row r="26" spans="2:18" x14ac:dyDescent="0.3">
      <c r="B26" s="2">
        <v>6</v>
      </c>
      <c r="C26" s="3" t="s">
        <v>37</v>
      </c>
      <c r="D26" s="3">
        <f t="shared" si="1"/>
        <v>0</v>
      </c>
      <c r="E26" s="3">
        <f t="shared" si="1"/>
        <v>1</v>
      </c>
      <c r="F26" s="3">
        <f t="shared" si="1"/>
        <v>-1</v>
      </c>
      <c r="G26" s="3">
        <f t="shared" si="1"/>
        <v>-1</v>
      </c>
      <c r="H26" s="3">
        <f t="shared" si="1"/>
        <v>0</v>
      </c>
      <c r="I26" s="3">
        <f t="shared" si="1"/>
        <v>-1</v>
      </c>
      <c r="J26" s="3">
        <f t="shared" si="1"/>
        <v>0</v>
      </c>
      <c r="K26" s="3">
        <f t="shared" si="1"/>
        <v>-1</v>
      </c>
      <c r="L26" s="3">
        <f t="shared" si="1"/>
        <v>0</v>
      </c>
      <c r="M26" s="3">
        <f t="shared" si="1"/>
        <v>1</v>
      </c>
      <c r="N26" s="3">
        <f t="shared" si="1"/>
        <v>0</v>
      </c>
      <c r="O26" s="3">
        <f t="shared" si="1"/>
        <v>0</v>
      </c>
    </row>
    <row r="27" spans="2:18" x14ac:dyDescent="0.3">
      <c r="B27" s="2">
        <v>7</v>
      </c>
      <c r="C27" s="3" t="s">
        <v>38</v>
      </c>
      <c r="D27" s="3">
        <f t="shared" si="1"/>
        <v>1</v>
      </c>
      <c r="E27" s="3">
        <f t="shared" si="1"/>
        <v>1</v>
      </c>
      <c r="F27" s="3">
        <f t="shared" si="1"/>
        <v>0</v>
      </c>
      <c r="G27" s="3">
        <f t="shared" si="1"/>
        <v>0</v>
      </c>
      <c r="H27" s="3">
        <f t="shared" si="1"/>
        <v>0</v>
      </c>
      <c r="I27" s="3">
        <f t="shared" si="1"/>
        <v>0</v>
      </c>
      <c r="J27" s="3">
        <f t="shared" si="1"/>
        <v>-1</v>
      </c>
      <c r="K27" s="3">
        <f t="shared" si="1"/>
        <v>0</v>
      </c>
      <c r="L27" s="3">
        <f t="shared" si="1"/>
        <v>0</v>
      </c>
      <c r="M27" s="3">
        <f t="shared" si="1"/>
        <v>0</v>
      </c>
      <c r="N27" s="3">
        <f t="shared" si="1"/>
        <v>-1</v>
      </c>
      <c r="O27" s="3">
        <f t="shared" si="1"/>
        <v>0</v>
      </c>
    </row>
    <row r="28" spans="2:18" x14ac:dyDescent="0.3">
      <c r="B28" s="2">
        <v>8</v>
      </c>
      <c r="C28" s="3" t="s">
        <v>34</v>
      </c>
      <c r="D28" s="3">
        <f t="shared" si="1"/>
        <v>1</v>
      </c>
      <c r="E28" s="3">
        <f t="shared" si="1"/>
        <v>0</v>
      </c>
      <c r="F28" s="3">
        <f t="shared" si="1"/>
        <v>1</v>
      </c>
      <c r="G28" s="3">
        <f t="shared" si="1"/>
        <v>1</v>
      </c>
      <c r="H28" s="3">
        <f t="shared" si="1"/>
        <v>0</v>
      </c>
      <c r="I28" s="3">
        <f t="shared" si="1"/>
        <v>-1</v>
      </c>
      <c r="J28" s="3">
        <f t="shared" si="1"/>
        <v>0</v>
      </c>
      <c r="K28" s="3">
        <f t="shared" si="1"/>
        <v>0</v>
      </c>
      <c r="L28" s="3">
        <f t="shared" si="1"/>
        <v>1</v>
      </c>
      <c r="M28" s="3">
        <f t="shared" si="1"/>
        <v>1</v>
      </c>
      <c r="N28" s="3">
        <f t="shared" si="1"/>
        <v>0</v>
      </c>
      <c r="O28" s="3">
        <f t="shared" si="1"/>
        <v>1</v>
      </c>
    </row>
    <row r="29" spans="2:18" x14ac:dyDescent="0.3">
      <c r="B29" s="2">
        <v>9</v>
      </c>
      <c r="C29" s="3" t="s">
        <v>39</v>
      </c>
      <c r="D29" s="3">
        <f t="shared" si="1"/>
        <v>0</v>
      </c>
      <c r="E29" s="3">
        <f t="shared" si="1"/>
        <v>1</v>
      </c>
      <c r="F29" s="3">
        <f t="shared" si="1"/>
        <v>-1</v>
      </c>
      <c r="G29" s="3">
        <f t="shared" si="1"/>
        <v>-1</v>
      </c>
      <c r="H29" s="3">
        <f t="shared" si="1"/>
        <v>0</v>
      </c>
      <c r="I29" s="3">
        <f t="shared" si="1"/>
        <v>0</v>
      </c>
      <c r="J29" s="3">
        <f t="shared" si="1"/>
        <v>0</v>
      </c>
      <c r="K29" s="3">
        <f t="shared" si="1"/>
        <v>-1</v>
      </c>
      <c r="L29" s="3">
        <f t="shared" si="1"/>
        <v>0</v>
      </c>
      <c r="M29" s="3">
        <f t="shared" si="1"/>
        <v>1</v>
      </c>
      <c r="N29" s="3">
        <f t="shared" si="1"/>
        <v>0</v>
      </c>
      <c r="O29" s="3">
        <f t="shared" si="1"/>
        <v>1</v>
      </c>
    </row>
    <row r="30" spans="2:18" x14ac:dyDescent="0.3">
      <c r="B30" s="2">
        <v>10</v>
      </c>
      <c r="C30" s="3" t="s">
        <v>40</v>
      </c>
      <c r="D30" s="3">
        <f t="shared" si="1"/>
        <v>-1</v>
      </c>
      <c r="E30" s="3">
        <f t="shared" si="1"/>
        <v>-2</v>
      </c>
      <c r="F30" s="3">
        <f t="shared" si="1"/>
        <v>-2</v>
      </c>
      <c r="G30" s="3">
        <f t="shared" si="1"/>
        <v>-2</v>
      </c>
      <c r="H30" s="3">
        <f t="shared" si="1"/>
        <v>-1</v>
      </c>
      <c r="I30" s="3">
        <f t="shared" si="1"/>
        <v>-1</v>
      </c>
      <c r="J30" s="3">
        <f t="shared" si="1"/>
        <v>-1</v>
      </c>
      <c r="K30" s="3">
        <f t="shared" si="1"/>
        <v>-3</v>
      </c>
      <c r="L30" s="3">
        <f t="shared" si="1"/>
        <v>-1</v>
      </c>
      <c r="M30" s="3">
        <f t="shared" si="1"/>
        <v>-1</v>
      </c>
      <c r="N30" s="3">
        <f t="shared" si="1"/>
        <v>-2</v>
      </c>
      <c r="O30" s="3">
        <f t="shared" si="1"/>
        <v>-1</v>
      </c>
    </row>
    <row r="31" spans="2:18" x14ac:dyDescent="0.3">
      <c r="B31" s="2">
        <v>11</v>
      </c>
      <c r="C31" s="3" t="s">
        <v>41</v>
      </c>
      <c r="D31" s="3">
        <f t="shared" si="1"/>
        <v>0</v>
      </c>
      <c r="E31" s="3">
        <f t="shared" si="1"/>
        <v>0</v>
      </c>
      <c r="F31" s="3">
        <f t="shared" si="1"/>
        <v>0</v>
      </c>
      <c r="G31" s="3">
        <f t="shared" si="1"/>
        <v>0</v>
      </c>
      <c r="H31" s="3">
        <f t="shared" si="1"/>
        <v>0</v>
      </c>
      <c r="I31" s="3">
        <f t="shared" si="1"/>
        <v>1</v>
      </c>
      <c r="J31" s="3">
        <f t="shared" si="1"/>
        <v>0</v>
      </c>
      <c r="K31" s="3">
        <f t="shared" si="1"/>
        <v>-1</v>
      </c>
      <c r="L31" s="3">
        <f t="shared" si="1"/>
        <v>0</v>
      </c>
      <c r="M31" s="3">
        <f t="shared" si="1"/>
        <v>0</v>
      </c>
      <c r="N31" s="3">
        <f t="shared" si="1"/>
        <v>0</v>
      </c>
      <c r="O31" s="3">
        <f t="shared" si="1"/>
        <v>0</v>
      </c>
    </row>
    <row r="32" spans="2:18" x14ac:dyDescent="0.3">
      <c r="B32" s="2">
        <v>12</v>
      </c>
      <c r="C32" s="3" t="s">
        <v>42</v>
      </c>
      <c r="D32" s="3">
        <f t="shared" si="1"/>
        <v>1</v>
      </c>
      <c r="E32" s="3">
        <f t="shared" si="1"/>
        <v>1</v>
      </c>
      <c r="F32" s="3">
        <f t="shared" si="1"/>
        <v>0</v>
      </c>
      <c r="G32" s="3">
        <f t="shared" si="1"/>
        <v>0</v>
      </c>
      <c r="H32" s="3">
        <f t="shared" si="1"/>
        <v>1</v>
      </c>
      <c r="I32" s="3">
        <f t="shared" si="1"/>
        <v>0</v>
      </c>
      <c r="J32" s="3">
        <f t="shared" si="1"/>
        <v>0</v>
      </c>
      <c r="K32" s="3">
        <f t="shared" si="1"/>
        <v>1</v>
      </c>
      <c r="L32" s="3">
        <f t="shared" si="1"/>
        <v>0</v>
      </c>
      <c r="M32" s="3">
        <f t="shared" si="1"/>
        <v>1</v>
      </c>
      <c r="N32" s="3">
        <f t="shared" si="1"/>
        <v>0</v>
      </c>
      <c r="O32" s="3">
        <f t="shared" si="1"/>
        <v>1</v>
      </c>
    </row>
    <row r="33" spans="2:15" x14ac:dyDescent="0.3">
      <c r="B33" s="2">
        <v>13</v>
      </c>
      <c r="C33" s="3" t="s">
        <v>43</v>
      </c>
      <c r="D33" s="3">
        <f t="shared" si="1"/>
        <v>1</v>
      </c>
      <c r="E33" s="3">
        <f t="shared" si="1"/>
        <v>0</v>
      </c>
      <c r="F33" s="3">
        <f t="shared" si="1"/>
        <v>0</v>
      </c>
      <c r="G33" s="3">
        <f t="shared" si="1"/>
        <v>0</v>
      </c>
      <c r="H33" s="3">
        <f t="shared" si="1"/>
        <v>1</v>
      </c>
      <c r="I33" s="3">
        <f t="shared" si="1"/>
        <v>0</v>
      </c>
      <c r="J33" s="3">
        <f t="shared" si="1"/>
        <v>0</v>
      </c>
      <c r="K33" s="3">
        <f t="shared" si="1"/>
        <v>-1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</row>
  </sheetData>
  <mergeCells count="9">
    <mergeCell ref="B20:O20"/>
    <mergeCell ref="B3:O3"/>
    <mergeCell ref="Q6:R6"/>
    <mergeCell ref="D4:G4"/>
    <mergeCell ref="H4:K4"/>
    <mergeCell ref="B19:C19"/>
    <mergeCell ref="L4:O4"/>
    <mergeCell ref="B4:B5"/>
    <mergeCell ref="C4:C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12771-CAF5-4977-BBBE-B52180835D22}">
  <dimension ref="B3:AE51"/>
  <sheetViews>
    <sheetView tabSelected="1" topLeftCell="E29" zoomScaleNormal="100" workbookViewId="0">
      <selection activeCell="R55" sqref="R55"/>
    </sheetView>
  </sheetViews>
  <sheetFormatPr defaultRowHeight="14.4" x14ac:dyDescent="0.3"/>
  <cols>
    <col min="4" max="4" width="5.33203125" customWidth="1"/>
    <col min="5" max="7" width="4.6640625" customWidth="1"/>
    <col min="8" max="8" width="4.44140625" customWidth="1"/>
    <col min="9" max="9" width="4.88671875" customWidth="1"/>
    <col min="10" max="10" width="4.6640625" customWidth="1"/>
    <col min="11" max="11" width="5.33203125" customWidth="1"/>
    <col min="12" max="12" width="7.88671875" bestFit="1" customWidth="1"/>
    <col min="13" max="13" width="5.109375" customWidth="1"/>
    <col min="14" max="14" width="5.33203125" customWidth="1"/>
    <col min="15" max="15" width="5.109375" customWidth="1"/>
    <col min="17" max="17" width="4.88671875" customWidth="1"/>
    <col min="18" max="18" width="9.6640625" customWidth="1"/>
    <col min="19" max="19" width="6.44140625" customWidth="1"/>
    <col min="20" max="20" width="10" customWidth="1"/>
    <col min="21" max="21" width="9.88671875" customWidth="1"/>
    <col min="22" max="22" width="5.6640625" customWidth="1"/>
    <col min="23" max="23" width="5.88671875" customWidth="1"/>
    <col min="24" max="24" width="6.33203125" customWidth="1"/>
    <col min="25" max="25" width="5.6640625" customWidth="1"/>
    <col min="26" max="26" width="5.5546875" customWidth="1"/>
    <col min="27" max="27" width="5.33203125" customWidth="1"/>
    <col min="28" max="28" width="5.109375" customWidth="1"/>
    <col min="29" max="29" width="27.33203125" bestFit="1" customWidth="1"/>
    <col min="30" max="30" width="13.44140625" bestFit="1" customWidth="1"/>
    <col min="31" max="31" width="12.88671875" customWidth="1"/>
    <col min="32" max="32" width="17.6640625" bestFit="1" customWidth="1"/>
    <col min="33" max="33" width="13.44140625" bestFit="1" customWidth="1"/>
    <col min="34" max="34" width="13.109375" customWidth="1"/>
  </cols>
  <sheetData>
    <row r="3" spans="2:15" ht="15.6" x14ac:dyDescent="0.3">
      <c r="B3" s="30" t="s">
        <v>49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2:15" x14ac:dyDescent="0.3">
      <c r="B4" s="36" t="s">
        <v>0</v>
      </c>
      <c r="C4" s="36" t="s">
        <v>1</v>
      </c>
      <c r="D4" s="37" t="s">
        <v>2</v>
      </c>
      <c r="E4" s="37"/>
      <c r="F4" s="37"/>
      <c r="G4" s="37"/>
      <c r="H4" s="37" t="s">
        <v>3</v>
      </c>
      <c r="I4" s="37"/>
      <c r="J4" s="37"/>
      <c r="K4" s="37"/>
      <c r="L4" s="37" t="s">
        <v>4</v>
      </c>
      <c r="M4" s="37"/>
      <c r="N4" s="37"/>
      <c r="O4" s="37"/>
    </row>
    <row r="5" spans="2:15" x14ac:dyDescent="0.3">
      <c r="B5" s="36"/>
      <c r="C5" s="36"/>
      <c r="D5" s="12" t="s">
        <v>17</v>
      </c>
      <c r="E5" s="12" t="s">
        <v>23</v>
      </c>
      <c r="F5" s="12" t="s">
        <v>24</v>
      </c>
      <c r="G5" s="12" t="s">
        <v>25</v>
      </c>
      <c r="H5" s="12" t="s">
        <v>19</v>
      </c>
      <c r="I5" s="12" t="s">
        <v>20</v>
      </c>
      <c r="J5" s="12" t="s">
        <v>21</v>
      </c>
      <c r="K5" s="12" t="s">
        <v>22</v>
      </c>
      <c r="L5" s="12" t="s">
        <v>26</v>
      </c>
      <c r="M5" s="12" t="s">
        <v>27</v>
      </c>
      <c r="N5" s="12" t="s">
        <v>28</v>
      </c>
      <c r="O5" s="12" t="s">
        <v>29</v>
      </c>
    </row>
    <row r="6" spans="2:15" x14ac:dyDescent="0.3">
      <c r="B6" s="2">
        <v>1</v>
      </c>
      <c r="C6" s="3" t="s">
        <v>31</v>
      </c>
      <c r="D6" s="3">
        <v>0</v>
      </c>
      <c r="E6" s="3">
        <v>-1</v>
      </c>
      <c r="F6" s="3">
        <v>1</v>
      </c>
      <c r="G6" s="3">
        <v>1</v>
      </c>
      <c r="H6" s="3">
        <v>0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1</v>
      </c>
      <c r="O6" s="3">
        <v>0</v>
      </c>
    </row>
    <row r="7" spans="2:15" x14ac:dyDescent="0.3">
      <c r="B7" s="2">
        <v>2</v>
      </c>
      <c r="C7" s="3" t="s">
        <v>32</v>
      </c>
      <c r="D7" s="3">
        <v>1</v>
      </c>
      <c r="E7" s="3">
        <v>1</v>
      </c>
      <c r="F7" s="3">
        <v>-1</v>
      </c>
      <c r="G7" s="3">
        <v>0</v>
      </c>
      <c r="H7" s="3">
        <v>0</v>
      </c>
      <c r="I7" s="3">
        <v>0</v>
      </c>
      <c r="J7" s="3">
        <v>0</v>
      </c>
      <c r="K7" s="3">
        <v>-1</v>
      </c>
      <c r="L7" s="3">
        <v>0</v>
      </c>
      <c r="M7" s="3">
        <v>0</v>
      </c>
      <c r="N7" s="3">
        <v>-1</v>
      </c>
      <c r="O7" s="3">
        <v>1</v>
      </c>
    </row>
    <row r="8" spans="2:15" x14ac:dyDescent="0.3">
      <c r="B8" s="2">
        <v>3</v>
      </c>
      <c r="C8" s="3" t="s">
        <v>33</v>
      </c>
      <c r="D8" s="3">
        <v>0</v>
      </c>
      <c r="E8" s="3">
        <v>0</v>
      </c>
      <c r="F8" s="3">
        <v>1</v>
      </c>
      <c r="G8" s="3">
        <v>0</v>
      </c>
      <c r="H8" s="3">
        <v>0</v>
      </c>
      <c r="I8" s="3">
        <v>-1</v>
      </c>
      <c r="J8" s="3">
        <v>-1</v>
      </c>
      <c r="K8" s="3">
        <v>-1</v>
      </c>
      <c r="L8" s="3">
        <v>0</v>
      </c>
      <c r="M8" s="3">
        <v>1</v>
      </c>
      <c r="N8" s="3">
        <v>1</v>
      </c>
      <c r="O8" s="3">
        <v>1</v>
      </c>
    </row>
    <row r="9" spans="2:15" x14ac:dyDescent="0.3">
      <c r="B9" s="2">
        <v>4</v>
      </c>
      <c r="C9" s="3" t="s">
        <v>35</v>
      </c>
      <c r="D9" s="3">
        <v>1</v>
      </c>
      <c r="E9" s="3">
        <v>1</v>
      </c>
      <c r="F9" s="3">
        <v>-1</v>
      </c>
      <c r="G9" s="3">
        <v>0</v>
      </c>
      <c r="H9" s="3">
        <v>0</v>
      </c>
      <c r="I9" s="3">
        <v>0</v>
      </c>
      <c r="J9" s="3">
        <v>0</v>
      </c>
      <c r="K9" s="3">
        <v>-1</v>
      </c>
      <c r="L9" s="3">
        <v>-1</v>
      </c>
      <c r="M9" s="3">
        <v>0</v>
      </c>
      <c r="N9" s="3">
        <v>-1</v>
      </c>
      <c r="O9" s="3">
        <v>0</v>
      </c>
    </row>
    <row r="10" spans="2:15" x14ac:dyDescent="0.3">
      <c r="B10" s="2">
        <v>5</v>
      </c>
      <c r="C10" s="3" t="s">
        <v>36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2:15" x14ac:dyDescent="0.3">
      <c r="B11" s="2">
        <v>6</v>
      </c>
      <c r="C11" s="3" t="s">
        <v>37</v>
      </c>
      <c r="D11" s="3">
        <v>0</v>
      </c>
      <c r="E11" s="3">
        <v>1</v>
      </c>
      <c r="F11" s="3">
        <v>-1</v>
      </c>
      <c r="G11" s="3">
        <v>-1</v>
      </c>
      <c r="H11" s="3">
        <v>0</v>
      </c>
      <c r="I11" s="3">
        <v>-1</v>
      </c>
      <c r="J11" s="3">
        <v>0</v>
      </c>
      <c r="K11" s="3">
        <v>-1</v>
      </c>
      <c r="L11" s="3">
        <v>0</v>
      </c>
      <c r="M11" s="3">
        <v>1</v>
      </c>
      <c r="N11" s="3">
        <v>0</v>
      </c>
      <c r="O11" s="3">
        <v>0</v>
      </c>
    </row>
    <row r="12" spans="2:15" x14ac:dyDescent="0.3">
      <c r="B12" s="2">
        <v>7</v>
      </c>
      <c r="C12" s="3" t="s">
        <v>38</v>
      </c>
      <c r="D12" s="3">
        <v>1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-1</v>
      </c>
      <c r="K12" s="3">
        <v>0</v>
      </c>
      <c r="L12" s="3">
        <v>0</v>
      </c>
      <c r="M12" s="3">
        <v>0</v>
      </c>
      <c r="N12" s="3">
        <v>-1</v>
      </c>
      <c r="O12" s="3">
        <v>0</v>
      </c>
    </row>
    <row r="13" spans="2:15" x14ac:dyDescent="0.3">
      <c r="B13" s="2">
        <v>8</v>
      </c>
      <c r="C13" s="3" t="s">
        <v>34</v>
      </c>
      <c r="D13" s="3">
        <v>1</v>
      </c>
      <c r="E13" s="3">
        <v>0</v>
      </c>
      <c r="F13" s="3">
        <v>1</v>
      </c>
      <c r="G13" s="3">
        <v>1</v>
      </c>
      <c r="H13" s="3">
        <v>0</v>
      </c>
      <c r="I13" s="3">
        <v>-1</v>
      </c>
      <c r="J13" s="3">
        <v>0</v>
      </c>
      <c r="K13" s="3">
        <v>0</v>
      </c>
      <c r="L13" s="3">
        <v>1</v>
      </c>
      <c r="M13" s="3">
        <v>1</v>
      </c>
      <c r="N13" s="3">
        <v>0</v>
      </c>
      <c r="O13" s="3">
        <v>1</v>
      </c>
    </row>
    <row r="14" spans="2:15" x14ac:dyDescent="0.3">
      <c r="B14" s="2">
        <v>9</v>
      </c>
      <c r="C14" s="3" t="s">
        <v>39</v>
      </c>
      <c r="D14" s="3">
        <v>0</v>
      </c>
      <c r="E14" s="3">
        <v>1</v>
      </c>
      <c r="F14" s="3">
        <v>-1</v>
      </c>
      <c r="G14" s="3">
        <v>-1</v>
      </c>
      <c r="H14" s="3">
        <v>0</v>
      </c>
      <c r="I14" s="3">
        <v>0</v>
      </c>
      <c r="J14" s="3">
        <v>0</v>
      </c>
      <c r="K14" s="3">
        <v>-1</v>
      </c>
      <c r="L14" s="3">
        <v>0</v>
      </c>
      <c r="M14" s="3">
        <v>1</v>
      </c>
      <c r="N14" s="3">
        <v>0</v>
      </c>
      <c r="O14" s="3">
        <v>1</v>
      </c>
    </row>
    <row r="15" spans="2:15" x14ac:dyDescent="0.3">
      <c r="B15" s="2">
        <v>10</v>
      </c>
      <c r="C15" s="3" t="s">
        <v>40</v>
      </c>
      <c r="D15" s="3">
        <v>-1</v>
      </c>
      <c r="E15" s="3">
        <v>-2</v>
      </c>
      <c r="F15" s="3">
        <v>-2</v>
      </c>
      <c r="G15" s="3">
        <v>-2</v>
      </c>
      <c r="H15" s="3">
        <v>-1</v>
      </c>
      <c r="I15" s="3">
        <v>-1</v>
      </c>
      <c r="J15" s="3">
        <v>-1</v>
      </c>
      <c r="K15" s="3">
        <v>-3</v>
      </c>
      <c r="L15" s="3">
        <v>-1</v>
      </c>
      <c r="M15" s="3">
        <v>-1</v>
      </c>
      <c r="N15" s="3">
        <v>-2</v>
      </c>
      <c r="O15" s="3">
        <v>-1</v>
      </c>
    </row>
    <row r="16" spans="2:15" x14ac:dyDescent="0.3">
      <c r="B16" s="2">
        <v>11</v>
      </c>
      <c r="C16" s="3" t="s">
        <v>41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0</v>
      </c>
      <c r="K16" s="3">
        <v>-1</v>
      </c>
      <c r="L16" s="3">
        <v>0</v>
      </c>
      <c r="M16" s="3">
        <v>0</v>
      </c>
      <c r="N16" s="3">
        <v>0</v>
      </c>
      <c r="O16" s="3">
        <v>0</v>
      </c>
    </row>
    <row r="17" spans="2:30" x14ac:dyDescent="0.3">
      <c r="B17" s="2">
        <v>12</v>
      </c>
      <c r="C17" s="3" t="s">
        <v>42</v>
      </c>
      <c r="D17" s="3">
        <v>1</v>
      </c>
      <c r="E17" s="3">
        <v>1</v>
      </c>
      <c r="F17" s="3">
        <v>0</v>
      </c>
      <c r="G17" s="3">
        <v>0</v>
      </c>
      <c r="H17" s="3">
        <v>1</v>
      </c>
      <c r="I17" s="3">
        <v>0</v>
      </c>
      <c r="J17" s="3">
        <v>0</v>
      </c>
      <c r="K17" s="3">
        <v>1</v>
      </c>
      <c r="L17" s="3">
        <v>0</v>
      </c>
      <c r="M17" s="3">
        <v>1</v>
      </c>
      <c r="N17" s="3">
        <v>0</v>
      </c>
      <c r="O17" s="3">
        <v>1</v>
      </c>
    </row>
    <row r="18" spans="2:30" x14ac:dyDescent="0.3">
      <c r="B18" s="2">
        <v>13</v>
      </c>
      <c r="C18" s="3" t="s">
        <v>43</v>
      </c>
      <c r="D18" s="3">
        <v>1</v>
      </c>
      <c r="E18" s="3">
        <v>0</v>
      </c>
      <c r="F18" s="3">
        <v>0</v>
      </c>
      <c r="G18" s="3">
        <v>0</v>
      </c>
      <c r="H18" s="3">
        <v>1</v>
      </c>
      <c r="I18" s="3">
        <v>0</v>
      </c>
      <c r="J18" s="3">
        <v>0</v>
      </c>
      <c r="K18" s="3">
        <v>-1</v>
      </c>
      <c r="L18" s="3">
        <v>0</v>
      </c>
      <c r="M18" s="3">
        <v>0</v>
      </c>
      <c r="N18" s="3">
        <v>0</v>
      </c>
      <c r="O18" s="3">
        <v>0</v>
      </c>
    </row>
    <row r="19" spans="2:30" ht="15.6" x14ac:dyDescent="0.3">
      <c r="AC19" s="16" t="s">
        <v>71</v>
      </c>
    </row>
    <row r="20" spans="2:30" ht="15.6" x14ac:dyDescent="0.3">
      <c r="B20" s="30" t="s">
        <v>59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 t="s">
        <v>73</v>
      </c>
      <c r="R20" s="30"/>
      <c r="S20" s="30"/>
      <c r="T20" s="30"/>
      <c r="U20" s="30"/>
      <c r="V20" s="30"/>
      <c r="W20" s="30"/>
      <c r="X20" s="30"/>
      <c r="Y20" s="30"/>
      <c r="Z20" s="30"/>
      <c r="AA20" s="30"/>
      <c r="AC20" s="16" t="s">
        <v>72</v>
      </c>
    </row>
    <row r="21" spans="2:30" x14ac:dyDescent="0.3">
      <c r="B21" s="36" t="s">
        <v>0</v>
      </c>
      <c r="C21" s="36" t="s">
        <v>1</v>
      </c>
      <c r="D21" s="37" t="s">
        <v>2</v>
      </c>
      <c r="E21" s="37"/>
      <c r="F21" s="37"/>
      <c r="G21" s="37"/>
      <c r="H21" s="37" t="s">
        <v>3</v>
      </c>
      <c r="I21" s="37"/>
      <c r="J21" s="37"/>
      <c r="K21" s="37"/>
      <c r="L21" s="37" t="s">
        <v>4</v>
      </c>
      <c r="M21" s="37"/>
      <c r="N21" s="37"/>
      <c r="O21" s="37"/>
      <c r="Q21" s="38" t="s">
        <v>0</v>
      </c>
      <c r="R21" s="38" t="s">
        <v>1</v>
      </c>
      <c r="S21" s="40" t="s">
        <v>2</v>
      </c>
      <c r="T21" s="41"/>
      <c r="U21" s="42"/>
      <c r="V21" s="40" t="s">
        <v>3</v>
      </c>
      <c r="W21" s="41"/>
      <c r="X21" s="42"/>
      <c r="Y21" s="13" t="s">
        <v>4</v>
      </c>
      <c r="Z21" s="13"/>
      <c r="AA21" s="13"/>
      <c r="AC21" s="34" t="s">
        <v>50</v>
      </c>
      <c r="AD21" s="34"/>
    </row>
    <row r="22" spans="2:30" x14ac:dyDescent="0.3">
      <c r="B22" s="36"/>
      <c r="C22" s="36"/>
      <c r="D22" s="12" t="s">
        <v>17</v>
      </c>
      <c r="E22" s="12" t="s">
        <v>23</v>
      </c>
      <c r="F22" s="12" t="s">
        <v>24</v>
      </c>
      <c r="G22" s="12" t="s">
        <v>25</v>
      </c>
      <c r="H22" s="12" t="s">
        <v>19</v>
      </c>
      <c r="I22" s="12" t="s">
        <v>20</v>
      </c>
      <c r="J22" s="12" t="s">
        <v>21</v>
      </c>
      <c r="K22" s="12" t="s">
        <v>22</v>
      </c>
      <c r="L22" s="12" t="s">
        <v>26</v>
      </c>
      <c r="M22" s="12" t="s">
        <v>27</v>
      </c>
      <c r="N22" s="12" t="s">
        <v>28</v>
      </c>
      <c r="O22" s="12" t="s">
        <v>29</v>
      </c>
      <c r="Q22" s="39"/>
      <c r="R22" s="39"/>
      <c r="S22" s="12" t="s">
        <v>60</v>
      </c>
      <c r="T22" s="12" t="s">
        <v>61</v>
      </c>
      <c r="U22" s="12" t="s">
        <v>63</v>
      </c>
      <c r="V22" s="12" t="s">
        <v>60</v>
      </c>
      <c r="W22" s="12" t="s">
        <v>61</v>
      </c>
      <c r="X22" s="12" t="s">
        <v>62</v>
      </c>
      <c r="Y22" s="12" t="s">
        <v>60</v>
      </c>
      <c r="Z22" s="12" t="s">
        <v>61</v>
      </c>
      <c r="AA22" s="12" t="s">
        <v>64</v>
      </c>
      <c r="AC22" s="6" t="s">
        <v>54</v>
      </c>
      <c r="AD22" s="15" t="s">
        <v>51</v>
      </c>
    </row>
    <row r="23" spans="2:30" x14ac:dyDescent="0.3">
      <c r="B23" s="2">
        <v>1</v>
      </c>
      <c r="C23" s="3" t="s">
        <v>31</v>
      </c>
      <c r="D23" s="3">
        <f>IF(D6=0,5,IF(D6=1,4.5,IF(D6=-1,4,IF(D6=2,3.5,IF(D6=-2,3,IF(D6=3,2.5,IF(D6=-3,2,IF(D6=4,1.5,))))))))</f>
        <v>5</v>
      </c>
      <c r="E23" s="3">
        <f t="shared" ref="E23:O23" si="0">IF(E6=0,5,IF(E6=1,4.5,IF(E6=-1,4,IF(E6=2,3.5,IF(E6=-2,3,IF(E6=3,2.5,IF(E6=-3,2,IF(E6=4,1.5,))))))))</f>
        <v>4</v>
      </c>
      <c r="F23" s="3">
        <f t="shared" si="0"/>
        <v>4.5</v>
      </c>
      <c r="G23" s="3">
        <f t="shared" si="0"/>
        <v>4.5</v>
      </c>
      <c r="H23" s="3">
        <f t="shared" si="0"/>
        <v>5</v>
      </c>
      <c r="I23" s="3">
        <f t="shared" si="0"/>
        <v>4.5</v>
      </c>
      <c r="J23" s="3">
        <f t="shared" si="0"/>
        <v>4.5</v>
      </c>
      <c r="K23" s="3">
        <f t="shared" si="0"/>
        <v>5</v>
      </c>
      <c r="L23" s="3">
        <f t="shared" si="0"/>
        <v>5</v>
      </c>
      <c r="M23" s="3">
        <f>IF(M6=0,5,IF(M6=1,4.5,IF(M6=-1,4,IF(M6=2,3.5,IF(M6=-2,3,IF(M6=3,2.5,IF(M6=-3,2,IF(M6=4,1.5,))))))))</f>
        <v>5</v>
      </c>
      <c r="N23" s="3">
        <f>IF(N6=0,5,IF(N6=1,4.5,IF(N6=-1,4,IF(N6=2,3.5,IF(N6=-2,3,IF(N6=3,2.5,IF(N6=-3,2,IF(N6=4,1.5,))))))))</f>
        <v>4.5</v>
      </c>
      <c r="O23" s="3">
        <f t="shared" si="0"/>
        <v>5</v>
      </c>
      <c r="Q23" s="3">
        <v>1</v>
      </c>
      <c r="R23" s="3" t="s">
        <v>31</v>
      </c>
      <c r="S23" s="3">
        <f>(D23+E23)/2</f>
        <v>4.5</v>
      </c>
      <c r="T23" s="3">
        <f>(F23+G23)/2</f>
        <v>4.5</v>
      </c>
      <c r="U23" s="3">
        <f>(60%*S23)+(40%*T23)</f>
        <v>4.5</v>
      </c>
      <c r="V23" s="3">
        <f>(H23+I23+K23)/3</f>
        <v>4.833333333333333</v>
      </c>
      <c r="W23" s="3">
        <f>(J23)/1</f>
        <v>4.5</v>
      </c>
      <c r="X23" s="17">
        <f>(60%*V23)+(40%*W23)</f>
        <v>4.7</v>
      </c>
      <c r="Y23" s="3">
        <f>(L23+N23+O23)/3</f>
        <v>4.833333333333333</v>
      </c>
      <c r="Z23" s="3">
        <f>(M23)/1</f>
        <v>5</v>
      </c>
      <c r="AA23" s="3">
        <f>(60%*Y23)+(40%*Z23)</f>
        <v>4.9000000000000004</v>
      </c>
      <c r="AC23" s="7" t="s">
        <v>52</v>
      </c>
      <c r="AD23" s="8" t="s">
        <v>53</v>
      </c>
    </row>
    <row r="24" spans="2:30" x14ac:dyDescent="0.3">
      <c r="B24" s="2">
        <v>2</v>
      </c>
      <c r="C24" s="3" t="s">
        <v>32</v>
      </c>
      <c r="D24" s="3">
        <f t="shared" ref="D24:O35" si="1">IF(D7=0,5,IF(D7=1,4.5,IF(D7=-1,4,IF(D7=2,3.5,IF(D7=-2,3,IF(D7=3,2.5,IF(D7=-3,2,IF(D7=4,1.5,))))))))</f>
        <v>4.5</v>
      </c>
      <c r="E24" s="3">
        <f t="shared" si="1"/>
        <v>4.5</v>
      </c>
      <c r="F24" s="3">
        <f t="shared" si="1"/>
        <v>4</v>
      </c>
      <c r="G24" s="3">
        <f t="shared" si="1"/>
        <v>5</v>
      </c>
      <c r="H24" s="3">
        <f t="shared" si="1"/>
        <v>5</v>
      </c>
      <c r="I24" s="3">
        <f t="shared" si="1"/>
        <v>5</v>
      </c>
      <c r="J24" s="3">
        <f t="shared" si="1"/>
        <v>5</v>
      </c>
      <c r="K24" s="3">
        <f t="shared" si="1"/>
        <v>4</v>
      </c>
      <c r="L24" s="3">
        <f t="shared" si="1"/>
        <v>5</v>
      </c>
      <c r="M24" s="3">
        <f t="shared" si="1"/>
        <v>5</v>
      </c>
      <c r="N24" s="3">
        <f t="shared" si="1"/>
        <v>4</v>
      </c>
      <c r="O24" s="3">
        <f t="shared" si="1"/>
        <v>4.5</v>
      </c>
      <c r="Q24" s="3">
        <v>2</v>
      </c>
      <c r="R24" s="3" t="s">
        <v>32</v>
      </c>
      <c r="S24" s="3">
        <f t="shared" ref="S24:S35" si="2">(D24+E24)/2</f>
        <v>4.5</v>
      </c>
      <c r="T24" s="3">
        <f t="shared" ref="T24:T35" si="3">(F24+G24)/2</f>
        <v>4.5</v>
      </c>
      <c r="U24" s="3">
        <f t="shared" ref="U24:U35" si="4">(60%*S24)+(40%*T24)</f>
        <v>4.5</v>
      </c>
      <c r="V24" s="3">
        <f t="shared" ref="V24:V35" si="5">(H24+I24+K24)/3</f>
        <v>4.666666666666667</v>
      </c>
      <c r="W24" s="3">
        <f t="shared" ref="W24:W35" si="6">(J24)/1</f>
        <v>5</v>
      </c>
      <c r="X24" s="17">
        <f t="shared" ref="X24:X35" si="7">(60%*V24)+(40%*W24)</f>
        <v>4.8000000000000007</v>
      </c>
      <c r="Y24" s="3">
        <f t="shared" ref="Y24:Y35" si="8">(L24+N24+O24)/3</f>
        <v>4.5</v>
      </c>
      <c r="Z24" s="3">
        <f t="shared" ref="Z24:Z35" si="9">(M24)/1</f>
        <v>5</v>
      </c>
      <c r="AA24" s="3">
        <f t="shared" ref="AA24:AA35" si="10">(60%*Y24)+(40%*Z24)</f>
        <v>4.6999999999999993</v>
      </c>
    </row>
    <row r="25" spans="2:30" x14ac:dyDescent="0.3">
      <c r="B25" s="2">
        <v>3</v>
      </c>
      <c r="C25" s="3" t="s">
        <v>33</v>
      </c>
      <c r="D25" s="3">
        <f t="shared" si="1"/>
        <v>5</v>
      </c>
      <c r="E25" s="3">
        <f t="shared" si="1"/>
        <v>5</v>
      </c>
      <c r="F25" s="3">
        <f t="shared" si="1"/>
        <v>4.5</v>
      </c>
      <c r="G25" s="3">
        <f t="shared" si="1"/>
        <v>5</v>
      </c>
      <c r="H25" s="3">
        <f t="shared" si="1"/>
        <v>5</v>
      </c>
      <c r="I25" s="3">
        <f t="shared" si="1"/>
        <v>4</v>
      </c>
      <c r="J25" s="3">
        <f t="shared" si="1"/>
        <v>4</v>
      </c>
      <c r="K25" s="3">
        <f t="shared" si="1"/>
        <v>4</v>
      </c>
      <c r="L25" s="3">
        <f t="shared" si="1"/>
        <v>5</v>
      </c>
      <c r="M25" s="3">
        <f t="shared" si="1"/>
        <v>4.5</v>
      </c>
      <c r="N25" s="3">
        <f t="shared" si="1"/>
        <v>4.5</v>
      </c>
      <c r="O25" s="3">
        <f t="shared" si="1"/>
        <v>4.5</v>
      </c>
      <c r="Q25" s="3">
        <v>3</v>
      </c>
      <c r="R25" s="3" t="s">
        <v>33</v>
      </c>
      <c r="S25" s="3">
        <f t="shared" si="2"/>
        <v>5</v>
      </c>
      <c r="T25" s="3">
        <f t="shared" si="3"/>
        <v>4.75</v>
      </c>
      <c r="U25" s="3">
        <f t="shared" si="4"/>
        <v>4.9000000000000004</v>
      </c>
      <c r="V25" s="3">
        <f t="shared" si="5"/>
        <v>4.333333333333333</v>
      </c>
      <c r="W25" s="3">
        <f t="shared" si="6"/>
        <v>4</v>
      </c>
      <c r="X25" s="17">
        <f t="shared" si="7"/>
        <v>4.1999999999999993</v>
      </c>
      <c r="Y25" s="3">
        <f t="shared" si="8"/>
        <v>4.666666666666667</v>
      </c>
      <c r="Z25" s="3">
        <f t="shared" si="9"/>
        <v>4.5</v>
      </c>
      <c r="AA25" s="3">
        <f t="shared" si="10"/>
        <v>4.6000000000000005</v>
      </c>
      <c r="AC25" s="34" t="s">
        <v>3</v>
      </c>
      <c r="AD25" s="34"/>
    </row>
    <row r="26" spans="2:30" x14ac:dyDescent="0.3">
      <c r="B26" s="2">
        <v>4</v>
      </c>
      <c r="C26" s="3" t="s">
        <v>35</v>
      </c>
      <c r="D26" s="3">
        <f t="shared" si="1"/>
        <v>4.5</v>
      </c>
      <c r="E26" s="3">
        <f t="shared" si="1"/>
        <v>4.5</v>
      </c>
      <c r="F26" s="3">
        <f t="shared" si="1"/>
        <v>4</v>
      </c>
      <c r="G26" s="3">
        <f t="shared" si="1"/>
        <v>5</v>
      </c>
      <c r="H26" s="3">
        <f t="shared" si="1"/>
        <v>5</v>
      </c>
      <c r="I26" s="3">
        <f t="shared" si="1"/>
        <v>5</v>
      </c>
      <c r="J26" s="3">
        <f t="shared" si="1"/>
        <v>5</v>
      </c>
      <c r="K26" s="3">
        <f t="shared" si="1"/>
        <v>4</v>
      </c>
      <c r="L26" s="3">
        <f t="shared" si="1"/>
        <v>4</v>
      </c>
      <c r="M26" s="3">
        <f t="shared" si="1"/>
        <v>5</v>
      </c>
      <c r="N26" s="3">
        <f t="shared" si="1"/>
        <v>4</v>
      </c>
      <c r="O26" s="3">
        <f t="shared" si="1"/>
        <v>5</v>
      </c>
      <c r="Q26" s="3">
        <v>4</v>
      </c>
      <c r="R26" s="3" t="s">
        <v>35</v>
      </c>
      <c r="S26" s="3">
        <f t="shared" si="2"/>
        <v>4.5</v>
      </c>
      <c r="T26" s="3">
        <f t="shared" si="3"/>
        <v>4.5</v>
      </c>
      <c r="U26" s="3">
        <f t="shared" si="4"/>
        <v>4.5</v>
      </c>
      <c r="V26" s="3">
        <f t="shared" si="5"/>
        <v>4.666666666666667</v>
      </c>
      <c r="W26" s="3">
        <f t="shared" si="6"/>
        <v>5</v>
      </c>
      <c r="X26" s="17">
        <f t="shared" si="7"/>
        <v>4.8000000000000007</v>
      </c>
      <c r="Y26" s="3">
        <f t="shared" si="8"/>
        <v>4.333333333333333</v>
      </c>
      <c r="Z26" s="3">
        <f t="shared" si="9"/>
        <v>5</v>
      </c>
      <c r="AA26" s="3">
        <f t="shared" si="10"/>
        <v>4.5999999999999996</v>
      </c>
      <c r="AC26" s="9" t="s">
        <v>54</v>
      </c>
      <c r="AD26" s="10" t="s">
        <v>55</v>
      </c>
    </row>
    <row r="27" spans="2:30" x14ac:dyDescent="0.3">
      <c r="B27" s="2">
        <v>5</v>
      </c>
      <c r="C27" s="3" t="s">
        <v>36</v>
      </c>
      <c r="D27" s="3">
        <f t="shared" si="1"/>
        <v>4.5</v>
      </c>
      <c r="E27" s="3">
        <f t="shared" si="1"/>
        <v>5</v>
      </c>
      <c r="F27" s="3">
        <f t="shared" si="1"/>
        <v>5</v>
      </c>
      <c r="G27" s="3">
        <f t="shared" si="1"/>
        <v>5</v>
      </c>
      <c r="H27" s="3">
        <f t="shared" si="1"/>
        <v>5</v>
      </c>
      <c r="I27" s="3">
        <f t="shared" si="1"/>
        <v>5</v>
      </c>
      <c r="J27" s="3">
        <f t="shared" si="1"/>
        <v>5</v>
      </c>
      <c r="K27" s="3">
        <f t="shared" si="1"/>
        <v>5</v>
      </c>
      <c r="L27" s="3">
        <f t="shared" si="1"/>
        <v>5</v>
      </c>
      <c r="M27" s="3">
        <f t="shared" si="1"/>
        <v>5</v>
      </c>
      <c r="N27" s="3">
        <f t="shared" si="1"/>
        <v>5</v>
      </c>
      <c r="O27" s="3">
        <f t="shared" si="1"/>
        <v>5</v>
      </c>
      <c r="Q27" s="3">
        <v>5</v>
      </c>
      <c r="R27" s="3" t="s">
        <v>36</v>
      </c>
      <c r="S27" s="3">
        <f t="shared" si="2"/>
        <v>4.75</v>
      </c>
      <c r="T27" s="3">
        <f t="shared" si="3"/>
        <v>5</v>
      </c>
      <c r="U27" s="3">
        <f t="shared" si="4"/>
        <v>4.8499999999999996</v>
      </c>
      <c r="V27" s="3">
        <f t="shared" si="5"/>
        <v>5</v>
      </c>
      <c r="W27" s="3">
        <f t="shared" si="6"/>
        <v>5</v>
      </c>
      <c r="X27" s="17">
        <f t="shared" si="7"/>
        <v>5</v>
      </c>
      <c r="Y27" s="3">
        <f t="shared" si="8"/>
        <v>5</v>
      </c>
      <c r="Z27" s="3">
        <f t="shared" si="9"/>
        <v>5</v>
      </c>
      <c r="AA27" s="3">
        <f t="shared" si="10"/>
        <v>5</v>
      </c>
      <c r="AC27" s="7" t="s">
        <v>52</v>
      </c>
      <c r="AD27" s="8" t="s">
        <v>21</v>
      </c>
    </row>
    <row r="28" spans="2:30" x14ac:dyDescent="0.3">
      <c r="B28" s="2">
        <v>6</v>
      </c>
      <c r="C28" s="3" t="s">
        <v>37</v>
      </c>
      <c r="D28" s="3">
        <f t="shared" si="1"/>
        <v>5</v>
      </c>
      <c r="E28" s="3">
        <f t="shared" si="1"/>
        <v>4.5</v>
      </c>
      <c r="F28" s="3">
        <f t="shared" si="1"/>
        <v>4</v>
      </c>
      <c r="G28" s="3">
        <f t="shared" si="1"/>
        <v>4</v>
      </c>
      <c r="H28" s="3">
        <f t="shared" si="1"/>
        <v>5</v>
      </c>
      <c r="I28" s="3">
        <f t="shared" si="1"/>
        <v>4</v>
      </c>
      <c r="J28" s="3">
        <f t="shared" si="1"/>
        <v>5</v>
      </c>
      <c r="K28" s="3">
        <f t="shared" si="1"/>
        <v>4</v>
      </c>
      <c r="L28" s="3">
        <f t="shared" si="1"/>
        <v>5</v>
      </c>
      <c r="M28" s="3">
        <f t="shared" si="1"/>
        <v>4.5</v>
      </c>
      <c r="N28" s="3">
        <f t="shared" si="1"/>
        <v>5</v>
      </c>
      <c r="O28" s="3">
        <f t="shared" si="1"/>
        <v>5</v>
      </c>
      <c r="Q28" s="3">
        <v>6</v>
      </c>
      <c r="R28" s="3" t="s">
        <v>37</v>
      </c>
      <c r="S28" s="3">
        <f t="shared" si="2"/>
        <v>4.75</v>
      </c>
      <c r="T28" s="3">
        <f t="shared" si="3"/>
        <v>4</v>
      </c>
      <c r="U28" s="3">
        <f t="shared" si="4"/>
        <v>4.45</v>
      </c>
      <c r="V28" s="3">
        <f t="shared" si="5"/>
        <v>4.333333333333333</v>
      </c>
      <c r="W28" s="3">
        <f t="shared" si="6"/>
        <v>5</v>
      </c>
      <c r="X28" s="17">
        <f t="shared" si="7"/>
        <v>4.5999999999999996</v>
      </c>
      <c r="Y28" s="3">
        <f t="shared" si="8"/>
        <v>5</v>
      </c>
      <c r="Z28" s="3">
        <f t="shared" si="9"/>
        <v>4.5</v>
      </c>
      <c r="AA28" s="3">
        <f t="shared" si="10"/>
        <v>4.8</v>
      </c>
    </row>
    <row r="29" spans="2:30" x14ac:dyDescent="0.3">
      <c r="B29" s="2">
        <v>7</v>
      </c>
      <c r="C29" s="3" t="s">
        <v>38</v>
      </c>
      <c r="D29" s="3">
        <f t="shared" si="1"/>
        <v>4.5</v>
      </c>
      <c r="E29" s="3">
        <f t="shared" si="1"/>
        <v>4.5</v>
      </c>
      <c r="F29" s="3">
        <f t="shared" si="1"/>
        <v>5</v>
      </c>
      <c r="G29" s="3">
        <f t="shared" si="1"/>
        <v>5</v>
      </c>
      <c r="H29" s="3">
        <f t="shared" si="1"/>
        <v>5</v>
      </c>
      <c r="I29" s="3">
        <f t="shared" si="1"/>
        <v>5</v>
      </c>
      <c r="J29" s="3">
        <f t="shared" si="1"/>
        <v>4</v>
      </c>
      <c r="K29" s="3">
        <f t="shared" si="1"/>
        <v>5</v>
      </c>
      <c r="L29" s="3">
        <f t="shared" si="1"/>
        <v>5</v>
      </c>
      <c r="M29" s="3">
        <f t="shared" si="1"/>
        <v>5</v>
      </c>
      <c r="N29" s="3">
        <f t="shared" si="1"/>
        <v>4</v>
      </c>
      <c r="O29" s="3">
        <f t="shared" si="1"/>
        <v>5</v>
      </c>
      <c r="Q29" s="3">
        <v>7</v>
      </c>
      <c r="R29" s="3" t="s">
        <v>38</v>
      </c>
      <c r="S29" s="3">
        <f t="shared" si="2"/>
        <v>4.5</v>
      </c>
      <c r="T29" s="3">
        <f t="shared" si="3"/>
        <v>5</v>
      </c>
      <c r="U29" s="3">
        <f t="shared" si="4"/>
        <v>4.6999999999999993</v>
      </c>
      <c r="V29" s="3">
        <f t="shared" si="5"/>
        <v>5</v>
      </c>
      <c r="W29" s="3">
        <f t="shared" si="6"/>
        <v>4</v>
      </c>
      <c r="X29" s="17">
        <f t="shared" si="7"/>
        <v>4.5999999999999996</v>
      </c>
      <c r="Y29" s="3">
        <f t="shared" si="8"/>
        <v>4.666666666666667</v>
      </c>
      <c r="Z29" s="3">
        <f t="shared" si="9"/>
        <v>5</v>
      </c>
      <c r="AA29" s="3">
        <f t="shared" si="10"/>
        <v>4.8000000000000007</v>
      </c>
      <c r="AC29" s="34" t="s">
        <v>4</v>
      </c>
      <c r="AD29" s="34"/>
    </row>
    <row r="30" spans="2:30" x14ac:dyDescent="0.3">
      <c r="B30" s="2">
        <v>8</v>
      </c>
      <c r="C30" s="3" t="s">
        <v>34</v>
      </c>
      <c r="D30" s="3">
        <f t="shared" si="1"/>
        <v>4.5</v>
      </c>
      <c r="E30" s="3">
        <f t="shared" si="1"/>
        <v>5</v>
      </c>
      <c r="F30" s="3">
        <f t="shared" si="1"/>
        <v>4.5</v>
      </c>
      <c r="G30" s="3">
        <f t="shared" si="1"/>
        <v>4.5</v>
      </c>
      <c r="H30" s="3">
        <f t="shared" si="1"/>
        <v>5</v>
      </c>
      <c r="I30" s="3">
        <f t="shared" si="1"/>
        <v>4</v>
      </c>
      <c r="J30" s="3">
        <f t="shared" si="1"/>
        <v>5</v>
      </c>
      <c r="K30" s="3">
        <f t="shared" si="1"/>
        <v>5</v>
      </c>
      <c r="L30" s="3">
        <f t="shared" si="1"/>
        <v>4.5</v>
      </c>
      <c r="M30" s="3">
        <f t="shared" si="1"/>
        <v>4.5</v>
      </c>
      <c r="N30" s="3">
        <f t="shared" si="1"/>
        <v>5</v>
      </c>
      <c r="O30" s="3">
        <f t="shared" si="1"/>
        <v>4.5</v>
      </c>
      <c r="Q30" s="3">
        <v>8</v>
      </c>
      <c r="R30" s="3" t="s">
        <v>34</v>
      </c>
      <c r="S30" s="3">
        <f t="shared" si="2"/>
        <v>4.75</v>
      </c>
      <c r="T30" s="3">
        <f t="shared" si="3"/>
        <v>4.5</v>
      </c>
      <c r="U30" s="3">
        <f t="shared" si="4"/>
        <v>4.6500000000000004</v>
      </c>
      <c r="V30" s="3">
        <f t="shared" si="5"/>
        <v>4.666666666666667</v>
      </c>
      <c r="W30" s="3">
        <f t="shared" si="6"/>
        <v>5</v>
      </c>
      <c r="X30" s="17">
        <f t="shared" si="7"/>
        <v>4.8000000000000007</v>
      </c>
      <c r="Y30" s="3">
        <f t="shared" si="8"/>
        <v>4.666666666666667</v>
      </c>
      <c r="Z30" s="3">
        <f t="shared" si="9"/>
        <v>4.5</v>
      </c>
      <c r="AA30" s="3">
        <f t="shared" si="10"/>
        <v>4.6000000000000005</v>
      </c>
      <c r="AC30" s="9" t="s">
        <v>54</v>
      </c>
      <c r="AD30" s="10" t="s">
        <v>56</v>
      </c>
    </row>
    <row r="31" spans="2:30" x14ac:dyDescent="0.3">
      <c r="B31" s="2">
        <v>9</v>
      </c>
      <c r="C31" s="3" t="s">
        <v>39</v>
      </c>
      <c r="D31" s="3">
        <f t="shared" si="1"/>
        <v>5</v>
      </c>
      <c r="E31" s="3">
        <f t="shared" si="1"/>
        <v>4.5</v>
      </c>
      <c r="F31" s="3">
        <f t="shared" si="1"/>
        <v>4</v>
      </c>
      <c r="G31" s="3">
        <f t="shared" si="1"/>
        <v>4</v>
      </c>
      <c r="H31" s="3">
        <f t="shared" si="1"/>
        <v>5</v>
      </c>
      <c r="I31" s="3">
        <f t="shared" si="1"/>
        <v>5</v>
      </c>
      <c r="J31" s="3">
        <f t="shared" si="1"/>
        <v>5</v>
      </c>
      <c r="K31" s="3">
        <f t="shared" si="1"/>
        <v>4</v>
      </c>
      <c r="L31" s="3">
        <f t="shared" si="1"/>
        <v>5</v>
      </c>
      <c r="M31" s="3">
        <f t="shared" si="1"/>
        <v>4.5</v>
      </c>
      <c r="N31" s="3">
        <f t="shared" si="1"/>
        <v>5</v>
      </c>
      <c r="O31" s="3">
        <f t="shared" si="1"/>
        <v>4.5</v>
      </c>
      <c r="Q31" s="3">
        <v>9</v>
      </c>
      <c r="R31" s="3" t="s">
        <v>39</v>
      </c>
      <c r="S31" s="3">
        <f t="shared" si="2"/>
        <v>4.75</v>
      </c>
      <c r="T31" s="3">
        <f t="shared" si="3"/>
        <v>4</v>
      </c>
      <c r="U31" s="3">
        <f t="shared" si="4"/>
        <v>4.45</v>
      </c>
      <c r="V31" s="3">
        <f t="shared" si="5"/>
        <v>4.666666666666667</v>
      </c>
      <c r="W31" s="3">
        <f t="shared" si="6"/>
        <v>5</v>
      </c>
      <c r="X31" s="17">
        <f t="shared" si="7"/>
        <v>4.8000000000000007</v>
      </c>
      <c r="Y31" s="3">
        <f t="shared" si="8"/>
        <v>4.833333333333333</v>
      </c>
      <c r="Z31" s="3">
        <f t="shared" si="9"/>
        <v>4.5</v>
      </c>
      <c r="AA31" s="3">
        <f t="shared" si="10"/>
        <v>4.7</v>
      </c>
      <c r="AC31" s="7" t="s">
        <v>52</v>
      </c>
      <c r="AD31" s="8" t="s">
        <v>27</v>
      </c>
    </row>
    <row r="32" spans="2:30" x14ac:dyDescent="0.3">
      <c r="B32" s="2">
        <v>10</v>
      </c>
      <c r="C32" s="3" t="s">
        <v>40</v>
      </c>
      <c r="D32" s="3">
        <f t="shared" si="1"/>
        <v>4</v>
      </c>
      <c r="E32" s="3">
        <f t="shared" si="1"/>
        <v>3</v>
      </c>
      <c r="F32" s="3">
        <f t="shared" si="1"/>
        <v>3</v>
      </c>
      <c r="G32" s="3">
        <f t="shared" si="1"/>
        <v>3</v>
      </c>
      <c r="H32" s="3">
        <f t="shared" si="1"/>
        <v>4</v>
      </c>
      <c r="I32" s="3">
        <f t="shared" si="1"/>
        <v>4</v>
      </c>
      <c r="J32" s="3">
        <f t="shared" si="1"/>
        <v>4</v>
      </c>
      <c r="K32" s="3">
        <f t="shared" si="1"/>
        <v>2</v>
      </c>
      <c r="L32" s="3">
        <f t="shared" si="1"/>
        <v>4</v>
      </c>
      <c r="M32" s="3">
        <f t="shared" si="1"/>
        <v>4</v>
      </c>
      <c r="N32" s="3">
        <f t="shared" si="1"/>
        <v>3</v>
      </c>
      <c r="O32" s="3">
        <f t="shared" si="1"/>
        <v>4</v>
      </c>
      <c r="Q32" s="3">
        <v>10</v>
      </c>
      <c r="R32" s="3" t="s">
        <v>40</v>
      </c>
      <c r="S32" s="3">
        <f t="shared" si="2"/>
        <v>3.5</v>
      </c>
      <c r="T32" s="3">
        <f t="shared" si="3"/>
        <v>3</v>
      </c>
      <c r="U32" s="3">
        <f t="shared" si="4"/>
        <v>3.3000000000000003</v>
      </c>
      <c r="V32" s="3">
        <f t="shared" si="5"/>
        <v>3.3333333333333335</v>
      </c>
      <c r="W32" s="3">
        <f t="shared" si="6"/>
        <v>4</v>
      </c>
      <c r="X32" s="17">
        <f t="shared" si="7"/>
        <v>3.6</v>
      </c>
      <c r="Y32" s="3">
        <f t="shared" si="8"/>
        <v>3.6666666666666665</v>
      </c>
      <c r="Z32" s="3">
        <f t="shared" si="9"/>
        <v>4</v>
      </c>
      <c r="AA32" s="3">
        <f t="shared" si="10"/>
        <v>3.8</v>
      </c>
    </row>
    <row r="33" spans="2:31" x14ac:dyDescent="0.3">
      <c r="B33" s="2">
        <v>11</v>
      </c>
      <c r="C33" s="3" t="s">
        <v>41</v>
      </c>
      <c r="D33" s="3">
        <f t="shared" si="1"/>
        <v>5</v>
      </c>
      <c r="E33" s="3">
        <f t="shared" si="1"/>
        <v>5</v>
      </c>
      <c r="F33" s="3">
        <f t="shared" si="1"/>
        <v>5</v>
      </c>
      <c r="G33" s="3">
        <f t="shared" si="1"/>
        <v>5</v>
      </c>
      <c r="H33" s="3">
        <f t="shared" si="1"/>
        <v>5</v>
      </c>
      <c r="I33" s="3">
        <f t="shared" si="1"/>
        <v>4.5</v>
      </c>
      <c r="J33" s="3">
        <f t="shared" si="1"/>
        <v>5</v>
      </c>
      <c r="K33" s="3">
        <f t="shared" si="1"/>
        <v>4</v>
      </c>
      <c r="L33" s="3">
        <f t="shared" si="1"/>
        <v>5</v>
      </c>
      <c r="M33" s="3">
        <f t="shared" si="1"/>
        <v>5</v>
      </c>
      <c r="N33" s="3">
        <f t="shared" si="1"/>
        <v>5</v>
      </c>
      <c r="O33" s="3">
        <f t="shared" si="1"/>
        <v>5</v>
      </c>
      <c r="Q33" s="3">
        <v>11</v>
      </c>
      <c r="R33" s="3" t="s">
        <v>41</v>
      </c>
      <c r="S33" s="3">
        <f t="shared" si="2"/>
        <v>5</v>
      </c>
      <c r="T33" s="3">
        <f t="shared" si="3"/>
        <v>5</v>
      </c>
      <c r="U33" s="3">
        <f t="shared" si="4"/>
        <v>5</v>
      </c>
      <c r="V33" s="3">
        <f t="shared" si="5"/>
        <v>4.5</v>
      </c>
      <c r="W33" s="3">
        <f t="shared" si="6"/>
        <v>5</v>
      </c>
      <c r="X33" s="17">
        <f t="shared" si="7"/>
        <v>4.6999999999999993</v>
      </c>
      <c r="Y33" s="3">
        <f t="shared" si="8"/>
        <v>5</v>
      </c>
      <c r="Z33" s="3">
        <f t="shared" si="9"/>
        <v>5</v>
      </c>
      <c r="AA33" s="3">
        <f t="shared" si="10"/>
        <v>5</v>
      </c>
      <c r="AC33" s="11" t="s">
        <v>57</v>
      </c>
    </row>
    <row r="34" spans="2:31" x14ac:dyDescent="0.3">
      <c r="B34" s="2">
        <v>12</v>
      </c>
      <c r="C34" s="3" t="s">
        <v>42</v>
      </c>
      <c r="D34" s="3">
        <f t="shared" si="1"/>
        <v>4.5</v>
      </c>
      <c r="E34" s="3">
        <f t="shared" si="1"/>
        <v>4.5</v>
      </c>
      <c r="F34" s="3">
        <f t="shared" si="1"/>
        <v>5</v>
      </c>
      <c r="G34" s="3">
        <f t="shared" si="1"/>
        <v>5</v>
      </c>
      <c r="H34" s="3">
        <f t="shared" si="1"/>
        <v>4.5</v>
      </c>
      <c r="I34" s="3">
        <f t="shared" si="1"/>
        <v>5</v>
      </c>
      <c r="J34" s="3">
        <f t="shared" si="1"/>
        <v>5</v>
      </c>
      <c r="K34" s="3">
        <f t="shared" si="1"/>
        <v>4.5</v>
      </c>
      <c r="L34" s="3">
        <f t="shared" si="1"/>
        <v>5</v>
      </c>
      <c r="M34" s="3">
        <f t="shared" si="1"/>
        <v>4.5</v>
      </c>
      <c r="N34" s="3">
        <f t="shared" si="1"/>
        <v>5</v>
      </c>
      <c r="O34" s="3">
        <f t="shared" si="1"/>
        <v>4.5</v>
      </c>
      <c r="Q34" s="3">
        <v>12</v>
      </c>
      <c r="R34" s="3" t="s">
        <v>42</v>
      </c>
      <c r="S34" s="3">
        <f t="shared" si="2"/>
        <v>4.5</v>
      </c>
      <c r="T34" s="3">
        <f t="shared" si="3"/>
        <v>5</v>
      </c>
      <c r="U34" s="3">
        <f t="shared" si="4"/>
        <v>4.6999999999999993</v>
      </c>
      <c r="V34" s="3">
        <f t="shared" si="5"/>
        <v>4.666666666666667</v>
      </c>
      <c r="W34" s="3">
        <f t="shared" si="6"/>
        <v>5</v>
      </c>
      <c r="X34" s="17">
        <f t="shared" si="7"/>
        <v>4.8000000000000007</v>
      </c>
      <c r="Y34" s="3">
        <f t="shared" si="8"/>
        <v>4.833333333333333</v>
      </c>
      <c r="Z34" s="3">
        <f t="shared" si="9"/>
        <v>4.5</v>
      </c>
      <c r="AA34" s="3">
        <f t="shared" si="10"/>
        <v>4.7</v>
      </c>
      <c r="AC34" s="35" t="s">
        <v>58</v>
      </c>
      <c r="AD34" s="35"/>
      <c r="AE34" s="35"/>
    </row>
    <row r="35" spans="2:31" x14ac:dyDescent="0.3">
      <c r="B35" s="2">
        <v>13</v>
      </c>
      <c r="C35" s="3" t="s">
        <v>43</v>
      </c>
      <c r="D35" s="3">
        <f t="shared" si="1"/>
        <v>4.5</v>
      </c>
      <c r="E35" s="3">
        <f t="shared" si="1"/>
        <v>5</v>
      </c>
      <c r="F35" s="3">
        <f t="shared" si="1"/>
        <v>5</v>
      </c>
      <c r="G35" s="3">
        <f t="shared" si="1"/>
        <v>5</v>
      </c>
      <c r="H35" s="3">
        <f t="shared" si="1"/>
        <v>4.5</v>
      </c>
      <c r="I35" s="3">
        <f t="shared" si="1"/>
        <v>5</v>
      </c>
      <c r="J35" s="3">
        <f t="shared" si="1"/>
        <v>5</v>
      </c>
      <c r="K35" s="3">
        <f t="shared" si="1"/>
        <v>4</v>
      </c>
      <c r="L35" s="3">
        <f t="shared" si="1"/>
        <v>5</v>
      </c>
      <c r="M35" s="3">
        <f t="shared" si="1"/>
        <v>5</v>
      </c>
      <c r="N35" s="3">
        <f t="shared" si="1"/>
        <v>5</v>
      </c>
      <c r="O35" s="3">
        <f t="shared" si="1"/>
        <v>5</v>
      </c>
      <c r="Q35" s="3">
        <v>13</v>
      </c>
      <c r="R35" s="3" t="s">
        <v>43</v>
      </c>
      <c r="S35" s="3">
        <f t="shared" si="2"/>
        <v>4.75</v>
      </c>
      <c r="T35" s="3">
        <f t="shared" si="3"/>
        <v>5</v>
      </c>
      <c r="U35" s="3">
        <f t="shared" si="4"/>
        <v>4.8499999999999996</v>
      </c>
      <c r="V35" s="3">
        <f t="shared" si="5"/>
        <v>4.5</v>
      </c>
      <c r="W35" s="3">
        <f t="shared" si="6"/>
        <v>5</v>
      </c>
      <c r="X35" s="17">
        <f t="shared" si="7"/>
        <v>4.6999999999999993</v>
      </c>
      <c r="Y35" s="3">
        <f t="shared" si="8"/>
        <v>5</v>
      </c>
      <c r="Z35" s="3">
        <f t="shared" si="9"/>
        <v>5</v>
      </c>
      <c r="AA35" s="3">
        <f t="shared" si="10"/>
        <v>5</v>
      </c>
    </row>
    <row r="36" spans="2:31" x14ac:dyDescent="0.3">
      <c r="AC36" s="14" t="s">
        <v>65</v>
      </c>
    </row>
    <row r="37" spans="2:31" x14ac:dyDescent="0.3">
      <c r="AC37" t="s">
        <v>66</v>
      </c>
    </row>
    <row r="38" spans="2:31" x14ac:dyDescent="0.3">
      <c r="K38" s="19" t="s">
        <v>0</v>
      </c>
      <c r="L38" s="19" t="s">
        <v>1</v>
      </c>
      <c r="M38" s="20" t="s">
        <v>63</v>
      </c>
      <c r="N38" s="20" t="s">
        <v>62</v>
      </c>
      <c r="O38" s="20" t="s">
        <v>64</v>
      </c>
      <c r="P38" s="31" t="s">
        <v>74</v>
      </c>
      <c r="Q38" s="31"/>
      <c r="S38" s="19" t="s">
        <v>0</v>
      </c>
      <c r="T38" s="19" t="s">
        <v>1</v>
      </c>
      <c r="U38" s="20" t="s">
        <v>78</v>
      </c>
      <c r="AC38" t="s">
        <v>67</v>
      </c>
    </row>
    <row r="39" spans="2:31" x14ac:dyDescent="0.3">
      <c r="K39" s="18">
        <v>1</v>
      </c>
      <c r="L39" s="18" t="s">
        <v>31</v>
      </c>
      <c r="M39" s="3">
        <f>U23</f>
        <v>4.5</v>
      </c>
      <c r="N39" s="17">
        <f>X23</f>
        <v>4.7</v>
      </c>
      <c r="O39" s="3">
        <f>AA23</f>
        <v>4.9000000000000004</v>
      </c>
      <c r="P39" s="28">
        <f>(40%*M39)+(30%*N39)+(30%*O39)</f>
        <v>4.68</v>
      </c>
      <c r="Q39" s="28"/>
      <c r="S39" s="18">
        <v>1</v>
      </c>
      <c r="T39" s="18" t="s">
        <v>36</v>
      </c>
      <c r="U39" s="3">
        <v>4.9400000000000004</v>
      </c>
      <c r="AC39" t="s">
        <v>68</v>
      </c>
    </row>
    <row r="40" spans="2:31" x14ac:dyDescent="0.3">
      <c r="K40" s="3">
        <v>2</v>
      </c>
      <c r="L40" s="3" t="s">
        <v>32</v>
      </c>
      <c r="M40" s="3">
        <v>4.5</v>
      </c>
      <c r="N40" s="3">
        <v>4.8</v>
      </c>
      <c r="O40" s="3">
        <v>4.7</v>
      </c>
      <c r="P40" s="28">
        <f t="shared" ref="P40:P51" si="11">(40%*M40)+(30%*N40)+(30%*O40)</f>
        <v>4.6500000000000004</v>
      </c>
      <c r="Q40" s="28"/>
      <c r="S40" s="3">
        <v>2</v>
      </c>
      <c r="T40" s="3" t="s">
        <v>41</v>
      </c>
      <c r="U40" s="3">
        <v>4.91</v>
      </c>
      <c r="AC40" t="s">
        <v>69</v>
      </c>
    </row>
    <row r="41" spans="2:31" x14ac:dyDescent="0.3">
      <c r="K41" s="3">
        <v>3</v>
      </c>
      <c r="L41" s="3" t="s">
        <v>33</v>
      </c>
      <c r="M41" s="3">
        <v>4.9000000000000004</v>
      </c>
      <c r="N41" s="3">
        <v>4.2</v>
      </c>
      <c r="O41" s="3">
        <v>4.5999999999999996</v>
      </c>
      <c r="P41" s="28">
        <f t="shared" si="11"/>
        <v>4.5999999999999996</v>
      </c>
      <c r="Q41" s="28"/>
      <c r="S41" s="3">
        <v>3</v>
      </c>
      <c r="T41" s="3" t="s">
        <v>43</v>
      </c>
      <c r="U41" s="3">
        <v>4.8499999999999996</v>
      </c>
      <c r="AC41" t="s">
        <v>70</v>
      </c>
    </row>
    <row r="42" spans="2:31" x14ac:dyDescent="0.3">
      <c r="K42" s="3">
        <v>4</v>
      </c>
      <c r="L42" s="3" t="s">
        <v>35</v>
      </c>
      <c r="M42" s="3">
        <v>4.5</v>
      </c>
      <c r="N42" s="3">
        <v>4.8</v>
      </c>
      <c r="O42" s="3">
        <v>4.5999999999999996</v>
      </c>
      <c r="P42" s="28">
        <f t="shared" si="11"/>
        <v>4.62</v>
      </c>
      <c r="Q42" s="28"/>
      <c r="S42" s="3">
        <v>4</v>
      </c>
      <c r="T42" s="3" t="s">
        <v>31</v>
      </c>
      <c r="U42" s="3">
        <v>4.76</v>
      </c>
    </row>
    <row r="43" spans="2:31" x14ac:dyDescent="0.3">
      <c r="K43" s="3">
        <v>5</v>
      </c>
      <c r="L43" s="3" t="s">
        <v>36</v>
      </c>
      <c r="M43" s="3">
        <v>4.8499999999999996</v>
      </c>
      <c r="N43" s="3">
        <v>5</v>
      </c>
      <c r="O43" s="3">
        <v>5</v>
      </c>
      <c r="P43" s="32">
        <f t="shared" si="11"/>
        <v>4.9399999999999995</v>
      </c>
      <c r="Q43" s="32"/>
      <c r="S43" s="3">
        <v>5</v>
      </c>
      <c r="T43" s="3" t="s">
        <v>42</v>
      </c>
      <c r="U43" s="3">
        <v>4.7300000000000004</v>
      </c>
      <c r="AC43" t="s">
        <v>75</v>
      </c>
    </row>
    <row r="44" spans="2:31" x14ac:dyDescent="0.3">
      <c r="K44" s="3">
        <v>6</v>
      </c>
      <c r="L44" s="3" t="s">
        <v>37</v>
      </c>
      <c r="M44" s="3">
        <v>4.45</v>
      </c>
      <c r="N44" s="3">
        <v>4.5999999999999996</v>
      </c>
      <c r="O44" s="3">
        <v>4.8</v>
      </c>
      <c r="P44" s="28">
        <f t="shared" si="11"/>
        <v>4.5999999999999996</v>
      </c>
      <c r="Q44" s="28"/>
      <c r="S44" s="3">
        <v>6</v>
      </c>
      <c r="T44" s="3" t="s">
        <v>38</v>
      </c>
      <c r="U44" s="3">
        <v>4.7</v>
      </c>
      <c r="AC44" t="s">
        <v>76</v>
      </c>
    </row>
    <row r="45" spans="2:31" x14ac:dyDescent="0.3">
      <c r="K45" s="3">
        <v>7</v>
      </c>
      <c r="L45" s="3" t="s">
        <v>38</v>
      </c>
      <c r="M45" s="3">
        <v>4.7</v>
      </c>
      <c r="N45" s="3">
        <v>4.5999999999999996</v>
      </c>
      <c r="O45" s="3">
        <v>4.8</v>
      </c>
      <c r="P45" s="28">
        <f t="shared" si="11"/>
        <v>4.6999999999999993</v>
      </c>
      <c r="Q45" s="28"/>
      <c r="S45" s="3">
        <v>7</v>
      </c>
      <c r="T45" s="3" t="s">
        <v>34</v>
      </c>
      <c r="U45" s="3">
        <v>4.68</v>
      </c>
      <c r="AC45" t="s">
        <v>77</v>
      </c>
    </row>
    <row r="46" spans="2:31" x14ac:dyDescent="0.3">
      <c r="K46" s="3">
        <v>8</v>
      </c>
      <c r="L46" s="3" t="s">
        <v>34</v>
      </c>
      <c r="M46" s="3">
        <v>4.6500000000000004</v>
      </c>
      <c r="N46" s="3">
        <v>4.8</v>
      </c>
      <c r="O46" s="3">
        <v>4.5999999999999996</v>
      </c>
      <c r="P46" s="28">
        <f t="shared" si="11"/>
        <v>4.68</v>
      </c>
      <c r="Q46" s="28"/>
      <c r="S46" s="3">
        <v>8</v>
      </c>
      <c r="T46" s="3" t="s">
        <v>32</v>
      </c>
      <c r="U46" s="3">
        <v>4.6500000000000004</v>
      </c>
    </row>
    <row r="47" spans="2:31" x14ac:dyDescent="0.3">
      <c r="K47" s="3">
        <v>9</v>
      </c>
      <c r="L47" s="3" t="s">
        <v>39</v>
      </c>
      <c r="M47" s="3">
        <v>4.45</v>
      </c>
      <c r="N47" s="3">
        <v>4.8</v>
      </c>
      <c r="O47" s="3">
        <v>4.7</v>
      </c>
      <c r="P47" s="28">
        <f t="shared" si="11"/>
        <v>4.63</v>
      </c>
      <c r="Q47" s="28"/>
      <c r="S47" s="3">
        <v>9</v>
      </c>
      <c r="T47" s="3" t="s">
        <v>39</v>
      </c>
      <c r="U47" s="3">
        <v>4.63</v>
      </c>
    </row>
    <row r="48" spans="2:31" x14ac:dyDescent="0.3">
      <c r="K48" s="3">
        <v>10</v>
      </c>
      <c r="L48" s="3" t="s">
        <v>40</v>
      </c>
      <c r="M48" s="3">
        <v>3.3</v>
      </c>
      <c r="N48" s="3">
        <v>3.6</v>
      </c>
      <c r="O48" s="3">
        <v>3.8</v>
      </c>
      <c r="P48" s="28">
        <f t="shared" si="11"/>
        <v>3.54</v>
      </c>
      <c r="Q48" s="28"/>
      <c r="S48" s="3">
        <v>10</v>
      </c>
      <c r="T48" s="3" t="s">
        <v>35</v>
      </c>
      <c r="U48" s="3">
        <v>4.62</v>
      </c>
    </row>
    <row r="49" spans="11:21" x14ac:dyDescent="0.3">
      <c r="K49" s="3">
        <v>11</v>
      </c>
      <c r="L49" s="3" t="s">
        <v>41</v>
      </c>
      <c r="M49" s="3">
        <v>5</v>
      </c>
      <c r="N49" s="3">
        <v>4.7</v>
      </c>
      <c r="O49" s="3">
        <v>5</v>
      </c>
      <c r="P49" s="33">
        <f t="shared" si="11"/>
        <v>4.91</v>
      </c>
      <c r="Q49" s="33"/>
      <c r="S49" s="3">
        <v>11</v>
      </c>
      <c r="T49" s="3" t="s">
        <v>37</v>
      </c>
      <c r="U49" s="3">
        <v>4.5999999999999996</v>
      </c>
    </row>
    <row r="50" spans="11:21" x14ac:dyDescent="0.3">
      <c r="K50" s="3">
        <v>12</v>
      </c>
      <c r="L50" s="3" t="s">
        <v>42</v>
      </c>
      <c r="M50" s="3">
        <v>4.7</v>
      </c>
      <c r="N50" s="3">
        <v>4.8</v>
      </c>
      <c r="O50" s="3">
        <v>4.7</v>
      </c>
      <c r="P50" s="28">
        <f t="shared" si="11"/>
        <v>4.7300000000000004</v>
      </c>
      <c r="Q50" s="28"/>
      <c r="S50" s="3">
        <v>12</v>
      </c>
      <c r="T50" s="3" t="s">
        <v>33</v>
      </c>
      <c r="U50" s="3">
        <v>4.5999999999999996</v>
      </c>
    </row>
    <row r="51" spans="11:21" x14ac:dyDescent="0.3">
      <c r="K51" s="3">
        <v>13</v>
      </c>
      <c r="L51" s="3" t="s">
        <v>43</v>
      </c>
      <c r="M51" s="3">
        <v>4.8499999999999996</v>
      </c>
      <c r="N51" s="3">
        <v>4.7</v>
      </c>
      <c r="O51" s="3">
        <v>5</v>
      </c>
      <c r="P51" s="29">
        <f t="shared" si="11"/>
        <v>4.8499999999999996</v>
      </c>
      <c r="Q51" s="29"/>
      <c r="S51" s="3">
        <v>13</v>
      </c>
      <c r="T51" s="3" t="s">
        <v>40</v>
      </c>
      <c r="U51" s="3">
        <v>3.54</v>
      </c>
    </row>
  </sheetData>
  <mergeCells count="35">
    <mergeCell ref="R21:R22"/>
    <mergeCell ref="S21:U21"/>
    <mergeCell ref="V21:X21"/>
    <mergeCell ref="AC21:AD21"/>
    <mergeCell ref="AC25:AD25"/>
    <mergeCell ref="AC29:AD29"/>
    <mergeCell ref="AC34:AE34"/>
    <mergeCell ref="B3:O3"/>
    <mergeCell ref="B21:B22"/>
    <mergeCell ref="C21:C22"/>
    <mergeCell ref="D21:G21"/>
    <mergeCell ref="H21:K21"/>
    <mergeCell ref="L21:O21"/>
    <mergeCell ref="B4:B5"/>
    <mergeCell ref="C4:C5"/>
    <mergeCell ref="D4:G4"/>
    <mergeCell ref="H4:K4"/>
    <mergeCell ref="L4:O4"/>
    <mergeCell ref="B20:O20"/>
    <mergeCell ref="P50:Q50"/>
    <mergeCell ref="P51:Q51"/>
    <mergeCell ref="Q20:AA20"/>
    <mergeCell ref="P38:Q38"/>
    <mergeCell ref="P39:Q39"/>
    <mergeCell ref="P40:Q40"/>
    <mergeCell ref="P41:Q41"/>
    <mergeCell ref="P42:Q42"/>
    <mergeCell ref="P43:Q43"/>
    <mergeCell ref="P44:Q44"/>
    <mergeCell ref="P45:Q45"/>
    <mergeCell ref="P46:Q46"/>
    <mergeCell ref="P47:Q47"/>
    <mergeCell ref="P48:Q48"/>
    <mergeCell ref="P49:Q49"/>
    <mergeCell ref="Q21:Q2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NILAI GAP</vt:lpstr>
      <vt:lpstr>PEMBOBOTAN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yusuf abdilhaq</cp:lastModifiedBy>
  <dcterms:created xsi:type="dcterms:W3CDTF">2024-06-18T14:23:22Z</dcterms:created>
  <dcterms:modified xsi:type="dcterms:W3CDTF">2024-06-29T14:48:11Z</dcterms:modified>
</cp:coreProperties>
</file>