
<file path=[Content_Types].xml><?xml version="1.0" encoding="utf-8"?>
<Types xmlns="http://schemas.openxmlformats.org/package/2006/content-types">
  <Default Extension="rels" ContentType="application/vnd.openxmlformats-package.relationships+xml"/>
  <Default Extension="sigs" ContentType="application/vnd.openxmlformats-package.digital-signature-origin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digital-signature/origin" Target="_xmlsignatures/origin.sigs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797A88C6-74FF-455A-B825-89C123BE1A7B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考勤记载" sheetId="1" r:id="rId1"/>
    <sheet name="附加时长" sheetId="2" r:id="rId2"/>
    <sheet name="统计" sheetId="3" r:id="rId3"/>
    <sheet name="考勤记载 (旧)" sheetId="4" r:id="rId4"/>
    <sheet name="附加时长 (2)" sheetId="5" r:id="rId5"/>
    <sheet name="统计 (2)" sheetId="6" r:id="rId6"/>
  </sheets>
  <definedNames>
    <definedName name="_xlnm._FilterDatabase" localSheetId="0" hidden="1">考勤记载!#REF!</definedName>
    <definedName name="_xlnm._FilterDatabase" localSheetId="3" hidden="1">'考勤记载 (旧)'!#REF!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 s="1"/>
  <c r="D3" i="6"/>
  <c r="E3" i="6"/>
  <c r="F3" i="6"/>
  <c r="G3" i="6"/>
  <c r="H3" i="6"/>
  <c r="I3" i="6"/>
  <c r="J3" i="6"/>
  <c r="K3" i="6"/>
  <c r="L3" i="6"/>
  <c r="M3" i="6"/>
  <c r="N3" i="6"/>
  <c r="O3" i="6" s="1"/>
  <c r="B4" i="6"/>
  <c r="C4" i="6" s="1"/>
  <c r="D4" i="6"/>
  <c r="E4" i="6"/>
  <c r="F4" i="6"/>
  <c r="G4" i="6" s="1"/>
  <c r="H4" i="6"/>
  <c r="I4" i="6"/>
  <c r="J4" i="6"/>
  <c r="K4" i="6"/>
  <c r="L4" i="6"/>
  <c r="M4" i="6"/>
  <c r="N4" i="6"/>
  <c r="O4" i="6" s="1"/>
  <c r="B5" i="6"/>
  <c r="C5" i="6" s="1"/>
  <c r="D5" i="6"/>
  <c r="E5" i="6"/>
  <c r="F5" i="6"/>
  <c r="G5" i="6"/>
  <c r="H5" i="6"/>
  <c r="I5" i="6"/>
  <c r="J5" i="6"/>
  <c r="K5" i="6"/>
  <c r="B6" i="6"/>
  <c r="C6" i="6" s="1"/>
  <c r="D6" i="6"/>
  <c r="E6" i="6"/>
  <c r="F6" i="6"/>
  <c r="G6" i="6"/>
  <c r="H6" i="6"/>
  <c r="I6" i="6" s="1"/>
  <c r="J6" i="6"/>
  <c r="K6" i="6"/>
  <c r="L6" i="6"/>
  <c r="M6" i="6" s="1"/>
  <c r="N6" i="6"/>
  <c r="O6" i="6" s="1"/>
  <c r="M3" i="5"/>
  <c r="M4" i="5"/>
  <c r="M5" i="5"/>
  <c r="L5" i="6" s="1"/>
  <c r="M5" i="6" s="1"/>
  <c r="M6" i="5"/>
  <c r="N5" i="6" l="1"/>
  <c r="O5" i="6" s="1"/>
  <c r="O9" i="6"/>
  <c r="I3" i="2"/>
  <c r="G3" i="2"/>
  <c r="E3" i="2"/>
  <c r="C3" i="2"/>
  <c r="I2" i="2"/>
  <c r="G2" i="2"/>
  <c r="E2" i="2"/>
  <c r="C2" i="2"/>
  <c r="I1" i="2"/>
  <c r="G1" i="2"/>
  <c r="E1" i="2"/>
  <c r="C1" i="2"/>
  <c r="A4" i="1"/>
  <c r="A6" i="1" s="1"/>
  <c r="A3" i="1"/>
  <c r="E37" i="3"/>
  <c r="E29" i="3"/>
  <c r="E21" i="3"/>
  <c r="E13" i="3"/>
  <c r="D29" i="3"/>
  <c r="D21" i="3"/>
  <c r="D13" i="3"/>
  <c r="C29" i="3"/>
  <c r="C21" i="3"/>
  <c r="C13" i="3"/>
  <c r="B20" i="3"/>
  <c r="E19" i="3"/>
  <c r="E11" i="3"/>
  <c r="E26" i="3"/>
  <c r="E10" i="3"/>
  <c r="D37" i="3"/>
  <c r="C37" i="3"/>
  <c r="B37" i="3"/>
  <c r="B29" i="3"/>
  <c r="B21" i="3"/>
  <c r="B13" i="3"/>
  <c r="E28" i="3"/>
  <c r="E20" i="3"/>
  <c r="E12" i="3"/>
  <c r="D28" i="3"/>
  <c r="D20" i="3"/>
  <c r="D12" i="3"/>
  <c r="C28" i="3"/>
  <c r="C20" i="3"/>
  <c r="C12" i="3"/>
  <c r="B28" i="3"/>
  <c r="B12" i="3"/>
  <c r="E27" i="3"/>
  <c r="C27" i="3"/>
  <c r="C19" i="3"/>
  <c r="C11" i="3"/>
  <c r="C9" i="3"/>
  <c r="B25" i="3"/>
  <c r="B17" i="3"/>
  <c r="D24" i="3"/>
  <c r="E36" i="3"/>
  <c r="D36" i="3"/>
  <c r="C36" i="3"/>
  <c r="B36" i="3"/>
  <c r="E35" i="3"/>
  <c r="D35" i="3"/>
  <c r="D27" i="3"/>
  <c r="D19" i="3"/>
  <c r="D11" i="3"/>
  <c r="C25" i="3"/>
  <c r="E8" i="3"/>
  <c r="B16" i="3"/>
  <c r="C35" i="3"/>
  <c r="B35" i="3"/>
  <c r="E34" i="3"/>
  <c r="D34" i="3"/>
  <c r="D26" i="3"/>
  <c r="D18" i="3"/>
  <c r="D10" i="3"/>
  <c r="E24" i="3"/>
  <c r="C8" i="3"/>
  <c r="C34" i="3"/>
  <c r="C26" i="3"/>
  <c r="C18" i="3"/>
  <c r="C10" i="3"/>
  <c r="B34" i="3"/>
  <c r="B26" i="3"/>
  <c r="B18" i="3"/>
  <c r="B10" i="3"/>
  <c r="B9" i="3"/>
  <c r="D16" i="3"/>
  <c r="D8" i="3"/>
  <c r="C24" i="3"/>
  <c r="B8" i="3"/>
  <c r="E33" i="3"/>
  <c r="D33" i="3"/>
  <c r="C33" i="3"/>
  <c r="B33" i="3"/>
  <c r="E32" i="3"/>
  <c r="D32" i="3"/>
  <c r="C32" i="3"/>
  <c r="B32" i="3"/>
  <c r="E31" i="3"/>
  <c r="E23" i="3"/>
  <c r="E15" i="3"/>
  <c r="E7" i="3"/>
  <c r="D23" i="3"/>
  <c r="D15" i="3"/>
  <c r="D7" i="3"/>
  <c r="C23" i="3"/>
  <c r="C15" i="3"/>
  <c r="C7" i="3"/>
  <c r="B23" i="3"/>
  <c r="B15" i="3"/>
  <c r="B7" i="3"/>
  <c r="D22" i="3"/>
  <c r="D14" i="3"/>
  <c r="C22" i="3"/>
  <c r="C14" i="3"/>
  <c r="B27" i="3"/>
  <c r="B19" i="3"/>
  <c r="B11" i="3"/>
  <c r="D31" i="3"/>
  <c r="C31" i="3"/>
  <c r="B31" i="3"/>
  <c r="E30" i="3"/>
  <c r="E22" i="3"/>
  <c r="E14" i="3"/>
  <c r="D17" i="3"/>
  <c r="E16" i="3"/>
  <c r="B24" i="3"/>
  <c r="D30" i="3"/>
  <c r="C30" i="3"/>
  <c r="B30" i="3"/>
  <c r="B22" i="3"/>
  <c r="B14" i="3"/>
  <c r="E18" i="3"/>
  <c r="E25" i="3"/>
  <c r="E17" i="3"/>
  <c r="E9" i="3"/>
  <c r="D25" i="3"/>
  <c r="D9" i="3"/>
  <c r="C17" i="3"/>
  <c r="C16" i="3"/>
  <c r="B3" i="3" l="1"/>
  <c r="C3" i="3"/>
  <c r="D3" i="3"/>
  <c r="E3" i="3"/>
  <c r="A8" i="1"/>
  <c r="A7" i="1"/>
  <c r="B1" i="3"/>
  <c r="C1" i="3"/>
  <c r="D1" i="3"/>
  <c r="E1" i="3"/>
  <c r="B2" i="3"/>
  <c r="C2" i="3"/>
  <c r="E2" i="3"/>
  <c r="D2" i="3"/>
  <c r="A5" i="1"/>
  <c r="A10" i="1" l="1"/>
  <c r="A9" i="1"/>
  <c r="A12" i="1" l="1"/>
  <c r="A11" i="1"/>
  <c r="A13" i="1" l="1"/>
  <c r="A14" i="1"/>
  <c r="A16" i="1" l="1"/>
  <c r="A15" i="1"/>
  <c r="A18" i="1" l="1"/>
  <c r="A17" i="1"/>
  <c r="A19" i="1" l="1"/>
  <c r="A20" i="1"/>
  <c r="A22" i="1" l="1"/>
  <c r="A21" i="1"/>
  <c r="A24" i="1" l="1"/>
  <c r="A23" i="1"/>
  <c r="A26" i="1" l="1"/>
  <c r="A25" i="1"/>
  <c r="A28" i="1" l="1"/>
  <c r="A27" i="1"/>
  <c r="A29" i="1" l="1"/>
  <c r="A30" i="1"/>
  <c r="A32" i="1" l="1"/>
  <c r="A31" i="1"/>
  <c r="A34" i="1" l="1"/>
  <c r="A33" i="1"/>
  <c r="A36" i="1" l="1"/>
  <c r="A35" i="1"/>
  <c r="A38" i="1" l="1"/>
  <c r="A37" i="1"/>
  <c r="A39" i="1" l="1"/>
  <c r="A40" i="1"/>
  <c r="A42" i="1" l="1"/>
  <c r="A41" i="1"/>
  <c r="A44" i="1" l="1"/>
  <c r="A43" i="1"/>
  <c r="A46" i="1" l="1"/>
  <c r="A45" i="1"/>
  <c r="A48" i="1" l="1"/>
  <c r="A47" i="1"/>
  <c r="A50" i="1" l="1"/>
  <c r="A49" i="1"/>
  <c r="A51" i="1" l="1"/>
  <c r="A52" i="1"/>
  <c r="A54" i="1" l="1"/>
  <c r="A53" i="1"/>
  <c r="A56" i="1" l="1"/>
  <c r="A55" i="1"/>
  <c r="A58" i="1" l="1"/>
  <c r="A57" i="1"/>
  <c r="A60" i="1" l="1"/>
  <c r="A59" i="1"/>
  <c r="A62" i="1" l="1"/>
  <c r="A63" i="1" s="1"/>
  <c r="A61" i="1"/>
</calcChain>
</file>

<file path=xl/sharedStrings.xml><?xml version="1.0" encoding="utf-8"?>
<sst xmlns="http://schemas.openxmlformats.org/spreadsheetml/2006/main" count="172" uniqueCount="42">
  <si>
    <t>总和</t>
  </si>
  <si>
    <t>本月总和</t>
  </si>
  <si>
    <t>原始数据检查</t>
  </si>
  <si>
    <t>注意：为方便记载，本页所有单位均为分钟，请输入正有理数</t>
  </si>
  <si>
    <t>制作PPT等于实际时长</t>
  </si>
  <si>
    <t>专程取送样品一次=30分钟</t>
  </si>
  <si>
    <t>理由</t>
  </si>
  <si>
    <t>折合时长</t>
  </si>
  <si>
    <t>上月结算</t>
  </si>
  <si>
    <t>备注</t>
  </si>
  <si>
    <t>如果存在一天去两次实验室的情况，为了技术上方便，可以把当天</t>
  </si>
  <si>
    <t>到达</t>
  </si>
  <si>
    <t>附加时长设为负值，或者把当天拆到不去实验室的相邻日里。</t>
  </si>
  <si>
    <t>离开</t>
  </si>
  <si>
    <t>如果通宵做实验（例如到次日00:30）则可以写（24:30），同理次日1:14→25:14</t>
  </si>
  <si>
    <t>习惯用12小时制的也可以把19:10输入成（7:10 PM）注意空格！</t>
  </si>
  <si>
    <t>以下信息适用于审核导出本地归档，在线文档无需编辑。</t>
  </si>
  <si>
    <t>审核时间</t>
  </si>
  <si>
    <t>10</t>
  </si>
  <si>
    <t>上次审核</t>
  </si>
  <si>
    <t>本月版数</t>
  </si>
  <si>
    <t>成员A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</si>
  <si>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</si>
  <si>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</si>
  <si>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</si>
  <si>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UCXN</t>
    <phoneticPr fontId="6" type="noConversion"/>
  </si>
  <si>
    <t>A</t>
    <phoneticPr fontId="6" type="noConversion"/>
  </si>
  <si>
    <t>优化表格</t>
    <phoneticPr fontId="6" type="noConversion"/>
  </si>
  <si>
    <t>回学校顺路送样品一次=10分钟</t>
    <phoneticPr fontId="6" type="noConversion"/>
  </si>
  <si>
    <t>10</t>
    <phoneticPr fontId="6" type="noConversion"/>
  </si>
  <si>
    <t>如果存在一天去两次实验室的情况，为了技术上方便，可以把当天附加时长设为负值，或者把当天拆到不去实验室的相邻日里。</t>
  </si>
  <si>
    <t>开会</t>
  </si>
  <si>
    <t>9.30周一</t>
  </si>
  <si>
    <t>9.29周日</t>
  </si>
  <si>
    <t>9.28周六</t>
  </si>
  <si>
    <t>9.27周五</t>
  </si>
  <si>
    <t>9.26周四</t>
  </si>
  <si>
    <r>
      <rPr>
        <sz val="14"/>
        <color theme="1"/>
        <rFont val="楷体"/>
        <family val="3"/>
        <charset val="134"/>
      </rPr>
      <t xml:space="preserve">     时间
姓名</t>
    </r>
    <phoneticPr fontId="7" type="noConversion"/>
  </si>
  <si>
    <t>制作表格</t>
  </si>
  <si>
    <t>制作PPT等于实际时长，专程取送样品一次=30分钟，回学校顺路送样品一次=10分钟</t>
    <phoneticPr fontId="6" type="noConversion"/>
  </si>
  <si>
    <t>附加时长</t>
  </si>
  <si>
    <t>查论文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</si>
</sst>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[hh]:mm:ss"/>
    <numFmt numFmtId="177" formatCode="0.00_ "/>
    <numFmt numFmtId="178" formatCode="m&quot;月&quot;d&quot;日&quot;\ aaa"/>
    <numFmt numFmtId="179" formatCode="[hh]&quot;小时&quot;mm&quot;分&quot;;[hh]&quot;小时&quot;mm&quot;分&quot;;&quot;&quot;"/>
    <numFmt numFmtId="180" formatCode="h:mm;@"/>
    <numFmt numFmtId="181" formatCode="m&quot;月&quot;d&quot;日&quot;;@"/>
    <numFmt numFmtId="182" formatCode="[hh]:mm"/>
    <numFmt numFmtId="183" formatCode="[$-804]aaa;@"/>
    <numFmt numFmtId="184" formatCode="m&quot;月&quot;d&quot;日&quot;\ &quot;周&quot;aaa"/>
    <numFmt numFmtId="185" formatCode="[$-409]h:mm\ AM/PM;@"/>
    <numFmt numFmtId="186" formatCode="h&quot;时&quot;mm&quot;分&quot;;@"/>
    <numFmt numFmtId="187" formatCode="h:mm:ss;@"/>
  </numFmts>
  <fonts count="10">
    <font>
      <sz val="11"/>
      <color theme="1"/>
      <name val="等线"/>
      <family val="2"/>
      <scheme val="minor"/>
    </font>
    <font>
      <sz val="14"/>
      <color theme="1"/>
      <name val="楷体"/>
      <family val="3"/>
      <charset val="134"/>
    </font>
    <font>
      <sz val="11"/>
      <color theme="1"/>
      <name val="等线"/>
      <family val="2"/>
      <scheme val="minor"/>
    </font>
    <font>
      <sz val="11"/>
      <name val="等线"/>
      <family val="3"/>
      <charset val="134"/>
    </font>
    <font>
      <sz val="11"/>
      <name val="等线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2"/>
      <color theme="1"/>
      <name val="黑体"/>
      <family val="3"/>
      <charset val="134"/>
    </font>
    <font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1">
    <xf numFmtId="0" fontId="0" fillId="2" borderId="5"/>
  </cellStyleXfs>
  <cellXfs count="70">
    <xf numFmtId="0" fontId="0" fillId="0" borderId="0" xfId="0" applyFill="1" applyBorder="1" applyAlignment="1">
      <alignment vertical="center"/>
    </xf>
    <xf numFmtId="176" fontId="2" fillId="2" borderId="1" xfId="0" applyNumberFormat="1" applyFont="1" applyBorder="1" applyAlignment="1">
      <alignment vertical="center"/>
    </xf>
    <xf numFmtId="176" fontId="2" fillId="2" borderId="2" xfId="0" applyNumberFormat="1" applyFont="1" applyBorder="1" applyAlignment="1">
      <alignment vertical="center"/>
    </xf>
    <xf numFmtId="176" fontId="2" fillId="2" borderId="3" xfId="0" applyNumberFormat="1" applyFont="1" applyBorder="1" applyAlignment="1">
      <alignment vertical="center"/>
    </xf>
    <xf numFmtId="176" fontId="2" fillId="2" borderId="4" xfId="0" applyNumberFormat="1" applyFont="1" applyBorder="1" applyAlignment="1">
      <alignment vertical="center"/>
    </xf>
    <xf numFmtId="0" fontId="2" fillId="2" borderId="5" xfId="0" applyFont="1" applyAlignment="1">
      <alignment vertical="center"/>
    </xf>
    <xf numFmtId="177" fontId="1" fillId="2" borderId="6" xfId="0" applyNumberFormat="1" applyFont="1" applyBorder="1" applyAlignment="1">
      <alignment horizontal="center"/>
    </xf>
    <xf numFmtId="177" fontId="1" fillId="3" borderId="6" xfId="0" applyNumberFormat="1" applyFont="1" applyFill="1" applyBorder="1" applyAlignment="1">
      <alignment horizontal="center"/>
    </xf>
    <xf numFmtId="179" fontId="2" fillId="2" borderId="2" xfId="0" applyNumberFormat="1" applyFont="1" applyBorder="1" applyAlignment="1">
      <alignment vertical="center"/>
    </xf>
    <xf numFmtId="179" fontId="2" fillId="2" borderId="8" xfId="0" applyNumberFormat="1" applyFont="1" applyBorder="1" applyAlignment="1">
      <alignment vertical="center"/>
    </xf>
    <xf numFmtId="179" fontId="2" fillId="2" borderId="4" xfId="0" applyNumberFormat="1" applyFont="1" applyBorder="1" applyAlignment="1">
      <alignment vertical="center"/>
    </xf>
    <xf numFmtId="179" fontId="2" fillId="2" borderId="9" xfId="0" applyNumberFormat="1" applyFont="1" applyBorder="1" applyAlignment="1">
      <alignment vertical="center"/>
    </xf>
    <xf numFmtId="176" fontId="2" fillId="2" borderId="10" xfId="0" applyNumberFormat="1" applyFont="1" applyBorder="1" applyAlignment="1">
      <alignment vertical="center"/>
    </xf>
    <xf numFmtId="0" fontId="2" fillId="2" borderId="10" xfId="0" applyFont="1" applyBorder="1" applyAlignment="1">
      <alignment vertical="center"/>
    </xf>
    <xf numFmtId="0" fontId="2" fillId="2" borderId="11" xfId="0" applyFont="1" applyBorder="1" applyAlignment="1">
      <alignment vertical="center"/>
    </xf>
    <xf numFmtId="0" fontId="2" fillId="2" borderId="15" xfId="0" applyFont="1" applyBorder="1" applyAlignment="1">
      <alignment vertical="center"/>
    </xf>
    <xf numFmtId="180" fontId="2" fillId="2" borderId="16" xfId="0" applyNumberFormat="1" applyFont="1" applyBorder="1" applyAlignment="1">
      <alignment horizontal="center" vertical="center"/>
    </xf>
    <xf numFmtId="0" fontId="2" fillId="2" borderId="16" xfId="0" applyFont="1" applyBorder="1" applyAlignment="1">
      <alignment horizontal="center" vertical="center"/>
    </xf>
    <xf numFmtId="178" fontId="2" fillId="2" borderId="16" xfId="0" applyNumberFormat="1" applyFont="1" applyBorder="1" applyAlignment="1">
      <alignment vertical="center"/>
    </xf>
    <xf numFmtId="177" fontId="1" fillId="2" borderId="16" xfId="0" applyNumberFormat="1" applyFont="1" applyBorder="1" applyAlignment="1">
      <alignment horizontal="center"/>
    </xf>
    <xf numFmtId="177" fontId="1" fillId="3" borderId="16" xfId="0" applyNumberFormat="1" applyFont="1" applyFill="1" applyBorder="1" applyAlignment="1">
      <alignment horizontal="center"/>
    </xf>
    <xf numFmtId="49" fontId="2" fillId="3" borderId="5" xfId="0" applyNumberFormat="1" applyFont="1" applyFill="1"/>
    <xf numFmtId="49" fontId="2" fillId="2" borderId="5" xfId="0" applyNumberFormat="1" applyFont="1"/>
    <xf numFmtId="177" fontId="3" fillId="2" borderId="5" xfId="0" applyNumberFormat="1" applyFont="1"/>
    <xf numFmtId="181" fontId="2" fillId="2" borderId="18" xfId="0" applyNumberFormat="1" applyFont="1" applyBorder="1" applyAlignment="1">
      <alignment horizontal="center" vertical="center"/>
    </xf>
    <xf numFmtId="0" fontId="1" fillId="2" borderId="18" xfId="0" applyFont="1" applyBorder="1" applyAlignment="1">
      <alignment horizontal="center" vertical="center"/>
    </xf>
    <xf numFmtId="182" fontId="2" fillId="2" borderId="18" xfId="0" applyNumberFormat="1" applyFont="1" applyBorder="1" applyAlignment="1">
      <alignment horizontal="center" vertical="center"/>
    </xf>
    <xf numFmtId="183" fontId="2" fillId="2" borderId="15" xfId="0" applyNumberFormat="1" applyFont="1" applyBorder="1" applyAlignment="1">
      <alignment horizontal="center" vertical="center"/>
    </xf>
    <xf numFmtId="0" fontId="1" fillId="2" borderId="15" xfId="0" applyFont="1" applyBorder="1" applyAlignment="1">
      <alignment horizontal="center" vertical="center"/>
    </xf>
    <xf numFmtId="182" fontId="2" fillId="2" borderId="15" xfId="0" applyNumberFormat="1" applyFont="1" applyBorder="1" applyAlignment="1">
      <alignment horizontal="center" vertical="center"/>
    </xf>
    <xf numFmtId="49" fontId="4" fillId="2" borderId="5" xfId="0" applyNumberFormat="1" applyFont="1"/>
    <xf numFmtId="49" fontId="5" fillId="2" borderId="5" xfId="0" applyNumberFormat="1" applyFont="1"/>
    <xf numFmtId="49" fontId="2" fillId="2" borderId="5" xfId="0" applyNumberFormat="1" applyFont="1" applyAlignment="1">
      <alignment horizontal="right"/>
    </xf>
    <xf numFmtId="0" fontId="2" fillId="2" borderId="5" xfId="0" applyFont="1" applyAlignment="1">
      <alignment horizontal="right"/>
    </xf>
    <xf numFmtId="180" fontId="2" fillId="2" borderId="15" xfId="0" applyNumberFormat="1" applyFont="1" applyBorder="1" applyAlignment="1">
      <alignment horizontal="center" vertical="center"/>
    </xf>
    <xf numFmtId="180" fontId="2" fillId="2" borderId="18" xfId="0" applyNumberFormat="1" applyFont="1" applyBorder="1" applyAlignment="1">
      <alignment horizontal="center" vertical="center"/>
    </xf>
    <xf numFmtId="177" fontId="2" fillId="2" borderId="5" xfId="0" applyNumberFormat="1" applyFont="1"/>
    <xf numFmtId="177" fontId="1" fillId="2" borderId="17" xfId="0" applyNumberFormat="1" applyFont="1" applyBorder="1" applyAlignment="1">
      <alignment horizontal="center" vertical="center" wrapText="1"/>
    </xf>
    <xf numFmtId="177" fontId="1" fillId="2" borderId="12" xfId="0" applyNumberFormat="1" applyFont="1" applyBorder="1" applyAlignment="1">
      <alignment horizontal="center" vertical="center"/>
    </xf>
    <xf numFmtId="177" fontId="1" fillId="2" borderId="11" xfId="0" applyNumberFormat="1" applyFont="1" applyBorder="1" applyAlignment="1">
      <alignment horizontal="center" vertical="center"/>
    </xf>
    <xf numFmtId="177" fontId="1" fillId="3" borderId="12" xfId="0" applyNumberFormat="1" applyFont="1" applyFill="1" applyBorder="1" applyAlignment="1">
      <alignment horizontal="center" vertical="center"/>
    </xf>
    <xf numFmtId="177" fontId="1" fillId="3" borderId="11" xfId="0" applyNumberFormat="1" applyFont="1" applyFill="1" applyBorder="1" applyAlignment="1">
      <alignment horizontal="center" vertical="center"/>
    </xf>
    <xf numFmtId="177" fontId="1" fillId="3" borderId="13" xfId="0" applyNumberFormat="1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center" vertical="center"/>
    </xf>
    <xf numFmtId="184" fontId="2" fillId="2" borderId="7" xfId="0" applyNumberFormat="1" applyFont="1" applyBorder="1" applyAlignment="1">
      <alignment vertical="center"/>
    </xf>
    <xf numFmtId="0" fontId="0" fillId="2" borderId="5" xfId="0" applyAlignment="1">
      <alignment vertical="center"/>
    </xf>
    <xf numFmtId="49" fontId="3" fillId="2" borderId="5" xfId="0" applyNumberFormat="1" applyFont="1"/>
    <xf numFmtId="180" fontId="2" fillId="2" borderId="19" xfId="0" applyNumberFormat="1" applyFont="1" applyBorder="1"/>
    <xf numFmtId="180" fontId="2" fillId="2" borderId="11" xfId="0" applyNumberFormat="1" applyFont="1" applyBorder="1" applyAlignment="1">
      <alignment horizontal="center" vertical="center"/>
    </xf>
    <xf numFmtId="180" fontId="2" fillId="2" borderId="12" xfId="0" applyNumberFormat="1" applyFont="1" applyBorder="1" applyAlignment="1">
      <alignment horizontal="center" vertical="center"/>
    </xf>
    <xf numFmtId="177" fontId="1" fillId="3" borderId="7" xfId="0" applyNumberFormat="1" applyFont="1" applyFill="1" applyBorder="1" applyAlignment="1">
      <alignment horizontal="center"/>
    </xf>
    <xf numFmtId="180" fontId="2" fillId="2" borderId="20" xfId="0" applyNumberFormat="1" applyFont="1" applyBorder="1" applyAlignment="1">
      <alignment horizontal="center" vertical="center"/>
    </xf>
    <xf numFmtId="180" fontId="2" fillId="2" borderId="19" xfId="0" applyNumberFormat="1" applyFont="1" applyBorder="1" applyAlignment="1">
      <alignment horizontal="center" vertical="center"/>
    </xf>
    <xf numFmtId="185" fontId="2" fillId="2" borderId="11" xfId="0" applyNumberFormat="1" applyFont="1" applyBorder="1" applyAlignment="1">
      <alignment horizontal="center" vertical="center"/>
    </xf>
    <xf numFmtId="185" fontId="2" fillId="2" borderId="12" xfId="0" applyNumberFormat="1" applyFont="1" applyBorder="1" applyAlignment="1">
      <alignment horizontal="center" vertical="center"/>
    </xf>
    <xf numFmtId="177" fontId="1" fillId="2" borderId="7" xfId="0" applyNumberFormat="1" applyFont="1" applyBorder="1" applyAlignment="1">
      <alignment horizontal="center"/>
    </xf>
    <xf numFmtId="177" fontId="1" fillId="2" borderId="13" xfId="0" applyNumberFormat="1" applyFont="1" applyBorder="1" applyAlignment="1">
      <alignment horizontal="center"/>
    </xf>
    <xf numFmtId="0" fontId="1" fillId="2" borderId="21" xfId="0" applyFont="1" applyBorder="1" applyAlignment="1">
      <alignment horizontal="center" vertical="center"/>
    </xf>
    <xf numFmtId="177" fontId="7" fillId="2" borderId="22" xfId="0" applyNumberFormat="1" applyFont="1" applyBorder="1" applyAlignment="1">
      <alignment horizontal="center"/>
    </xf>
    <xf numFmtId="0" fontId="8" fillId="2" borderId="21" xfId="0" applyFont="1" applyBorder="1" applyAlignment="1">
      <alignment horizontal="center"/>
    </xf>
    <xf numFmtId="0" fontId="8" fillId="2" borderId="7" xfId="0" applyFont="1" applyBorder="1" applyAlignment="1">
      <alignment horizontal="center"/>
    </xf>
    <xf numFmtId="177" fontId="7" fillId="2" borderId="23" xfId="0" applyNumberFormat="1" applyFont="1" applyBorder="1" applyAlignment="1">
      <alignment horizontal="center" wrapText="1"/>
    </xf>
    <xf numFmtId="0" fontId="2" fillId="2" borderId="12" xfId="0" applyFont="1" applyBorder="1" applyAlignment="1">
      <alignment vertical="center"/>
    </xf>
    <xf numFmtId="0" fontId="2" fillId="2" borderId="20" xfId="0" applyFont="1" applyBorder="1" applyAlignment="1">
      <alignment vertical="center"/>
    </xf>
    <xf numFmtId="0" fontId="2" fillId="2" borderId="19" xfId="0" applyFont="1" applyBorder="1" applyAlignment="1">
      <alignment vertical="center"/>
    </xf>
    <xf numFmtId="186" fontId="2" fillId="2" borderId="5" xfId="0" applyNumberFormat="1" applyFont="1"/>
    <xf numFmtId="187" fontId="9" fillId="2" borderId="5" xfId="0" applyNumberFormat="1" applyFont="1"/>
    <xf numFmtId="187" fontId="2" fillId="2" borderId="5" xfId="0" applyNumberFormat="1" applyFont="1"/>
    <xf numFmtId="186" fontId="9" fillId="2" borderId="5" xfId="0" applyNumberFormat="1" applyFont="1" applyAlignment="1">
      <alignment horizontal="center" vertical="center"/>
    </xf>
    <xf numFmtId="186" fontId="2" fillId="2" borderId="1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"/>
  <sheetViews>
    <sheetView tabSelected="1" workbookViewId="0">
      <selection sqref="A1:B1"/>
    </sheetView>
  </sheetViews>
  <sheetFormatPr defaultRowHeight="14.15"/>
  <cols>
    <col min="1" max="1" width="10.7109375" style="36" bestFit="1" customWidth="1"/>
    <col min="8" max="8" width="37.5" customWidth="1"/>
    <col min="26" max="26" width="8.640625" style="22"/>
  </cols>
  <sheetData>
    <row r="1" spans="1:24" ht="18.45" customHeight="1">
      <c r="A1" s="37"/>
      <c r="B1" s="37"/>
      <c r="C1" s="19" t="s">
        <v>21</v>
      </c>
      <c r="D1" s="19" t="s">
        <v>22</v>
      </c>
      <c r="E1" s="20" t="s">
        <v>23</v>
      </c>
      <c r="F1" s="20" t="s">
        <v>24</v>
      </c>
      <c r="G1" s="21"/>
      <c r="H1" s="22" t="s">
        <v>9</v>
      </c>
      <c r="K1" s="23" t="s">
        <v>10</v>
      </c>
    </row>
    <row r="2" spans="1:24" ht="18.45">
      <c r="A2" s="24">
        <v>45566</v>
      </c>
      <c r="B2" s="25" t="s">
        <v>11</v>
      </c>
      <c r="C2" s="26"/>
      <c r="D2" s="26"/>
      <c r="E2" s="26"/>
      <c r="F2" s="26"/>
      <c r="G2" s="22"/>
      <c r="K2" t="s">
        <v>12</v>
      </c>
    </row>
    <row r="3" spans="1:24" ht="18.45">
      <c r="A3" s="27">
        <f>A2</f>
        <v>45566</v>
      </c>
      <c r="B3" s="28" t="s">
        <v>13</v>
      </c>
      <c r="C3" s="29"/>
      <c r="D3" s="29"/>
      <c r="E3" s="29"/>
      <c r="F3" s="29"/>
      <c r="K3" t="s">
        <v>14</v>
      </c>
    </row>
    <row r="4" spans="1:24" ht="18.45">
      <c r="A4" s="24">
        <f>A2+1</f>
        <v>45567</v>
      </c>
      <c r="B4" s="25" t="s">
        <v>11</v>
      </c>
      <c r="C4" s="26"/>
      <c r="D4" s="26"/>
      <c r="E4" s="26"/>
      <c r="F4" s="26"/>
      <c r="K4" t="s">
        <v>15</v>
      </c>
    </row>
    <row r="5" spans="1:24" ht="18.45">
      <c r="A5" s="27">
        <f>A4</f>
        <v>45567</v>
      </c>
      <c r="B5" s="28" t="s">
        <v>13</v>
      </c>
      <c r="C5" s="29"/>
      <c r="D5" s="29"/>
      <c r="E5" s="29"/>
      <c r="F5" s="29"/>
    </row>
    <row r="6" spans="1:24" ht="18.45">
      <c r="A6" s="24">
        <f>A4+1</f>
        <v>45568</v>
      </c>
      <c r="B6" s="25" t="s">
        <v>11</v>
      </c>
      <c r="C6" s="26">
        <v>0.54166666666666696</v>
      </c>
      <c r="D6" s="26">
        <v>0.55625000000000002</v>
      </c>
      <c r="E6" s="26"/>
      <c r="F6" s="26">
        <v>0.54166666666666696</v>
      </c>
      <c r="K6" s="30" t="s">
        <v>16</v>
      </c>
      <c r="L6" s="22"/>
    </row>
    <row r="7" spans="1:24" ht="18.45">
      <c r="A7" s="27">
        <f>A6</f>
        <v>45568</v>
      </c>
      <c r="B7" s="28" t="s">
        <v>13</v>
      </c>
      <c r="C7" s="29">
        <v>0.73124999999999996</v>
      </c>
      <c r="D7" s="29">
        <v>0.72847222222222197</v>
      </c>
      <c r="E7" s="29"/>
      <c r="F7" s="29">
        <v>0.73124999999999996</v>
      </c>
      <c r="K7" s="31" t="s">
        <v>17</v>
      </c>
      <c r="L7" s="32" t="s">
        <v>18</v>
      </c>
      <c r="M7" s="33">
        <v>4</v>
      </c>
      <c r="N7">
        <v>11</v>
      </c>
      <c r="O7">
        <v>0</v>
      </c>
      <c r="P7" t="s">
        <v>19</v>
      </c>
      <c r="Q7" t="s">
        <v>25</v>
      </c>
      <c r="R7" t="s">
        <v>20</v>
      </c>
      <c r="S7">
        <v>1</v>
      </c>
      <c r="X7" s="22"/>
    </row>
    <row r="8" spans="1:24" ht="18.45">
      <c r="A8" s="24">
        <f>A6+1</f>
        <v>45569</v>
      </c>
      <c r="B8" s="25" t="s">
        <v>11</v>
      </c>
      <c r="C8" s="26">
        <v>0.54166666666787899</v>
      </c>
      <c r="D8" s="26"/>
      <c r="E8" s="26"/>
      <c r="F8" s="26"/>
      <c r="X8" s="22"/>
    </row>
    <row r="9" spans="1:24" ht="18.45">
      <c r="A9" s="27">
        <f>A8</f>
        <v>45569</v>
      </c>
      <c r="B9" s="28" t="s">
        <v>13</v>
      </c>
      <c r="C9" s="29">
        <v>0.72291666666569698</v>
      </c>
      <c r="D9" s="29"/>
      <c r="E9" s="29"/>
      <c r="F9" s="29"/>
      <c r="X9" s="22"/>
    </row>
    <row r="10" spans="1:24" ht="18.45">
      <c r="A10" s="24">
        <f>A8+1</f>
        <v>45570</v>
      </c>
      <c r="B10" s="25" t="s">
        <v>11</v>
      </c>
      <c r="C10" s="26">
        <v>0.58333333333212101</v>
      </c>
      <c r="D10" s="26">
        <v>0.59444444444306999</v>
      </c>
      <c r="E10" s="26"/>
      <c r="F10" s="26">
        <v>0.64861111111167702</v>
      </c>
      <c r="X10" s="22"/>
    </row>
    <row r="11" spans="1:24" ht="18.45">
      <c r="A11" s="27">
        <f>A10</f>
        <v>45570</v>
      </c>
      <c r="B11" s="28" t="s">
        <v>13</v>
      </c>
      <c r="C11" s="34">
        <v>0.76597222222335404</v>
      </c>
      <c r="D11" s="34">
        <v>0.76597222222335404</v>
      </c>
      <c r="E11" s="34"/>
      <c r="F11" s="34">
        <v>0.76597222222335404</v>
      </c>
      <c r="X11" s="22"/>
    </row>
    <row r="12" spans="1:24" ht="18.45">
      <c r="A12" s="24">
        <f>A10+1</f>
        <v>45571</v>
      </c>
      <c r="B12" s="25" t="s">
        <v>11</v>
      </c>
      <c r="C12" s="35"/>
      <c r="D12" s="35"/>
      <c r="E12" s="35"/>
      <c r="F12" s="35"/>
      <c r="X12" s="22"/>
    </row>
    <row r="13" spans="1:24" ht="18.45">
      <c r="A13" s="27">
        <f>A12</f>
        <v>45571</v>
      </c>
      <c r="B13" s="28" t="s">
        <v>13</v>
      </c>
      <c r="C13" s="34"/>
      <c r="D13" s="34"/>
      <c r="E13" s="34"/>
      <c r="F13" s="34"/>
      <c r="X13" s="22"/>
    </row>
    <row r="14" spans="1:24" ht="18.45">
      <c r="A14" s="24">
        <f>A12+1</f>
        <v>45572</v>
      </c>
      <c r="B14" s="25" t="s">
        <v>11</v>
      </c>
      <c r="C14" s="35"/>
      <c r="D14" s="35"/>
      <c r="E14" s="35"/>
      <c r="F14" s="35"/>
      <c r="X14" s="22"/>
    </row>
    <row r="15" spans="1:24" ht="18.45">
      <c r="A15" s="27">
        <f>A14</f>
        <v>45572</v>
      </c>
      <c r="B15" s="28" t="s">
        <v>13</v>
      </c>
      <c r="C15" s="34"/>
      <c r="D15" s="34"/>
      <c r="E15" s="34"/>
      <c r="F15" s="34"/>
      <c r="X15" s="22"/>
    </row>
    <row r="16" spans="1:24" ht="18.45">
      <c r="A16" s="24">
        <f>A14+1</f>
        <v>45573</v>
      </c>
      <c r="B16" s="25" t="s">
        <v>11</v>
      </c>
      <c r="C16" s="35"/>
      <c r="D16" s="35"/>
      <c r="E16" s="35"/>
      <c r="F16" s="35"/>
      <c r="X16" s="22"/>
    </row>
    <row r="17" spans="1:24" ht="18.45">
      <c r="A17" s="27">
        <f>A16</f>
        <v>45573</v>
      </c>
      <c r="B17" s="28" t="s">
        <v>13</v>
      </c>
      <c r="C17" s="34"/>
      <c r="D17" s="34"/>
      <c r="E17" s="34"/>
      <c r="F17" s="34"/>
      <c r="X17" s="22"/>
    </row>
    <row r="18" spans="1:24" ht="18.45">
      <c r="A18" s="24">
        <f>A16+1</f>
        <v>45574</v>
      </c>
      <c r="B18" s="25" t="s">
        <v>11</v>
      </c>
      <c r="C18" s="35"/>
      <c r="D18" s="35"/>
      <c r="E18" s="35"/>
      <c r="F18" s="35"/>
      <c r="X18" s="22"/>
    </row>
    <row r="19" spans="1:24" ht="18.45">
      <c r="A19" s="27">
        <f>A18</f>
        <v>45574</v>
      </c>
      <c r="B19" s="28" t="s">
        <v>13</v>
      </c>
      <c r="C19" s="34"/>
      <c r="D19" s="34"/>
      <c r="E19" s="34"/>
      <c r="F19" s="34"/>
    </row>
    <row r="20" spans="1:24" ht="18.45">
      <c r="A20" s="24">
        <f>A18+1</f>
        <v>45575</v>
      </c>
      <c r="B20" s="25" t="s">
        <v>11</v>
      </c>
      <c r="C20" s="35"/>
      <c r="D20" s="35"/>
      <c r="E20" s="35"/>
      <c r="F20" s="35"/>
    </row>
    <row r="21" spans="1:24" ht="18.45">
      <c r="A21" s="27">
        <f>A20</f>
        <v>45575</v>
      </c>
      <c r="B21" s="28" t="s">
        <v>13</v>
      </c>
      <c r="C21" s="34"/>
      <c r="D21" s="34"/>
      <c r="E21" s="34"/>
      <c r="F21" s="34"/>
    </row>
    <row r="22" spans="1:24" ht="18.45">
      <c r="A22" s="24">
        <f>A20+1</f>
        <v>45576</v>
      </c>
      <c r="B22" s="25" t="s">
        <v>11</v>
      </c>
      <c r="C22" s="35"/>
      <c r="D22" s="35"/>
      <c r="E22" s="35"/>
      <c r="F22" s="35"/>
    </row>
    <row r="23" spans="1:24" ht="18.45">
      <c r="A23" s="27">
        <f>A22</f>
        <v>45576</v>
      </c>
      <c r="B23" s="28" t="s">
        <v>13</v>
      </c>
      <c r="C23" s="34"/>
      <c r="D23" s="34"/>
      <c r="E23" s="34"/>
      <c r="F23" s="34"/>
    </row>
    <row r="24" spans="1:24" ht="18.45">
      <c r="A24" s="24">
        <f>A22+1</f>
        <v>45577</v>
      </c>
      <c r="B24" s="25" t="s">
        <v>11</v>
      </c>
      <c r="C24" s="35"/>
      <c r="D24" s="35"/>
      <c r="E24" s="35"/>
      <c r="F24" s="35"/>
    </row>
    <row r="25" spans="1:24" ht="18.45">
      <c r="A25" s="27">
        <f>A24</f>
        <v>45577</v>
      </c>
      <c r="B25" s="28" t="s">
        <v>13</v>
      </c>
      <c r="C25" s="34"/>
      <c r="D25" s="34"/>
      <c r="E25" s="34"/>
      <c r="F25" s="34"/>
    </row>
    <row r="26" spans="1:24" ht="18.45">
      <c r="A26" s="24">
        <f>A24+1</f>
        <v>45578</v>
      </c>
      <c r="B26" s="25" t="s">
        <v>11</v>
      </c>
      <c r="C26" s="35"/>
      <c r="D26" s="35"/>
      <c r="E26" s="35"/>
      <c r="F26" s="35"/>
    </row>
    <row r="27" spans="1:24" ht="18.45">
      <c r="A27" s="27">
        <f>A26</f>
        <v>45578</v>
      </c>
      <c r="B27" s="28" t="s">
        <v>13</v>
      </c>
      <c r="C27" s="34"/>
      <c r="D27" s="34"/>
      <c r="E27" s="34"/>
      <c r="F27" s="34"/>
    </row>
    <row r="28" spans="1:24" ht="18.45">
      <c r="A28" s="24">
        <f>A26+1</f>
        <v>45579</v>
      </c>
      <c r="B28" s="25" t="s">
        <v>11</v>
      </c>
      <c r="C28" s="35"/>
      <c r="D28" s="35"/>
      <c r="E28" s="35"/>
      <c r="F28" s="35"/>
    </row>
    <row r="29" spans="1:24" ht="18.45">
      <c r="A29" s="27">
        <f>A28</f>
        <v>45579</v>
      </c>
      <c r="B29" s="28" t="s">
        <v>13</v>
      </c>
      <c r="C29" s="34"/>
      <c r="D29" s="34"/>
      <c r="E29" s="34"/>
      <c r="F29" s="34"/>
    </row>
    <row r="30" spans="1:24" ht="18.45">
      <c r="A30" s="24">
        <f>A28+1</f>
        <v>45580</v>
      </c>
      <c r="B30" s="25" t="s">
        <v>11</v>
      </c>
      <c r="C30" s="35"/>
      <c r="D30" s="35"/>
      <c r="E30" s="35"/>
      <c r="F30" s="35"/>
    </row>
    <row r="31" spans="1:24" ht="18.45">
      <c r="A31" s="27">
        <f>A30</f>
        <v>45580</v>
      </c>
      <c r="B31" s="28" t="s">
        <v>13</v>
      </c>
      <c r="C31" s="34"/>
      <c r="D31" s="34"/>
      <c r="E31" s="34"/>
      <c r="F31" s="34"/>
    </row>
    <row r="32" spans="1:24" ht="18.45">
      <c r="A32" s="24">
        <f>A30+1</f>
        <v>45581</v>
      </c>
      <c r="B32" s="25" t="s">
        <v>11</v>
      </c>
      <c r="C32" s="35"/>
      <c r="D32" s="35"/>
      <c r="E32" s="35"/>
      <c r="F32" s="35"/>
    </row>
    <row r="33" spans="1:6" ht="18.45">
      <c r="A33" s="27">
        <f>A32</f>
        <v>45581</v>
      </c>
      <c r="B33" s="28" t="s">
        <v>13</v>
      </c>
      <c r="C33" s="34"/>
      <c r="D33" s="34"/>
      <c r="E33" s="34"/>
      <c r="F33" s="34"/>
    </row>
    <row r="34" spans="1:6" ht="18.45">
      <c r="A34" s="24">
        <f>A32+1</f>
        <v>45582</v>
      </c>
      <c r="B34" s="25" t="s">
        <v>11</v>
      </c>
      <c r="C34" s="35"/>
      <c r="D34" s="35"/>
      <c r="E34" s="35"/>
      <c r="F34" s="35"/>
    </row>
    <row r="35" spans="1:6" ht="18.45">
      <c r="A35" s="27">
        <f>A34</f>
        <v>45582</v>
      </c>
      <c r="B35" s="28" t="s">
        <v>13</v>
      </c>
      <c r="C35" s="34"/>
      <c r="D35" s="34"/>
      <c r="E35" s="34"/>
      <c r="F35" s="34"/>
    </row>
    <row r="36" spans="1:6" ht="18.45">
      <c r="A36" s="24">
        <f>A34+1</f>
        <v>45583</v>
      </c>
      <c r="B36" s="25" t="s">
        <v>11</v>
      </c>
      <c r="C36" s="35"/>
      <c r="D36" s="35"/>
      <c r="E36" s="35"/>
      <c r="F36" s="35"/>
    </row>
    <row r="37" spans="1:6" ht="18.45">
      <c r="A37" s="27">
        <f>A36</f>
        <v>45583</v>
      </c>
      <c r="B37" s="28" t="s">
        <v>13</v>
      </c>
      <c r="C37" s="34"/>
      <c r="D37" s="34"/>
      <c r="E37" s="34"/>
      <c r="F37" s="34"/>
    </row>
    <row r="38" spans="1:6" ht="18.45">
      <c r="A38" s="24">
        <f>A36+1</f>
        <v>45584</v>
      </c>
      <c r="B38" s="25" t="s">
        <v>11</v>
      </c>
      <c r="C38" s="35"/>
      <c r="D38" s="35"/>
      <c r="E38" s="35"/>
      <c r="F38" s="35"/>
    </row>
    <row r="39" spans="1:6" ht="18.45">
      <c r="A39" s="27">
        <f>A38</f>
        <v>45584</v>
      </c>
      <c r="B39" s="28" t="s">
        <v>13</v>
      </c>
      <c r="C39" s="34"/>
      <c r="D39" s="34"/>
      <c r="E39" s="34"/>
      <c r="F39" s="34"/>
    </row>
    <row r="40" spans="1:6" ht="18.45">
      <c r="A40" s="24">
        <f>A38+1</f>
        <v>45585</v>
      </c>
      <c r="B40" s="25" t="s">
        <v>11</v>
      </c>
      <c r="C40" s="35"/>
      <c r="D40" s="35"/>
      <c r="E40" s="35"/>
      <c r="F40" s="35"/>
    </row>
    <row r="41" spans="1:6" ht="18.45">
      <c r="A41" s="27">
        <f>A40</f>
        <v>45585</v>
      </c>
      <c r="B41" s="28" t="s">
        <v>13</v>
      </c>
      <c r="C41" s="34"/>
      <c r="D41" s="34"/>
      <c r="E41" s="34"/>
      <c r="F41" s="34"/>
    </row>
    <row r="42" spans="1:6" ht="18.45">
      <c r="A42" s="24">
        <f>A40+1</f>
        <v>45586</v>
      </c>
      <c r="B42" s="25" t="s">
        <v>11</v>
      </c>
      <c r="C42" s="35"/>
      <c r="D42" s="35"/>
      <c r="E42" s="35"/>
      <c r="F42" s="35"/>
    </row>
    <row r="43" spans="1:6" ht="18.45">
      <c r="A43" s="27">
        <f>A42</f>
        <v>45586</v>
      </c>
      <c r="B43" s="28" t="s">
        <v>13</v>
      </c>
      <c r="C43" s="34"/>
      <c r="D43" s="34"/>
      <c r="E43" s="34"/>
      <c r="F43" s="34"/>
    </row>
    <row r="44" spans="1:6" ht="18.45">
      <c r="A44" s="24">
        <f>A42+1</f>
        <v>45587</v>
      </c>
      <c r="B44" s="25" t="s">
        <v>11</v>
      </c>
      <c r="C44" s="35"/>
      <c r="D44" s="35"/>
      <c r="E44" s="35"/>
      <c r="F44" s="35"/>
    </row>
    <row r="45" spans="1:6" ht="18.45">
      <c r="A45" s="27">
        <f>A44</f>
        <v>45587</v>
      </c>
      <c r="B45" s="28" t="s">
        <v>13</v>
      </c>
      <c r="C45" s="34"/>
      <c r="D45" s="34"/>
      <c r="E45" s="34"/>
      <c r="F45" s="34"/>
    </row>
    <row r="46" spans="1:6" ht="18.45">
      <c r="A46" s="24">
        <f>A44+1</f>
        <v>45588</v>
      </c>
      <c r="B46" s="25" t="s">
        <v>11</v>
      </c>
      <c r="C46" s="35"/>
      <c r="D46" s="35"/>
      <c r="E46" s="35"/>
      <c r="F46" s="35"/>
    </row>
    <row r="47" spans="1:6" ht="18.45">
      <c r="A47" s="27">
        <f>A46</f>
        <v>45588</v>
      </c>
      <c r="B47" s="28" t="s">
        <v>13</v>
      </c>
      <c r="C47" s="34"/>
      <c r="D47" s="34"/>
      <c r="E47" s="34"/>
      <c r="F47" s="34"/>
    </row>
    <row r="48" spans="1:6" ht="18.45">
      <c r="A48" s="24">
        <f>A46+1</f>
        <v>45589</v>
      </c>
      <c r="B48" s="25" t="s">
        <v>11</v>
      </c>
      <c r="C48" s="35"/>
      <c r="D48" s="35"/>
      <c r="E48" s="35"/>
      <c r="F48" s="35"/>
    </row>
    <row r="49" spans="1:6" ht="18.45">
      <c r="A49" s="27">
        <f>A48</f>
        <v>45589</v>
      </c>
      <c r="B49" s="28" t="s">
        <v>13</v>
      </c>
      <c r="C49" s="34"/>
      <c r="D49" s="34"/>
      <c r="E49" s="34"/>
      <c r="F49" s="34"/>
    </row>
    <row r="50" spans="1:6" ht="18.45">
      <c r="A50" s="24">
        <f>A48+1</f>
        <v>45590</v>
      </c>
      <c r="B50" s="25" t="s">
        <v>11</v>
      </c>
      <c r="C50" s="35"/>
      <c r="D50" s="35"/>
      <c r="E50" s="35"/>
      <c r="F50" s="35"/>
    </row>
    <row r="51" spans="1:6" ht="18.45">
      <c r="A51" s="27">
        <f>A50</f>
        <v>45590</v>
      </c>
      <c r="B51" s="28" t="s">
        <v>13</v>
      </c>
      <c r="C51" s="34"/>
      <c r="D51" s="34"/>
      <c r="E51" s="34"/>
      <c r="F51" s="34"/>
    </row>
    <row r="52" spans="1:6" ht="18.45">
      <c r="A52" s="24">
        <f>A50+1</f>
        <v>45591</v>
      </c>
      <c r="B52" s="25" t="s">
        <v>11</v>
      </c>
      <c r="C52" s="35"/>
      <c r="D52" s="35"/>
      <c r="E52" s="35"/>
      <c r="F52" s="35"/>
    </row>
    <row r="53" spans="1:6" ht="18.45">
      <c r="A53" s="27">
        <f>A52</f>
        <v>45591</v>
      </c>
      <c r="B53" s="28" t="s">
        <v>13</v>
      </c>
      <c r="C53" s="34"/>
      <c r="D53" s="34"/>
      <c r="E53" s="34"/>
      <c r="F53" s="34"/>
    </row>
    <row r="54" spans="1:6" ht="18.45">
      <c r="A54" s="24">
        <f>A52+1</f>
        <v>45592</v>
      </c>
      <c r="B54" s="25" t="s">
        <v>11</v>
      </c>
      <c r="C54" s="35"/>
      <c r="D54" s="35"/>
      <c r="E54" s="35"/>
      <c r="F54" s="35"/>
    </row>
    <row r="55" spans="1:6" ht="18.45">
      <c r="A55" s="27">
        <f>A54</f>
        <v>45592</v>
      </c>
      <c r="B55" s="28" t="s">
        <v>13</v>
      </c>
      <c r="C55" s="34"/>
      <c r="D55" s="34"/>
      <c r="E55" s="34"/>
      <c r="F55" s="34"/>
    </row>
    <row r="56" spans="1:6" ht="18.45">
      <c r="A56" s="24">
        <f>A54+1</f>
        <v>45593</v>
      </c>
      <c r="B56" s="25" t="s">
        <v>11</v>
      </c>
      <c r="C56" s="35"/>
      <c r="D56" s="35"/>
      <c r="E56" s="35"/>
      <c r="F56" s="35"/>
    </row>
    <row r="57" spans="1:6" ht="18.45">
      <c r="A57" s="27">
        <f>A56</f>
        <v>45593</v>
      </c>
      <c r="B57" s="28" t="s">
        <v>13</v>
      </c>
      <c r="C57" s="34"/>
      <c r="D57" s="34"/>
      <c r="E57" s="34"/>
      <c r="F57" s="34"/>
    </row>
    <row r="58" spans="1:6" ht="18.45">
      <c r="A58" s="24">
        <f>A56+1</f>
        <v>45594</v>
      </c>
      <c r="B58" s="25" t="s">
        <v>11</v>
      </c>
      <c r="C58" s="35"/>
      <c r="D58" s="35"/>
      <c r="E58" s="35"/>
      <c r="F58" s="35"/>
    </row>
    <row r="59" spans="1:6" ht="18.45">
      <c r="A59" s="27">
        <f>A58</f>
        <v>45594</v>
      </c>
      <c r="B59" s="28" t="s">
        <v>13</v>
      </c>
      <c r="C59" s="34"/>
      <c r="D59" s="34"/>
      <c r="E59" s="34"/>
      <c r="F59" s="34"/>
    </row>
    <row r="60" spans="1:6" ht="18.45">
      <c r="A60" s="24">
        <f>A58+1</f>
        <v>45595</v>
      </c>
      <c r="B60" s="25" t="s">
        <v>11</v>
      </c>
      <c r="C60" s="35"/>
      <c r="D60" s="35"/>
      <c r="E60" s="35"/>
      <c r="F60" s="35"/>
    </row>
    <row r="61" spans="1:6" ht="18.45">
      <c r="A61" s="27">
        <f>A60</f>
        <v>45595</v>
      </c>
      <c r="B61" s="28" t="s">
        <v>13</v>
      </c>
      <c r="C61" s="34"/>
      <c r="D61" s="34"/>
      <c r="E61" s="34"/>
      <c r="F61" s="34"/>
    </row>
    <row r="62" spans="1:6" ht="18.45">
      <c r="A62" s="24">
        <f>A60+1</f>
        <v>45596</v>
      </c>
      <c r="B62" s="25" t="s">
        <v>11</v>
      </c>
      <c r="C62" s="35"/>
      <c r="D62" s="35"/>
      <c r="E62" s="35"/>
      <c r="F62" s="35"/>
    </row>
    <row r="63" spans="1:6" ht="18.45">
      <c r="A63" s="27">
        <f>A62</f>
        <v>45596</v>
      </c>
      <c r="B63" s="28" t="s">
        <v>13</v>
      </c>
      <c r="C63" s="34"/>
      <c r="D63" s="34"/>
      <c r="E63" s="34"/>
      <c r="F63" s="34"/>
    </row>
  </sheetData>
  <mergeCells count="1">
    <mergeCell ref="A1:B1"/>
  </mergeCells>
  <phoneticPr fontId="6" type="noConversion"/>
  <dataValidations count="1">
    <dataValidation type="time" allowBlank="1" showInputMessage="1" showErrorMessage="1" prompt="$请输入或选择时刻" sqref="C11:F63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zoomScale="120" zoomScaleNormal="120" workbookViewId="0">
      <selection activeCell="A4" sqref="A4"/>
    </sheetView>
  </sheetViews>
  <sheetFormatPr defaultRowHeight="14.15"/>
  <cols>
    <col min="1" max="1" width="15.2109375" customWidth="1"/>
    <col min="2" max="2" width="18.2109375" customWidth="1"/>
    <col min="3" max="3" width="11.28515625" customWidth="1"/>
    <col min="4" max="4" width="18.2109375" customWidth="1"/>
    <col min="5" max="5" width="11.28515625" customWidth="1"/>
    <col min="6" max="6" width="18.2109375" customWidth="1"/>
    <col min="7" max="7" width="11.28515625" customWidth="1"/>
    <col min="8" max="8" width="18.2109375" customWidth="1"/>
    <col min="9" max="9" width="11.28515625" customWidth="1"/>
  </cols>
  <sheetData>
    <row r="1" spans="1:11">
      <c r="A1" t="s">
        <v>0</v>
      </c>
      <c r="C1" s="12">
        <f>SUM(C7:C37)/1440</f>
        <v>0.69166666666666665</v>
      </c>
      <c r="E1" s="12">
        <f>SUM(E7:E37)/1440</f>
        <v>0.11805555555555555</v>
      </c>
      <c r="G1" s="12">
        <f>SUM(G7:G37)/1440</f>
        <v>0.42916666666666664</v>
      </c>
      <c r="I1" s="12">
        <f>SUM(I7:I37)/1440</f>
        <v>0</v>
      </c>
    </row>
    <row r="2" spans="1:11">
      <c r="A2" t="s">
        <v>1</v>
      </c>
      <c r="C2" s="12">
        <f>SUM(C7:C37)/1440</f>
        <v>0.69166666666666665</v>
      </c>
      <c r="E2" s="12">
        <f>SUM(E7:E37)/1440</f>
        <v>0.11805555555555555</v>
      </c>
      <c r="G2" s="12">
        <f>SUM(G7:G37)/1440</f>
        <v>0.42916666666666664</v>
      </c>
      <c r="I2" s="12">
        <f>SUM(I7:I37)/1440</f>
        <v>0</v>
      </c>
    </row>
    <row r="3" spans="1:11">
      <c r="A3" t="s">
        <v>2</v>
      </c>
      <c r="C3" s="13">
        <f>SUM(C7:C37)</f>
        <v>996</v>
      </c>
      <c r="E3" s="13">
        <f>SUM(E7:E37)</f>
        <v>170</v>
      </c>
      <c r="G3" s="13">
        <f>SUM(G7:G37)</f>
        <v>618</v>
      </c>
      <c r="I3" s="13">
        <f>SUM(I7:I37)</f>
        <v>0</v>
      </c>
      <c r="K3" t="s">
        <v>3</v>
      </c>
    </row>
    <row r="4" spans="1:11">
      <c r="K4" t="s">
        <v>4</v>
      </c>
    </row>
    <row r="5" spans="1:11" ht="18.45">
      <c r="A5" s="14"/>
      <c r="B5" s="38" t="s">
        <v>26</v>
      </c>
      <c r="C5" s="39"/>
      <c r="D5" s="38" t="s">
        <v>22</v>
      </c>
      <c r="E5" s="39"/>
      <c r="F5" s="40" t="s">
        <v>23</v>
      </c>
      <c r="G5" s="41"/>
      <c r="H5" s="42" t="s">
        <v>24</v>
      </c>
      <c r="I5" s="43"/>
      <c r="K5" t="s">
        <v>5</v>
      </c>
    </row>
    <row r="6" spans="1:11">
      <c r="A6" s="15"/>
      <c r="B6" s="16" t="s">
        <v>6</v>
      </c>
      <c r="C6" s="17" t="s">
        <v>7</v>
      </c>
      <c r="D6" s="16" t="s">
        <v>6</v>
      </c>
      <c r="E6" s="17" t="s">
        <v>7</v>
      </c>
      <c r="F6" s="16" t="s">
        <v>6</v>
      </c>
      <c r="G6" s="17" t="s">
        <v>7</v>
      </c>
      <c r="H6" s="16" t="s">
        <v>6</v>
      </c>
      <c r="I6" s="17" t="s">
        <v>7</v>
      </c>
      <c r="K6" t="s">
        <v>28</v>
      </c>
    </row>
    <row r="7" spans="1:11">
      <c r="A7" s="18">
        <v>45566</v>
      </c>
      <c r="B7" s="16" t="s">
        <v>8</v>
      </c>
      <c r="C7" s="17">
        <v>996</v>
      </c>
      <c r="D7" s="16" t="s">
        <v>8</v>
      </c>
      <c r="E7" s="17">
        <v>150</v>
      </c>
      <c r="F7" s="16" t="s">
        <v>8</v>
      </c>
      <c r="G7" s="17">
        <v>618</v>
      </c>
      <c r="H7" s="16"/>
      <c r="I7" s="17"/>
    </row>
    <row r="8" spans="1:11">
      <c r="A8" s="18">
        <v>45567</v>
      </c>
      <c r="B8" s="16"/>
      <c r="C8" s="17"/>
      <c r="D8" s="16"/>
      <c r="E8" s="17"/>
      <c r="F8" s="16"/>
      <c r="G8" s="17"/>
      <c r="H8" s="16"/>
      <c r="I8" s="17"/>
    </row>
    <row r="9" spans="1:11">
      <c r="A9" s="18">
        <v>45568</v>
      </c>
      <c r="B9" s="16"/>
      <c r="C9" s="17"/>
      <c r="D9" s="16"/>
      <c r="E9" s="17"/>
      <c r="F9" s="16"/>
      <c r="G9" s="17"/>
      <c r="H9" s="16"/>
      <c r="I9" s="17"/>
    </row>
    <row r="10" spans="1:11">
      <c r="A10" s="18">
        <v>45569</v>
      </c>
      <c r="B10" s="16"/>
      <c r="C10" s="17"/>
      <c r="D10" s="16" t="s">
        <v>27</v>
      </c>
      <c r="E10" s="17">
        <v>20</v>
      </c>
      <c r="F10" s="16"/>
      <c r="G10" s="17"/>
      <c r="H10" s="16"/>
      <c r="I10" s="17"/>
    </row>
    <row r="11" spans="1:11">
      <c r="A11" s="18">
        <v>45570</v>
      </c>
      <c r="B11" s="16"/>
      <c r="C11" s="17"/>
      <c r="D11" s="16"/>
      <c r="E11" s="17"/>
      <c r="F11" s="16"/>
      <c r="G11" s="17"/>
      <c r="H11" s="16"/>
      <c r="I11" s="17"/>
    </row>
    <row r="12" spans="1:11">
      <c r="A12" s="18">
        <v>45571</v>
      </c>
      <c r="B12" s="16"/>
      <c r="C12" s="17"/>
      <c r="D12" s="16"/>
      <c r="E12" s="17"/>
      <c r="F12" s="16"/>
      <c r="G12" s="17"/>
      <c r="H12" s="16"/>
      <c r="I12" s="17"/>
    </row>
    <row r="13" spans="1:11">
      <c r="A13" s="18">
        <v>45572</v>
      </c>
      <c r="B13" s="16"/>
      <c r="C13" s="17"/>
      <c r="D13" s="16"/>
      <c r="E13" s="17"/>
      <c r="F13" s="16"/>
      <c r="G13" s="17"/>
      <c r="H13" s="16"/>
      <c r="I13" s="17"/>
    </row>
    <row r="14" spans="1:11">
      <c r="A14" s="18">
        <v>45573</v>
      </c>
      <c r="B14" s="16"/>
      <c r="C14" s="17"/>
      <c r="D14" s="16"/>
      <c r="E14" s="17"/>
      <c r="F14" s="16"/>
      <c r="G14" s="17"/>
      <c r="H14" s="16"/>
      <c r="I14" s="17"/>
    </row>
    <row r="15" spans="1:11">
      <c r="A15" s="18">
        <v>45574</v>
      </c>
      <c r="B15" s="16"/>
      <c r="C15" s="17"/>
      <c r="D15" s="16"/>
      <c r="E15" s="17"/>
      <c r="F15" s="16"/>
      <c r="G15" s="17"/>
      <c r="H15" s="16"/>
      <c r="I15" s="17"/>
    </row>
    <row r="16" spans="1:11">
      <c r="A16" s="18">
        <v>45575</v>
      </c>
      <c r="B16" s="16"/>
      <c r="C16" s="17"/>
      <c r="D16" s="16"/>
      <c r="E16" s="17"/>
      <c r="F16" s="16"/>
      <c r="G16" s="17"/>
      <c r="H16" s="16"/>
      <c r="I16" s="17"/>
    </row>
    <row r="17" spans="1:9">
      <c r="A17" s="18">
        <v>45576</v>
      </c>
      <c r="B17" s="16"/>
      <c r="C17" s="17"/>
      <c r="D17" s="16"/>
      <c r="E17" s="17"/>
      <c r="F17" s="16"/>
      <c r="G17" s="17"/>
      <c r="H17" s="16"/>
      <c r="I17" s="17"/>
    </row>
    <row r="18" spans="1:9">
      <c r="A18" s="18">
        <v>45577</v>
      </c>
      <c r="B18" s="16"/>
      <c r="C18" s="17"/>
      <c r="D18" s="16"/>
      <c r="E18" s="17"/>
      <c r="F18" s="16"/>
      <c r="G18" s="17"/>
      <c r="H18" s="16"/>
      <c r="I18" s="17"/>
    </row>
    <row r="19" spans="1:9">
      <c r="A19" s="18">
        <v>45578</v>
      </c>
      <c r="B19" s="16"/>
      <c r="C19" s="17"/>
      <c r="D19" s="16"/>
      <c r="E19" s="17"/>
      <c r="F19" s="16"/>
      <c r="G19" s="17"/>
      <c r="H19" s="16"/>
      <c r="I19" s="17"/>
    </row>
    <row r="20" spans="1:9">
      <c r="A20" s="18">
        <v>45579</v>
      </c>
      <c r="B20" s="16"/>
      <c r="C20" s="17"/>
      <c r="D20" s="16"/>
      <c r="E20" s="17"/>
      <c r="F20" s="16"/>
      <c r="G20" s="17"/>
      <c r="H20" s="16"/>
      <c r="I20" s="17"/>
    </row>
    <row r="21" spans="1:9">
      <c r="A21" s="18">
        <v>45580</v>
      </c>
      <c r="B21" s="16"/>
      <c r="C21" s="17"/>
      <c r="D21" s="16"/>
      <c r="E21" s="17"/>
      <c r="F21" s="16"/>
      <c r="G21" s="17"/>
      <c r="H21" s="16"/>
      <c r="I21" s="17"/>
    </row>
    <row r="22" spans="1:9">
      <c r="A22" s="18">
        <v>45581</v>
      </c>
      <c r="B22" s="16"/>
      <c r="C22" s="17"/>
      <c r="D22" s="16"/>
      <c r="E22" s="17"/>
      <c r="F22" s="16"/>
      <c r="G22" s="17"/>
      <c r="H22" s="16"/>
      <c r="I22" s="17"/>
    </row>
    <row r="23" spans="1:9">
      <c r="A23" s="18">
        <v>45582</v>
      </c>
      <c r="B23" s="16"/>
      <c r="C23" s="17"/>
      <c r="D23" s="16"/>
      <c r="E23" s="17"/>
      <c r="F23" s="16"/>
      <c r="G23" s="17"/>
      <c r="H23" s="16"/>
      <c r="I23" s="17"/>
    </row>
    <row r="24" spans="1:9">
      <c r="A24" s="18">
        <v>45583</v>
      </c>
      <c r="B24" s="16"/>
      <c r="C24" s="17"/>
      <c r="D24" s="16"/>
      <c r="E24" s="17"/>
      <c r="F24" s="16"/>
      <c r="G24" s="17"/>
      <c r="H24" s="16"/>
      <c r="I24" s="17"/>
    </row>
    <row r="25" spans="1:9">
      <c r="A25" s="18">
        <v>45584</v>
      </c>
      <c r="B25" s="16"/>
      <c r="C25" s="17"/>
      <c r="D25" s="16"/>
      <c r="E25" s="17"/>
      <c r="F25" s="16"/>
      <c r="G25" s="17"/>
      <c r="H25" s="16"/>
      <c r="I25" s="17"/>
    </row>
    <row r="26" spans="1:9">
      <c r="A26" s="18">
        <v>45585</v>
      </c>
      <c r="B26" s="16"/>
      <c r="C26" s="17"/>
      <c r="D26" s="16"/>
      <c r="E26" s="17"/>
      <c r="F26" s="16"/>
      <c r="G26" s="17"/>
      <c r="H26" s="16"/>
      <c r="I26" s="17"/>
    </row>
    <row r="27" spans="1:9">
      <c r="A27" s="18">
        <v>45586</v>
      </c>
      <c r="B27" s="16"/>
      <c r="C27" s="17"/>
      <c r="D27" s="16"/>
      <c r="E27" s="17"/>
      <c r="F27" s="16"/>
      <c r="G27" s="17"/>
      <c r="H27" s="16"/>
      <c r="I27" s="17"/>
    </row>
    <row r="28" spans="1:9">
      <c r="A28" s="18">
        <v>45587</v>
      </c>
      <c r="B28" s="16"/>
      <c r="C28" s="17"/>
      <c r="D28" s="16"/>
      <c r="E28" s="17"/>
      <c r="F28" s="16"/>
      <c r="G28" s="17"/>
      <c r="H28" s="16"/>
      <c r="I28" s="17"/>
    </row>
    <row r="29" spans="1:9">
      <c r="A29" s="18">
        <v>45588</v>
      </c>
      <c r="B29" s="16"/>
      <c r="C29" s="17"/>
      <c r="D29" s="16"/>
      <c r="E29" s="17"/>
      <c r="F29" s="16"/>
      <c r="G29" s="17"/>
      <c r="H29" s="16"/>
      <c r="I29" s="17"/>
    </row>
    <row r="30" spans="1:9">
      <c r="A30" s="18">
        <v>45589</v>
      </c>
      <c r="B30" s="16"/>
      <c r="C30" s="17"/>
      <c r="D30" s="16"/>
      <c r="E30" s="17"/>
      <c r="F30" s="16"/>
      <c r="G30" s="17"/>
      <c r="H30" s="16"/>
      <c r="I30" s="17"/>
    </row>
    <row r="31" spans="1:9">
      <c r="A31" s="18">
        <v>45590</v>
      </c>
      <c r="B31" s="16"/>
      <c r="C31" s="17"/>
      <c r="D31" s="16"/>
      <c r="E31" s="17"/>
      <c r="F31" s="16"/>
      <c r="G31" s="17"/>
      <c r="H31" s="16"/>
      <c r="I31" s="17"/>
    </row>
    <row r="32" spans="1:9">
      <c r="A32" s="18">
        <v>45591</v>
      </c>
      <c r="B32" s="16"/>
      <c r="C32" s="17"/>
      <c r="D32" s="16"/>
      <c r="E32" s="17"/>
      <c r="F32" s="16"/>
      <c r="G32" s="17"/>
      <c r="H32" s="16"/>
      <c r="I32" s="17"/>
    </row>
    <row r="33" spans="1:9">
      <c r="A33" s="18">
        <v>45592</v>
      </c>
      <c r="B33" s="16"/>
      <c r="C33" s="17"/>
      <c r="D33" s="16"/>
      <c r="E33" s="17"/>
      <c r="F33" s="16"/>
      <c r="G33" s="17"/>
      <c r="H33" s="16"/>
      <c r="I33" s="17"/>
    </row>
    <row r="34" spans="1:9">
      <c r="A34" s="18">
        <v>45593</v>
      </c>
      <c r="B34" s="16"/>
      <c r="C34" s="17"/>
      <c r="D34" s="16"/>
      <c r="E34" s="17"/>
      <c r="F34" s="16"/>
      <c r="G34" s="17"/>
      <c r="H34" s="16"/>
      <c r="I34" s="17"/>
    </row>
    <row r="35" spans="1:9">
      <c r="A35" s="18">
        <v>45594</v>
      </c>
      <c r="B35" s="16"/>
      <c r="C35" s="17"/>
      <c r="D35" s="16"/>
      <c r="E35" s="17"/>
      <c r="F35" s="16"/>
      <c r="G35" s="17"/>
      <c r="H35" s="16"/>
      <c r="I35" s="17"/>
    </row>
    <row r="36" spans="1:9">
      <c r="A36" s="18">
        <v>45595</v>
      </c>
      <c r="B36" s="16"/>
      <c r="C36" s="17"/>
      <c r="D36" s="16"/>
      <c r="E36" s="17"/>
      <c r="F36" s="16"/>
      <c r="G36" s="17"/>
      <c r="H36" s="16"/>
      <c r="I36" s="17"/>
    </row>
    <row r="37" spans="1:9">
      <c r="A37" s="18">
        <v>45596</v>
      </c>
      <c r="B37" s="16"/>
      <c r="C37" s="17"/>
      <c r="D37" s="16"/>
      <c r="E37" s="17"/>
      <c r="F37" s="16"/>
      <c r="G37" s="17"/>
      <c r="H37" s="16"/>
      <c r="I37" s="17"/>
    </row>
  </sheetData>
  <mergeCells count="4">
    <mergeCell ref="B5:C5"/>
    <mergeCell ref="D5:E5"/>
    <mergeCell ref="F5:G5"/>
    <mergeCell ref="H5:I5"/>
  </mergeCells>
  <phoneticPr fontId="6" type="noConversion"/>
  <conditionalFormatting sqref="C1 E1 G1 I1">
    <cfRule type="dataBar" priority="3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{034332AB-4F63-4499-BC39-D4120EFA45C1}</x14:id>
        </ext>
      </extLst>
    </cfRule>
  </conditionalFormatting>
  <conditionalFormatting sqref="C2 E2 G2 I2">
    <cfRule type="dataBar" priority="2">
      <dataBar>
        <cfvo type="num" val="0"/>
        <cfvo type="max"/>
        <color rgb="FF00B050"/>
      </dataBar>
      <extLst>
        <ext xmlns:x14="http://schemas.microsoft.com/office/spreadsheetml/2009/9/main" uri="{B025F937-C7B1-47D3-B67F-A62EFF666E3E}">
          <x14:id>{8C31E104-64D6-4011-9AFA-FDAD8E02A04F}</x14:id>
        </ext>
      </extLst>
    </cfRule>
  </conditionalFormatting>
  <conditionalFormatting sqref="C3 E3 G3 I3">
    <cfRule type="dataBar" priority="1">
      <dataBar>
        <cfvo type="min"/>
        <cfvo type="max"/>
        <color rgb="FF9A38D7"/>
      </dataBar>
      <extLst>
        <ext xmlns:x14="http://schemas.microsoft.com/office/spreadsheetml/2009/9/main" uri="{B025F937-C7B1-47D3-B67F-A62EFF666E3E}">
          <x14:id>{50760E47-05A3-4C75-8AD3-8B0C59E4998B}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4332AB-4F63-4499-BC39-D4120EFA45C1}">
            <x14:dataBar minLength="0" maxLength="100" direction="leftToRight">
              <x14:cfvo type="num">
                <xm:f>0</xm:f>
              </x14:cfvo>
              <x14:cfvo type="autoMax"/>
              <x14:negativeFillColor rgb="FF0070C0"/>
              <x14:axisColor auto="1"/>
            </x14:dataBar>
          </x14:cfRule>
          <xm:sqref>C1 E1 G1 I1</xm:sqref>
        </x14:conditionalFormatting>
        <x14:conditionalFormatting xmlns:xm="http://schemas.microsoft.com/office/excel/2006/main">
          <x14:cfRule type="dataBar" id="{8C31E104-64D6-4011-9AFA-FDAD8E02A04F}">
            <x14:dataBar minLength="0" maxLength="100" direction="leftToRight">
              <x14:cfvo type="num">
                <xm:f>0</xm:f>
              </x14:cfvo>
              <x14:cfvo type="autoMax"/>
              <x14:negativeFillColor rgb="FF0070C0"/>
              <x14:axisColor auto="1"/>
            </x14:dataBar>
          </x14:cfRule>
          <xm:sqref>C2 E2 G2 I2</xm:sqref>
        </x14:conditionalFormatting>
        <x14:conditionalFormatting xmlns:xm="http://schemas.microsoft.com/office/excel/2006/main">
          <x14:cfRule type="dataBar" id="{50760E47-05A3-4C75-8AD3-8B0C59E4998B}">
            <x14:dataBar minLength="0" maxLength="100" direction="leftToRight">
              <x14:cfvo type="autoMin"/>
              <x14:cfvo type="autoMax"/>
              <x14:negativeFillColor rgb="FF0070C0"/>
              <x14:axisColor auto="1"/>
            </x14:dataBar>
          </x14:cfRule>
          <xm:sqref>C3 E3 G3 I3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zoomScale="120" zoomScaleNormal="120" workbookViewId="0">
      <selection activeCell="A5" sqref="A5"/>
    </sheetView>
  </sheetViews>
  <sheetFormatPr defaultRowHeight="14.15"/>
  <cols>
    <col min="1" max="1" width="13.78515625" customWidth="1"/>
    <col min="2" max="5" width="21.85546875" customWidth="1"/>
  </cols>
  <sheetData>
    <row r="1" spans="1:7">
      <c r="A1" t="s">
        <v>0</v>
      </c>
      <c r="B1" s="1">
        <f ca="1">(SUM(B7:B37)+附加时长!C1)</f>
        <v>1.2451388888890507</v>
      </c>
      <c r="C1" s="1">
        <f ca="1">(SUM(C7:C37)+附加时长!E1)</f>
        <v>0.46180555555806158</v>
      </c>
      <c r="D1" s="1">
        <f ca="1">(SUM(D7:D37)+附加时长!G1)</f>
        <v>0.42916666666666664</v>
      </c>
      <c r="E1" s="2">
        <f ca="1">(SUM(E7:E37)+附加时长!I1)</f>
        <v>0.30694444444501001</v>
      </c>
    </row>
    <row r="2" spans="1:7">
      <c r="A2" t="s">
        <v>1</v>
      </c>
      <c r="B2" s="3">
        <f ca="1">(SUM(B7:B37)+附加时长!C2)</f>
        <v>1.2451388888890507</v>
      </c>
      <c r="C2" s="3">
        <f ca="1">(SUM(C7:C37)+附加时长!E2)</f>
        <v>0.46180555555806158</v>
      </c>
      <c r="D2" s="3">
        <f ca="1">(SUM(D7:D37)+附加时长!G2)</f>
        <v>0.42916666666666664</v>
      </c>
      <c r="E2" s="4">
        <f ca="1">(SUM(E7:E37)+附加时长!I2)</f>
        <v>0.30694444444501001</v>
      </c>
    </row>
    <row r="3" spans="1:7">
      <c r="A3" t="s">
        <v>2</v>
      </c>
      <c r="B3" s="3">
        <f ca="1">SUM(B7:B37)</f>
        <v>0.55347222222238401</v>
      </c>
      <c r="C3" s="3">
        <f ca="1">SUM(C7:C37)</f>
        <v>0.343750000002506</v>
      </c>
      <c r="D3" s="3">
        <f ca="1">SUM(D7:D37)</f>
        <v>0</v>
      </c>
      <c r="E3" s="4">
        <f ca="1">SUM(E7:E37)</f>
        <v>0.30694444444501001</v>
      </c>
      <c r="G3" s="5"/>
    </row>
    <row r="6" spans="1:7" ht="18.45">
      <c r="B6" s="6" t="s">
        <v>26</v>
      </c>
      <c r="C6" s="6" t="s">
        <v>22</v>
      </c>
      <c r="D6" s="7" t="s">
        <v>23</v>
      </c>
      <c r="E6" s="7" t="s">
        <v>24</v>
      </c>
    </row>
    <row r="7" spans="1:7">
      <c r="A7" s="44">
        <v>45566</v>
      </c>
      <c r="B7" s="8">
        <f t="shared" ref="B7:B37" ca="1" si="0">INDIRECT("考勤记载!C"&amp;(ROW(A1)*2+1))-INDIRECT("考勤记载!C"&amp;(ROW(A1)*2))</f>
        <v>0</v>
      </c>
      <c r="C7" s="9">
        <f t="shared" ref="C7:C37" ca="1" si="1">INDIRECT("考勤记载!D"&amp;(ROW(A1)*2+1))-INDIRECT("考勤记载!D"&amp;(ROW(A1)*2))</f>
        <v>0</v>
      </c>
      <c r="D7" s="9">
        <f t="shared" ref="D7:D37" ca="1" si="2">INDIRECT("考勤记载!E"&amp;(ROW(A1)*2+1))-INDIRECT("考勤记载!E"&amp;(ROW(A1)*2))</f>
        <v>0</v>
      </c>
      <c r="E7" s="9">
        <f t="shared" ref="E7:E37" ca="1" si="3">INDIRECT("考勤记载!f"&amp;(ROW(A1)*2+1))-INDIRECT("考勤记载!F"&amp;(ROW(A1)*2))</f>
        <v>0</v>
      </c>
    </row>
    <row r="8" spans="1:7">
      <c r="A8" s="44">
        <v>45567</v>
      </c>
      <c r="B8" s="10">
        <f t="shared" ca="1" si="0"/>
        <v>0</v>
      </c>
      <c r="C8" s="11">
        <f t="shared" ca="1" si="1"/>
        <v>0</v>
      </c>
      <c r="D8" s="11">
        <f t="shared" ca="1" si="2"/>
        <v>0</v>
      </c>
      <c r="E8" s="11">
        <f t="shared" ca="1" si="3"/>
        <v>0</v>
      </c>
    </row>
    <row r="9" spans="1:7">
      <c r="A9" s="44">
        <v>45568</v>
      </c>
      <c r="B9" s="10">
        <f t="shared" ca="1" si="0"/>
        <v>0.18958333333333299</v>
      </c>
      <c r="C9" s="11">
        <f t="shared" ca="1" si="1"/>
        <v>0.17222222222222194</v>
      </c>
      <c r="D9" s="11">
        <f t="shared" ca="1" si="2"/>
        <v>0</v>
      </c>
      <c r="E9" s="11">
        <f t="shared" ca="1" si="3"/>
        <v>0.18958333333333299</v>
      </c>
    </row>
    <row r="10" spans="1:7">
      <c r="A10" s="44">
        <v>45569</v>
      </c>
      <c r="B10" s="10">
        <f t="shared" ca="1" si="0"/>
        <v>0.18124999999781799</v>
      </c>
      <c r="C10" s="11">
        <f t="shared" ca="1" si="1"/>
        <v>0</v>
      </c>
      <c r="D10" s="11">
        <f t="shared" ca="1" si="2"/>
        <v>0</v>
      </c>
      <c r="E10" s="11">
        <f t="shared" ca="1" si="3"/>
        <v>0</v>
      </c>
    </row>
    <row r="11" spans="1:7">
      <c r="A11" s="44">
        <v>45570</v>
      </c>
      <c r="B11" s="10">
        <f t="shared" ca="1" si="0"/>
        <v>0.18263888889123303</v>
      </c>
      <c r="C11" s="11">
        <f t="shared" ca="1" si="1"/>
        <v>0.17152777778028405</v>
      </c>
      <c r="D11" s="11">
        <f t="shared" ca="1" si="2"/>
        <v>0</v>
      </c>
      <c r="E11" s="11">
        <f t="shared" ca="1" si="3"/>
        <v>0.11736111111167702</v>
      </c>
    </row>
    <row r="12" spans="1:7">
      <c r="A12" s="44">
        <v>45571</v>
      </c>
      <c r="B12" s="10">
        <f t="shared" ca="1" si="0"/>
        <v>0</v>
      </c>
      <c r="C12" s="11">
        <f t="shared" ca="1" si="1"/>
        <v>0</v>
      </c>
      <c r="D12" s="11">
        <f t="shared" ca="1" si="2"/>
        <v>0</v>
      </c>
      <c r="E12" s="11">
        <f t="shared" ca="1" si="3"/>
        <v>0</v>
      </c>
    </row>
    <row r="13" spans="1:7">
      <c r="A13" s="44">
        <v>45572</v>
      </c>
      <c r="B13" s="10">
        <f t="shared" ca="1" si="0"/>
        <v>0</v>
      </c>
      <c r="C13" s="11">
        <f t="shared" ca="1" si="1"/>
        <v>0</v>
      </c>
      <c r="D13" s="11">
        <f t="shared" ca="1" si="2"/>
        <v>0</v>
      </c>
      <c r="E13" s="11">
        <f t="shared" ca="1" si="3"/>
        <v>0</v>
      </c>
    </row>
    <row r="14" spans="1:7">
      <c r="A14" s="44">
        <v>45573</v>
      </c>
      <c r="B14" s="10">
        <f t="shared" ca="1" si="0"/>
        <v>0</v>
      </c>
      <c r="C14" s="11">
        <f t="shared" ca="1" si="1"/>
        <v>0</v>
      </c>
      <c r="D14" s="11">
        <f t="shared" ca="1" si="2"/>
        <v>0</v>
      </c>
      <c r="E14" s="11">
        <f t="shared" ca="1" si="3"/>
        <v>0</v>
      </c>
    </row>
    <row r="15" spans="1:7">
      <c r="A15" s="44">
        <v>45574</v>
      </c>
      <c r="B15" s="10">
        <f t="shared" ca="1" si="0"/>
        <v>0</v>
      </c>
      <c r="C15" s="11">
        <f t="shared" ca="1" si="1"/>
        <v>0</v>
      </c>
      <c r="D15" s="11">
        <f t="shared" ca="1" si="2"/>
        <v>0</v>
      </c>
      <c r="E15" s="11">
        <f t="shared" ca="1" si="3"/>
        <v>0</v>
      </c>
    </row>
    <row r="16" spans="1:7">
      <c r="A16" s="44">
        <v>45575</v>
      </c>
      <c r="B16" s="10">
        <f t="shared" ca="1" si="0"/>
        <v>0</v>
      </c>
      <c r="C16" s="11">
        <f t="shared" ca="1" si="1"/>
        <v>0</v>
      </c>
      <c r="D16" s="11">
        <f t="shared" ca="1" si="2"/>
        <v>0</v>
      </c>
      <c r="E16" s="11">
        <f t="shared" ca="1" si="3"/>
        <v>0</v>
      </c>
    </row>
    <row r="17" spans="1:5">
      <c r="A17" s="44">
        <v>45576</v>
      </c>
      <c r="B17" s="10">
        <f t="shared" ca="1" si="0"/>
        <v>0</v>
      </c>
      <c r="C17" s="11">
        <f t="shared" ca="1" si="1"/>
        <v>0</v>
      </c>
      <c r="D17" s="11">
        <f t="shared" ca="1" si="2"/>
        <v>0</v>
      </c>
      <c r="E17" s="11">
        <f t="shared" ca="1" si="3"/>
        <v>0</v>
      </c>
    </row>
    <row r="18" spans="1:5">
      <c r="A18" s="44">
        <v>45577</v>
      </c>
      <c r="B18" s="10">
        <f t="shared" ca="1" si="0"/>
        <v>0</v>
      </c>
      <c r="C18" s="11">
        <f t="shared" ca="1" si="1"/>
        <v>0</v>
      </c>
      <c r="D18" s="11">
        <f t="shared" ca="1" si="2"/>
        <v>0</v>
      </c>
      <c r="E18" s="11">
        <f t="shared" ca="1" si="3"/>
        <v>0</v>
      </c>
    </row>
    <row r="19" spans="1:5">
      <c r="A19" s="44">
        <v>45578</v>
      </c>
      <c r="B19" s="10">
        <f t="shared" ca="1" si="0"/>
        <v>0</v>
      </c>
      <c r="C19" s="11">
        <f t="shared" ca="1" si="1"/>
        <v>0</v>
      </c>
      <c r="D19" s="11">
        <f t="shared" ca="1" si="2"/>
        <v>0</v>
      </c>
      <c r="E19" s="11">
        <f t="shared" ca="1" si="3"/>
        <v>0</v>
      </c>
    </row>
    <row r="20" spans="1:5">
      <c r="A20" s="44">
        <v>45579</v>
      </c>
      <c r="B20" s="10">
        <f t="shared" ca="1" si="0"/>
        <v>0</v>
      </c>
      <c r="C20" s="11">
        <f t="shared" ca="1" si="1"/>
        <v>0</v>
      </c>
      <c r="D20" s="11">
        <f t="shared" ca="1" si="2"/>
        <v>0</v>
      </c>
      <c r="E20" s="11">
        <f t="shared" ca="1" si="3"/>
        <v>0</v>
      </c>
    </row>
    <row r="21" spans="1:5">
      <c r="A21" s="44">
        <v>45580</v>
      </c>
      <c r="B21" s="10">
        <f t="shared" ca="1" si="0"/>
        <v>0</v>
      </c>
      <c r="C21" s="11">
        <f t="shared" ca="1" si="1"/>
        <v>0</v>
      </c>
      <c r="D21" s="11">
        <f t="shared" ca="1" si="2"/>
        <v>0</v>
      </c>
      <c r="E21" s="11">
        <f t="shared" ca="1" si="3"/>
        <v>0</v>
      </c>
    </row>
    <row r="22" spans="1:5">
      <c r="A22" s="44">
        <v>45581</v>
      </c>
      <c r="B22" s="10">
        <f t="shared" ca="1" si="0"/>
        <v>0</v>
      </c>
      <c r="C22" s="11">
        <f t="shared" ca="1" si="1"/>
        <v>0</v>
      </c>
      <c r="D22" s="11">
        <f t="shared" ca="1" si="2"/>
        <v>0</v>
      </c>
      <c r="E22" s="11">
        <f t="shared" ca="1" si="3"/>
        <v>0</v>
      </c>
    </row>
    <row r="23" spans="1:5">
      <c r="A23" s="44">
        <v>45582</v>
      </c>
      <c r="B23" s="10">
        <f t="shared" ca="1" si="0"/>
        <v>0</v>
      </c>
      <c r="C23" s="11">
        <f t="shared" ca="1" si="1"/>
        <v>0</v>
      </c>
      <c r="D23" s="11">
        <f t="shared" ca="1" si="2"/>
        <v>0</v>
      </c>
      <c r="E23" s="11">
        <f t="shared" ca="1" si="3"/>
        <v>0</v>
      </c>
    </row>
    <row r="24" spans="1:5">
      <c r="A24" s="44">
        <v>45583</v>
      </c>
      <c r="B24" s="10">
        <f t="shared" ca="1" si="0"/>
        <v>0</v>
      </c>
      <c r="C24" s="11">
        <f t="shared" ca="1" si="1"/>
        <v>0</v>
      </c>
      <c r="D24" s="11">
        <f t="shared" ca="1" si="2"/>
        <v>0</v>
      </c>
      <c r="E24" s="11">
        <f t="shared" ca="1" si="3"/>
        <v>0</v>
      </c>
    </row>
    <row r="25" spans="1:5">
      <c r="A25" s="44">
        <v>45584</v>
      </c>
      <c r="B25" s="10">
        <f t="shared" ca="1" si="0"/>
        <v>0</v>
      </c>
      <c r="C25" s="11">
        <f t="shared" ca="1" si="1"/>
        <v>0</v>
      </c>
      <c r="D25" s="11">
        <f t="shared" ca="1" si="2"/>
        <v>0</v>
      </c>
      <c r="E25" s="11">
        <f t="shared" ca="1" si="3"/>
        <v>0</v>
      </c>
    </row>
    <row r="26" spans="1:5">
      <c r="A26" s="44">
        <v>45585</v>
      </c>
      <c r="B26" s="10">
        <f t="shared" ca="1" si="0"/>
        <v>0</v>
      </c>
      <c r="C26" s="11">
        <f t="shared" ca="1" si="1"/>
        <v>0</v>
      </c>
      <c r="D26" s="11">
        <f t="shared" ca="1" si="2"/>
        <v>0</v>
      </c>
      <c r="E26" s="11">
        <f t="shared" ca="1" si="3"/>
        <v>0</v>
      </c>
    </row>
    <row r="27" spans="1:5">
      <c r="A27" s="44">
        <v>45586</v>
      </c>
      <c r="B27" s="10">
        <f t="shared" ca="1" si="0"/>
        <v>0</v>
      </c>
      <c r="C27" s="11">
        <f t="shared" ca="1" si="1"/>
        <v>0</v>
      </c>
      <c r="D27" s="11">
        <f t="shared" ca="1" si="2"/>
        <v>0</v>
      </c>
      <c r="E27" s="11">
        <f t="shared" ca="1" si="3"/>
        <v>0</v>
      </c>
    </row>
    <row r="28" spans="1:5">
      <c r="A28" s="44">
        <v>45587</v>
      </c>
      <c r="B28" s="10">
        <f t="shared" ca="1" si="0"/>
        <v>0</v>
      </c>
      <c r="C28" s="11">
        <f t="shared" ca="1" si="1"/>
        <v>0</v>
      </c>
      <c r="D28" s="11">
        <f t="shared" ca="1" si="2"/>
        <v>0</v>
      </c>
      <c r="E28" s="11">
        <f t="shared" ca="1" si="3"/>
        <v>0</v>
      </c>
    </row>
    <row r="29" spans="1:5">
      <c r="A29" s="44">
        <v>45588</v>
      </c>
      <c r="B29" s="10">
        <f t="shared" ca="1" si="0"/>
        <v>0</v>
      </c>
      <c r="C29" s="11">
        <f t="shared" ca="1" si="1"/>
        <v>0</v>
      </c>
      <c r="D29" s="11">
        <f t="shared" ca="1" si="2"/>
        <v>0</v>
      </c>
      <c r="E29" s="11">
        <f t="shared" ca="1" si="3"/>
        <v>0</v>
      </c>
    </row>
    <row r="30" spans="1:5">
      <c r="A30" s="44">
        <v>45589</v>
      </c>
      <c r="B30" s="10">
        <f t="shared" ca="1" si="0"/>
        <v>0</v>
      </c>
      <c r="C30" s="11">
        <f t="shared" ca="1" si="1"/>
        <v>0</v>
      </c>
      <c r="D30" s="11">
        <f t="shared" ca="1" si="2"/>
        <v>0</v>
      </c>
      <c r="E30" s="11">
        <f t="shared" ca="1" si="3"/>
        <v>0</v>
      </c>
    </row>
    <row r="31" spans="1:5">
      <c r="A31" s="44">
        <v>45590</v>
      </c>
      <c r="B31" s="10">
        <f t="shared" ca="1" si="0"/>
        <v>0</v>
      </c>
      <c r="C31" s="11">
        <f t="shared" ca="1" si="1"/>
        <v>0</v>
      </c>
      <c r="D31" s="11">
        <f t="shared" ca="1" si="2"/>
        <v>0</v>
      </c>
      <c r="E31" s="11">
        <f t="shared" ca="1" si="3"/>
        <v>0</v>
      </c>
    </row>
    <row r="32" spans="1:5">
      <c r="A32" s="44">
        <v>45591</v>
      </c>
      <c r="B32" s="10">
        <f t="shared" ca="1" si="0"/>
        <v>0</v>
      </c>
      <c r="C32" s="11">
        <f t="shared" ca="1" si="1"/>
        <v>0</v>
      </c>
      <c r="D32" s="11">
        <f t="shared" ca="1" si="2"/>
        <v>0</v>
      </c>
      <c r="E32" s="11">
        <f t="shared" ca="1" si="3"/>
        <v>0</v>
      </c>
    </row>
    <row r="33" spans="1:5">
      <c r="A33" s="44">
        <v>45592</v>
      </c>
      <c r="B33" s="10">
        <f t="shared" ca="1" si="0"/>
        <v>0</v>
      </c>
      <c r="C33" s="11">
        <f t="shared" ca="1" si="1"/>
        <v>0</v>
      </c>
      <c r="D33" s="11">
        <f t="shared" ca="1" si="2"/>
        <v>0</v>
      </c>
      <c r="E33" s="11">
        <f t="shared" ca="1" si="3"/>
        <v>0</v>
      </c>
    </row>
    <row r="34" spans="1:5">
      <c r="A34" s="44">
        <v>45593</v>
      </c>
      <c r="B34" s="10">
        <f t="shared" ca="1" si="0"/>
        <v>0</v>
      </c>
      <c r="C34" s="11">
        <f t="shared" ca="1" si="1"/>
        <v>0</v>
      </c>
      <c r="D34" s="11">
        <f t="shared" ca="1" si="2"/>
        <v>0</v>
      </c>
      <c r="E34" s="11">
        <f t="shared" ca="1" si="3"/>
        <v>0</v>
      </c>
    </row>
    <row r="35" spans="1:5">
      <c r="A35" s="44">
        <v>45594</v>
      </c>
      <c r="B35" s="10">
        <f t="shared" ca="1" si="0"/>
        <v>0</v>
      </c>
      <c r="C35" s="11">
        <f t="shared" ca="1" si="1"/>
        <v>0</v>
      </c>
      <c r="D35" s="11">
        <f t="shared" ca="1" si="2"/>
        <v>0</v>
      </c>
      <c r="E35" s="11">
        <f t="shared" ca="1" si="3"/>
        <v>0</v>
      </c>
    </row>
    <row r="36" spans="1:5">
      <c r="A36" s="44">
        <v>45595</v>
      </c>
      <c r="B36" s="10">
        <f t="shared" ca="1" si="0"/>
        <v>0</v>
      </c>
      <c r="C36" s="11">
        <f t="shared" ca="1" si="1"/>
        <v>0</v>
      </c>
      <c r="D36" s="11">
        <f t="shared" ca="1" si="2"/>
        <v>0</v>
      </c>
      <c r="E36" s="11">
        <f t="shared" ca="1" si="3"/>
        <v>0</v>
      </c>
    </row>
    <row r="37" spans="1:5">
      <c r="A37" s="44">
        <v>45596</v>
      </c>
      <c r="B37" s="10">
        <f t="shared" ca="1" si="0"/>
        <v>0</v>
      </c>
      <c r="C37" s="11">
        <f t="shared" ca="1" si="1"/>
        <v>0</v>
      </c>
      <c r="D37" s="11">
        <f t="shared" ca="1" si="2"/>
        <v>0</v>
      </c>
      <c r="E37" s="11">
        <f t="shared" ca="1" si="3"/>
        <v>0</v>
      </c>
    </row>
  </sheetData>
  <phoneticPr fontId="6" type="noConversion"/>
  <conditionalFormatting sqref="B1:E1">
    <cfRule type="dataBar" priority="4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{FAAEB03C-B58F-4006-B0E1-88DF96A3D2B0}</x14:id>
        </ext>
      </extLst>
    </cfRule>
  </conditionalFormatting>
  <conditionalFormatting sqref="B2:E2">
    <cfRule type="dataBar" priority="3">
      <dataBar>
        <cfvo type="num" val="0"/>
        <cfvo type="max"/>
        <color rgb="FF00B050"/>
      </dataBar>
      <extLst>
        <ext xmlns:x14="http://schemas.microsoft.com/office/spreadsheetml/2009/9/main" uri="{B025F937-C7B1-47D3-B67F-A62EFF666E3E}">
          <x14:id>{E38FCA16-D2F2-4DE8-9FE5-C0E166CDF810}</x14:id>
        </ext>
      </extLst>
    </cfRule>
  </conditionalFormatting>
  <conditionalFormatting sqref="B3:E3">
    <cfRule type="dataBar" priority="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{56671032-D2E6-4D8B-AC65-BAC643E7D1F3}</x14:id>
        </ext>
      </extLst>
    </cfRule>
  </conditionalFormatting>
  <conditionalFormatting sqref="B7:E37">
    <cfRule type="dataBar" priority="1">
      <dataBar>
        <cfvo type="num" val="0"/>
        <cfvo type="max"/>
        <color rgb="FF92D050"/>
      </dataBar>
      <extLst>
        <ext xmlns:x14="http://schemas.microsoft.com/office/spreadsheetml/2009/9/main" uri="{B025F937-C7B1-47D3-B67F-A62EFF666E3E}">
          <x14:id>{A119140E-FFD2-4011-9BB5-B1CFC1A8CC73}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AEB03C-B58F-4006-B0E1-88DF96A3D2B0}">
            <x14:dataBar minLength="0" maxLength="100" direction="leftToRight">
              <x14:cfvo type="num">
                <xm:f>0</xm:f>
              </x14:cfvo>
              <x14:cfvo type="autoMax"/>
              <x14:negativeFillColor rgb="FF9A38D7"/>
              <x14:axisColor auto="1"/>
            </x14:dataBar>
          </x14:cfRule>
          <xm:sqref>B1:E1</xm:sqref>
        </x14:conditionalFormatting>
        <x14:conditionalFormatting xmlns:xm="http://schemas.microsoft.com/office/excel/2006/main">
          <x14:cfRule type="dataBar" id="{E38FCA16-D2F2-4DE8-9FE5-C0E166CDF810}">
            <x14:dataBar minLength="0" maxLength="100" direction="leftToRight">
              <x14:cfvo type="num">
                <xm:f>0</xm:f>
              </x14:cfvo>
              <x14:cfvo type="autoMax"/>
              <x14:negativeFillColor rgb="FF9A38D7"/>
              <x14:axisColor auto="1"/>
            </x14:dataBar>
          </x14:cfRule>
          <xm:sqref>B2:E2</xm:sqref>
        </x14:conditionalFormatting>
        <x14:conditionalFormatting xmlns:xm="http://schemas.microsoft.com/office/excel/2006/main">
          <x14:cfRule type="dataBar" id="{56671032-D2E6-4D8B-AC65-BAC643E7D1F3}">
            <x14:dataBar minLength="0" maxLength="100" direction="leftToRight">
              <x14:cfvo type="autoMin"/>
              <x14:cfvo type="autoMax"/>
              <x14:negativeFillColor rgb="FF9A38D7"/>
              <x14:axisColor auto="1"/>
            </x14:dataBar>
          </x14:cfRule>
          <xm:sqref>B3:E3</xm:sqref>
        </x14:conditionalFormatting>
        <x14:conditionalFormatting xmlns:xm="http://schemas.microsoft.com/office/excel/2006/main">
          <x14:cfRule type="dataBar" id="{A119140E-FFD2-4011-9BB5-B1CFC1A8CC73}">
            <x14:dataBar minLength="0" maxLength="100" gradient="0" direction="rightToLeft">
              <x14:cfvo type="num">
                <xm:f>0</xm:f>
              </x14:cfvo>
              <x14:cfvo type="autoMax"/>
              <x14:negativeFillColor rgb="FF9A38D7"/>
              <x14:axisColor auto="1"/>
            </x14:dataBar>
          </x14:cfRule>
          <xm:sqref>B7:E37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4544-9E9F-46F4-BCF3-03C441747564}">
  <dimension ref="A1:Z26"/>
  <sheetViews>
    <sheetView workbookViewId="0">
      <selection activeCell="B8" sqref="B8"/>
    </sheetView>
  </sheetViews>
  <sheetFormatPr defaultRowHeight="14.15"/>
  <cols>
    <col min="1" max="1" width="10.7109375" style="36" bestFit="1" customWidth="1"/>
    <col min="2" max="25" width="9.140625" style="45"/>
    <col min="26" max="26" width="9.140625" style="22"/>
    <col min="27" max="16384" width="9.140625" style="45"/>
  </cols>
  <sheetData>
    <row r="1" spans="1:24" s="36" customFormat="1" ht="14.05" customHeight="1">
      <c r="A1" s="61" t="s">
        <v>37</v>
      </c>
      <c r="B1" s="60" t="s">
        <v>36</v>
      </c>
      <c r="C1" s="59"/>
      <c r="D1" s="60" t="s">
        <v>35</v>
      </c>
      <c r="E1" s="59"/>
      <c r="F1" s="60" t="s">
        <v>34</v>
      </c>
      <c r="G1" s="59"/>
      <c r="H1" s="60" t="s">
        <v>33</v>
      </c>
      <c r="I1" s="59"/>
      <c r="J1" s="60" t="s">
        <v>32</v>
      </c>
      <c r="K1" s="59"/>
      <c r="L1" s="22"/>
      <c r="M1" s="22"/>
    </row>
    <row r="2" spans="1:24" ht="28" customHeight="1">
      <c r="A2" s="58"/>
      <c r="B2" s="57" t="s">
        <v>11</v>
      </c>
      <c r="C2" s="57" t="s">
        <v>13</v>
      </c>
      <c r="D2" s="57" t="s">
        <v>11</v>
      </c>
      <c r="E2" s="57" t="s">
        <v>13</v>
      </c>
      <c r="F2" s="57" t="s">
        <v>11</v>
      </c>
      <c r="G2" s="57" t="s">
        <v>13</v>
      </c>
      <c r="H2" s="57" t="s">
        <v>11</v>
      </c>
      <c r="I2" s="57" t="s">
        <v>13</v>
      </c>
      <c r="J2" s="57" t="s">
        <v>11</v>
      </c>
      <c r="K2" s="57" t="s">
        <v>13</v>
      </c>
      <c r="L2" s="22"/>
      <c r="M2" s="22"/>
    </row>
    <row r="3" spans="1:24" ht="18.45">
      <c r="A3" s="56" t="s">
        <v>26</v>
      </c>
      <c r="B3" s="52">
        <v>0.5625</v>
      </c>
      <c r="C3" s="51">
        <v>0.64583333333333404</v>
      </c>
      <c r="D3" s="52"/>
      <c r="E3" s="51"/>
      <c r="F3" s="52"/>
      <c r="G3" s="51"/>
      <c r="H3" s="52"/>
      <c r="I3" s="51"/>
      <c r="J3" s="52"/>
      <c r="K3" s="51"/>
      <c r="L3" s="22"/>
      <c r="M3" s="22"/>
    </row>
    <row r="4" spans="1:24" ht="18.45">
      <c r="A4" s="55" t="s">
        <v>22</v>
      </c>
      <c r="B4" s="54">
        <v>0.5625</v>
      </c>
      <c r="C4" s="53">
        <v>0.64583333333333404</v>
      </c>
      <c r="D4" s="54"/>
      <c r="E4" s="53"/>
      <c r="F4" s="54"/>
      <c r="G4" s="53"/>
      <c r="H4" s="54"/>
      <c r="I4" s="53"/>
      <c r="J4" s="54"/>
      <c r="K4" s="53"/>
      <c r="L4" s="22"/>
      <c r="M4" s="22"/>
    </row>
    <row r="5" spans="1:24" ht="18.45">
      <c r="A5" s="50" t="s">
        <v>23</v>
      </c>
      <c r="B5" s="49">
        <v>0.58333333333333404</v>
      </c>
      <c r="C5" s="48">
        <v>0.64583333333333404</v>
      </c>
      <c r="D5" s="52"/>
      <c r="E5" s="51"/>
      <c r="F5" s="49"/>
      <c r="G5" s="48"/>
      <c r="H5" s="49"/>
      <c r="I5" s="48"/>
      <c r="J5" s="49"/>
      <c r="K5" s="48"/>
      <c r="L5" s="22"/>
      <c r="M5" s="22"/>
    </row>
    <row r="6" spans="1:24" ht="18.45">
      <c r="A6" s="50" t="s">
        <v>24</v>
      </c>
      <c r="B6" s="49"/>
      <c r="C6" s="48"/>
      <c r="D6" s="49"/>
      <c r="E6" s="48"/>
      <c r="F6" s="49"/>
      <c r="G6" s="48"/>
      <c r="H6" s="49"/>
      <c r="I6" s="48"/>
      <c r="J6" s="49"/>
      <c r="K6" s="48"/>
      <c r="L6" s="22"/>
      <c r="M6" s="22"/>
    </row>
    <row r="7" spans="1:24">
      <c r="A7" s="21"/>
      <c r="B7" s="22"/>
    </row>
    <row r="8" spans="1:24">
      <c r="A8" s="22" t="s">
        <v>9</v>
      </c>
      <c r="B8" s="47" t="s">
        <v>31</v>
      </c>
    </row>
    <row r="9" spans="1:24">
      <c r="A9" s="22"/>
      <c r="B9" s="22"/>
    </row>
    <row r="10" spans="1:24">
      <c r="A10" s="23" t="s">
        <v>30</v>
      </c>
    </row>
    <row r="11" spans="1:24">
      <c r="A11" s="46" t="s">
        <v>16</v>
      </c>
      <c r="B11" s="22"/>
    </row>
    <row r="12" spans="1:24">
      <c r="A12" s="22" t="s">
        <v>17</v>
      </c>
      <c r="B12" s="32" t="s">
        <v>29</v>
      </c>
      <c r="C12" s="33">
        <v>4</v>
      </c>
      <c r="D12" s="45">
        <v>9</v>
      </c>
      <c r="E12" s="45">
        <v>5</v>
      </c>
      <c r="F12" s="45" t="s">
        <v>19</v>
      </c>
      <c r="G12" s="45" t="s">
        <v>25</v>
      </c>
      <c r="H12" s="45" t="s">
        <v>20</v>
      </c>
      <c r="I12" s="45">
        <v>2</v>
      </c>
    </row>
    <row r="13" spans="1:24">
      <c r="A13" s="22"/>
      <c r="B13" s="22"/>
    </row>
    <row r="15" spans="1:24">
      <c r="X15" s="22"/>
    </row>
    <row r="16" spans="1:24">
      <c r="X16" s="22"/>
    </row>
    <row r="17" spans="24:24">
      <c r="X17" s="22"/>
    </row>
    <row r="18" spans="24:24">
      <c r="X18" s="22"/>
    </row>
    <row r="19" spans="24:24">
      <c r="X19" s="22"/>
    </row>
    <row r="20" spans="24:24">
      <c r="X20" s="22"/>
    </row>
    <row r="21" spans="24:24">
      <c r="X21" s="22"/>
    </row>
    <row r="22" spans="24:24">
      <c r="X22" s="22"/>
    </row>
    <row r="23" spans="24:24">
      <c r="X23" s="22"/>
    </row>
    <row r="24" spans="24:24">
      <c r="X24" s="22"/>
    </row>
    <row r="25" spans="24:24">
      <c r="X25" s="22"/>
    </row>
    <row r="26" spans="24:24">
      <c r="X26" s="22"/>
    </row>
  </sheetData>
  <mergeCells count="6">
    <mergeCell ref="A1:A2"/>
    <mergeCell ref="J1:K1"/>
    <mergeCell ref="B1:C1"/>
    <mergeCell ref="D1:E1"/>
    <mergeCell ref="F1:G1"/>
    <mergeCell ref="H1:I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07CC-9242-4D69-B3CF-FEC74A1DECE9}">
  <dimension ref="A1:M9"/>
  <sheetViews>
    <sheetView workbookViewId="0">
      <selection sqref="A1:A2"/>
    </sheetView>
  </sheetViews>
  <sheetFormatPr defaultRowHeight="14.15"/>
  <cols>
    <col min="1" max="16384" width="9.140625" style="45"/>
  </cols>
  <sheetData>
    <row r="1" spans="1:13" ht="15">
      <c r="A1" s="61" t="s">
        <v>37</v>
      </c>
      <c r="B1" s="60" t="s">
        <v>36</v>
      </c>
      <c r="C1" s="59"/>
      <c r="D1" s="60" t="s">
        <v>35</v>
      </c>
      <c r="E1" s="59"/>
      <c r="F1" s="60" t="s">
        <v>34</v>
      </c>
      <c r="G1" s="59"/>
      <c r="H1" s="60" t="s">
        <v>33</v>
      </c>
      <c r="I1" s="59"/>
      <c r="J1" s="60" t="s">
        <v>32</v>
      </c>
      <c r="K1" s="59"/>
    </row>
    <row r="2" spans="1:13" ht="18.45">
      <c r="A2" s="58"/>
      <c r="B2" s="57" t="s">
        <v>6</v>
      </c>
      <c r="C2" s="57" t="s">
        <v>7</v>
      </c>
      <c r="D2" s="57" t="s">
        <v>6</v>
      </c>
      <c r="E2" s="57" t="s">
        <v>7</v>
      </c>
      <c r="F2" s="57" t="s">
        <v>6</v>
      </c>
      <c r="G2" s="57" t="s">
        <v>7</v>
      </c>
      <c r="H2" s="57" t="s">
        <v>6</v>
      </c>
      <c r="I2" s="57" t="s">
        <v>7</v>
      </c>
      <c r="J2" s="57" t="s">
        <v>6</v>
      </c>
      <c r="K2" s="57" t="s">
        <v>7</v>
      </c>
      <c r="M2" s="45" t="s">
        <v>0</v>
      </c>
    </row>
    <row r="3" spans="1:13" ht="18.45">
      <c r="A3" s="56" t="s">
        <v>26</v>
      </c>
      <c r="B3" s="64"/>
      <c r="C3" s="63"/>
      <c r="D3" s="64"/>
      <c r="E3" s="63"/>
      <c r="F3" s="64"/>
      <c r="G3" s="63"/>
      <c r="H3" s="64"/>
      <c r="I3" s="63"/>
      <c r="J3" s="64"/>
      <c r="K3" s="63"/>
      <c r="L3" s="5"/>
      <c r="M3" s="5">
        <f>SUM(K3,I3,G3,E3,C3)</f>
        <v>0</v>
      </c>
    </row>
    <row r="4" spans="1:13" ht="18.45">
      <c r="A4" s="55" t="s">
        <v>22</v>
      </c>
      <c r="B4" s="62" t="s">
        <v>38</v>
      </c>
      <c r="C4" s="14">
        <v>10</v>
      </c>
      <c r="D4" s="62"/>
      <c r="E4" s="14"/>
      <c r="F4" s="62"/>
      <c r="G4" s="14"/>
      <c r="H4" s="62"/>
      <c r="I4" s="14"/>
      <c r="J4" s="62"/>
      <c r="K4" s="14"/>
      <c r="L4" s="5"/>
      <c r="M4" s="5">
        <f>SUM(K4,I4,G4,E4,C4)</f>
        <v>10</v>
      </c>
    </row>
    <row r="5" spans="1:13" ht="18.45">
      <c r="A5" s="50" t="s">
        <v>23</v>
      </c>
      <c r="B5" s="62"/>
      <c r="C5" s="14"/>
      <c r="D5" s="62" t="s">
        <v>41</v>
      </c>
      <c r="E5" s="14">
        <v>30</v>
      </c>
      <c r="F5" s="62"/>
      <c r="G5" s="14"/>
      <c r="H5" s="62"/>
      <c r="I5" s="14"/>
      <c r="J5" s="62"/>
      <c r="K5" s="14"/>
      <c r="L5" s="5"/>
      <c r="M5" s="5">
        <f>SUM(K5,I5,G5,E5,C5)</f>
        <v>30</v>
      </c>
    </row>
    <row r="6" spans="1:13" ht="18.45">
      <c r="A6" s="50" t="s">
        <v>24</v>
      </c>
      <c r="B6" s="62"/>
      <c r="C6" s="14"/>
      <c r="D6" s="62"/>
      <c r="E6" s="14"/>
      <c r="F6" s="62"/>
      <c r="G6" s="14"/>
      <c r="H6" s="62"/>
      <c r="I6" s="14"/>
      <c r="J6" s="62"/>
      <c r="K6" s="14"/>
      <c r="L6" s="5"/>
      <c r="M6" s="5">
        <f>SUM(K6,I6,G6,E6,C6)</f>
        <v>0</v>
      </c>
    </row>
    <row r="8" spans="1:13">
      <c r="A8" s="45" t="s">
        <v>3</v>
      </c>
    </row>
    <row r="9" spans="1:13">
      <c r="A9" s="45" t="s">
        <v>39</v>
      </c>
    </row>
  </sheetData>
  <mergeCells count="6">
    <mergeCell ref="J1:K1"/>
    <mergeCell ref="A1:A2"/>
    <mergeCell ref="B1:C1"/>
    <mergeCell ref="D1:E1"/>
    <mergeCell ref="F1:G1"/>
    <mergeCell ref="H1:I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3BB-6400-476F-B6F6-91DBAE40A447}">
  <dimension ref="A1:O9"/>
  <sheetViews>
    <sheetView zoomScale="130" zoomScaleNormal="130" workbookViewId="0"/>
  </sheetViews>
  <sheetFormatPr defaultRowHeight="14.15"/>
  <cols>
    <col min="1" max="16384" width="9.140625" style="45"/>
  </cols>
  <sheetData>
    <row r="1" spans="1:15" ht="15">
      <c r="B1" s="60" t="s">
        <v>36</v>
      </c>
      <c r="C1" s="59"/>
      <c r="D1" s="60" t="s">
        <v>35</v>
      </c>
      <c r="E1" s="59"/>
      <c r="F1" s="60" t="s">
        <v>34</v>
      </c>
      <c r="G1" s="59"/>
      <c r="H1" s="60" t="s">
        <v>33</v>
      </c>
      <c r="I1" s="59"/>
      <c r="J1" s="60" t="s">
        <v>32</v>
      </c>
      <c r="K1" s="59"/>
      <c r="L1" s="60" t="s">
        <v>40</v>
      </c>
      <c r="M1" s="59"/>
      <c r="N1" s="45" t="s">
        <v>1</v>
      </c>
    </row>
    <row r="3" spans="1:15" ht="18.45">
      <c r="A3" s="56" t="s">
        <v>26</v>
      </c>
      <c r="B3" s="69">
        <f>'考勤记载 (旧)'!C3-'考勤记载 (旧)'!B3</f>
        <v>8.3333333333334036E-2</v>
      </c>
      <c r="C3" s="68">
        <f>B3</f>
        <v>8.3333333333334036E-2</v>
      </c>
      <c r="D3" s="69">
        <f>'考勤记载 (旧)'!E3-'考勤记载 (旧)'!D3</f>
        <v>0</v>
      </c>
      <c r="E3" s="68">
        <f>D3</f>
        <v>0</v>
      </c>
      <c r="F3" s="69">
        <f>'考勤记载 (旧)'!G3-'考勤记载 (旧)'!F3</f>
        <v>0</v>
      </c>
      <c r="G3" s="68">
        <f>F3</f>
        <v>0</v>
      </c>
      <c r="H3" s="69">
        <f>'考勤记载 (旧)'!I3-'考勤记载 (旧)'!H3</f>
        <v>0</v>
      </c>
      <c r="I3" s="68">
        <f>H3</f>
        <v>0</v>
      </c>
      <c r="J3" s="69">
        <f>'考勤记载 (旧)'!K3-'考勤记载 (旧)'!J3</f>
        <v>0</v>
      </c>
      <c r="K3" s="68">
        <f>J3</f>
        <v>0</v>
      </c>
      <c r="L3" s="67">
        <f>SUM('附加时长 (2)'!M3/1440)</f>
        <v>0</v>
      </c>
      <c r="M3" s="66">
        <f>L3</f>
        <v>0</v>
      </c>
      <c r="N3" s="67">
        <f>SUM(B3,D3,F3,H3,J3,L3)</f>
        <v>8.3333333333334036E-2</v>
      </c>
      <c r="O3" s="66">
        <f>N3</f>
        <v>8.3333333333334036E-2</v>
      </c>
    </row>
    <row r="4" spans="1:15" ht="18.45">
      <c r="A4" s="55" t="s">
        <v>22</v>
      </c>
      <c r="B4" s="69">
        <f>'考勤记载 (旧)'!C4-'考勤记载 (旧)'!B4</f>
        <v>8.3333333333334036E-2</v>
      </c>
      <c r="C4" s="68">
        <f>B4</f>
        <v>8.3333333333334036E-2</v>
      </c>
      <c r="D4" s="69">
        <f>'考勤记载 (旧)'!E4-'考勤记载 (旧)'!D4</f>
        <v>0</v>
      </c>
      <c r="E4" s="68">
        <f>D4</f>
        <v>0</v>
      </c>
      <c r="F4" s="69">
        <f>'考勤记载 (旧)'!G4-'考勤记载 (旧)'!F4</f>
        <v>0</v>
      </c>
      <c r="G4" s="68">
        <f>F4</f>
        <v>0</v>
      </c>
      <c r="H4" s="69">
        <f>'考勤记载 (旧)'!I4-'考勤记载 (旧)'!H4</f>
        <v>0</v>
      </c>
      <c r="I4" s="68">
        <f>H4</f>
        <v>0</v>
      </c>
      <c r="J4" s="69">
        <f>'考勤记载 (旧)'!K4-'考勤记载 (旧)'!J4</f>
        <v>0</v>
      </c>
      <c r="K4" s="68">
        <f>J4</f>
        <v>0</v>
      </c>
      <c r="L4" s="67">
        <f>SUM('附加时长 (2)'!M4/1440)</f>
        <v>6.9444444444444441E-3</v>
      </c>
      <c r="M4" s="66">
        <f>L4</f>
        <v>6.9444444444444441E-3</v>
      </c>
      <c r="N4" s="67">
        <f>SUM(B4,D4,F4,H4,J4,L4)</f>
        <v>9.0277777777778484E-2</v>
      </c>
      <c r="O4" s="66">
        <f>N4</f>
        <v>9.0277777777778484E-2</v>
      </c>
    </row>
    <row r="5" spans="1:15" ht="18.45">
      <c r="A5" s="50" t="s">
        <v>23</v>
      </c>
      <c r="B5" s="69">
        <f>'考勤记载 (旧)'!C5-'考勤记载 (旧)'!B5</f>
        <v>6.25E-2</v>
      </c>
      <c r="C5" s="68">
        <f>B5</f>
        <v>6.25E-2</v>
      </c>
      <c r="D5" s="69">
        <f>'考勤记载 (旧)'!E5-'考勤记载 (旧)'!D5</f>
        <v>0</v>
      </c>
      <c r="E5" s="68">
        <f>D5</f>
        <v>0</v>
      </c>
      <c r="F5" s="69">
        <f>'考勤记载 (旧)'!G5-'考勤记载 (旧)'!F5</f>
        <v>0</v>
      </c>
      <c r="G5" s="68">
        <f>F5</f>
        <v>0</v>
      </c>
      <c r="H5" s="69">
        <f>'考勤记载 (旧)'!I5-'考勤记载 (旧)'!H5</f>
        <v>0</v>
      </c>
      <c r="I5" s="68">
        <f>H5</f>
        <v>0</v>
      </c>
      <c r="J5" s="69">
        <f>'考勤记载 (旧)'!K5-'考勤记载 (旧)'!J5</f>
        <v>0</v>
      </c>
      <c r="K5" s="68">
        <f>J5</f>
        <v>0</v>
      </c>
      <c r="L5" s="67">
        <f>SUM('附加时长 (2)'!M5/1440)</f>
        <v>2.0833333333333332E-2</v>
      </c>
      <c r="M5" s="66">
        <f>L5</f>
        <v>2.0833333333333332E-2</v>
      </c>
      <c r="N5" s="67">
        <f>SUM(B5,D5,F5,H5,J5,L5)</f>
        <v>8.3333333333333329E-2</v>
      </c>
      <c r="O5" s="66">
        <f>N5</f>
        <v>8.3333333333333329E-2</v>
      </c>
    </row>
    <row r="6" spans="1:15" ht="18.45">
      <c r="A6" s="50" t="s">
        <v>24</v>
      </c>
      <c r="B6" s="69">
        <f>'考勤记载 (旧)'!C6-'考勤记载 (旧)'!B6</f>
        <v>0</v>
      </c>
      <c r="C6" s="68">
        <f>B6</f>
        <v>0</v>
      </c>
      <c r="D6" s="69">
        <f>'考勤记载 (旧)'!E6-'考勤记载 (旧)'!D6</f>
        <v>0</v>
      </c>
      <c r="E6" s="68">
        <f>D6</f>
        <v>0</v>
      </c>
      <c r="F6" s="69">
        <f>'考勤记载 (旧)'!G6-'考勤记载 (旧)'!F6</f>
        <v>0</v>
      </c>
      <c r="G6" s="68">
        <f>F6</f>
        <v>0</v>
      </c>
      <c r="H6" s="69">
        <f>'考勤记载 (旧)'!I6-'考勤记载 (旧)'!H6</f>
        <v>0</v>
      </c>
      <c r="I6" s="68">
        <f>H6</f>
        <v>0</v>
      </c>
      <c r="J6" s="69">
        <f>'考勤记载 (旧)'!K6-'考勤记载 (旧)'!J6</f>
        <v>0</v>
      </c>
      <c r="K6" s="68">
        <f>J6</f>
        <v>0</v>
      </c>
      <c r="L6" s="67">
        <f>SUM('附加时长 (2)'!M6/1440)</f>
        <v>0</v>
      </c>
      <c r="M6" s="66">
        <f>L6</f>
        <v>0</v>
      </c>
      <c r="N6" s="67">
        <f>SUM(B6,D6,F6,H6,J6,L6)</f>
        <v>0</v>
      </c>
      <c r="O6" s="66">
        <f>N6</f>
        <v>0</v>
      </c>
    </row>
    <row r="9" spans="1:15">
      <c r="O9" s="65">
        <f>MAX(B3:B6,D3:D6,F3:F6,H3:H6,J3:J6)</f>
        <v>8.3333333333334036E-2</v>
      </c>
    </row>
  </sheetData>
  <mergeCells count="6">
    <mergeCell ref="L1:M1"/>
    <mergeCell ref="B1:C1"/>
    <mergeCell ref="D1:E1"/>
    <mergeCell ref="F1:G1"/>
    <mergeCell ref="H1:I1"/>
    <mergeCell ref="J1:K1"/>
  </mergeCells>
  <phoneticPr fontId="6" type="noConversion"/>
  <conditionalFormatting sqref="C3:C6 E3:E6 G3:G6 I3:I6 K3:K6">
    <cfRule type="dataBar" priority="4">
      <dataBar>
        <cfvo type="num" val="0"/>
        <cfvo type="num" val="$O$9"/>
        <color rgb="FF638EC6"/>
      </dataBar>
      <extLst>
        <ext xmlns:x14="http://schemas.microsoft.com/office/spreadsheetml/2009/9/main" uri="{B025F937-C7B1-47D3-B67F-A62EFF666E3E}">
          <x14:id>{A6A54F97-5FE2-4606-9811-6B94E1108DA7}</x14:id>
        </ext>
      </extLst>
    </cfRule>
  </conditionalFormatting>
  <conditionalFormatting sqref="M3:M6">
    <cfRule type="dataBar" priority="1">
      <dataBar>
        <cfvo type="num" val="0"/>
        <cfvo type="max"/>
        <color rgb="FFFFC000"/>
      </dataBar>
      <extLst>
        <ext xmlns:x14="http://schemas.microsoft.com/office/spreadsheetml/2009/9/main" uri="{B025F937-C7B1-47D3-B67F-A62EFF666E3E}">
          <x14:id>{928B1DB7-2878-42AB-A85D-E7244FE06A21}</x14:id>
        </ext>
      </extLst>
    </cfRule>
    <cfRule type="dataBar" priority="3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{E845F6D0-C6D4-47CB-862B-A10F729D82A3}</x14:id>
        </ext>
      </extLst>
    </cfRule>
  </conditionalFormatting>
  <conditionalFormatting sqref="O3:O6">
    <cfRule type="dataBar" priority="2">
      <dataBar>
        <cfvo type="num" val="0"/>
        <cfvo type="max"/>
        <color rgb="FFFF0000"/>
      </dataBar>
      <extLst>
        <ext xmlns:x14="http://schemas.microsoft.com/office/spreadsheetml/2009/9/main" uri="{B025F937-C7B1-47D3-B67F-A62EFF666E3E}">
          <x14:id>{357BD2EC-14BF-46B2-BB0F-7B3CF7BD044F}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A54F97-5FE2-4606-9811-6B94E1108DA7}">
            <x14:dataBar minLength="0" maxLength="100" gradient="0">
              <x14:cfvo type="num">
                <xm:f>0</xm:f>
              </x14:cfvo>
              <x14:cfvo type="num">
                <xm:f>$O$9</xm:f>
              </x14:cfvo>
              <x14:negativeFillColor rgb="FFFF0000"/>
              <x14:axisColor rgb="FF000000"/>
            </x14:dataBar>
          </x14:cfRule>
          <xm:sqref>C3:C6 E3:E6 G3:G6 I3:I6 K3:K6</xm:sqref>
        </x14:conditionalFormatting>
        <x14:conditionalFormatting xmlns:xm="http://schemas.microsoft.com/office/excel/2006/main">
          <x14:cfRule type="dataBar" id="{928B1DB7-2878-42AB-A85D-E7244FE06A21}">
            <x14:dataBar minLength="0" maxLength="100" gradient="0">
              <x14:cfvo type="num">
                <xm:f>0</xm:f>
              </x14:cfvo>
              <x14:cfvo type="max"/>
              <x14:negativeFillColor rgb="FFFF0000"/>
              <x14:axisColor rgb="FF000000"/>
            </x14:dataBar>
          </x14:cfRule>
          <x14:cfRule type="dataBar" id="{E845F6D0-C6D4-47CB-862B-A10F729D82A3}">
            <x14:dataBar minLength="0" maxLength="100" gradient="0">
              <x14:cfvo type="num">
                <xm:f>0</xm:f>
              </x14:cfvo>
              <x14:cfvo type="max"/>
              <x14:negativeFillColor rgb="FFFF0000"/>
              <x14:axisColor rgb="FF000000"/>
            </x14:dataBar>
          </x14:cfRule>
          <xm:sqref>M3:M6</xm:sqref>
        </x14:conditionalFormatting>
        <x14:conditionalFormatting xmlns:xm="http://schemas.microsoft.com/office/excel/2006/main">
          <x14:cfRule type="dataBar" id="{357BD2EC-14BF-46B2-BB0F-7B3CF7BD044F}">
            <x14:dataBar minLength="0" maxLength="100" gradient="0">
              <x14:cfvo type="num">
                <xm:f>0</xm:f>
              </x14:cfvo>
              <x14:cfvo type="max"/>
              <x14:negativeFillColor rgb="FFFF0000"/>
              <x14:axisColor rgb="FF000000"/>
            </x14:dataBar>
          </x14:cfRule>
          <xm:sqref>O3:O6</xm:sqref>
        </x14:conditionalFormatting>
      </x14:conditionalFormattings>
    </ext>
  </extLst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rsa-sha256"/>
    <Reference Type="http://www.w3.org/2000/09/xmldsig#Object" URI="#idPackageObject">
      <DigestMethod Algorithm="http://www.w3.org/2001/04/xmlenc#sha256"/>
      <DigestValue>Uf70ger5O0FnYA6ZffjCtKzNtWQ87SgV1/XX18E0T4U=</DigestValue>
    </Reference>
    <Reference Type="http://www.w3.org/2000/09/xmldsig#Object" URI="#idOfficeObject">
      <DigestMethod Algorithm="http://www.w3.org/2001/04/xmlenc#sha256"/>
      <DigestValue>J8y20R0WfBULjKzb9C9L6COlnI8yjp4UY7hkfGIRjew=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enc#sha256"/>
      <DigestValue>MNIh6nOz8RrkKQwSr0ecw2tUcK2ReOcw6toB+m6/uno=</DigestValue>
    </Reference>
  </SignedInfo>
  <SignatureValue>LJX7mFWTwz00VCZWX5srXSQQXpANCWJsdHuyvVuyY469HCUgQXwXeYhp6dsPF0KzfVFyp+TwXxOx
eruQR5D39s8iUvxYX3B8Uu+hL++KolGfQKr2F69wTgZ8Uo2N2WHhnsgvClVNLCYn3cTcaQ58NQyk
NGODp3fT6YXiHnJUP7ehiEw/AsvTkeacEhnkizgMXNis+OgArzcS5PqeGG+2UY3ClH+519OYPS3f
S2cukKwHims1/7a0GpDbiZO9/Omv63cnV9UyJhLyprY/ZVJIZ66bSfOS8Na2qXHpvSGz10J6Gmb5
xUadJX3LZsK7CujGoeWoSFhQqIVGDsxjCKmMmA==</SignatureValue>
  <KeyInfo>
    <X509Data>
      <X509Certificate>MIIDujCCAqKgAwIBAgIK3DAIbS5AItImsDANBgkqhkiG9w0BAQsFADCBijEiMCAGA1UEAwwZ5LqR5aSp5piO5a6H5a6Z57O757ufVUNYTjEbMBkGA1UEChMSQU1EIFJ5emVuIDkgNzk0MEhYMRcwFQYDVQQLDA5RUee+pDY4MDQ2NDM2NTEhMB8GCSqGSIb3DQEJARYSNTAxNDMwMDQxQGJpbGliaWxpMQswCQYDVQQGEwJDTjAeFw0yNDA4MTIwMzExNDdaFw0yOTA4MTIwMzExNDdaMIGKMSIwIAYDVQQDDBnkupHlpKnmmI7lroflrpnns7vnu59VQ1hOMRswGQYDVQQKExJBTUQgUnl6ZW4gOSA3OTQwSFgxFzAVBgNVBAsMDlFR576kNjgwNDY0MzY1MSEwHwYJKoZIhvcNAQkBFhI1MDE0MzAwNDFAYmlsaWJpbGkxCzAJBgNVBAYTAkNOMIIBIjANBgkqhkiG9w0BAQEFAAOCAQ8AMIIBCgKCAQEA3hfxo46kNdl/MdVB15fJk0bD09CGechP9Xma8mSzh228fHNc/kXpCXDrcX4br/0b7gsOwZqI+YigaoBKJjMbFpT1dfMr7PRCmdWyGhcTJ18ROTczbYvGhYbz3pLcIcIk3tHNLzxjOfpmxTW5FaysUAdxpHrZ4SmhQtytFJD9A3qVSH860pNU1kRc3wK2M3nc0n5YAWUKzAX/upg8xhzXqjFvQrAJvyDwTcr+/y9TMM8A8qZbG6STBM2fpRZb5fIW+6xBdVVfwQ7odJLjZ4X2Mlqv1P3T3GazSZRHZHAtGrpPjVGYNs/5AE9jW7Vmc/4XhODQIYS4ULl9+yPMcyBbLwIDAQABoyAwHjAPBgkqhkiG9y8BAQoEAgUAMAsGA1UdDwQEAwIDmDANBgkqhkiG9w0BAQsFAAOCAQEAOCVHM+GIGHW7JvfyOrYBwPbTfubNFF9vWqxnOR1Eu1mAnPYcRiDkGwPEkX3kDq32CjR1wBanvHXzjJgkoY8TzxwAJZRnOE+MUjOQhlJ7RV7IG11QL52DKPvOZrYsUAG5gpOZ1VKxC3OewBwQ1TROcl9uVY0nOBrpNgyzkNZwE3JcKdKkBL1n3DQxQC1zHuNZ/AxYyH+GNNg90kP4xMEr/JunlWH/5cEM2rIwqI2o8pErx5dns56Ri/J9P2BzXUJ87h0nFePfEr/r/afCeMh5zYP6iZOkZdTSR4WSPBQsp0DmwbbeViyFQ0qkchqDsFktbDJ6s6SzfG0R3u6ZmAaE9g=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2f3AFpmV4xMG5w1iTrxxA0J9QIy47+YsQamqbXmHTzc=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6"/>
            <mdssi:RelationshipReference xmlns:mdssi="http://schemas.openxmlformats.org/package/2006/digital-signature" SourceId="rId5"/>
            <mdssi:RelationshipReference xmlns:mdssi="http://schemas.openxmlformats.org/package/2006/digital-signature" SourceId="rId10"/>
            <mdssi:RelationshipReference xmlns:mdssi="http://schemas.openxmlformats.org/package/2006/digital-signature" SourceId="rId4"/>
            <mdssi:RelationshipReference xmlns:mdssi="http://schemas.openxmlformats.org/package/2006/digital-signature" SourceId="rId9"/>
            <mdssi:RelationshipReference xmlns:mdssi="http://schemas.openxmlformats.org/package/2006/digital-signature" SourceId="rId8"/>
            <mdssi:RelationshipReference xmlns:mdssi="http://schemas.openxmlformats.org/package/2006/digital-signature" SourceId="rId3"/>
            <mdssi:RelationshipReference xmlns:mdssi="http://schemas.openxmlformats.org/package/2006/digital-signature" SourceId="rId7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enc#sha256"/>
        <DigestValue>lzLbaIzpG443ZAmlR8oaCgxFoLmp2QKXFIw9ML8wpds=</DigestValue>
      </Reference>
      <Reference URI="/xl/calcChain.xml?ContentType=application/vnd.openxmlformats-officedocument.spreadsheetml.calcChain+xml">
        <DigestMethod Algorithm="http://www.w3.org/2001/04/xmlenc#sha256"/>
        <DigestValue>GNRZY70wJLvA9uVh9FCnirm7wC0QNYp6F/ndU4WZSA8=</DigestValue>
      </Reference>
      <Reference URI="/xl/sharedStrings.xml?ContentType=application/vnd.openxmlformats-officedocument.spreadsheetml.sharedStrings+xml">
        <DigestMethod Algorithm="http://www.w3.org/2001/04/xmlenc#sha256"/>
        <DigestValue>W8VnFt2zMh9YqTbiwB+JE1GoJcXYJztqcNY0nZWkkOI=</DigestValue>
      </Reference>
      <Reference URI="/xl/styles.xml?ContentType=application/vnd.openxmlformats-officedocument.spreadsheetml.styles+xml">
        <DigestMethod Algorithm="http://www.w3.org/2001/04/xmlenc#sha256"/>
        <DigestValue>hY7Lp4rTOkwgkxT2Z2LOv4f/lTVCuC+nBx1bOk10QtE=</DigestValue>
      </Reference>
      <Reference URI="/xl/theme/theme1.xml?ContentType=application/vnd.openxmlformats-officedocument.theme+xml">
        <DigestMethod Algorithm="http://www.w3.org/2001/04/xmlenc#sha256"/>
        <DigestValue>5gKatJWEFLi7hisX/+06cI0VE+YaB9iOlmBxzKMdG9Q=</DigestValue>
      </Reference>
      <Reference URI="/xl/workbook.xml?ContentType=application/vnd.openxmlformats-officedocument.spreadsheetml.sheet.main+xml">
        <DigestMethod Algorithm="http://www.w3.org/2001/04/xmlenc#sha256"/>
        <DigestValue>y7yzFDoQzZqKpVc0Ze+Ox5vOQeDGrQ9+EIMCDysRaFY=</DigestValue>
      </Reference>
      <Reference URI="/xl/worksheets/sheet1.xml?ContentType=application/vnd.openxmlformats-officedocument.spreadsheetml.worksheet+xml">
        <DigestMethod Algorithm="http://www.w3.org/2001/04/xmlenc#sha256"/>
        <DigestValue>mZc6Ji3/u++9uieil2x6an26xiF9YUAViBXQeq1yH4c=</DigestValue>
      </Reference>
      <Reference URI="/xl/worksheets/sheet2.xml?ContentType=application/vnd.openxmlformats-officedocument.spreadsheetml.worksheet+xml">
        <DigestMethod Algorithm="http://www.w3.org/2001/04/xmlenc#sha256"/>
        <DigestValue>OEGP7wHp/QszP8/0lgI5ERGbB7uYeFf8gxFUmALtUzM=</DigestValue>
      </Reference>
      <Reference URI="/xl/worksheets/sheet3.xml?ContentType=application/vnd.openxmlformats-officedocument.spreadsheetml.worksheet+xml">
        <DigestMethod Algorithm="http://www.w3.org/2001/04/xmlenc#sha256"/>
        <DigestValue>pcwobFMfUTYvf6LNa67ZxdJErFpAFEOXFBgljY1Lu+c=</DigestValue>
      </Reference>
      <Reference URI="/xl/worksheets/sheet4.xml?ContentType=application/vnd.openxmlformats-officedocument.spreadsheetml.worksheet+xml">
        <DigestMethod Algorithm="http://www.w3.org/2001/04/xmlenc#sha256"/>
        <DigestValue>FeI38vp3TmQbZeZl08akZGwarq17bd2p/rAlv99+5MA=</DigestValue>
      </Reference>
      <Reference URI="/xl/worksheets/sheet5.xml?ContentType=application/vnd.openxmlformats-officedocument.spreadsheetml.worksheet+xml">
        <DigestMethod Algorithm="http://www.w3.org/2001/04/xmlenc#sha256"/>
        <DigestValue>W1cmSJCbOYUQreXNjG30czVc6CfQY1eRWvqOUPn/KLA=</DigestValue>
      </Reference>
      <Reference URI="/xl/worksheets/sheet6.xml?ContentType=application/vnd.openxmlformats-officedocument.spreadsheetml.worksheet+xml">
        <DigestMethod Algorithm="http://www.w3.org/2001/04/xmlenc#sha256"/>
        <DigestValue>YFvA/nsNw4WUuZWcZ5gIMeykLI4dd76YOEkNwasYTaQ=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2024-10-05T13:35:16Z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/>
          <WindowsVersion>10.0</WindowsVersion>
          <OfficeVersion>16.0.18201/26</OfficeVersion>
          <ApplicationVersion>16.0.18201</ApplicationVersion>
          <Monitors>1</Monitors>
          <HorizontalResolution>2560</HorizontalResolution>
          <VerticalResolution>1600</VerticalResolution>
          <ColorDepth>32</ColorDepth>
          <SignatureProviderId>{00000000-0000-0000-0000-000000000000}</SignatureProviderId>
          <SignatureProviderUrl/>
          <SignatureProviderDetails>9</SignatureProviderDetails>
          <SignatureType>1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2024-10-05T13:35:16Z</xd:SigningTime>
          <xd:SigningCertificate>
            <xd:Cert>
              <xd:CertDigest>
                <DigestMethod Algorithm="http://www.w3.org/2001/04/xmlenc#sha256"/>
                <DigestValue>xRKromGQNNCCIVTTPr94JXq9w8nHCjcKce/D4sngVGY=</DigestValue>
              </xd:CertDigest>
              <xd:IssuerSerial>
                <X509IssuerName>C=CN, E=501430041@bilibili, OU=QQ群680464365, O=AMD Ryzen 9 7940HX, CN=云天明宇宙系统UCXN</X509IssuerName>
                <X509SerialNumber>1039806677139237767358128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</xd:SignedProperties>
    </xd:Qualifying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考勤记载</vt:lpstr>
      <vt:lpstr>附加时长</vt:lpstr>
      <vt:lpstr>统计</vt:lpstr>
      <vt:lpstr>考勤记载 (旧)</vt:lpstr>
      <vt:lpstr>附加时长 (2)</vt:lpstr>
      <vt:lpstr>统计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云天明宇宙系统</dc:creator>
  <cp:lastModifiedBy>云天明宇宙系统UCXN</cp:lastModifiedBy>
  <dcterms:created xsi:type="dcterms:W3CDTF">2024-10-05T21:15:03Z</dcterms:created>
  <dcterms:modified xsi:type="dcterms:W3CDTF">2024-10-05T13:24:40Z</dcterms:modified>
</cp:coreProperties>
</file>