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omments3.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2.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3.xml" ContentType="application/vnd.openxmlformats-officedocument.themeOverride+xml"/>
  <Override PartName="/xl/drawings/drawing3.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4.xml" ContentType="application/vnd.openxmlformats-officedocument.drawing+xml"/>
  <Override PartName="/xl/comments5.xml" ContentType="application/vnd.openxmlformats-officedocument.spreadsheetml.comment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udaikhattar/Desktop/Panarchy Dashboard/"/>
    </mc:Choice>
  </mc:AlternateContent>
  <xr:revisionPtr revIDLastSave="0" documentId="13_ncr:1_{9A622B8A-87B8-9944-8375-C910CAA62CCB}" xr6:coauthVersionLast="46" xr6:coauthVersionMax="46" xr10:uidLastSave="{00000000-0000-0000-0000-000000000000}"/>
  <bookViews>
    <workbookView xWindow="340" yWindow="460" windowWidth="36000" windowHeight="19400" xr2:uid="{7251C710-CF34-4A12-B612-F35D57920942}"/>
  </bookViews>
  <sheets>
    <sheet name="SATS" sheetId="1" r:id="rId1"/>
    <sheet name="DBS" sheetId="2" r:id="rId2"/>
    <sheet name="Singtel" sheetId="3" r:id="rId3"/>
    <sheet name="Visa" sheetId="4" r:id="rId4"/>
    <sheet name="Schindler" sheetId="5" r:id="rId5"/>
  </sheets>
  <definedNames>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41955.2281134259</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TRNR_003c54c806194cb3829da8f217313471_0_1" hidden="1">#REF!</definedName>
    <definedName name="TRNR_0265d87223f04756bfcae7a154e9e6bd_0_1" hidden="1">#REF!</definedName>
    <definedName name="TRNR_02f6d67c17884e1d8c8e83abaf7bcd5c_0_1" hidden="1">#REF!</definedName>
    <definedName name="TRNR_03934bd1a92f409eaede3938be4a679c_0_1" hidden="1">#REF!</definedName>
    <definedName name="TRNR_0393513fd4b04a999db0f06c8a5b8e96_0_1" hidden="1">#REF!</definedName>
    <definedName name="TRNR_03a3c504a8274598bdafabc58161459d_0_1" hidden="1">#REF!</definedName>
    <definedName name="TRNR_03cb647f2b8e45d097e00dfe3a8d61ee_0_1" hidden="1">#REF!</definedName>
    <definedName name="TRNR_048c9c928710405792583681e4e8d37c_0_1" hidden="1">#REF!</definedName>
    <definedName name="TRNR_04ab63fdfa704d4e8217da3442cecada_0_1" hidden="1">#REF!</definedName>
    <definedName name="TRNR_04cc5b43b592471c884ee66f1f5f52f1_0_1" hidden="1">#REF!</definedName>
    <definedName name="TRNR_04f59e3390404fa694e90b580d1a6acb_0_1" hidden="1">#REF!</definedName>
    <definedName name="TRNR_0636ae2776ca4e638de4a685f7447fe6_0_1" hidden="1">#REF!</definedName>
    <definedName name="TRNR_0681046e899847c39aa2d513b7e5061d_0_1" hidden="1">#REF!</definedName>
    <definedName name="TRNR_0690059b687b4708b371b13cd327f10a_0_1" hidden="1">#REF!</definedName>
    <definedName name="TRNR_06dd5cc48b2445e5a85be17fb7015db8_0_1" hidden="1">#REF!</definedName>
    <definedName name="TRNR_0830cb38d0cc44b5bb08359971e5e7c5_0_1" hidden="1">#REF!</definedName>
    <definedName name="TRNR_0831a93286ea430d8f04abe3f1874346_0_1" hidden="1">#REF!</definedName>
    <definedName name="TRNR_08cc776cb5a44589abb54540a235dd41_0_1" hidden="1">#REF!</definedName>
    <definedName name="TRNR_0adcf1f3bb2c4208ac4c3876d96fa38e_0_1" hidden="1">#REF!</definedName>
    <definedName name="TRNR_0b64f3ec9c0f45ac9e1a28f74a4df480_0_1" hidden="1">#REF!</definedName>
    <definedName name="TRNR_0c5fa3637a104eb18af883d667e74e54_0_1" hidden="1">#REF!</definedName>
    <definedName name="TRNR_0c88606b1068489dbc1030ad06d78bed_0_1" hidden="1">#REF!</definedName>
    <definedName name="TRNR_0d04ff46ee1b41e49342f33bbb37bd90_0_1" hidden="1">#REF!</definedName>
    <definedName name="TRNR_0d0b0e90992742c18d4a9c86d2c5e4eb_0_1" hidden="1">#REF!</definedName>
    <definedName name="TRNR_0dac724aa3454b1083381b00535875bf_0_1" hidden="1">#REF!</definedName>
    <definedName name="TRNR_0e2e1477c48a4be2914599d862e830f5_0_1" hidden="1">#REF!</definedName>
    <definedName name="TRNR_0e533a22084b45f7ae8938af3377b264_0_1" hidden="1">#REF!</definedName>
    <definedName name="TRNR_0e854c9c0296426c91d6e45f5386f55d_0_1" hidden="1">#REF!</definedName>
    <definedName name="TRNR_0ed5aa8475b8473ea947047ca08bb8a5_0_1" hidden="1">#REF!</definedName>
    <definedName name="TRNR_0f3a3805cb9e40d4a9cff0b1d12a5dd2_0_1" hidden="1">#REF!</definedName>
    <definedName name="TRNR_0f517415cc084d2f9f32fb1ea6d20d28_0_1" hidden="1">#REF!</definedName>
    <definedName name="TRNR_0f5c94c89b3d4dfab7618c3854547114_0_1" hidden="1">#REF!</definedName>
    <definedName name="TRNR_0fa8fac12bc745499c3f376e20b91bb3_0_1" hidden="1">#REF!</definedName>
    <definedName name="TRNR_10e68d3c64f542ff8335661dc706a22c_0_1" hidden="1">#REF!</definedName>
    <definedName name="TRNR_1102c11a6987460cad699665bf6595ef_0_1" hidden="1">#REF!</definedName>
    <definedName name="TRNR_1116a97c0bb642298f2704b2e960317b_0_1" hidden="1">#REF!</definedName>
    <definedName name="TRNR_116b9328b386487c8f2b3548eba05579_0_1" hidden="1">#REF!</definedName>
    <definedName name="TRNR_117128a789df4b59bb761744571b9077_0_1" hidden="1">#REF!</definedName>
    <definedName name="TRNR_1221272b95b94957a103a6a6874503ea_0_1" hidden="1">#REF!</definedName>
    <definedName name="TRNR_125aa52e65764336ad1d938f44e176d2_0_1" hidden="1">#REF!</definedName>
    <definedName name="TRNR_12ca046725f942cb9f860aa8a45202c1_0_1" hidden="1">#REF!</definedName>
    <definedName name="TRNR_131f0ff3e0cf4377a45d65d305154fb4_0_1" hidden="1">#REF!</definedName>
    <definedName name="TRNR_137fa7e442004354844db81ed3e8e1bd_0_1" hidden="1">#REF!</definedName>
    <definedName name="TRNR_14290140f9594f7fa9a7668bc947d612_0_1" hidden="1">#REF!</definedName>
    <definedName name="TRNR_1481ada26c8e4e19b0e783b2c232a68e_0_1" hidden="1">#REF!</definedName>
    <definedName name="TRNR_14fc78a064b64194a18f0fc338eb8d28_0_1" hidden="1">#REF!</definedName>
    <definedName name="TRNR_1509e960e5bc48e5b94bb106090f1a33_0_1" hidden="1">#REF!</definedName>
    <definedName name="TRNR_150dd7a326394e028906ce2aae959b98_0_1" hidden="1">#REF!</definedName>
    <definedName name="TRNR_151fb4aa380c413d928cc7b18b68dac9_0_1" hidden="1">#REF!</definedName>
    <definedName name="TRNR_16866d6128304a1c827578db33d9a864_0_1" hidden="1">#REF!</definedName>
    <definedName name="TRNR_1789923bb5d5413ea33c3322fb776a92_0_1" hidden="1">#REF!</definedName>
    <definedName name="TRNR_181dbe9139b2449e971b19b51cbcc508_0_1" hidden="1">#REF!</definedName>
    <definedName name="TRNR_18a7e187630b45cc990f92156927959c_0_1" hidden="1">#REF!</definedName>
    <definedName name="TRNR_1924d949d15f4678bf385b1aaf5c272f_0_1" hidden="1">#REF!</definedName>
    <definedName name="TRNR_1948f254145e4821ad61cb8b679ef569_0_1" hidden="1">#REF!</definedName>
    <definedName name="TRNR_1ae1dd93be8548e89a1e22ef3da114f2_0_1" hidden="1">#REF!</definedName>
    <definedName name="TRNR_1c43a57dd2064ac287dd2f24cfee2214_0_1" hidden="1">#REF!</definedName>
    <definedName name="TRNR_1c9d32e49b0942a4b43964131d7bde54_0_1" hidden="1">#REF!</definedName>
    <definedName name="TRNR_1d23b74f758848e2b691bd96e1fd822a_0_1" hidden="1">#REF!</definedName>
    <definedName name="TRNR_1dc3ed6f044a4552af4c6f36ac788d94_0_1" hidden="1">#REF!</definedName>
    <definedName name="TRNR_1e6fbe0ee4ad4d309a0ab756b690deaf_0_1" hidden="1">#REF!</definedName>
    <definedName name="TRNR_1e9e02d2fb2c4465bf9bcee641183408_0_1" hidden="1">#REF!</definedName>
    <definedName name="TRNR_1eea3a995b4e4eaea4ddf49170e914bb_0_1" hidden="1">#REF!</definedName>
    <definedName name="TRNR_1f91437b96d44f118f3b5abc67bafb23_0_1" hidden="1">#REF!</definedName>
    <definedName name="TRNR_1fb6e15c9ee14a65802a4116b9024728_0_1" hidden="1">#REF!</definedName>
    <definedName name="TRNR_1fcf075ecb144359ba8c0d8db6591980_0_1" hidden="1">#REF!</definedName>
    <definedName name="TRNR_20230aabfe6f4775ae8d34d2b19cc886_0_1" hidden="1">#REF!</definedName>
    <definedName name="TRNR_214006ce0098411dba2041a58c6890cd_0_1" hidden="1">#REF!</definedName>
    <definedName name="TRNR_2168ee572a9547d3988ba307fe38c080_0_1" hidden="1">#REF!</definedName>
    <definedName name="TRNR_216ea15d8a864b418aacbdead267c3a6_0_1" hidden="1">#REF!</definedName>
    <definedName name="TRNR_21b0257348df4f5590d77b563e68112e_0_1" hidden="1">#REF!</definedName>
    <definedName name="TRNR_221bf5b9cd144bb49e23c0e5b8910186_0_1" hidden="1">#REF!</definedName>
    <definedName name="TRNR_2278631022d14408a4c3c6766042726d_0_1" hidden="1">#REF!</definedName>
    <definedName name="TRNR_227e5ca7cb844aea92389bdfad1e993c_0_1" hidden="1">#REF!</definedName>
    <definedName name="TRNR_229cbf01dc734d00b6864aab6ceacdc9_0_1" hidden="1">#REF!</definedName>
    <definedName name="TRNR_22f0be02617b4d1d85fa5510092031d6_0_1" hidden="1">#REF!</definedName>
    <definedName name="TRNR_231053b352ac498aa926d8be400081a0_0_1" hidden="1">#REF!</definedName>
    <definedName name="TRNR_23e3d7a1807f47b781576caa362effde_0_1" hidden="1">#REF!</definedName>
    <definedName name="TRNR_2409bb7fbf814e778788e31efeb1f429_0_1" hidden="1">#REF!</definedName>
    <definedName name="TRNR_2432af4de7a041b79b36524a1628dc0f_0_1" hidden="1">#REF!</definedName>
    <definedName name="TRNR_248c56f9f72c48999920ecf54d1ae07a_0_1" hidden="1">#REF!</definedName>
    <definedName name="TRNR_24d024a8110f4996918fc636a9867002_0_1" hidden="1">#REF!</definedName>
    <definedName name="TRNR_24ffae4df64243f9bc599fe9aecd91d1_0_1" hidden="1">#REF!</definedName>
    <definedName name="TRNR_27252c9048274090ba30350ca6764a1f_0_1" hidden="1">#REF!</definedName>
    <definedName name="TRNR_27f1aaa627694cb280588630303d93d3_0_1" hidden="1">#REF!</definedName>
    <definedName name="TRNR_28a287c0cda041ffa3d60cb9f09e5141_0_1" hidden="1">#REF!</definedName>
    <definedName name="TRNR_29939fbe5ad9480c97252369b072a8fa_0_1" hidden="1">#REF!</definedName>
    <definedName name="TRNR_29d36b264ebd45e69c03f2c85d040e6b_0_1" hidden="1">#REF!</definedName>
    <definedName name="TRNR_2a14079b652a487780a67203af395472_0_1" hidden="1">#REF!</definedName>
    <definedName name="TRNR_2a498d76198a4b788b521053a47c6f39_0_1" hidden="1">#REF!</definedName>
    <definedName name="TRNR_2a68fd2c4b6e433883cb421b8dbd3406_0_1" hidden="1">#REF!</definedName>
    <definedName name="TRNR_2a72aa0fd07045e9bfabc84be95cb9d8_0_1" hidden="1">#REF!</definedName>
    <definedName name="TRNR_2acfbe60a52e43fe89591d184fbc7fef_0_1" hidden="1">#REF!</definedName>
    <definedName name="TRNR_2b09035ff84848759c0e8075e08f2bf8_0_1" hidden="1">#REF!</definedName>
    <definedName name="TRNR_2b3075237eac4a05869372c6981f6426_0_1" hidden="1">#REF!</definedName>
    <definedName name="TRNR_2b6ac62f115e4569a9031739d4eee892_0_1" hidden="1">#REF!</definedName>
    <definedName name="TRNR_2bb9774e7e7c4040988acfd9ed2e254e_0_1" hidden="1">#REF!</definedName>
    <definedName name="TRNR_2bbd852a9aa14f27a596e6c6d964bdf3_0_1" hidden="1">#REF!</definedName>
    <definedName name="TRNR_2c28627693744ab283dc63c6f4dbdf8e_0_1" hidden="1">#REF!</definedName>
    <definedName name="TRNR_2db0e0438b574849a100a444c3005a27_0_1" hidden="1">#REF!</definedName>
    <definedName name="TRNR_2f135573a3bc487db5c6659fcd735923_0_1" hidden="1">#REF!</definedName>
    <definedName name="TRNR_2f3252887c6643229d09a86a18aa997e_0_1" hidden="1">#REF!</definedName>
    <definedName name="TRNR_2f7430a7adea40c4ac1847ce6de2d9d8_0_1" hidden="1">#REF!</definedName>
    <definedName name="TRNR_2f8096b8eb0747d197baebb25eed525d_0_1" hidden="1">#REF!</definedName>
    <definedName name="TRNR_2f827acaf14d4ca193beb385bc77dc00_0_1" hidden="1">#REF!</definedName>
    <definedName name="TRNR_2ff435e742e44b73894a92ac30ca7b8d_0_1" hidden="1">#REF!</definedName>
    <definedName name="TRNR_3063e3bc08674815ba240fa909b5e454_0_1" hidden="1">#REF!</definedName>
    <definedName name="TRNR_3090a81c215a47ce993991aa3aa4afaa_0_1" hidden="1">#REF!</definedName>
    <definedName name="TRNR_3090b06b129c4d8db1fdbf7f309d4716_0_1" hidden="1">#REF!</definedName>
    <definedName name="TRNR_30b50081860240f589221923c33bc9db_0_1" hidden="1">#REF!</definedName>
    <definedName name="TRNR_30dc9767ab4e4079b060e2863bb6d13c_0_1" hidden="1">#REF!</definedName>
    <definedName name="TRNR_320ee2ec71c6451aad3148110e61bc5c_0_1" hidden="1">#REF!</definedName>
    <definedName name="TRNR_32818c6313c141c39a2a074c147c7c2c_0_1" hidden="1">#REF!</definedName>
    <definedName name="TRNR_32addc2d8da8492faf3a63a688a4f9b4_0_1" hidden="1">#REF!</definedName>
    <definedName name="TRNR_32c781cafcd04c2d9541d06e1f2d0217_0_1" hidden="1">#REF!</definedName>
    <definedName name="TRNR_32ff4f272bdf4845b681e1633a08e36b_0_1" hidden="1">#REF!</definedName>
    <definedName name="TRNR_346c6020c41041bfae4b367bf144ad0d_0_1" hidden="1">#REF!</definedName>
    <definedName name="TRNR_3555890609474bad9afb6ab347e351c9_0_1" hidden="1">#REF!</definedName>
    <definedName name="TRNR_356dce8bd6df46b19f3e0e8bc8cf785b_0_1" hidden="1">#REF!</definedName>
    <definedName name="TRNR_357a4fdf2a1341cd90465c40d33807a8_0_1" hidden="1">#REF!</definedName>
    <definedName name="TRNR_35bdfdd68e7542c5852883422b380a0b_0_1" hidden="1">#REF!</definedName>
    <definedName name="TRNR_3629246d809946c1a0ff8983ca4fba03_0_1" hidden="1">#REF!</definedName>
    <definedName name="TRNR_3687736f114d4c34b0c0be7cd6e8f66f_0_1" hidden="1">#REF!</definedName>
    <definedName name="TRNR_369bd0be1f914079bbe82caf3052d471_0_1" hidden="1">#REF!</definedName>
    <definedName name="TRNR_377191ee5683488f8d867a22c81e8dd7_0_1" hidden="1">#REF!</definedName>
    <definedName name="TRNR_377edaeedf404ab4a204b03d9bb174f0_0_1" hidden="1">#REF!</definedName>
    <definedName name="TRNR_379e4fb14318424bbc181cf2cfe13952_0_1" hidden="1">#REF!</definedName>
    <definedName name="TRNR_37ae4665e1a54f309621d99e91d21bbc_0_1" hidden="1">#REF!</definedName>
    <definedName name="TRNR_37fa6cb9ad8943df8fcac19455eb8964_0_1" hidden="1">#REF!</definedName>
    <definedName name="TRNR_37ffdd57c6ab4002ac72ea41b15c9134_0_1" hidden="1">#REF!</definedName>
    <definedName name="TRNR_386d80e074084b7e818239be2937a867_0_1" hidden="1">#REF!</definedName>
    <definedName name="TRNR_3987f5da63db43f89fa972674b5cdefe_0_1" hidden="1">#REF!</definedName>
    <definedName name="TRNR_39e38be550984efc9ba7f7afa6cf999c_0_1" hidden="1">#REF!</definedName>
    <definedName name="TRNR_3b20720e443440dda680bbf5417a835a_0_1" hidden="1">#REF!</definedName>
    <definedName name="TRNR_3c35234a43fb458e835fbfb557c626a8_0_1" hidden="1">#REF!</definedName>
    <definedName name="TRNR_3d0acbe7b8d942f49e59a9ede196c3f0_0_1" hidden="1">#REF!</definedName>
    <definedName name="TRNR_3d5231c98ecd41cabd10f8ae3c38cba0_0_1" hidden="1">#REF!</definedName>
    <definedName name="TRNR_3dac2ebfa87d4742a86d422ccb8dbb11_404_0" hidden="1">#REF!</definedName>
    <definedName name="TRNR_3e711080fc0c440187efddc854d0f814_0_1" hidden="1">#REF!</definedName>
    <definedName name="TRNR_3eb1136ce4564ac298ec05fd3ab2aa8c_0_1" hidden="1">#REF!</definedName>
    <definedName name="TRNR_3f0e47e23f684c5f8ee4e1396b524527_0_1" hidden="1">#REF!</definedName>
    <definedName name="TRNR_3f582d7b70814f53ad2be884be801290_0_1" hidden="1">#REF!</definedName>
    <definedName name="TRNR_3f5957e70a0d4f808be50d8801a4c22b_0_1" hidden="1">#REF!</definedName>
    <definedName name="TRNR_3f767ce9811e4f0ea1e36a3ea622653c_0_1" hidden="1">#REF!</definedName>
    <definedName name="TRNR_4038cea00be24cb0973c8cc84c2a5bdb_0_1" hidden="1">#REF!</definedName>
    <definedName name="TRNR_404a5713f65c43f6b31683ee562068cd_0_1" hidden="1">#REF!</definedName>
    <definedName name="TRNR_406063753acf46ebb17b731de9e26626_0_1" hidden="1">#REF!</definedName>
    <definedName name="TRNR_40855abd088b41099c7ffca1b70b01f9_0_1" hidden="1">#REF!</definedName>
    <definedName name="TRNR_40eafffc203e45f590160a79892a0baa_0_1" hidden="1">#REF!</definedName>
    <definedName name="TRNR_40f1aa1667b24aa6958e66db528b07bb_0_1" hidden="1">#REF!</definedName>
    <definedName name="TRNR_41d478e39d264a94afcbc8efffedf877_0_1" hidden="1">#REF!</definedName>
    <definedName name="TRNR_41dded9c7c03409ebb20f424f88cc692_0_1" hidden="1">#REF!</definedName>
    <definedName name="TRNR_41f593db06844cf9be9e8a1d6785c33a_0_1" hidden="1">#REF!</definedName>
    <definedName name="TRNR_422078151e834ae8a29386773a82b7bf_0_1" hidden="1">#REF!</definedName>
    <definedName name="TRNR_42790f2314804a89808f17459a5f71cc_0_1" hidden="1">#REF!</definedName>
    <definedName name="TRNR_42a96ec590eb4edca113ee4d2ce7b557_0_1" hidden="1">#REF!</definedName>
    <definedName name="TRNR_43881c2d856549c6b93792159e5aab3a_0_1" hidden="1">#REF!</definedName>
    <definedName name="TRNR_45b01c9ea7d64d2286886ff0e68b14b5_0_1" hidden="1">#REF!</definedName>
    <definedName name="TRNR_45caab96256049d082c3db7fab23839b_0_1" hidden="1">#REF!</definedName>
    <definedName name="TRNR_45ecb17f9bec45ed85bf12930356a53f_0_1" hidden="1">#REF!</definedName>
    <definedName name="TRNR_466cd4764e7e49c7b5851b5176bbd7ea_0_1" hidden="1">#REF!</definedName>
    <definedName name="TRNR_47481fb0c7234b60b77bdda2fc3bce35_0_1" hidden="1">#REF!</definedName>
    <definedName name="TRNR_47bf2d7130454a188ec272eabf889010_0_1" hidden="1">#REF!</definedName>
    <definedName name="TRNR_47ff282bb1504df28aed71daa047ad8f_0_1" hidden="1">#REF!</definedName>
    <definedName name="TRNR_4900c85a510c47628b65772a637194af_0_1" hidden="1">#REF!</definedName>
    <definedName name="TRNR_49142b87242d4a9787d142875fc05e6d_0_1" hidden="1">#REF!</definedName>
    <definedName name="TRNR_4988059866654fda8b19d50c693cebdf_0_1" hidden="1">#REF!</definedName>
    <definedName name="TRNR_4a7bb1599efb467db2abdf89cd0694f8_0_1" hidden="1">#REF!</definedName>
    <definedName name="TRNR_4ae529bb6cc34ad2ae7b4160993c5da1_0_1" hidden="1">#REF!</definedName>
    <definedName name="TRNR_4b4fefaf223d40868fe1e399376db956_0_1" hidden="1">#REF!</definedName>
    <definedName name="TRNR_4beb28839b154ca19556cb3479e0e7d1_0_1" hidden="1">#REF!</definedName>
    <definedName name="TRNR_4c5e31e76e9541798a93d2f46a985049_0_1" hidden="1">#REF!</definedName>
    <definedName name="TRNR_4ca80e7298e04fa9b17c7c1c3acf5d2c_0_1" hidden="1">#REF!</definedName>
    <definedName name="TRNR_4d41ef4a4f3941d898a3a273a2f5b134_0_1" hidden="1">#REF!</definedName>
    <definedName name="TRNR_4d44c7f6b1864997be10e0952c3fadf1_0_1" hidden="1">#REF!</definedName>
    <definedName name="TRNR_4dc4561b6d14481999bea163caadc88a_0_1" hidden="1">#REF!</definedName>
    <definedName name="TRNR_4e2e73646ec742349d0809c156e7ea3b_0_1" hidden="1">#REF!</definedName>
    <definedName name="TRNR_4e3fdfc27d344d6d86957c3aac7dc557_0_1" hidden="1">#REF!</definedName>
    <definedName name="TRNR_4e7dcfbe6a0e4c0d951d9f67b05f3a33_0_1" hidden="1">#REF!</definedName>
    <definedName name="TRNR_4e8fb1b46dff4042b330552b42b919f2_0_1" hidden="1">#REF!</definedName>
    <definedName name="TRNR_4fd5159e1ebb4d83be91a03a207f48ef_0_1" hidden="1">#REF!</definedName>
    <definedName name="TRNR_4fd9f1b5b3c14fd19451307edc939581_0_1" hidden="1">#REF!</definedName>
    <definedName name="TRNR_5008f2586210428eaff365e7c09273e8_0_1" hidden="1">#REF!</definedName>
    <definedName name="TRNR_505c79b5c2084931bb9ed6a82d36a743_0_1" hidden="1">#REF!</definedName>
    <definedName name="TRNR_5061507651314f0d99b0101fb3fddb7d_0_1" hidden="1">#REF!</definedName>
    <definedName name="TRNR_51218b07a7124ece8e4663fa573a95b4_0_1" hidden="1">#REF!</definedName>
    <definedName name="TRNR_516f58b2f01b433f992a58137f3f56c0_0_1" hidden="1">#REF!</definedName>
    <definedName name="TRNR_51c53a56e6c243f790e80cc97c0868e4_0_1" hidden="1">#REF!</definedName>
    <definedName name="TRNR_51e31bdf43f048aa9330e674241f2cbb_0_1" hidden="1">#REF!</definedName>
    <definedName name="TRNR_52075cdfed30453688133659395c93cf_0_1" hidden="1">#REF!</definedName>
    <definedName name="TRNR_5267d6a4c5414c43a0f42926f3cf2fb1_0_1" hidden="1">#REF!</definedName>
    <definedName name="TRNR_538250d1b8174ab69108aa69592eb5d0_0_1" hidden="1">#REF!</definedName>
    <definedName name="TRNR_54db742b678945f6a7e3a083df820753_0_1" hidden="1">#REF!</definedName>
    <definedName name="TRNR_552d925c7c3e4b2ba4449b4ad4e4f0f3_0_1" hidden="1">#REF!</definedName>
    <definedName name="TRNR_564587049f3e48389ed89b765fd1035b_0_1" hidden="1">#REF!</definedName>
    <definedName name="TRNR_569c8286dc6940c0819e55a184acaf41_0_1" hidden="1">#REF!</definedName>
    <definedName name="TRNR_56c8338eddaf46ea979d47eade5b2eb3_0_1" hidden="1">#REF!</definedName>
    <definedName name="TRNR_571afcaaa3c443a0af4d06e157ec6fb8_0_1" hidden="1">#REF!</definedName>
    <definedName name="TRNR_583555f6c19e431ea7ef3e96d149b7e8_0_1" hidden="1">#REF!</definedName>
    <definedName name="TRNR_5950e09abd1d46d5b32d4d9d5a9e0741_0_1" hidden="1">#REF!</definedName>
    <definedName name="TRNR_598aac48bb8e448f93a49ec21b08902f_0_1" hidden="1">#REF!</definedName>
    <definedName name="TRNR_5a004531d7ee4d2db3be7cd451d35e7e_0_1" hidden="1">#REF!</definedName>
    <definedName name="TRNR_5b626723f8b644ec9a5672bb0016ed86_0_1" hidden="1">#REF!</definedName>
    <definedName name="TRNR_5bb5b99bd3b14f13bd27266a91fa75e8_0_1" hidden="1">#REF!</definedName>
    <definedName name="TRNR_5bcd4c7a5fda4d77b79a46c1d7de324d_0_1" hidden="1">#REF!</definedName>
    <definedName name="TRNR_5be9e8776e864377a1e237fa9dd6baf4_0_1" hidden="1">#REF!</definedName>
    <definedName name="TRNR_5c3d5a9fd0214b368618a2bb9de320ae_0_1" hidden="1">#REF!</definedName>
    <definedName name="TRNR_5c88bda00c1146cbac69e07a9f821e09_0_1" hidden="1">#REF!</definedName>
    <definedName name="TRNR_5c9631def14c4df08a50450dad071480_0_1" hidden="1">#REF!</definedName>
    <definedName name="TRNR_5cd4fb52041d4558976ee59599996a26_0_1" hidden="1">#REF!</definedName>
    <definedName name="TRNR_5e3ca87b04944c13a877cb90000eb566_0_1" hidden="1">#REF!</definedName>
    <definedName name="TRNR_5e73c2647aea4b4b8014a8f28e81c9f4_0_1" hidden="1">#REF!</definedName>
    <definedName name="TRNR_5edd8fbabce94c26b75dd7fecbcd4bef_0_1" hidden="1">#REF!</definedName>
    <definedName name="TRNR_5f0659b30ad94837ab39ec549b4051c5_0_1" hidden="1">#REF!</definedName>
    <definedName name="TRNR_5f45b67a7138436ebe8d7644283c9f1c_0_1" hidden="1">#REF!</definedName>
    <definedName name="TRNR_603347dbad1c4ed9aae9761d3f448785_0_1" hidden="1">#REF!</definedName>
    <definedName name="TRNR_607ec19bc3ed4b7ea2719f5375b1d51c_0_1" hidden="1">#REF!</definedName>
    <definedName name="TRNR_617a523ce6f744dd9f32de630bd2a9f0_0_1" hidden="1">#REF!</definedName>
    <definedName name="TRNR_6230a3f32151463ab5b9f33945330746_0_1" hidden="1">#REF!</definedName>
    <definedName name="TRNR_6363a104a4be429f9821e41009620bc0_0_1" hidden="1">#REF!</definedName>
    <definedName name="TRNR_63c2d985190245dbb27a4be7a4e5db63_0_1" hidden="1">#REF!</definedName>
    <definedName name="TRNR_643c069e301247dbbbc25496e1ad5701_0_1" hidden="1">#REF!</definedName>
    <definedName name="TRNR_643c7b4c0b0840e5bf77db34f93a207d_0_1" hidden="1">#REF!</definedName>
    <definedName name="TRNR_643ee2d650fe43bab74b936f04e5ed58_0_1" hidden="1">#REF!</definedName>
    <definedName name="TRNR_64688a09559c48c4bbf5725fde8de329_0_1" hidden="1">#REF!</definedName>
    <definedName name="TRNR_656cdae807c64117af4aa7171c41e7f2_0_1" hidden="1">#REF!</definedName>
    <definedName name="TRNR_65acc581ae3749ebb6b1bafa922555fd_0_1" hidden="1">#REF!</definedName>
    <definedName name="TRNR_6644a0405fde43e78f1012e24738ed12_0_1" hidden="1">#REF!</definedName>
    <definedName name="TRNR_66d7b03c6704448c8bb3021540926011_0_1" hidden="1">#REF!</definedName>
    <definedName name="TRNR_66df3178af7e48eab8c27a6373c704a3_0_1" hidden="1">#REF!</definedName>
    <definedName name="TRNR_66fc8f5953364a94b7019bf6958297d1_0_1" hidden="1">#REF!</definedName>
    <definedName name="TRNR_67c613d5ebae485c84c7e34e65e44f7b_0_1" hidden="1">#REF!</definedName>
    <definedName name="TRNR_67deeb1ee62549618d4a297597599f85_0_1" hidden="1">#REF!</definedName>
    <definedName name="TRNR_686524fb4cf04e869c83337c11193e74_0_1" hidden="1">#REF!</definedName>
    <definedName name="TRNR_690cbd0abd44455995216cfbfa863ac9_0_1" hidden="1">#REF!</definedName>
    <definedName name="TRNR_6916cc4617364c28968b3a7c7cfc4e5f_0_1" hidden="1">#REF!</definedName>
    <definedName name="TRNR_692749cdcf8449e5827563724450428e_0_1" hidden="1">#REF!</definedName>
    <definedName name="TRNR_698429c73b1b4737894740e04d4544ea_0_1" hidden="1">#REF!</definedName>
    <definedName name="TRNR_6a99ba4a77204137b25b7cb0fefad115_0_1" hidden="1">#REF!</definedName>
    <definedName name="TRNR_6a9a233744b54d0b899470d5f6933cc2_0_1" hidden="1">#REF!</definedName>
    <definedName name="TRNR_6b0d7d69744346a9895c56d222036d12_0_1" hidden="1">#REF!</definedName>
    <definedName name="TRNR_6ba0775e8dda4d50b46bd9d3caa58890_0_1" hidden="1">#REF!</definedName>
    <definedName name="TRNR_6ba38209dce747f6897e481dc9d3d42e_0_1" hidden="1">#REF!</definedName>
    <definedName name="TRNR_6c0df587712540228ea2d08921a26be0_0_1" hidden="1">#REF!</definedName>
    <definedName name="TRNR_6c588e542407409ca7b1764b95bac313_493_1" hidden="1">#REF!</definedName>
    <definedName name="TRNR_6defaa8ac3144338978b7ad8e00ca6f2_0_1" hidden="1">#REF!</definedName>
    <definedName name="TRNR_6dfe8c0ada084d148a2013d0630f1c6c_0_1" hidden="1">#REF!</definedName>
    <definedName name="TRNR_6e1ee77cbb1741119b4ded826c7a6593_0_1" hidden="1">#REF!</definedName>
    <definedName name="TRNR_6ea19e156ae943dcab39ddd5e0bfdc13_0_1" hidden="1">#REF!</definedName>
    <definedName name="TRNR_6ef6448446af43e682a05670e93508f8_0_1" hidden="1">#REF!</definedName>
    <definedName name="TRNR_6f32382dbb7843c99b3ac09974027230_0_1" hidden="1">#REF!</definedName>
    <definedName name="TRNR_6f6efab7282148cd9b3fde8179ed082d_0_1" hidden="1">#REF!</definedName>
    <definedName name="TRNR_6f880e24ffa74816b53b2d414e177fdd_0_1" hidden="1">#REF!</definedName>
    <definedName name="TRNR_709454745a45416ab3f6d6b122bad6a2_0_1" hidden="1">#REF!</definedName>
    <definedName name="TRNR_70e5a56409a144c98a6dee65389874a6_0_1" hidden="1">#REF!</definedName>
    <definedName name="TRNR_723e6da04705456abe52a13cbc345147_0_1" hidden="1">#REF!</definedName>
    <definedName name="TRNR_72aa2834edfb4c73ac131794badfca08_0_1" hidden="1">#REF!</definedName>
    <definedName name="TRNR_732a8ccfc5154a6299cf0f64b8ebdf63_0_1" hidden="1">#REF!</definedName>
    <definedName name="TRNR_73a8eae405984f1f9e0b501b6e58e34c_0_1" hidden="1">#REF!</definedName>
    <definedName name="TRNR_73f3773f80b84758a78f7148ee5e3497_0_1" hidden="1">#REF!</definedName>
    <definedName name="TRNR_7411cce2000542ae9c4cde4379f6ea99_0_1" hidden="1">#REF!</definedName>
    <definedName name="TRNR_749c32ecafac4876a7b953a38f007373_0_1" hidden="1">#REF!</definedName>
    <definedName name="TRNR_7579808824a649bb9fa7f4a2dcdef6f6_0_1" hidden="1">#REF!</definedName>
    <definedName name="TRNR_75b3f1e8eaaf4835a27692d59edc3101_0_1" hidden="1">#REF!</definedName>
    <definedName name="TRNR_75ef936936f74297a408683c80e12f53_0_1" hidden="1">#REF!</definedName>
    <definedName name="TRNR_75f35e18ef534b04be67c87b6c457726_0_1" hidden="1">#REF!</definedName>
    <definedName name="TRNR_76a24052d42b4be6a270fdfc46679cef_0_1" hidden="1">#REF!</definedName>
    <definedName name="TRNR_76a4e70fb26b4dd890e542f143a8ba5f_0_1" hidden="1">#REF!</definedName>
    <definedName name="TRNR_7728f05a864547d3ac35f3ab68bf7d97_404_1" hidden="1">#REF!</definedName>
    <definedName name="TRNR_779f192cfd5a42ba94fa4f6e40d52206_0_1" hidden="1">#REF!</definedName>
    <definedName name="TRNR_77ca5bb9992b4b9c9d62eca612e9f07b_0_1" hidden="1">#REF!</definedName>
    <definedName name="TRNR_781aa5b9f6c9470494856476d069f700_0_1" hidden="1">#REF!</definedName>
    <definedName name="TRNR_7888a7e26c384d78a5cb16838d5fdb5d_0_1" hidden="1">#REF!</definedName>
    <definedName name="TRNR_78b55b022da34f4e9856b8e73cad8c44_0_1" hidden="1">#REF!</definedName>
    <definedName name="TRNR_7920356c99314392bfdf0eda13a31f33_0_1" hidden="1">#REF!</definedName>
    <definedName name="TRNR_7a9656d9c38a4f7483974f270c4f9977_0_1" hidden="1">#REF!</definedName>
    <definedName name="TRNR_7b0b7f17ef1744499a0a8b47ca377132_0_1" hidden="1">#REF!</definedName>
    <definedName name="TRNR_7bcc6dcdcae2497086a7711e8aebc92a_0_1" hidden="1">#REF!</definedName>
    <definedName name="TRNR_7c6421c26ebd49b2b623027731560ab1_0_1" hidden="1">#REF!</definedName>
    <definedName name="TRNR_7c8e6da10ecd4ac5ba99e95e7f79c0ae_0_1" hidden="1">#REF!</definedName>
    <definedName name="TRNR_7c99860360b54dc78059fb84808ba815_0_1" hidden="1">#REF!</definedName>
    <definedName name="TRNR_7cc9482548d940b7885bfa3fef809f52_0_1" hidden="1">#REF!</definedName>
    <definedName name="TRNR_7ce4e1c84c5f4749909272fc24801a20_0_1" hidden="1">#REF!</definedName>
    <definedName name="TRNR_7d3e084f720d491f9238324c649f78e8_0_1" hidden="1">#REF!</definedName>
    <definedName name="TRNR_7da51fce4f354ceeb81c5b324255f44a_0_1" hidden="1">#REF!</definedName>
    <definedName name="TRNR_7daf40bbe19f4b72a62ce9e0d65cdbea_0_1" hidden="1">#REF!</definedName>
    <definedName name="TRNR_7dea38dd6c1b4c33a76b13bb0ca12b04_0_1" hidden="1">#REF!</definedName>
    <definedName name="TRNR_7e694809a4e040fe9a3af8515434e3a0_0_1" hidden="1">#REF!</definedName>
    <definedName name="TRNR_7eddd4d4a9994633a084ef6b650f7e8f_0_1" hidden="1">#REF!</definedName>
    <definedName name="TRNR_807f3f507d3b4c78bce2eccce4594af1_0_1" hidden="1">#REF!</definedName>
    <definedName name="TRNR_82074ccc7d694f9d833479e3d1f6f220_0_1" hidden="1">#REF!</definedName>
    <definedName name="TRNR_822352bb30ab4bebb873483cabb11f67_0_1" hidden="1">#REF!</definedName>
    <definedName name="TRNR_8291509cb8254385beac563afecc8d96_0_1" hidden="1">#REF!</definedName>
    <definedName name="TRNR_8318e28a40dd418cb7c3758dbfe639c0_0_1" hidden="1">#REF!</definedName>
    <definedName name="TRNR_83586dd14efc4df99bcb517f091d74d5_0_1" hidden="1">#REF!</definedName>
    <definedName name="TRNR_84029acaaf1940e8a0d9741d60c329d2_0_1" hidden="1">#REF!</definedName>
    <definedName name="TRNR_843bc49b9292473eab0c59be4a246ad3_0_1" hidden="1">#REF!</definedName>
    <definedName name="TRNR_8484cbbcce914ce39f2052e4e3d0c774_0_1" hidden="1">#REF!</definedName>
    <definedName name="TRNR_84cf89fb556c4bd5b3225d17ad2c530b_0_1" hidden="1">#REF!</definedName>
    <definedName name="TRNR_854aef1c59f94498862701ad603df0d9_0_1" hidden="1">#REF!</definedName>
    <definedName name="TRNR_854c70f9328642b7bc9eb9ad06a09110_0_1" hidden="1">#REF!</definedName>
    <definedName name="TRNR_85cf9a615bf94868a8a840072f2e3e97_0_1" hidden="1">#REF!</definedName>
    <definedName name="TRNR_8614e6745e784b50a9b6ee1e9a51eb2f_0_1" hidden="1">#REF!</definedName>
    <definedName name="TRNR_8621727b39f54468b0d64e4214e468a1_0_1" hidden="1">#REF!</definedName>
    <definedName name="TRNR_8685b20c100d466abe61d713a41af719_0_1" hidden="1">#REF!</definedName>
    <definedName name="TRNR_8713ce2e1e0b4fa6b9fbb195cccced2b_0_1" hidden="1">#REF!</definedName>
    <definedName name="TRNR_872a6cdf0c2045b3b6ed00338d904caf_0_1" hidden="1">#REF!</definedName>
    <definedName name="TRNR_879f6e9f021a4de99779c983fa9ded46_0_1" hidden="1">#REF!</definedName>
    <definedName name="TRNR_87a35b36b3354fe2b4d314ce142cf8f5_0_1" hidden="1">#REF!</definedName>
    <definedName name="TRNR_8831595e9a1e4c2b8125629c21075c63_0_1" hidden="1">#REF!</definedName>
    <definedName name="TRNR_885b726d48e6446da5d8e46b3c72d0cd_0_1" hidden="1">#REF!</definedName>
    <definedName name="TRNR_886cabdf7e254757b9d742135d123bf4_0_1" hidden="1">#REF!</definedName>
    <definedName name="TRNR_888d98426141440281e0747ce4d5f8ae_0_1" hidden="1">#REF!</definedName>
    <definedName name="TRNR_88b072da261348cfa345fd3f96bea660_0_1" hidden="1">#REF!</definedName>
    <definedName name="TRNR_89538ff64ed4402989a8c25a85eeaaec_0_1" hidden="1">#REF!</definedName>
    <definedName name="TRNR_8a9f0da6e16641269b7f7a536e2ce988_0_1" hidden="1">#REF!</definedName>
    <definedName name="TRNR_8ab495e731cf4e24b66cf12f28463b5a_0_1" hidden="1">#REF!</definedName>
    <definedName name="TRNR_8ae23000c2a745fdad51639d2f89e531_0_1" hidden="1">#REF!</definedName>
    <definedName name="TRNR_8c3789b6c7264967b35d07e0cbac4fe9_0_1" hidden="1">#REF!</definedName>
    <definedName name="TRNR_8c7ea697cb0347e79c52dd2ad061a4db_0_1" hidden="1">#REF!</definedName>
    <definedName name="TRNR_8d6168dae6714f2a946e5a9e3c244b96_0_1" hidden="1">#REF!</definedName>
    <definedName name="TRNR_8d654be0aa5b4c68a28cfc9045aee6b1_0_1" hidden="1">#REF!</definedName>
    <definedName name="TRNR_8db9b609e6654fe682f8f4379853d2a6_0_1" hidden="1">#REF!</definedName>
    <definedName name="TRNR_8e0a8070d6eb4d4c85daeac2c249995f_0_1" hidden="1">#REF!</definedName>
    <definedName name="TRNR_8e0ffe38384546cab70973c7c9186035_0_1" hidden="1">#REF!</definedName>
    <definedName name="TRNR_8f3f6599096d48e7ad30333e0aaf8042_0_1" hidden="1">#REF!</definedName>
    <definedName name="TRNR_8fb07c45aeff46f4a00864e55236a956_0_1" hidden="1">#REF!</definedName>
    <definedName name="TRNR_90032e5f37b942e2abc0f59f2c2f26eb_0_1" hidden="1">#REF!</definedName>
    <definedName name="TRNR_904c09a6f31347fd8c5791e913991a88_0_1" hidden="1">#REF!</definedName>
    <definedName name="TRNR_90c057d3c74143aaadcf35d8d4f12969_0_1" hidden="1">#REF!</definedName>
    <definedName name="TRNR_9103af9d122f4c698a9e8229dc9955ce_0_1" hidden="1">#REF!</definedName>
    <definedName name="TRNR_9112ae144f4d45e4b4fef83bb01a0990_0_1" hidden="1">#REF!</definedName>
    <definedName name="TRNR_913f37994d14469e8156123dfb39cdd6_0_1" hidden="1">#REF!</definedName>
    <definedName name="TRNR_918dfd83b7934eb3b5facf72aac6ce82_0_1" hidden="1">#REF!</definedName>
    <definedName name="TRNR_920ebfdf27ff46059dbe85887d4e2458_0_1" hidden="1">#REF!</definedName>
    <definedName name="TRNR_92469a2dc07c491ebf1536fe16ee46e2_0_1" hidden="1">#REF!</definedName>
    <definedName name="TRNR_92c9f8e81f9d4d71b74739bc83f93303_0_1" hidden="1">#REF!</definedName>
    <definedName name="TRNR_92cecf1337aa4bd4ac1880e8b89959f9_0_1" hidden="1">#REF!</definedName>
    <definedName name="TRNR_938af482ceb648819885a411cde5bbe6_0_1" hidden="1">#REF!</definedName>
    <definedName name="TRNR_938cb1142549401b9fe53a906cf085f6_0_1" hidden="1">#REF!</definedName>
    <definedName name="TRNR_940f2e3f6b93444c906ec7b181f1547b_0_1" hidden="1">#REF!</definedName>
    <definedName name="TRNR_9453bb35ce26478988e555b1d4638210_0_1" hidden="1">#REF!</definedName>
    <definedName name="TRNR_9467b30af2d842fd90a63d77d57938cf_0_1" hidden="1">#REF!</definedName>
    <definedName name="TRNR_949691306c79413cafb7a95c11db0c35_0_1" hidden="1">#REF!</definedName>
    <definedName name="TRNR_95614b09d1364062be4c3eaab34cdc63_0_1" hidden="1">#REF!</definedName>
    <definedName name="TRNR_9715884285c74ff283bd30bb2ec51ccd_0_1" hidden="1">#REF!</definedName>
    <definedName name="TRNR_972b8dca6c1f4db2a02c5d836f1eb975_0_1" hidden="1">#REF!</definedName>
    <definedName name="TRNR_97570006bab64291bb8a47077ccecd52_0_1" hidden="1">#REF!</definedName>
    <definedName name="TRNR_9765841e7191483d9d7cd6f15feb5494_0_1" hidden="1">#REF!</definedName>
    <definedName name="TRNR_976d7be6dc5c45e1ae00f586a52e891c_0_1" hidden="1">#REF!</definedName>
    <definedName name="TRNR_989c3822658446e18ce8b5da273b492a_0_1" hidden="1">#REF!</definedName>
    <definedName name="TRNR_98de5812c9c84234ad499bd19a846238_0_1" hidden="1">#REF!</definedName>
    <definedName name="TRNR_993c389be26148b4b971d2ae35472cec_0_1" hidden="1">#REF!</definedName>
    <definedName name="TRNR_99c903eb7af442ed8ff1fc6087b16894_0_1" hidden="1">#REF!</definedName>
    <definedName name="TRNR_9a3c16e8101b4543af0b653a050f03e9_0_1" hidden="1">#REF!</definedName>
    <definedName name="TRNR_9a90822bfd464f4b9ad888c512594b78_0_1" hidden="1">#REF!</definedName>
    <definedName name="TRNR_9b1db0cb2a7d43bd95bc77fc618d814a_0_1" hidden="1">#REF!</definedName>
    <definedName name="TRNR_9d43617848ff4c9883b8b95d6fc4dbe1_0_1" hidden="1">#REF!</definedName>
    <definedName name="TRNR_9da433e464b74a01b2cf09e93af5ca3b_0_1" hidden="1">#REF!</definedName>
    <definedName name="TRNR_9dce29b200974d0d85539ef356e35985_0_1" hidden="1">#REF!</definedName>
    <definedName name="TRNR_9f55e893cae64476a85368702869ca4f_0_1" hidden="1">#REF!</definedName>
    <definedName name="TRNR_9fc5bb98226e4a7b92f04aa8be7f2297_0_1" hidden="1">#REF!</definedName>
    <definedName name="TRNR_a05b736385cc43c58e393e99ab5b8d74_0_1" hidden="1">#REF!</definedName>
    <definedName name="TRNR_a098135ebf8e4e879ec4bf2a12ca6e8d_0_1" hidden="1">#REF!</definedName>
    <definedName name="TRNR_a0fd784ab9ae4880a150829383e6b693_0_1" hidden="1">#REF!</definedName>
    <definedName name="TRNR_a1429f6b5a234568879f157f9f8d86c6_0_1" hidden="1">#REF!</definedName>
    <definedName name="TRNR_a16348e5828649dbbe40bf6d6f58fdc0_0_1" hidden="1">#REF!</definedName>
    <definedName name="TRNR_a289e7baa4a74724b2016b79ed057892_0_1" hidden="1">#REF!</definedName>
    <definedName name="TRNR_a35e74345dbe44fc8d4dce8bf781a777_0_1" hidden="1">#REF!</definedName>
    <definedName name="TRNR_a5282152b95a40a9bda998292aa0355e_0_1" hidden="1">#REF!</definedName>
    <definedName name="TRNR_a62e78baa77140f699d33ca0dd2aa4e6_0_1" hidden="1">#REF!</definedName>
    <definedName name="TRNR_a6717054dd3445a6b249cc5cc2b8efc9_0_1" hidden="1">#REF!</definedName>
    <definedName name="TRNR_a6bcd01e4ca241a79479de4e0709d9cd_0_1" hidden="1">#REF!</definedName>
    <definedName name="TRNR_a7022e287809434c90169d8194800a55_0_1" hidden="1">#REF!</definedName>
    <definedName name="TRNR_a7095b7281c44e368ffcae3f6b3de423_0_1" hidden="1">#REF!</definedName>
    <definedName name="TRNR_a70a0595c1e44a969dcd637f8000dd06_0_1" hidden="1">#REF!</definedName>
    <definedName name="TRNR_a7107f9f66b148eeb2d7228623a10c2c_0_1" hidden="1">#REF!</definedName>
    <definedName name="TRNR_a77fbc60b69147d6908d4f936d4f2b4c_0_1" hidden="1">#REF!</definedName>
    <definedName name="TRNR_a7bdca153c3140a99f3e4262e9b7dbc8_0_1" hidden="1">#REF!</definedName>
    <definedName name="TRNR_a7c55d64a00849ec87182177081068b2_0_1" hidden="1">#REF!</definedName>
    <definedName name="TRNR_a807690062df4529bae21d81fe7aabbe_0_1" hidden="1">#REF!</definedName>
    <definedName name="TRNR_a837a7353c654eb49e9fe7cac0dbb879_0_1" hidden="1">#REF!</definedName>
    <definedName name="TRNR_a8764e669ac9475a89bb9f971cb33c5f_0_1" hidden="1">#REF!</definedName>
    <definedName name="TRNR_a8bce40a8ab64bc9a82d5d323f60fa4a_0_1" hidden="1">#REF!</definedName>
    <definedName name="TRNR_a9a8db725d7a4eefb17c72fc86044068_0_1" hidden="1">#REF!</definedName>
    <definedName name="TRNR_a9ac8be7613c49ff88685cf18d4d2fd4_0_1" hidden="1">#REF!</definedName>
    <definedName name="TRNR_a9b0b1dead464d98b3c479605457ed0b_0_1" hidden="1">#REF!</definedName>
    <definedName name="TRNR_aa1d86b8752c47849608257f0e92b7d9_0_1" hidden="1">#REF!</definedName>
    <definedName name="TRNR_aaa1dbbf08a74944a382d51e7cd1ab2d_0_1" hidden="1">#REF!</definedName>
    <definedName name="TRNR_aaecb3f2492b44aa855d0fb2c37eabe5_0_1" hidden="1">#REF!</definedName>
    <definedName name="TRNR_ab3161945c974b69b4c35f06f325e916_0_1" hidden="1">#REF!</definedName>
    <definedName name="TRNR_ab530f4a791b4118b5e69840fddf928a_0_1" hidden="1">#REF!</definedName>
    <definedName name="TRNR_ab899bb590fa48339a1c34ee41930bd1_0_1" hidden="1">#REF!</definedName>
    <definedName name="TRNR_abfcbc0aeaa146c1a2e97ab549ca4203_0_1" hidden="1">#REF!</definedName>
    <definedName name="TRNR_ac18a2babde046cfb4cd861b9606277e_0_1" hidden="1">#REF!</definedName>
    <definedName name="TRNR_ac290a47d56244dd984b5f25c5458c0c_0_1" hidden="1">#REF!</definedName>
    <definedName name="TRNR_ac8db5de63dc4a548df14cc57c8ac384_0_1" hidden="1">#REF!</definedName>
    <definedName name="TRNR_acda3a890067473095048cc1f3c6b347_0_1" hidden="1">#REF!</definedName>
    <definedName name="TRNR_ad6099ad145340fa877957cf8dd5f646_0_1" hidden="1">#REF!</definedName>
    <definedName name="TRNR_ad8d73b1927b470ba38004a3b1fcc357_0_1" hidden="1">#REF!</definedName>
    <definedName name="TRNR_adf8a02526e04e16a37f43eb45f7fcd5_0_1" hidden="1">#REF!</definedName>
    <definedName name="TRNR_ae6d4f6f5e1a472dae36955992bd022f_0_1" hidden="1">#REF!</definedName>
    <definedName name="TRNR_aec50408107a4f6b8b39ca771afac082_0_1" hidden="1">#REF!</definedName>
    <definedName name="TRNR_aefa61062d064e1fa91adac1cb1059ba_0_1" hidden="1">#REF!</definedName>
    <definedName name="TRNR_afd123d3e4334c59bcbeae037168dc1a_0_1" hidden="1">#REF!</definedName>
    <definedName name="TRNR_b00e0211aa4f46598db7f6b3e89455b0_0_1" hidden="1">#REF!</definedName>
    <definedName name="TRNR_b09974e3e1a641a3a8464dda750aded5_0_1" hidden="1">#REF!</definedName>
    <definedName name="TRNR_b0d434e795dc4df1942db55f8a5f6afc_0_1" hidden="1">#REF!</definedName>
    <definedName name="TRNR_b255a2292fae4bec9796abd92371b064_0_1" hidden="1">#REF!</definedName>
    <definedName name="TRNR_b2d82973c07c47a6a8089dc76c02f8c8_0_1" hidden="1">#REF!</definedName>
    <definedName name="TRNR_b34b2e6fc90f488ebc030019d1028f90_0_1" hidden="1">#REF!</definedName>
    <definedName name="TRNR_b362b4ec30d1464b8cccacac0200bce9_0_1" hidden="1">#REF!</definedName>
    <definedName name="TRNR_b3ab454210a84dd0a1c609adf8271b8f_493_1" hidden="1">#REF!</definedName>
    <definedName name="TRNR_b3b3a526be7a456dbf6aba1a7ca24cc8_0_1" hidden="1">#REF!</definedName>
    <definedName name="TRNR_b40327a0449e484c9cb7145547633952_0_1" hidden="1">#REF!</definedName>
    <definedName name="TRNR_b43811fabe954302bf91316a105e4092_0_1" hidden="1">#REF!</definedName>
    <definedName name="TRNR_b4d66e0a23864042b4f8e23f2133c384_0_1" hidden="1">#REF!</definedName>
    <definedName name="TRNR_b516e517ad314c87b85202d79933182b_0_1" hidden="1">#REF!</definedName>
    <definedName name="TRNR_b8c93c723729402abe2a217aa171d164_0_1" hidden="1">#REF!</definedName>
    <definedName name="TRNR_b922b638f27e4dbf846606d76938a2b7_0_1" hidden="1">#REF!</definedName>
    <definedName name="TRNR_b974bd3b2b4c46d38b45e72bf5aa1d0c_0_1" hidden="1">#REF!</definedName>
    <definedName name="TRNR_b9ae25df0a5b41fa9d93bc679611501c_0_1" hidden="1">#REF!</definedName>
    <definedName name="TRNR_b9c4b065c47744bbb1b05716022fa332_0_1" hidden="1">#REF!</definedName>
    <definedName name="TRNR_bb80fd759c9b4c3785f3c28fea8e2736_0_1" hidden="1">#REF!</definedName>
    <definedName name="TRNR_bbc6ee10031f4aaa959362fd0b06bf95_0_1" hidden="1">#REF!</definedName>
    <definedName name="TRNR_bc22249576c64799835a66e3cfa6de29_0_1" hidden="1">#REF!</definedName>
    <definedName name="TRNR_bc288e76248f47a1938ef67f07c6c487_0_1" hidden="1">#REF!</definedName>
    <definedName name="TRNR_bd5edd1912a141608c4b18b7263d5f41_0_1" hidden="1">#REF!</definedName>
    <definedName name="TRNR_bd61fe3ffc8741e4a038c88fdfec1eb4_0_1" hidden="1">#REF!</definedName>
    <definedName name="TRNR_bd7179e6a49d4924acfc2f1cf624a2dc_0_1" hidden="1">#REF!</definedName>
    <definedName name="TRNR_bf8daf3551414e2eb903c45743016bc5_0_1" hidden="1">#REF!</definedName>
    <definedName name="TRNR_bfa9dfdf6fa849c2815fd117039a693e_0_1" hidden="1">#REF!</definedName>
    <definedName name="TRNR_bfb05f73da19473db1cfe7c98086a319_0_1" hidden="1">#REF!</definedName>
    <definedName name="TRNR_bfe27d08af5042deb0ae2108257cf92d_0_1" hidden="1">#REF!</definedName>
    <definedName name="TRNR_c01c450c225b480f9544f974dad966be_0_1" hidden="1">#REF!</definedName>
    <definedName name="TRNR_c38d7fa226cc40ffbd37f4bae6883369_0_1" hidden="1">#REF!</definedName>
    <definedName name="TRNR_c3a7c655a65347599d5828643c60fdf4_0_1" hidden="1">#REF!</definedName>
    <definedName name="TRNR_c4a9e2fda2b941e198765f8cad636021_0_1" hidden="1">#REF!</definedName>
    <definedName name="TRNR_c525912734d04a0c992ebd365f3e6c5b_0_1" hidden="1">#REF!</definedName>
    <definedName name="TRNR_c5814926856347abb50126bfa3446684_0_1" hidden="1">#REF!</definedName>
    <definedName name="TRNR_c597352e0c664330a241ae13f7808dbe_0_1" hidden="1">#REF!</definedName>
    <definedName name="TRNR_c5d7d6582f524bccbfbf39f52ef0267b_0_1" hidden="1">#REF!</definedName>
    <definedName name="TRNR_c5e8cc5305704fbf8fd63058b78e7297_0_1" hidden="1">#REF!</definedName>
    <definedName name="TRNR_c64b494b6b2147bdbcbe1466bdfb29c4_0_1" hidden="1">#REF!</definedName>
    <definedName name="TRNR_c7586dfefb8b4b0cb12785885b102bc4_0_1" hidden="1">#REF!</definedName>
    <definedName name="TRNR_c7f84cc8d768465da2514ab8ea278511_0_1" hidden="1">#REF!</definedName>
    <definedName name="TRNR_c80649dc456243ddb11ac7d963daedd8_0_1" hidden="1">#REF!</definedName>
    <definedName name="TRNR_c80cd873280e45c495377b9267f79007_0_1" hidden="1">#REF!</definedName>
    <definedName name="TRNR_c85e8aa9fb514261a3ff96b766e6482b_0_1" hidden="1">#REF!</definedName>
    <definedName name="TRNR_c88ec9d5344f41fcb26e7185512a57ea_0_1" hidden="1">#REF!</definedName>
    <definedName name="TRNR_c90abff387bc4e7296b8b4f8d0e6cc77_0_1" hidden="1">#REF!</definedName>
    <definedName name="TRNR_c91dcf0b6f99453cb56c0e2bc5628d3f_0_1" hidden="1">#REF!</definedName>
    <definedName name="TRNR_c97cb6d8d2f643fe932cdf1b65d54abb_0_1" hidden="1">#REF!</definedName>
    <definedName name="TRNR_ca6a43feda184d92ad51768203764f66_0_1" hidden="1">#REF!</definedName>
    <definedName name="TRNR_cb4f1c23c95545f2815a94966e342b58_0_1" hidden="1">#REF!</definedName>
    <definedName name="TRNR_cc0dc67cba8144c6aecbd70d46b6341e_0_1" hidden="1">#REF!</definedName>
    <definedName name="TRNR_cc1918aed13f4e0ca6ca407f0b06bdd6_0_1" hidden="1">#REF!</definedName>
    <definedName name="TRNR_cc4bfb5ed75f4f67a7439885a8d92820_0_1" hidden="1">#REF!</definedName>
    <definedName name="TRNR_cc79982c662b4c3e8ae6f013a0028af3_0_1" hidden="1">#REF!</definedName>
    <definedName name="TRNR_cd09ee60414843ebbd2104355a7887bb_0_1" hidden="1">#REF!</definedName>
    <definedName name="TRNR_cd8b59f0a9df422d91f4317c965d9709_0_1" hidden="1">#REF!</definedName>
    <definedName name="TRNR_ce4fc764478a4cf3b108bcb7cd37914a_0_1" hidden="1">#REF!</definedName>
    <definedName name="TRNR_ce903b406ede4e13ac21ceb18efcb33d_0_1" hidden="1">#REF!</definedName>
    <definedName name="TRNR_cebf413acece43d48144ffaf3b3e29b8_0_1" hidden="1">#REF!</definedName>
    <definedName name="TRNR_cec4707a10f040b2a4be430c2fcfc666_0_1" hidden="1">#REF!</definedName>
    <definedName name="TRNR_cf25e7e6901d4e2a833adb0c2c917a2c_0_1" hidden="1">#REF!</definedName>
    <definedName name="TRNR_cf5fe20292fd4461a3657f5d410b494a_0_1" hidden="1">#REF!</definedName>
    <definedName name="TRNR_cfe017d6e3ef40e58539af3d7e6876a9_0_1" hidden="1">#REF!</definedName>
    <definedName name="TRNR_d06b295e2c81406cbe5ee111587c121e_0_1" hidden="1">#REF!</definedName>
    <definedName name="TRNR_d08f57840b3f4ca8ab30667bfb13c0f7_0_1" hidden="1">#REF!</definedName>
    <definedName name="TRNR_d15b524324b14a309c23fe5605a4c8d7_0_1" hidden="1">#REF!</definedName>
    <definedName name="TRNR_d413d8c3edf74d99a959f60e41f9dc84_0_1" hidden="1">#REF!</definedName>
    <definedName name="TRNR_d44f73f3d0144b11becf5bae234a7746_0_1" hidden="1">#REF!</definedName>
    <definedName name="TRNR_d4552391f1174b3f92791b912dfcf3e7_0_1" hidden="1">#REF!</definedName>
    <definedName name="TRNR_d46f63b37b2b47afaffa9600a597b53f_0_1" hidden="1">#REF!</definedName>
    <definedName name="TRNR_d485bab9c4ae495ab21fe21208201f2f_0_1" hidden="1">#REF!</definedName>
    <definedName name="TRNR_d4b24e433f0b4c128cb1fe860b0c4450_0_1" hidden="1">#REF!</definedName>
    <definedName name="TRNR_d4eb01c09f6a4b7ba13a9ab3c5234ca9_0_1" hidden="1">#REF!</definedName>
    <definedName name="TRNR_d6496a7d264e46c3ad3756262f00ceca_0_1" hidden="1">#REF!</definedName>
    <definedName name="TRNR_d6d0911cad14455cb0c65dea3c1c8bbc_0_1" hidden="1">#REF!</definedName>
    <definedName name="TRNR_d70e6e195cba449ebc7154c34dc573bb_0_1" hidden="1">#REF!</definedName>
    <definedName name="TRNR_d76f3ae2aaf04b0ea39e5c8fc21e89ad_0_1" hidden="1">#REF!</definedName>
    <definedName name="TRNR_d887c3e7735a492cb0516844810a024b_0_1" hidden="1">#REF!</definedName>
    <definedName name="TRNR_d90131445b2a4a11a9989af6557e4a82_0_1" hidden="1">#REF!</definedName>
    <definedName name="TRNR_d9044e5908c14783b2b716cdc1d5f29f_0_1" hidden="1">#REF!</definedName>
    <definedName name="TRNR_d9bd1d042b144f93882a17804977d4bf_0_1" hidden="1">#REF!</definedName>
    <definedName name="TRNR_d9ed313b22c7451bb2b11e926c05853e_0_1" hidden="1">#REF!</definedName>
    <definedName name="TRNR_d9f0492b963e4654acab2989993abbb2_0_1" hidden="1">#REF!</definedName>
    <definedName name="TRNR_da5dd4893be94d61a9a2d6565f7d98a8_0_1" hidden="1">#REF!</definedName>
    <definedName name="TRNR_da6647f85aeb404ca05374af5f84300d_0_1" hidden="1">#REF!</definedName>
    <definedName name="TRNR_db2cfd3ed4f64c8aa5af03bf1d8b1d4c_0_1" hidden="1">#REF!</definedName>
    <definedName name="TRNR_db85b7575fb148e494a78d359eb3cb29_0_1" hidden="1">#REF!</definedName>
    <definedName name="TRNR_dbe63e7c28f540e980f4fefb18ebdea8_0_1" hidden="1">#REF!</definedName>
    <definedName name="TRNR_ddc82bc42b1747509c7db5d990fd6c53_0_1" hidden="1">#REF!</definedName>
    <definedName name="TRNR_df5052207bab4b71abf8e5ec0b192a0a_0_1" hidden="1">#REF!</definedName>
    <definedName name="TRNR_dfeacab7a40a4bb3b4bdebdc86d1226d_0_1" hidden="1">#REF!</definedName>
    <definedName name="TRNR_e0f15552f7a0499bbcef97a42113dfc5_0_1" hidden="1">#REF!</definedName>
    <definedName name="TRNR_e1081bc7c788490f9405ca17143af6f1_0_1" hidden="1">#REF!</definedName>
    <definedName name="TRNR_e12fd3430efe4ffeb6664064cdef70b2_0_1" hidden="1">#REF!</definedName>
    <definedName name="TRNR_e1e1718d24cb424899298cda5de753bc_0_1" hidden="1">#REF!</definedName>
    <definedName name="TRNR_e26a82f6e41645648ccf581d2b387872_0_1" hidden="1">#REF!</definedName>
    <definedName name="TRNR_e335e8324de1401a905cd5fb3d06299c_0_1" hidden="1">#REF!</definedName>
    <definedName name="TRNR_e3814aae4ae84fc885ae9506cfb4161e_0_1" hidden="1">#REF!</definedName>
    <definedName name="TRNR_e530ad2f12d243268b6a6285758e7b23_0_1" hidden="1">#REF!</definedName>
    <definedName name="TRNR_e5ccbaebad924e3995742d3a3031c897_0_1" hidden="1">#REF!</definedName>
    <definedName name="TRNR_e644aa99c60e4a53ae0427f03d670f20_0_1" hidden="1">#REF!</definedName>
    <definedName name="TRNR_e6ebf4f665dd41588bf1fa3c605a5143_0_1" hidden="1">#REF!</definedName>
    <definedName name="TRNR_e77e27ced16d47c28cb5d5c5d9acb0a9_0_1" hidden="1">#REF!</definedName>
    <definedName name="TRNR_e7ab686650bf4a6297e480f6d28a83b5_0_1" hidden="1">#REF!</definedName>
    <definedName name="TRNR_e81d15c4733140ea987e84dc24b3b309_0_1" hidden="1">#REF!</definedName>
    <definedName name="TRNR_e8338ee812d84b80bb15878f51943ebf_0_1" hidden="1">#REF!</definedName>
    <definedName name="TRNR_e8e495c1e7ea4cc8ac2ede725056235b_0_1" hidden="1">#REF!</definedName>
    <definedName name="TRNR_e9066a37b8cd4c4d97b653339ba47b9a_0_1" hidden="1">#REF!</definedName>
    <definedName name="TRNR_e9d66b52cb6f420cad3dc4da65267489_0_1" hidden="1">#REF!</definedName>
    <definedName name="TRNR_e9f95a130f9b4e4e880b53891e55201e_0_1" hidden="1">#REF!</definedName>
    <definedName name="TRNR_ea30f43b3b0448438e16b3879597bc2b_0_1" hidden="1">#REF!</definedName>
    <definedName name="TRNR_eac0384a8f824b8c822eb18414a256da_0_1" hidden="1">#REF!</definedName>
    <definedName name="TRNR_eac0a0ed3eab4eb3b217fe63f44dd62a_0_1" hidden="1">#REF!</definedName>
    <definedName name="TRNR_ead4f9a517554fe695cdf74d9c80f6bf_0_1" hidden="1">#REF!</definedName>
    <definedName name="TRNR_ed20c1aac8974b6a8583c8cf389d6a07_0_1" hidden="1">#REF!</definedName>
    <definedName name="TRNR_edd73f4a84234e1f906b6e6244c951eb_0_1" hidden="1">#REF!</definedName>
    <definedName name="TRNR_edf5b116f23344e49d67fe0dd355d905_0_1" hidden="1">#REF!</definedName>
    <definedName name="TRNR_ef9eca970e554727acdd01af7352559d_0_1" hidden="1">#REF!</definedName>
    <definedName name="TRNR_efa5321b6d064bf8a99c4f21d4050afc_0_1" hidden="1">#REF!</definedName>
    <definedName name="TRNR_f065281a59b749b7ac663c1592c27f22_0_1" hidden="1">#REF!</definedName>
    <definedName name="TRNR_f0c58c6226a8409db9d60f6a6f08b746_0_1" hidden="1">#REF!</definedName>
    <definedName name="TRNR_f114eed40e7d4be2a2b0baaf2b2d9ec8_0_1" hidden="1">#REF!</definedName>
    <definedName name="TRNR_f19109f6deff4fafb801d2389c9540e1_0_1" hidden="1">#REF!</definedName>
    <definedName name="TRNR_f3a07da312e74200bd3b40f7d562304d_0_1" hidden="1">#REF!</definedName>
    <definedName name="TRNR_f3a1589be63d4cd6b1748ca54cf24459_0_1" hidden="1">#REF!</definedName>
    <definedName name="TRNR_f3e831a9ef4c4f6aafdd96a473e99704_0_1" hidden="1">#REF!</definedName>
    <definedName name="TRNR_f41d5560417b4643b672093326b9d335_0_1" hidden="1">#REF!</definedName>
    <definedName name="TRNR_f42e4f4240a54814a34ab787eb238fa2_0_1" hidden="1">#REF!</definedName>
    <definedName name="TRNR_f467ee94a00a4d289948af59e53010f6_0_1" hidden="1">#REF!</definedName>
    <definedName name="TRNR_f531d1cfcf3d4e7c9e0936f4edb510e6_0_1" hidden="1">#REF!</definedName>
    <definedName name="TRNR_f55f35a8575f448fbe30300e24d4213a_0_1" hidden="1">#REF!</definedName>
    <definedName name="TRNR_f6172d82ab924eabb85fbf9c6f0ee5dc_0_1" hidden="1">#REF!</definedName>
    <definedName name="TRNR_f654bbf4fa004dcea1e05cbe84253cf3_0_1" hidden="1">#REF!</definedName>
    <definedName name="TRNR_f6a0bfee7317482e80a7c02360e7d884_0_1" hidden="1">#REF!</definedName>
    <definedName name="TRNR_f73af2e15c1747cbb165f32d92ca581a_0_1" hidden="1">#REF!</definedName>
    <definedName name="TRNR_f77f08f37cae4b3da324d643963e90a9_0_1" hidden="1">#REF!</definedName>
    <definedName name="TRNR_f8c89c4e0b144f3ab73138b7e275d4d9_0_1" hidden="1">#REF!</definedName>
    <definedName name="TRNR_f8e09fbd903c44b0829951b0fd942683_0_1" hidden="1">#REF!</definedName>
    <definedName name="TRNR_f931470acb774576918b0e6f1081c823_0_1" hidden="1">#REF!</definedName>
    <definedName name="TRNR_f9c79e3bda58480b838aa6d819b0fd55_0_1" hidden="1">#REF!</definedName>
    <definedName name="TRNR_fa6338ec7ed3400f900540eacec4e21d_0_1" hidden="1">#REF!</definedName>
    <definedName name="TRNR_fa7b5ecf9bbf4c188c116cbd49c3a56f_0_1" hidden="1">#REF!</definedName>
    <definedName name="TRNR_fc10a1967f864f73a1693ad6356f7726_0_1" hidden="1">#REF!</definedName>
    <definedName name="TRNR_fc1c76aec6c144b285d310269117742b_0_1" hidden="1">#REF!</definedName>
    <definedName name="TRNR_fc24320a16d440daa3fab59894e020f7_404_1" hidden="1">#REF!</definedName>
    <definedName name="TRNR_fc4aef2ff4a2439a8cad871bcdd5345d_0_1" hidden="1">#REF!</definedName>
    <definedName name="TRNR_fc9999b09e5e4f058cb601bf9ff94e2f_0_1" hidden="1">#REF!</definedName>
    <definedName name="TRNR_fcd92986849249d8bf42aa2ed8b9b027_0_1" hidden="1">#REF!</definedName>
    <definedName name="TRNR_fd658b4cac1f4d60a6db72154efa472d_493_0" hidden="1">#REF!</definedName>
    <definedName name="TRNR_fdafb996e1c64351a2ce8e54dfa23ee2_0_1" hidden="1">#REF!</definedName>
    <definedName name="TRNR_fe30523bf5ca4527a16410cf676c56ad_0_1" hidden="1">#REF!</definedName>
    <definedName name="TRNR_fe6f00e5716d471a86eb04aa7a03599b_0_1" hidden="1">#REF!</definedName>
    <definedName name="TRNR_ff0714efdcde47f290ea150e76e5b843_0_1" hidden="1">#REF!</definedName>
    <definedName name="TRNR_ff79a00ae4a944d8bcd795a4c96edf77_0_1" hidden="1">#REF!</definedName>
    <definedName name="TRNR_ffa2617da6c9422c90bce2bda1baa5e8_0_1" hidden="1">#REF!</definedName>
    <definedName name="TRNR_ffb7d22136b0458eaf1cc123c689b9e9_0_1"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L19" i="1" l="1"/>
  <c r="BG19" i="1"/>
  <c r="BA19" i="1"/>
  <c r="AR19" i="1"/>
  <c r="BM19" i="1" s="1"/>
  <c r="AI19" i="1"/>
  <c r="BL18" i="1"/>
  <c r="BM18" i="1" s="1"/>
  <c r="BG18" i="1"/>
  <c r="BA18" i="1"/>
  <c r="AR18" i="1"/>
  <c r="AI18" i="1"/>
  <c r="BL17" i="1"/>
  <c r="BM17" i="1" s="1"/>
  <c r="BG17" i="1"/>
  <c r="BA17" i="1"/>
  <c r="AR17" i="1"/>
  <c r="AI17" i="1"/>
  <c r="BL16" i="1"/>
  <c r="BG16" i="1" a="1"/>
  <c r="BG16" i="1" s="1"/>
  <c r="BA16" i="1"/>
  <c r="AR16" i="1"/>
  <c r="AI16" i="1"/>
  <c r="BL15" i="1"/>
  <c r="BG15" i="1" a="1"/>
  <c r="BG15" i="1" s="1"/>
  <c r="BM15" i="1" s="1"/>
  <c r="BA15" i="1"/>
  <c r="AR15" i="1"/>
  <c r="AI15" i="1"/>
  <c r="AI14" i="1"/>
  <c r="BM14" i="1" s="1"/>
  <c r="AI13" i="1"/>
  <c r="BM13" i="1" s="1"/>
  <c r="I13" i="1"/>
  <c r="BG12" i="1"/>
  <c r="BA12" i="1"/>
  <c r="AR12" i="1"/>
  <c r="BL12" i="1" s="1"/>
  <c r="BM12" i="1" s="1"/>
  <c r="AI12" i="1"/>
  <c r="BL11" i="1"/>
  <c r="BM11" i="1" s="1"/>
  <c r="BG11" i="1"/>
  <c r="BA11" i="1"/>
  <c r="AR11" i="1"/>
  <c r="AI11" i="1"/>
  <c r="BL10" i="1"/>
  <c r="BM10" i="1" s="1"/>
  <c r="BG10" i="1"/>
  <c r="BA10" i="1"/>
  <c r="AR10" i="1"/>
  <c r="AI10" i="1"/>
  <c r="BL9" i="1"/>
  <c r="BM9" i="1" s="1"/>
  <c r="BG9" i="1"/>
  <c r="BA9" i="1"/>
  <c r="AR9" i="1"/>
  <c r="AI9" i="1"/>
  <c r="U9" i="1"/>
  <c r="BM8" i="1"/>
  <c r="BL8" i="1"/>
  <c r="BG8" i="1"/>
  <c r="BA8" i="1"/>
  <c r="AR8" i="1"/>
  <c r="AI8" i="1"/>
  <c r="BL7" i="1"/>
  <c r="BM7" i="1" s="1"/>
  <c r="BG7" i="1"/>
  <c r="BA7" i="1"/>
  <c r="AR7" i="1"/>
  <c r="AI7" i="1"/>
  <c r="F16" i="5"/>
  <c r="E16" i="5"/>
  <c r="D16" i="5"/>
  <c r="C16" i="5"/>
  <c r="F15" i="5"/>
  <c r="E15" i="5"/>
  <c r="D15" i="5"/>
  <c r="C15" i="5"/>
  <c r="F14" i="5"/>
  <c r="E14" i="5"/>
  <c r="D14" i="5"/>
  <c r="C14" i="5"/>
  <c r="AT5" i="5"/>
  <c r="H16" i="5" s="1"/>
  <c r="AO5" i="5"/>
  <c r="AI5" i="5"/>
  <c r="Z5" i="5"/>
  <c r="Q5" i="5"/>
  <c r="AT4" i="5"/>
  <c r="AU4" i="5" s="1"/>
  <c r="AO4" i="5"/>
  <c r="G15" i="5" s="1"/>
  <c r="AI4" i="5"/>
  <c r="Z4" i="5"/>
  <c r="Q4" i="5"/>
  <c r="AT3" i="5"/>
  <c r="AO3" i="5"/>
  <c r="G14" i="5" s="1"/>
  <c r="AI3" i="5"/>
  <c r="Z3" i="5"/>
  <c r="Q3" i="5"/>
  <c r="N13" i="4"/>
  <c r="M13" i="4"/>
  <c r="L13" i="4"/>
  <c r="K13" i="4"/>
  <c r="N12" i="4"/>
  <c r="M12" i="4"/>
  <c r="K12" i="4"/>
  <c r="J12" i="4"/>
  <c r="P11" i="4"/>
  <c r="O11" i="4"/>
  <c r="N11" i="4"/>
  <c r="M11" i="4"/>
  <c r="L11" i="4"/>
  <c r="Q11" i="4" s="1"/>
  <c r="K11" i="4"/>
  <c r="J11" i="4"/>
  <c r="P10" i="4"/>
  <c r="O10" i="4"/>
  <c r="N10" i="4"/>
  <c r="M10" i="4"/>
  <c r="L10" i="4"/>
  <c r="K10" i="4"/>
  <c r="J10" i="4"/>
  <c r="AZ6" i="4"/>
  <c r="P13" i="4" s="1"/>
  <c r="AU6" i="4" a="1"/>
  <c r="AU6" i="4" s="1"/>
  <c r="AO6" i="4"/>
  <c r="AF6" i="4"/>
  <c r="W6" i="4"/>
  <c r="AZ5" i="4"/>
  <c r="P12" i="4" s="1"/>
  <c r="AU5" i="4" a="1"/>
  <c r="AU5" i="4" s="1"/>
  <c r="O12" i="4" s="1"/>
  <c r="AO5" i="4"/>
  <c r="AF5" i="4"/>
  <c r="W5" i="4"/>
  <c r="W4" i="4"/>
  <c r="BA4" i="4" s="1"/>
  <c r="W3" i="4"/>
  <c r="BA3" i="4" s="1"/>
  <c r="I3" i="4"/>
  <c r="K11" i="3"/>
  <c r="J11" i="3"/>
  <c r="I11" i="3"/>
  <c r="H11" i="3"/>
  <c r="G11" i="3"/>
  <c r="K10" i="3"/>
  <c r="J10" i="3"/>
  <c r="I10" i="3"/>
  <c r="H10" i="3"/>
  <c r="G10" i="3"/>
  <c r="K9" i="3"/>
  <c r="J9" i="3"/>
  <c r="I9" i="3"/>
  <c r="H9" i="3"/>
  <c r="G9" i="3"/>
  <c r="AU5" i="3"/>
  <c r="M11" i="3" s="1"/>
  <c r="AP5" i="3"/>
  <c r="L11" i="3" s="1"/>
  <c r="AJ5" i="3"/>
  <c r="AA5" i="3"/>
  <c r="R5" i="3"/>
  <c r="AU4" i="3"/>
  <c r="AP4" i="3"/>
  <c r="L10" i="3" s="1"/>
  <c r="AJ4" i="3"/>
  <c r="AA4" i="3"/>
  <c r="R4" i="3"/>
  <c r="AU3" i="3"/>
  <c r="M9" i="3" s="1"/>
  <c r="AP3" i="3"/>
  <c r="L9" i="3" s="1"/>
  <c r="N9" i="3" s="1"/>
  <c r="AJ3" i="3"/>
  <c r="AA3" i="3"/>
  <c r="R3" i="3"/>
  <c r="S10" i="2"/>
  <c r="R10" i="2"/>
  <c r="E10" i="2"/>
  <c r="D10" i="2"/>
  <c r="S9" i="2"/>
  <c r="R9" i="2"/>
  <c r="E9" i="2"/>
  <c r="D9" i="2"/>
  <c r="S8" i="2"/>
  <c r="R8" i="2"/>
  <c r="E8" i="2"/>
  <c r="D8" i="2"/>
  <c r="BL5" i="2"/>
  <c r="U10" i="2" s="1"/>
  <c r="BG5" i="2"/>
  <c r="T10" i="2" s="1"/>
  <c r="BA5" i="2"/>
  <c r="AR5" i="2"/>
  <c r="AI5" i="2"/>
  <c r="U5" i="2"/>
  <c r="BL4" i="2"/>
  <c r="BG4" i="2"/>
  <c r="T9" i="2" s="1"/>
  <c r="BA4" i="2"/>
  <c r="AR4" i="2"/>
  <c r="AI4" i="2"/>
  <c r="BL3" i="2"/>
  <c r="BG3" i="2"/>
  <c r="T8" i="2" s="1"/>
  <c r="BA3" i="2"/>
  <c r="AR3" i="2"/>
  <c r="AI3" i="2"/>
  <c r="BL6" i="1"/>
  <c r="BG6" i="1"/>
  <c r="BA6" i="1"/>
  <c r="AR6" i="1"/>
  <c r="AI6" i="1"/>
  <c r="U6" i="1"/>
  <c r="BL5" i="1"/>
  <c r="BG5" i="1"/>
  <c r="BA5" i="1"/>
  <c r="AR5" i="1"/>
  <c r="AI5" i="1"/>
  <c r="BL4" i="1"/>
  <c r="BG4" i="1"/>
  <c r="BA4" i="1"/>
  <c r="AR4" i="1"/>
  <c r="AI4" i="1"/>
  <c r="BL3" i="1"/>
  <c r="BG3" i="1"/>
  <c r="BA3" i="1"/>
  <c r="AR3" i="1"/>
  <c r="AI3" i="1"/>
  <c r="BM16" i="1" l="1"/>
  <c r="H15" i="5"/>
  <c r="I15" i="5" s="1"/>
  <c r="BM4" i="1"/>
  <c r="V9" i="2"/>
  <c r="Q10" i="4"/>
  <c r="BM4" i="2"/>
  <c r="AV4" i="3"/>
  <c r="U9" i="2"/>
  <c r="M10" i="3"/>
  <c r="N10" i="3" s="1"/>
  <c r="AU3" i="5"/>
  <c r="AU5" i="5"/>
  <c r="G16" i="5"/>
  <c r="I16" i="5" s="1"/>
  <c r="BM3" i="2"/>
  <c r="U8" i="2"/>
  <c r="V8" i="2" s="1"/>
  <c r="BM3" i="1"/>
  <c r="AV3" i="3"/>
  <c r="V10" i="2"/>
  <c r="Q12" i="4"/>
  <c r="BA5" i="4"/>
  <c r="N11" i="3"/>
  <c r="O13" i="4"/>
  <c r="BA6" i="4"/>
  <c r="Q13" i="4"/>
  <c r="H14" i="5"/>
  <c r="I14" i="5" s="1"/>
  <c r="BM6" i="1"/>
  <c r="AV5" i="3"/>
  <c r="BM5" i="2"/>
  <c r="BM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Tayef Quader</author>
    <author>Author</author>
    <author>Administrator</author>
  </authors>
  <commentList>
    <comment ref="BB3" authorId="0" shapeId="0" xr:uid="{1895964D-7372-4691-8346-7FBA2639E7DF}">
      <text>
        <r>
          <rPr>
            <b/>
            <sz val="9"/>
            <color indexed="81"/>
            <rFont val="Tahoma"/>
            <family val="2"/>
          </rPr>
          <t>user:</t>
        </r>
        <r>
          <rPr>
            <sz val="9"/>
            <color indexed="81"/>
            <rFont val="Tahoma"/>
            <family val="2"/>
          </rPr>
          <t xml:space="preserve">
Not much R&amp;D info is given towards innovation - only mention is about waste management on how they can reduce their overall waste production.</t>
        </r>
      </text>
    </comment>
    <comment ref="BC3" authorId="0" shapeId="0" xr:uid="{7C07AF48-C791-4711-BAD5-F34428816355}">
      <text>
        <r>
          <rPr>
            <b/>
            <sz val="9"/>
            <color indexed="81"/>
            <rFont val="Tahoma"/>
            <family val="2"/>
          </rPr>
          <t>user:</t>
        </r>
        <r>
          <rPr>
            <sz val="9"/>
            <color indexed="81"/>
            <rFont val="Tahoma"/>
            <family val="2"/>
          </rPr>
          <t xml:space="preserve">
Collaborations and partnerships with various entities such as unions, suppliers, customers, and NGOs such as the Forum for the Future who advise on challenging sustainability issues. Collaboration is also a value of the organization which they promote to all employees.</t>
        </r>
      </text>
    </comment>
    <comment ref="BD3" authorId="0" shapeId="0" xr:uid="{4E94F3CC-7AEC-4BB4-A927-C2B9FCD4C2B9}">
      <text>
        <r>
          <rPr>
            <b/>
            <sz val="9"/>
            <color indexed="81"/>
            <rFont val="Tahoma"/>
            <family val="2"/>
          </rPr>
          <t>user:</t>
        </r>
        <r>
          <rPr>
            <sz val="9"/>
            <color indexed="81"/>
            <rFont val="Tahoma"/>
            <family val="2"/>
          </rPr>
          <t xml:space="preserve">
No info on new product launches.</t>
        </r>
      </text>
    </comment>
    <comment ref="BH3" authorId="0" shapeId="0" xr:uid="{783DD846-0097-4EC9-987A-25E2022E5D8C}">
      <text>
        <r>
          <rPr>
            <b/>
            <sz val="9"/>
            <color indexed="81"/>
            <rFont val="Tahoma"/>
            <family val="2"/>
          </rPr>
          <t>user:</t>
        </r>
        <r>
          <rPr>
            <sz val="9"/>
            <color indexed="81"/>
            <rFont val="Tahoma"/>
            <family val="2"/>
          </rPr>
          <t xml:space="preserve">
Detailed training information is provided - approximately 68 hours of total training per employee per year is provided.</t>
        </r>
      </text>
    </comment>
    <comment ref="BI3" authorId="0" shapeId="0" xr:uid="{E3BAB2D0-5CE7-4BE7-A3E2-1BA068204174}">
      <text>
        <r>
          <rPr>
            <b/>
            <sz val="9"/>
            <color indexed="81"/>
            <rFont val="Tahoma"/>
            <family val="2"/>
          </rPr>
          <t>user:</t>
        </r>
        <r>
          <rPr>
            <sz val="9"/>
            <color indexed="81"/>
            <rFont val="Tahoma"/>
            <family val="2"/>
          </rPr>
          <t xml:space="preserve">
Adequate info on gender diversity in workforce and board level also provided. They also provide salary and remuneration pay differences between gender which is currently at 1:1.17 - so details are adequately provided.</t>
        </r>
      </text>
    </comment>
    <comment ref="BJ3" authorId="0" shapeId="0" xr:uid="{96EFDB60-D41B-4411-9753-262D959D6BCB}">
      <text>
        <r>
          <rPr>
            <b/>
            <sz val="9"/>
            <color indexed="81"/>
            <rFont val="Tahoma"/>
            <family val="2"/>
          </rPr>
          <t>user:</t>
        </r>
        <r>
          <rPr>
            <sz val="9"/>
            <color indexed="81"/>
            <rFont val="Tahoma"/>
            <family val="2"/>
          </rPr>
          <t xml:space="preserve">
Whistle-blowing policy is there - a dedicated email address and hotline is maintained by the Internal Audit Department to handle any issue.</t>
        </r>
      </text>
    </comment>
    <comment ref="BB4" authorId="0" shapeId="0" xr:uid="{021D9560-C973-4BE3-A729-ED1AAD51ACA9}">
      <text>
        <r>
          <rPr>
            <b/>
            <sz val="9"/>
            <color indexed="81"/>
            <rFont val="Tahoma"/>
            <family val="2"/>
          </rPr>
          <t>user:</t>
        </r>
        <r>
          <rPr>
            <sz val="9"/>
            <color indexed="81"/>
            <rFont val="Tahoma"/>
            <family val="2"/>
          </rPr>
          <t xml:space="preserve">
i) work with research centre in waste management to reduce overall waste production,
ii) food innovation as part of health and well-being of customers - investment in food science expertise, working with airlines to deisgn healthy choice meals, leverage digitization to tap on growing consumer trends such as organic choices.
iii) use of automation in labour-heavy tasks another innovative practice - particularly cargo handling
iv) company has an annual safety innovation and initiatives program to reduce overall aircraft and personnel damange from any OHS lapses,
v) AR use of smart glasses for ramp operations - loading of cargo and baggage onto aircraft efficiently as load specs are reflected on smart glasses instead of paper rolls - greatly reduces turnaround time.</t>
        </r>
      </text>
    </comment>
    <comment ref="BC4" authorId="0" shapeId="0" xr:uid="{813CF17C-B3B4-4C21-BE76-E8A10BB4B529}">
      <text>
        <r>
          <rPr>
            <b/>
            <sz val="9"/>
            <color indexed="81"/>
            <rFont val="Tahoma"/>
            <family val="2"/>
          </rPr>
          <t>user:</t>
        </r>
        <r>
          <rPr>
            <sz val="9"/>
            <color indexed="81"/>
            <rFont val="Tahoma"/>
            <family val="2"/>
          </rPr>
          <t xml:space="preserve">
i) SATS became world's first IATA certified centre of excellence in pharma handling in Feb 2014. In collaboration with IATA, they developed the first version of this certification that became the benchmark for airfreight standards in the handling of pharma goods.
ii) collaboration with Health Promotion Board to enable employees to wear smart watches so their health and activities can be tracked for work-related health issues
iii) staff re-training program in collaboration with Temasek Polytechnic called Professional Conversion Programme for Air Transport</t>
        </r>
      </text>
    </comment>
    <comment ref="BH4" authorId="0" shapeId="0" xr:uid="{1EC4CC83-B4BB-4077-8551-F430C427C2FE}">
      <text>
        <r>
          <rPr>
            <b/>
            <sz val="9"/>
            <color indexed="81"/>
            <rFont val="Tahoma"/>
            <family val="2"/>
          </rPr>
          <t>user:</t>
        </r>
        <r>
          <rPr>
            <sz val="9"/>
            <color indexed="81"/>
            <rFont val="Tahoma"/>
            <family val="2"/>
          </rPr>
          <t xml:space="preserve">
i) in 2017-2018 reporting year, on average 68 hrs of training/employee was received,
ii) focus on safety training for all level of employees - again something that is sector specific</t>
        </r>
      </text>
    </comment>
    <comment ref="BI4" authorId="0" shapeId="0" xr:uid="{B3689678-B3F6-4E4D-BD91-14AD4CC47899}">
      <text>
        <r>
          <rPr>
            <b/>
            <sz val="9"/>
            <color indexed="81"/>
            <rFont val="Tahoma"/>
            <family val="2"/>
          </rPr>
          <t>user:</t>
        </r>
        <r>
          <rPr>
            <sz val="9"/>
            <color indexed="81"/>
            <rFont val="Tahoma"/>
            <family val="2"/>
          </rPr>
          <t xml:space="preserve">
i) pay gap report between genders: 1:1.17- they have a target of having 40% female representation at senior management level by 2030,
ii) workforce diversity wise is at 35% females - which is alright I suppose,
iii) board diversity is at 18% females only,
iv) </t>
        </r>
      </text>
    </comment>
    <comment ref="BJ4" authorId="0" shapeId="0" xr:uid="{1A3F6797-7A68-4FC9-A267-8B7B5182E06B}">
      <text>
        <r>
          <rPr>
            <b/>
            <sz val="9"/>
            <color indexed="81"/>
            <rFont val="Tahoma"/>
            <family val="2"/>
          </rPr>
          <t>user:</t>
        </r>
        <r>
          <rPr>
            <sz val="9"/>
            <color indexed="81"/>
            <rFont val="Tahoma"/>
            <family val="2"/>
          </rPr>
          <t xml:space="preserve">
Policy on reporting wrongdoing institutionalizes the group's procedures on reporting possible improprieties, independent investigation of such matters, and follow-up actiions. A dedicated email address and hotline is maintained by the internal audit department to receive such complaints anonymously.</t>
        </r>
      </text>
    </comment>
    <comment ref="BB5" authorId="0" shapeId="0" xr:uid="{90747D26-D201-4F12-A437-D1381B52D4E6}">
      <text>
        <r>
          <rPr>
            <b/>
            <sz val="9"/>
            <color indexed="81"/>
            <rFont val="Tahoma"/>
            <family val="2"/>
          </rPr>
          <t>user:</t>
        </r>
        <r>
          <rPr>
            <sz val="9"/>
            <color indexed="81"/>
            <rFont val="Tahoma"/>
            <family val="2"/>
          </rPr>
          <t xml:space="preserve">
Most of the R&amp;D and innovation related items are on nourishing communities and it focuses on food tech, and they have been investing in food science to develop new products, recipes, alternatives to meat, plant-based ingredients, and offering healthy choices.
One key item of this innovation is the C2+ kitchen that is equipped with new tech on pasteurisation and sterilisation technology which enables them to better maintain taste, texture, hygiene and shelf life of foods.
There is also a think lab and research facility in this kitchen where food technologists work together to develop new recipes.
Could not find a relevant number of R&amp;D spending hence score given is 1.</t>
        </r>
      </text>
    </comment>
    <comment ref="BC5" authorId="0" shapeId="0" xr:uid="{963E5086-2DC1-4347-AC02-C9EBC3CC1998}">
      <text>
        <r>
          <rPr>
            <b/>
            <sz val="9"/>
            <color indexed="81"/>
            <rFont val="Tahoma"/>
            <family val="2"/>
          </rPr>
          <t>user:</t>
        </r>
        <r>
          <rPr>
            <sz val="9"/>
            <color indexed="81"/>
            <rFont val="Tahoma"/>
            <family val="2"/>
          </rPr>
          <t xml:space="preserve">
Most of the collaborative work is done on the business side of food tech and preparation - one of the notable ones is with vertical farms in Singapore, SAF with healther initiatves in catering, and others. Most of the collaborations are on food sourcing - grass fed beef, locally farmed barramundi, MSC cerfified fishes, vegetables from vertical farms, and sustainably run long-term supply of liquid eggs - although these are small in quantities but they have started this process of collaboration with multiple partners.</t>
        </r>
      </text>
    </comment>
    <comment ref="BH5" authorId="0" shapeId="0" xr:uid="{11C00168-AA1F-452C-B36B-BF02E5C3D446}">
      <text>
        <r>
          <rPr>
            <b/>
            <sz val="9"/>
            <color indexed="81"/>
            <rFont val="Tahoma"/>
            <family val="2"/>
          </rPr>
          <t>user:</t>
        </r>
        <r>
          <rPr>
            <sz val="9"/>
            <color indexed="81"/>
            <rFont val="Tahoma"/>
            <family val="2"/>
          </rPr>
          <t xml:space="preserve">
Average training hours per employee per year was clocked at 69 hours, a 1 hr increase from previous reporting year. Also, totla volunteering hours were clocked at 4,518 hours for the reporting year.
All employees go through individual training as soon as they join and it contains a mix of classroom and practical training. There is a SATS Academy which gives simulation training as many employees deal with vehicular movement which uses virtual reality and e-learning as a combined effort to give training.
The SATS Academy has the world's first airside driving simulator for operators, to date more than 1500 staff have undergone this training in this mode.
There is career development as well as leadership programs as well for all employee levels.
They have some upskilling and job re-design initiative in which so far there is 50 people undergoing upskilling program and 64 undergoing job re-design.</t>
        </r>
      </text>
    </comment>
    <comment ref="BI5" authorId="0" shapeId="0" xr:uid="{C978B1B0-A2D4-410A-BEA3-0F9057DB29DB}">
      <text>
        <r>
          <rPr>
            <b/>
            <sz val="9"/>
            <color indexed="81"/>
            <rFont val="Tahoma"/>
            <family val="2"/>
          </rPr>
          <t>user:</t>
        </r>
        <r>
          <rPr>
            <sz val="9"/>
            <color indexed="81"/>
            <rFont val="Tahoma"/>
            <family val="2"/>
          </rPr>
          <t xml:space="preserve">
Board diversity 30% - 3/10 females
Workforce level is about 35% females
Annual attrition rate is at 11%, lower than national average of 21.6%, and annual recruitment rate is at 16% which is lower than national average of 27.6%.</t>
        </r>
      </text>
    </comment>
    <comment ref="BJ5" authorId="0" shapeId="0" xr:uid="{9D759D9F-6102-481D-BEB7-9DD1AB1DE5E2}">
      <text>
        <r>
          <rPr>
            <b/>
            <sz val="9"/>
            <color indexed="81"/>
            <rFont val="Tahoma"/>
            <family val="2"/>
          </rPr>
          <t>user:</t>
        </r>
        <r>
          <rPr>
            <sz val="9"/>
            <color indexed="81"/>
            <rFont val="Tahoma"/>
            <family val="2"/>
          </rPr>
          <t xml:space="preserve">
Policy on Reporting Wrongdoing covers their whistleblowing policy.</t>
        </r>
      </text>
    </comment>
    <comment ref="BK5" authorId="0" shapeId="0" xr:uid="{55854368-E1F9-40E0-AF37-4A8E7114F5EF}">
      <text>
        <r>
          <rPr>
            <b/>
            <sz val="9"/>
            <color indexed="81"/>
            <rFont val="Tahoma"/>
            <family val="2"/>
          </rPr>
          <t>user:</t>
        </r>
        <r>
          <rPr>
            <sz val="9"/>
            <color indexed="81"/>
            <rFont val="Tahoma"/>
            <family val="2"/>
          </rPr>
          <t xml:space="preserve">
MAY BE - In FY2018-19, SATS launched the OnePeople initiative, comprising of a series of digital platforms that will
be introduced in phases. Powered by an integrated cloud-based system, these platforms will allow employees to perform Human Capital services such as learning and performance management at any time and from any location. As part of Phase 1,
MySATS+ is a mobile app that provides on-the-go access to SATS news and a collaborative digital workspace where employees can interact with one another.</t>
        </r>
      </text>
    </comment>
    <comment ref="BB6" authorId="1" shapeId="0" xr:uid="{8FA78552-F58B-487D-A235-540F81F7B884}">
      <text>
        <r>
          <rPr>
            <b/>
            <sz val="9"/>
            <color indexed="81"/>
            <rFont val="Tahoma"/>
            <family val="2"/>
          </rPr>
          <t>Tayef Quader:</t>
        </r>
        <r>
          <rPr>
            <sz val="9"/>
            <color indexed="81"/>
            <rFont val="Tahoma"/>
            <family val="2"/>
          </rPr>
          <t xml:space="preserve">
- Innovation and Product Development Team is developing a new range of pureed formed meals for those with swallowing difficulties in hospitals, and these will have a nutrtion information panel.
- Monty’s Bakehouse is a pioneer in sustainable
cabin packaging and recycling, and a member
of the Airline Sustainability Forum and
representative on the Advisory Committee for
the Global Tourism Plastics Initiative led by
the UN Environment Programme &amp; UNWTO
in collaboration with the Ellen MacArthur
Foundation. Leveraging Monty’s Bakehouse’s
expertise in sustainable food packaging, we
have set a target of achieving 100% sustainable
food packaging by 2030 in all operations
controlled by SATS. 
In October 2019, we issued a ban on single-use
plastics across the facility of Air India SATS
(AISATS) in Bengaluru, India, in support of
Bengaluru’s goal to become a plastic-free zone.
As part of our efforts to set the benchmark for
sustainable operations, we replaced disposable
plastic shrink wraps with reusable nylon nets,
which are used to cover cargo skids upon
acceptance. This enables safe and efficient
handling of cargo during x-ray screenings and
storage at the AISATS COOLPORT (Bengaluru)
facility. Through this initiative, AISATS has
achieved substantial cost savings of INR 2.34
million (approximately USD 31,200) per annum</t>
        </r>
      </text>
    </comment>
    <comment ref="BC6" authorId="1" shapeId="0" xr:uid="{A03EA989-55E0-4CBF-995A-C7EA8C1BA3DB}">
      <text>
        <r>
          <rPr>
            <b/>
            <sz val="9"/>
            <color indexed="81"/>
            <rFont val="Tahoma"/>
            <family val="2"/>
          </rPr>
          <t>Tayef Quader:</t>
        </r>
        <r>
          <rPr>
            <sz val="9"/>
            <color indexed="81"/>
            <rFont val="Tahoma"/>
            <family val="2"/>
          </rPr>
          <t xml:space="preserve">
- Collaboraion with Plaslife - SG company using a closed-loop recycling process to recycle 4,000 kg of plastic waste over 6 months in 2019-2020
- Trial of zero-waste ecocystem solution in partnership with SIT which turns fod and food packaging waste into fertiliser.</t>
        </r>
      </text>
    </comment>
    <comment ref="BD6" authorId="1" shapeId="0" xr:uid="{8F4F67FC-C974-43AC-8299-E2348DA3EE84}">
      <text>
        <r>
          <rPr>
            <b/>
            <sz val="9"/>
            <color indexed="81"/>
            <rFont val="Tahoma"/>
            <family val="2"/>
          </rPr>
          <t>Tayef Quader:</t>
        </r>
        <r>
          <rPr>
            <sz val="9"/>
            <color indexed="81"/>
            <rFont val="Tahoma"/>
            <family val="2"/>
          </rPr>
          <t xml:space="preserve">
not much info on this</t>
        </r>
      </text>
    </comment>
    <comment ref="BH6" authorId="1" shapeId="0" xr:uid="{9CD2A979-9CF6-4BFB-9E3C-2DF5EFF5A8FA}">
      <text>
        <r>
          <rPr>
            <b/>
            <sz val="9"/>
            <color indexed="81"/>
            <rFont val="Tahoma"/>
            <family val="2"/>
          </rPr>
          <t>Tayef Quader:</t>
        </r>
        <r>
          <rPr>
            <sz val="9"/>
            <color indexed="81"/>
            <rFont val="Tahoma"/>
            <family val="2"/>
          </rPr>
          <t xml:space="preserve">
- SATS Academy - training arm of SATS extended more than 50 training programs to key players in the aviation industry and partnered with SkillsFuture Singapore and Pilot Enhanced Training Support Package
- redeployment of upto 1,000 people to public health sectors during the Covid-19 period</t>
        </r>
      </text>
    </comment>
    <comment ref="BI6" authorId="1" shapeId="0" xr:uid="{CEB48004-F0DC-4551-8DAB-C857F305D761}">
      <text>
        <r>
          <rPr>
            <b/>
            <sz val="9"/>
            <color indexed="81"/>
            <rFont val="Tahoma"/>
            <family val="2"/>
          </rPr>
          <t>Tayef Quader:</t>
        </r>
        <r>
          <rPr>
            <sz val="9"/>
            <color indexed="81"/>
            <rFont val="Tahoma"/>
            <family val="2"/>
          </rPr>
          <t xml:space="preserve">
Overall diversity figure is about 68:32 males to females
board diversity is at 33% like before</t>
        </r>
      </text>
    </comment>
    <comment ref="BJ6" authorId="1" shapeId="0" xr:uid="{34CE6316-53A2-4B75-A222-6E6019A2E66C}">
      <text>
        <r>
          <rPr>
            <b/>
            <sz val="9"/>
            <color indexed="81"/>
            <rFont val="Tahoma"/>
            <family val="2"/>
          </rPr>
          <t>Tayef Quader:</t>
        </r>
        <r>
          <rPr>
            <sz val="9"/>
            <color indexed="81"/>
            <rFont val="Tahoma"/>
            <family val="2"/>
          </rPr>
          <t xml:space="preserve">
They have a reporting hotline for whistleblowing issues</t>
        </r>
      </text>
    </comment>
    <comment ref="V7" authorId="1" shapeId="0" xr:uid="{882DF69E-D612-1D4B-99A9-6EAC40A23EE6}">
      <text>
        <r>
          <rPr>
            <b/>
            <sz val="9"/>
            <color indexed="81"/>
            <rFont val="Tahoma"/>
            <family val="2"/>
          </rPr>
          <t>Tayef Quader:</t>
        </r>
        <r>
          <rPr>
            <sz val="9"/>
            <color indexed="81"/>
            <rFont val="Tahoma"/>
            <family val="2"/>
          </rPr>
          <t xml:space="preserve">
They published their first AR in 1998. Their sustainability reports are within their AR. Earliest SR according to the website is 2015-2016 (as well as GRI's records).</t>
        </r>
      </text>
    </comment>
    <comment ref="BB7" authorId="1" shapeId="0" xr:uid="{3E1F1EAB-1F4F-CD4A-8338-E1F6D1C5FC6B}">
      <text>
        <r>
          <rPr>
            <b/>
            <sz val="9"/>
            <color rgb="FF000000"/>
            <rFont val="Tahoma"/>
            <family val="2"/>
          </rPr>
          <t>Tayef Quader:</t>
        </r>
        <r>
          <rPr>
            <sz val="9"/>
            <color rgb="FF000000"/>
            <rFont val="Tahoma"/>
            <family val="2"/>
          </rPr>
          <t xml:space="preserve">
</t>
        </r>
        <r>
          <rPr>
            <sz val="9"/>
            <color rgb="FF000000"/>
            <rFont val="Tahoma"/>
            <family val="2"/>
          </rPr>
          <t xml:space="preserve">- to inculcate a digital mindset and spur innovation &gt; they are running about 1,000 experiments on technology topics
</t>
        </r>
        <r>
          <rPr>
            <sz val="9"/>
            <color rgb="FF000000"/>
            <rFont val="Tahoma"/>
            <family val="2"/>
          </rPr>
          <t xml:space="preserve">- </t>
        </r>
      </text>
    </comment>
    <comment ref="BC7" authorId="1" shapeId="0" xr:uid="{6E032DF8-83E0-BC41-AB2A-6AA5E2FB276E}">
      <text>
        <r>
          <rPr>
            <b/>
            <sz val="9"/>
            <color indexed="81"/>
            <rFont val="Tahoma"/>
            <family val="2"/>
          </rPr>
          <t>Tayef Quader:</t>
        </r>
        <r>
          <rPr>
            <sz val="9"/>
            <color indexed="81"/>
            <rFont val="Tahoma"/>
            <family val="2"/>
          </rPr>
          <t xml:space="preserve">
- industry partnerships: over 50 partnerships with universities, gov agencies, knowledge partners to leverage best in class research and thinking
- DBS HotSpot - actively engaging with startup community- preaccelerator programme
- </t>
        </r>
      </text>
    </comment>
    <comment ref="BH7" authorId="1" shapeId="0" xr:uid="{CDB23537-EAD7-9044-BF7B-32E9F691F4DB}">
      <text>
        <r>
          <rPr>
            <b/>
            <sz val="9"/>
            <color indexed="81"/>
            <rFont val="Tahoma"/>
            <family val="2"/>
          </rPr>
          <t>Tayef Quader:</t>
        </r>
        <r>
          <rPr>
            <sz val="9"/>
            <color indexed="81"/>
            <rFont val="Tahoma"/>
            <family val="2"/>
          </rPr>
          <t xml:space="preserve">
- immersion through experiential learning
- adding digital skillsets
- training days / employee = 5.2
- voluntary attrition rate at 11.8%
- engagement score of 81%
- total employees at 22,194
</t>
        </r>
      </text>
    </comment>
    <comment ref="BI7" authorId="1" shapeId="0" xr:uid="{76E9CCCB-B07A-974B-8494-66069D36169D}">
      <text>
        <r>
          <rPr>
            <b/>
            <sz val="9"/>
            <color indexed="81"/>
            <rFont val="Tahoma"/>
            <family val="2"/>
          </rPr>
          <t>Tayef Quader:</t>
        </r>
        <r>
          <rPr>
            <sz val="9"/>
            <color indexed="81"/>
            <rFont val="Tahoma"/>
            <family val="2"/>
          </rPr>
          <t xml:space="preserve">
- workforce diversity 56:44 females to males
- </t>
        </r>
      </text>
    </comment>
    <comment ref="BJ7" authorId="1" shapeId="0" xr:uid="{DF1D204F-A041-0044-B85F-F122BAB8E190}">
      <text>
        <r>
          <rPr>
            <b/>
            <sz val="9"/>
            <color indexed="81"/>
            <rFont val="Tahoma"/>
            <family val="2"/>
          </rPr>
          <t>Tayef Quader:</t>
        </r>
        <r>
          <rPr>
            <sz val="9"/>
            <color indexed="81"/>
            <rFont val="Tahoma"/>
            <family val="2"/>
          </rPr>
          <t xml:space="preserve">
DBS Speak Up Service - page 62 of 2016 AR</t>
        </r>
      </text>
    </comment>
    <comment ref="BK7" authorId="1" shapeId="0" xr:uid="{4DE4A24E-E4D1-B644-8C9E-85EFE98B5666}">
      <text>
        <r>
          <rPr>
            <b/>
            <sz val="9"/>
            <color indexed="81"/>
            <rFont val="Tahoma"/>
            <family val="2"/>
          </rPr>
          <t>Tayef Quader:</t>
        </r>
        <r>
          <rPr>
            <sz val="9"/>
            <color indexed="81"/>
            <rFont val="Tahoma"/>
            <family val="2"/>
          </rPr>
          <t xml:space="preserve">
- voluntary attrition rate: 13.6%
- </t>
        </r>
      </text>
    </comment>
    <comment ref="BB8" authorId="1" shapeId="0" xr:uid="{69F93139-A202-4E4F-A47E-3C60AB9369C1}">
      <text>
        <r>
          <rPr>
            <b/>
            <sz val="9"/>
            <color indexed="81"/>
            <rFont val="Tahoma"/>
            <family val="2"/>
          </rPr>
          <t>Tayef Quader:</t>
        </r>
        <r>
          <rPr>
            <sz val="9"/>
            <color indexed="81"/>
            <rFont val="Tahoma"/>
            <family val="2"/>
          </rPr>
          <t xml:space="preserve">
- no specific mention of R&amp;D amount, but a lot of information on innovation as DBS spends a lot on it
- virtual recruitment bot powered by AI - to improve job application experience in SG
- innovation with social enterprises on various aspects as well</t>
        </r>
      </text>
    </comment>
    <comment ref="BC8" authorId="1" shapeId="0" xr:uid="{0BF623E7-B34F-A94A-9669-A4A0DD297D63}">
      <text>
        <r>
          <rPr>
            <b/>
            <sz val="9"/>
            <color indexed="81"/>
            <rFont val="Tahoma"/>
            <family val="2"/>
          </rPr>
          <t>Tayef Quader:</t>
        </r>
        <r>
          <rPr>
            <sz val="9"/>
            <color indexed="81"/>
            <rFont val="Tahoma"/>
            <family val="2"/>
          </rPr>
          <t xml:space="preserve">
Our digital transformation is pervasive. It encompasses technology and
embraces a startup culture, while building upon and improving the
holistic customer experience at DBS. We have joined the Sustainable
Digital Finance Alliance (SDFA) and the UN Task Force on Digital
Financing for SDGs. These collaborations address the potential for
fintech-powered business innovations to reshape the financial system
in ways that better align with the needs of sustainable development.</t>
        </r>
      </text>
    </comment>
    <comment ref="BH8" authorId="1" shapeId="0" xr:uid="{F96EB44C-A868-FA49-B389-F58994A13FB4}">
      <text>
        <r>
          <rPr>
            <b/>
            <sz val="9"/>
            <color indexed="81"/>
            <rFont val="Tahoma"/>
            <family val="2"/>
          </rPr>
          <t>Tayef Quader:</t>
        </r>
        <r>
          <rPr>
            <sz val="9"/>
            <color indexed="81"/>
            <rFont val="Tahoma"/>
            <family val="2"/>
          </rPr>
          <t xml:space="preserve">
- 36.6 hours average training per employee
- 15% is voluntary attrition rate
- 28% of positions filled internally
- </t>
        </r>
      </text>
    </comment>
    <comment ref="BI8" authorId="1" shapeId="0" xr:uid="{75ABC15D-153F-AF4C-BF93-4AD0ABED6844}">
      <text>
        <r>
          <rPr>
            <b/>
            <sz val="9"/>
            <color indexed="81"/>
            <rFont val="Tahoma"/>
            <family val="2"/>
          </rPr>
          <t>Tayef Quader:</t>
        </r>
        <r>
          <rPr>
            <sz val="9"/>
            <color indexed="81"/>
            <rFont val="Tahoma"/>
            <family val="2"/>
          </rPr>
          <t xml:space="preserve">
- 40% female representation in senior management positions (up from 38% in previous year)
- recognized for efforts through the Bloomberg Gender-Equality Index
- equal opportunity plays a big part as it is a material issue</t>
        </r>
      </text>
    </comment>
    <comment ref="BJ8" authorId="1" shapeId="0" xr:uid="{FED6CBD7-84D1-024D-9BEF-8CC3624A4E94}">
      <text>
        <r>
          <rPr>
            <b/>
            <sz val="9"/>
            <color indexed="81"/>
            <rFont val="Tahoma"/>
            <family val="2"/>
          </rPr>
          <t>Tayef Quader:</t>
        </r>
        <r>
          <rPr>
            <sz val="9"/>
            <color indexed="81"/>
            <rFont val="Tahoma"/>
            <family val="2"/>
          </rPr>
          <t xml:space="preserve">
Speak Up</t>
        </r>
      </text>
    </comment>
    <comment ref="BB9" authorId="1" shapeId="0" xr:uid="{ABFB6BCD-6789-DD46-86DE-F10071534B44}">
      <text>
        <r>
          <rPr>
            <b/>
            <sz val="9"/>
            <color indexed="81"/>
            <rFont val="Tahoma"/>
            <family val="2"/>
          </rPr>
          <t>Tayef Quader:</t>
        </r>
        <r>
          <rPr>
            <sz val="9"/>
            <color indexed="81"/>
            <rFont val="Tahoma"/>
            <family val="2"/>
          </rPr>
          <t xml:space="preserve">
various innovation and technological development through their digibank and others</t>
        </r>
      </text>
    </comment>
    <comment ref="BC9" authorId="1" shapeId="0" xr:uid="{97E2A85B-6A90-4945-8C31-F600A86E1787}">
      <text>
        <r>
          <rPr>
            <b/>
            <sz val="9"/>
            <color indexed="81"/>
            <rFont val="Tahoma"/>
            <family val="2"/>
          </rPr>
          <t>Tayef Quader:</t>
        </r>
        <r>
          <rPr>
            <sz val="9"/>
            <color indexed="81"/>
            <rFont val="Tahoma"/>
            <family val="2"/>
          </rPr>
          <t xml:space="preserve">
In collaboration with the Centre for Domestic Employees and the
Singapore Police Force, we conducted financial literacy workshops for
foreign domestic workers (FDWs) to empower them with knowledge
to make informed financial decisions. With the enabling of bank
accounts, we encouraged them to consider financial planning and to
be aware of financial scams and illegal money lending. In addition,
employee volunteers from DBS People of Purpose were engaged
to be facilitators for our workshops. Through the interaction, our
employees shared their knowledge and skills and gained insights
into the FDW segment.</t>
        </r>
      </text>
    </comment>
    <comment ref="BD9" authorId="1" shapeId="0" xr:uid="{0E4D2B74-F8C6-C947-AAB6-E3876399A72F}">
      <text>
        <r>
          <rPr>
            <b/>
            <sz val="9"/>
            <color indexed="81"/>
            <rFont val="Tahoma"/>
            <family val="2"/>
          </rPr>
          <t>Tayef Quader:</t>
        </r>
        <r>
          <rPr>
            <sz val="9"/>
            <color indexed="81"/>
            <rFont val="Tahoma"/>
            <family val="2"/>
          </rPr>
          <t xml:space="preserve">
DigiPortfolio - one unique initiative and there are others also</t>
        </r>
      </text>
    </comment>
    <comment ref="BH9" authorId="1" shapeId="0" xr:uid="{AB683709-9B7C-5444-B8AB-DEF8696D3107}">
      <text>
        <r>
          <rPr>
            <b/>
            <sz val="9"/>
            <color indexed="81"/>
            <rFont val="Tahoma"/>
            <family val="2"/>
          </rPr>
          <t>Tayef Quader:</t>
        </r>
        <r>
          <rPr>
            <sz val="9"/>
            <color indexed="81"/>
            <rFont val="Tahoma"/>
            <family val="2"/>
          </rPr>
          <t xml:space="preserve">
Training allows our employees to be equipped with the knowledge
to apply our policies and standards consistently. Since 2018, 772
employees have undergone ESG training in a classroom-based
setting. A total of 1,850 RMs and CRMs have completed the training
using our Responsible Financing e-learning module, representing
about 97% completion rate. At the industry level, we participated
in e-learning content developed by ABS and WWF
and offered it to our employees.</t>
        </r>
      </text>
    </comment>
    <comment ref="BI9" authorId="1" shapeId="0" xr:uid="{064199F1-0501-6C43-A597-35393B130A2E}">
      <text>
        <r>
          <rPr>
            <b/>
            <sz val="9"/>
            <color indexed="81"/>
            <rFont val="Tahoma"/>
            <family val="2"/>
          </rPr>
          <t>Tayef Quader:</t>
        </r>
        <r>
          <rPr>
            <sz val="9"/>
            <color indexed="81"/>
            <rFont val="Tahoma"/>
            <family val="2"/>
          </rPr>
          <t xml:space="preserve">
- Bloomberg Gender Equality Index for 3rd consecutive year and FTSE4GOOD Global Index
- Board diversity: 18%
- group management committee: 29%
- workforce: 52%
- </t>
        </r>
      </text>
    </comment>
    <comment ref="BJ9" authorId="1" shapeId="0" xr:uid="{ADE829C2-56E0-7844-ACB5-1EC715E429D6}">
      <text>
        <r>
          <rPr>
            <b/>
            <sz val="9"/>
            <color indexed="81"/>
            <rFont val="Tahoma"/>
            <family val="2"/>
          </rPr>
          <t>Tayef Quader:</t>
        </r>
        <r>
          <rPr>
            <sz val="9"/>
            <color indexed="81"/>
            <rFont val="Tahoma"/>
            <family val="2"/>
          </rPr>
          <t xml:space="preserve">
Speakup</t>
        </r>
      </text>
    </comment>
    <comment ref="BB10" authorId="2" shapeId="0" xr:uid="{2DB1D9DE-06D2-2F4B-83CE-EA9A767C2FCE}">
      <text>
        <r>
          <rPr>
            <b/>
            <sz val="9"/>
            <color rgb="FF000000"/>
            <rFont val="Tahoma"/>
            <family val="2"/>
          </rPr>
          <t>Author:Launcg of  a 200 million dollar innovatin faced venture capital fund called innov8</t>
        </r>
      </text>
    </comment>
    <comment ref="BC10" authorId="2" shapeId="0" xr:uid="{C9B52BEF-01CC-6442-B090-E55533A3AF50}">
      <text>
        <r>
          <rPr>
            <b/>
            <sz val="9"/>
            <color rgb="FF000000"/>
            <rFont val="Tahoma"/>
            <family val="2"/>
          </rPr>
          <t xml:space="preserve">Author:
</t>
        </r>
        <r>
          <rPr>
            <b/>
            <sz val="9"/>
            <color rgb="FF000000"/>
            <rFont val="Tahoma"/>
            <family val="2"/>
          </rPr>
          <t xml:space="preserve">Collaborations with NGO's and ministries for charitable works.,
</t>
        </r>
        <r>
          <rPr>
            <b/>
            <sz val="9"/>
            <color rgb="FF000000"/>
            <rFont val="Tahoma"/>
            <family val="2"/>
          </rPr>
          <t xml:space="preserve">
</t>
        </r>
        <r>
          <rPr>
            <b/>
            <sz val="9"/>
            <color rgb="FF000000"/>
            <rFont val="Tahoma"/>
            <family val="2"/>
          </rPr>
          <t xml:space="preserve">Collaborates with owned subsidiaries in australia in india
</t>
        </r>
        <r>
          <rPr>
            <b/>
            <sz val="9"/>
            <color rgb="FF000000"/>
            <rFont val="Tahoma"/>
            <family val="2"/>
          </rPr>
          <t xml:space="preserve">
</t>
        </r>
        <r>
          <rPr>
            <b/>
            <sz val="9"/>
            <color rgb="FF000000"/>
            <rFont val="Tahoma"/>
            <family val="2"/>
          </rPr>
          <t>Collaboration with Ericsson to bring LTE technology to the region.</t>
        </r>
      </text>
    </comment>
    <comment ref="BD10" authorId="2" shapeId="0" xr:uid="{81228CB7-53DF-FE41-ABB1-AD55B4DFE135}">
      <text>
        <r>
          <rPr>
            <b/>
            <sz val="9"/>
            <color rgb="FF000000"/>
            <rFont val="Tahoma"/>
            <family val="2"/>
          </rPr>
          <t xml:space="preserve">Author:
</t>
        </r>
        <r>
          <rPr>
            <sz val="9"/>
            <color rgb="FF000000"/>
            <rFont val="Tahoma"/>
            <family val="2"/>
          </rPr>
          <t>Telecom company, no mention of new products being introduced in the report.</t>
        </r>
      </text>
    </comment>
    <comment ref="BH10" authorId="2" shapeId="0" xr:uid="{991DD35F-0D8E-3340-B41B-75AB7775B6A3}">
      <text>
        <r>
          <rPr>
            <b/>
            <sz val="9"/>
            <color rgb="FF000000"/>
            <rFont val="Tahoma"/>
            <family val="2"/>
          </rPr>
          <t xml:space="preserve">Author:
</t>
        </r>
        <r>
          <rPr>
            <sz val="9"/>
            <color rgb="FF000000"/>
            <rFont val="Tahoma"/>
            <family val="2"/>
          </rPr>
          <t>Many platforms for employee training and employees dedicated on average 32 hours to training per year page 29</t>
        </r>
      </text>
    </comment>
    <comment ref="BI10" authorId="2" shapeId="0" xr:uid="{98C00C5E-0F24-3845-9912-630B5D18C363}">
      <text>
        <r>
          <rPr>
            <b/>
            <sz val="9"/>
            <color rgb="FF000000"/>
            <rFont val="Tahoma"/>
            <family val="2"/>
          </rPr>
          <t xml:space="preserve">Author:
</t>
        </r>
        <r>
          <rPr>
            <b/>
            <sz val="9"/>
            <color rgb="FF000000"/>
            <rFont val="Tahoma"/>
            <family val="2"/>
          </rPr>
          <t xml:space="preserve">40% of workforce is women, fairly diverse in accordance to race in comparision to the national average.
</t>
        </r>
      </text>
    </comment>
    <comment ref="BJ10" authorId="2" shapeId="0" xr:uid="{2C29E9A1-D622-614D-8316-3595B322FCB2}">
      <text>
        <r>
          <rPr>
            <b/>
            <sz val="9"/>
            <color rgb="FF000000"/>
            <rFont val="Tahoma"/>
            <family val="2"/>
          </rPr>
          <t xml:space="preserve">Author:
</t>
        </r>
        <r>
          <rPr>
            <b/>
            <sz val="9"/>
            <color rgb="FF000000"/>
            <rFont val="Tahoma"/>
            <family val="2"/>
          </rPr>
          <t xml:space="preserve">0 tolerance for fraud, have a whistleblowing hotline
</t>
        </r>
      </text>
    </comment>
    <comment ref="BB11" authorId="2" shapeId="0" xr:uid="{E860849F-3051-CD43-80CA-F0EA3EE1DFBD}">
      <text>
        <r>
          <rPr>
            <b/>
            <sz val="9"/>
            <color rgb="FF000000"/>
            <rFont val="Tahoma"/>
            <family val="2"/>
          </rPr>
          <t xml:space="preserve">Author:
</t>
        </r>
        <r>
          <rPr>
            <b/>
            <sz val="9"/>
            <color rgb="FF000000"/>
            <rFont val="Tahoma"/>
            <family val="2"/>
          </rPr>
          <t>Spending on scaling up group digital life initiative</t>
        </r>
      </text>
    </comment>
    <comment ref="BC11" authorId="2" shapeId="0" xr:uid="{3806FF77-C37D-F448-94B5-E9CF38492B59}">
      <text>
        <r>
          <rPr>
            <sz val="10"/>
            <color rgb="FF000000"/>
            <rFont val="Tahoma"/>
            <family val="2"/>
          </rPr>
          <t xml:space="preserve">Author:
Group mentions collaborations with NGOs and ministries 
</t>
        </r>
        <r>
          <rPr>
            <sz val="10"/>
            <color rgb="FF000000"/>
            <rFont val="Calibri"/>
            <family val="2"/>
            <scheme val="minor"/>
          </rPr>
          <t>https://www.singtel.com/about-Us/news-releases/singtel-group-and-grabtaxi-collaborate-offer-customers-southeast-asia-mobile-
cybersecurity
singtel future makers
tes-amm recycling</t>
        </r>
      </text>
    </comment>
    <comment ref="BD11" authorId="2" shapeId="0" xr:uid="{C4BA27C0-A4DB-A440-B684-EA48C041AF78}">
      <text>
        <r>
          <rPr>
            <sz val="10"/>
            <color rgb="FF000000"/>
            <rFont val="Tahoma"/>
            <family val="2"/>
          </rPr>
          <t>Author:</t>
        </r>
        <r>
          <rPr>
            <sz val="10"/>
            <color rgb="FF000000"/>
            <rFont val="Calibri"/>
            <family val="2"/>
          </rPr>
          <t xml:space="preserve">
</t>
        </r>
        <r>
          <rPr>
            <sz val="10"/>
            <color rgb="FF000000"/>
            <rFont val="Tahoma"/>
            <family val="2"/>
          </rPr>
          <t xml:space="preserve">No mention of any specific new products in the report
</t>
        </r>
      </text>
    </comment>
    <comment ref="BH11" authorId="2" shapeId="0" xr:uid="{F340AC1A-C3B7-4D46-AC2A-9C3551A7485C}">
      <text>
        <r>
          <rPr>
            <b/>
            <sz val="9"/>
            <color rgb="FF000000"/>
            <rFont val="Tahoma"/>
            <family val="2"/>
          </rPr>
          <t xml:space="preserve">Author:
</t>
        </r>
        <r>
          <rPr>
            <b/>
            <sz val="9"/>
            <color rgb="FF000000"/>
            <rFont val="Tahoma"/>
            <family val="2"/>
          </rPr>
          <t xml:space="preserve">A wide variety of training programs - 
</t>
        </r>
        <r>
          <rPr>
            <b/>
            <sz val="9"/>
            <color rgb="FF000000"/>
            <rFont val="Tahoma"/>
            <family val="2"/>
          </rPr>
          <t xml:space="preserve">
</t>
        </r>
        <r>
          <rPr>
            <b/>
            <sz val="9"/>
            <color rgb="FF000000"/>
            <rFont val="Tahoma"/>
            <family val="2"/>
          </rPr>
          <t xml:space="preserve">YEARLY SPEND OF 22¾9 MILLION AND 32¾8 HOURS OF AVERAGE TRAINING
</t>
        </r>
      </text>
    </comment>
    <comment ref="BI11" authorId="2" shapeId="0" xr:uid="{EE38135C-FF8B-FB48-B2AA-0D71D14EBDBE}">
      <text>
        <r>
          <rPr>
            <b/>
            <sz val="10"/>
            <color rgb="FF000000"/>
            <rFont val="Tahoma"/>
            <family val="2"/>
          </rPr>
          <t>Author:</t>
        </r>
        <r>
          <rPr>
            <sz val="10"/>
            <color rgb="FF000000"/>
            <rFont val="Tahoma"/>
            <family val="2"/>
          </rPr>
          <t xml:space="preserve">
35% women in the workforce, 37% in senior management positions.</t>
        </r>
      </text>
    </comment>
    <comment ref="BJ11" authorId="2" shapeId="0" xr:uid="{CF3F7035-82CD-3644-B31C-75BECA732ABE}">
      <text>
        <r>
          <rPr>
            <b/>
            <sz val="9"/>
            <color rgb="FF000000"/>
            <rFont val="Tahoma"/>
            <family val="2"/>
          </rPr>
          <t xml:space="preserve">Author:
</t>
        </r>
        <r>
          <rPr>
            <sz val="9"/>
            <color rgb="FF000000"/>
            <rFont val="Calibri"/>
            <family val="2"/>
          </rPr>
          <t xml:space="preserve">
</t>
        </r>
        <r>
          <rPr>
            <sz val="9"/>
            <color rgb="FF000000"/>
            <rFont val="Calibri"/>
            <family val="2"/>
          </rPr>
          <t>0 tolerance for fraud, whistleblowing hotlione</t>
        </r>
      </text>
    </comment>
    <comment ref="BB12" authorId="2" shapeId="0" xr:uid="{E6804C79-5216-0E4A-A5CD-C542252BC3E2}">
      <text>
        <r>
          <rPr>
            <sz val="10"/>
            <color rgb="FF000000"/>
            <rFont val="Tahoma"/>
            <family val="2"/>
          </rPr>
          <t xml:space="preserve">Author:
</t>
        </r>
        <r>
          <rPr>
            <sz val="10"/>
            <color rgb="FF000000"/>
            <rFont val="Tahoma"/>
            <family val="2"/>
          </rPr>
          <t>Capital investment of 1.72 billion, new FutureNow innovation centre and 1 million in grants to support 48 start ups.</t>
        </r>
      </text>
    </comment>
    <comment ref="BC12" authorId="2" shapeId="0" xr:uid="{006F9CEF-DC6C-9140-9D5D-7F695C482F3A}">
      <text>
        <r>
          <rPr>
            <sz val="10"/>
            <color rgb="FF000000"/>
            <rFont val="Tahoma"/>
            <family val="2"/>
          </rPr>
          <t xml:space="preserve">Author:
</t>
        </r>
        <r>
          <rPr>
            <sz val="10"/>
            <color rgb="FF000000"/>
            <rFont val="Calibri"/>
            <family val="2"/>
            <scheme val="minor"/>
          </rPr>
          <t>https://www.singtel.com/about-Us/news-releases/singtel-colaborates-with-microsoft-to-launch-ai-powered-iot-network-cloud-ser</t>
        </r>
        <r>
          <rPr>
            <sz val="10"/>
            <color rgb="FF000000"/>
            <rFont val="Tahoma"/>
            <family val="2"/>
          </rPr>
          <t xml:space="preserve">
</t>
        </r>
      </text>
    </comment>
    <comment ref="BD12" authorId="2" shapeId="0" xr:uid="{04B9204C-83A9-8943-8FB3-3888A9C0C180}">
      <text>
        <r>
          <rPr>
            <sz val="10"/>
            <color rgb="FF000000"/>
            <rFont val="Tahoma"/>
            <family val="2"/>
          </rPr>
          <t xml:space="preserve">Author:
</t>
        </r>
        <r>
          <rPr>
            <sz val="10"/>
            <color rgb="FF000000"/>
            <rFont val="Tahoma"/>
            <family val="2"/>
          </rPr>
          <t xml:space="preserve">
</t>
        </r>
        <r>
          <rPr>
            <sz val="10"/>
            <color rgb="FF000000"/>
            <rFont val="Tahoma"/>
            <family val="2"/>
          </rPr>
          <t xml:space="preserve">Telecom company, with little fundamental new products yearly.
</t>
        </r>
        <r>
          <rPr>
            <sz val="10"/>
            <color rgb="FF000000"/>
            <rFont val="Tahoma"/>
            <family val="2"/>
          </rPr>
          <t xml:space="preserve">
</t>
        </r>
        <r>
          <rPr>
            <sz val="10"/>
            <color rgb="FF000000"/>
            <rFont val="Tahoma"/>
            <family val="2"/>
          </rPr>
          <t>Group Digital Life segment - generating increasingly larger revenues</t>
        </r>
      </text>
    </comment>
    <comment ref="BH12" authorId="2" shapeId="0" xr:uid="{1A6423B3-3935-2545-B7AB-4AF5432854B2}">
      <text>
        <r>
          <rPr>
            <sz val="10"/>
            <color rgb="FF000000"/>
            <rFont val="Tahoma"/>
            <family val="2"/>
          </rPr>
          <t xml:space="preserve">Author:
</t>
        </r>
        <r>
          <rPr>
            <sz val="10"/>
            <color rgb="FF000000"/>
            <rFont val="Tahoma"/>
            <family val="2"/>
          </rPr>
          <t xml:space="preserve">
</t>
        </r>
        <r>
          <rPr>
            <sz val="10"/>
            <color rgb="FF000000"/>
            <rFont val="Tahoma"/>
            <family val="2"/>
          </rPr>
          <t xml:space="preserve">A wide variety of online and offline training systems to keep their employees upto date.
</t>
        </r>
        <r>
          <rPr>
            <sz val="10"/>
            <color rgb="FF000000"/>
            <rFont val="Tahoma"/>
            <family val="2"/>
          </rPr>
          <t xml:space="preserve">
</t>
        </r>
        <r>
          <rPr>
            <sz val="10"/>
            <color rgb="FF000000"/>
            <rFont val="Tahoma"/>
            <family val="2"/>
          </rPr>
          <t>training investment of 26.1 million yearly</t>
        </r>
      </text>
    </comment>
    <comment ref="BI12" authorId="2" shapeId="0" xr:uid="{5DA01A8B-7354-7149-8E4D-7728D269A8D2}">
      <text>
        <r>
          <rPr>
            <sz val="10"/>
            <color rgb="FF000000"/>
            <rFont val="Tahoma"/>
            <family val="2"/>
          </rPr>
          <t xml:space="preserve">Author:
</t>
        </r>
        <r>
          <rPr>
            <sz val="10"/>
            <color rgb="FF000000"/>
            <rFont val="Tahoma"/>
            <family val="2"/>
          </rPr>
          <t xml:space="preserve">
</t>
        </r>
        <r>
          <rPr>
            <sz val="10"/>
            <color rgb="FF000000"/>
            <rFont val="Tahoma"/>
            <family val="2"/>
          </rPr>
          <t>Progress on gender diversity in top and middle management, 34% of workforce is female.</t>
        </r>
      </text>
    </comment>
    <comment ref="BJ12" authorId="2" shapeId="0" xr:uid="{B177EF84-8954-C74E-84DB-184F040B8227}">
      <text>
        <r>
          <rPr>
            <b/>
            <sz val="10"/>
            <color rgb="FF000000"/>
            <rFont val="Tahoma"/>
            <family val="2"/>
          </rPr>
          <t xml:space="preserve">Author:
</t>
        </r>
        <r>
          <rPr>
            <b/>
            <sz val="10"/>
            <color rgb="FF000000"/>
            <rFont val="Calibri"/>
            <family val="2"/>
            <scheme val="minor"/>
          </rPr>
          <t>0 tolerance for fraud, have a whistleblowing hotline</t>
        </r>
        <r>
          <rPr>
            <sz val="10"/>
            <color rgb="FF000000"/>
            <rFont val="Calibri"/>
            <family val="2"/>
            <scheme val="minor"/>
          </rPr>
          <t xml:space="preserve">
</t>
        </r>
      </text>
    </comment>
    <comment ref="BP12" authorId="2" shapeId="0" xr:uid="{54C92339-B20E-714B-B188-AFB8589ECD64}">
      <text>
        <r>
          <rPr>
            <b/>
            <sz val="10"/>
            <color rgb="FF000000"/>
            <rFont val="Tahoma"/>
            <family val="2"/>
          </rPr>
          <t>Author:</t>
        </r>
        <r>
          <rPr>
            <sz val="10"/>
            <color rgb="FF000000"/>
            <rFont val="Tahoma"/>
            <family val="2"/>
          </rPr>
          <t xml:space="preserve">
</t>
        </r>
        <r>
          <rPr>
            <sz val="10"/>
            <color rgb="FF000000"/>
            <rFont val="Tahoma"/>
            <family val="2"/>
          </rPr>
          <t xml:space="preserve">Autonomy, a startup acquired by HP, was accused of fraud.
</t>
        </r>
      </text>
    </comment>
    <comment ref="BB13" authorId="2" shapeId="0" xr:uid="{893E6109-D0CD-7E46-90C2-FFCC8CCA584E}">
      <text>
        <r>
          <rPr>
            <b/>
            <sz val="9"/>
            <color indexed="81"/>
            <rFont val="宋体"/>
            <family val="3"/>
            <charset val="134"/>
          </rPr>
          <t>Author:</t>
        </r>
        <r>
          <rPr>
            <sz val="9"/>
            <color indexed="81"/>
            <rFont val="宋体"/>
            <family val="3"/>
            <charset val="134"/>
          </rPr>
          <t xml:space="preserve">
Visa launched an online toolkit to help businesses make the transition to chip technology. Details are in page 16.</t>
        </r>
      </text>
    </comment>
    <comment ref="BC13" authorId="2" shapeId="0" xr:uid="{522138BA-C97E-4F45-B475-78D3BAE403B8}">
      <text>
        <r>
          <rPr>
            <b/>
            <sz val="9"/>
            <color indexed="81"/>
            <rFont val="宋体"/>
            <family val="3"/>
            <charset val="134"/>
          </rPr>
          <t>Author:</t>
        </r>
        <r>
          <rPr>
            <sz val="9"/>
            <color indexed="81"/>
            <rFont val="宋体"/>
            <family val="3"/>
            <charset val="134"/>
          </rPr>
          <t xml:space="preserve">
Visa supported community banks and credit unions to expand their reach to underserved minority households through a new program with the Filene Research Institute. The program is designed to identify, test and replicate programs serving minority groups in the U.S. and Canada.Page 20.</t>
        </r>
      </text>
    </comment>
    <comment ref="BD13" authorId="2" shapeId="0" xr:uid="{9856D234-36A1-3D48-B2B4-C8640E3018C1}">
      <text>
        <r>
          <rPr>
            <b/>
            <sz val="9"/>
            <color indexed="81"/>
            <rFont val="宋体"/>
            <family val="3"/>
            <charset val="134"/>
          </rPr>
          <t>Author:</t>
        </r>
        <r>
          <rPr>
            <sz val="9"/>
            <color indexed="81"/>
            <rFont val="宋体"/>
            <family val="3"/>
            <charset val="134"/>
          </rPr>
          <t xml:space="preserve">
Visa, working with Diamond Bank, Women's World Banking and EFInA, created an innovative savings product called "BETA Savings" that overcomes the barriers preventing these women entrepreneurs from saving their money more securely.Page 20.</t>
        </r>
      </text>
    </comment>
    <comment ref="BH13" authorId="2" shapeId="0" xr:uid="{9AE4CAF5-2552-8442-9AD8-B82624D21794}">
      <text>
        <r>
          <rPr>
            <b/>
            <sz val="9"/>
            <color indexed="81"/>
            <rFont val="宋体"/>
            <family val="3"/>
            <charset val="134"/>
          </rPr>
          <t>Author:</t>
        </r>
        <r>
          <rPr>
            <sz val="9"/>
            <color indexed="81"/>
            <rFont val="宋体"/>
            <family val="3"/>
            <charset val="134"/>
          </rPr>
          <t xml:space="preserve">
In FY15,2118 employees completed a leadership or professional skill development program, and 42% of eligible people leaders have participated in development programs targeted at first-time managers and middle managers.</t>
        </r>
      </text>
    </comment>
    <comment ref="BI13" authorId="2" shapeId="0" xr:uid="{C93845CD-AE16-3B41-9392-073722078545}">
      <text>
        <r>
          <rPr>
            <b/>
            <sz val="9"/>
            <color indexed="81"/>
            <rFont val="宋体"/>
            <family val="3"/>
            <charset val="134"/>
          </rPr>
          <t>Author:</t>
        </r>
        <r>
          <rPr>
            <sz val="9"/>
            <color indexed="81"/>
            <rFont val="宋体"/>
            <family val="3"/>
            <charset val="134"/>
          </rPr>
          <t xml:space="preserve">
On page 27, VISA elaborated the diversity and inclusiveness of the enterprise from the aspects of employees' background, skills and experience, sexual orientation, gender, etc, without quantitative data.</t>
        </r>
      </text>
    </comment>
    <comment ref="BP13" authorId="2" shapeId="0" xr:uid="{2E14CA11-C90B-9B4A-8050-0F75FA4557B8}">
      <text>
        <r>
          <rPr>
            <b/>
            <sz val="9"/>
            <color indexed="81"/>
            <rFont val="宋体"/>
            <family val="3"/>
            <charset val="134"/>
          </rPr>
          <t>Author:</t>
        </r>
        <r>
          <rPr>
            <sz val="9"/>
            <color indexed="81"/>
            <rFont val="宋体"/>
            <family val="3"/>
            <charset val="134"/>
          </rPr>
          <t xml:space="preserve">
Climate change:D85</t>
        </r>
      </text>
    </comment>
    <comment ref="BB14" authorId="2" shapeId="0" xr:uid="{276492C6-97B5-734F-98DF-D77322145772}">
      <text>
        <r>
          <rPr>
            <b/>
            <sz val="9"/>
            <color indexed="81"/>
            <rFont val="宋体"/>
            <family val="3"/>
            <charset val="134"/>
          </rPr>
          <t>Author:</t>
        </r>
        <r>
          <rPr>
            <sz val="9"/>
            <color indexed="81"/>
            <rFont val="宋体"/>
            <family val="3"/>
            <charset val="134"/>
          </rPr>
          <t xml:space="preserve">
Visa launched three regional innovation centers in Singapore, Miami and Dubai in 2016, this is their first regional ones in a global network designed to provide clients and partners with an innovative space to co-create the next generation of commerce applications with them.Page13.</t>
        </r>
      </text>
    </comment>
    <comment ref="BC14" authorId="2" shapeId="0" xr:uid="{906F9260-E55A-2449-A54A-4BA26A107660}">
      <text>
        <r>
          <rPr>
            <b/>
            <sz val="9"/>
            <color indexed="81"/>
            <rFont val="宋体"/>
            <family val="3"/>
            <charset val="134"/>
          </rPr>
          <t>Author:</t>
        </r>
        <r>
          <rPr>
            <sz val="9"/>
            <color indexed="81"/>
            <rFont val="宋体"/>
            <family val="3"/>
            <charset val="134"/>
          </rPr>
          <t xml:space="preserve">
Built new partnerships supporting Internet of Things in 2016, including with IBM's Watson loT platform and connected car partners.</t>
        </r>
      </text>
    </comment>
    <comment ref="BD14" authorId="2" shapeId="0" xr:uid="{DF68B1F2-6D16-8141-BC39-5C417D1A3CFA}">
      <text>
        <r>
          <rPr>
            <b/>
            <sz val="9"/>
            <color indexed="81"/>
            <rFont val="宋体"/>
            <family val="3"/>
            <charset val="134"/>
          </rPr>
          <t>Author:</t>
        </r>
        <r>
          <rPr>
            <sz val="9"/>
            <color indexed="81"/>
            <rFont val="宋体"/>
            <family val="3"/>
            <charset val="134"/>
          </rPr>
          <t xml:space="preserve">
Enhanced and expanded innovative offerings in 2016, including Visa Checkout, Visa Direct, mVisa, Visa B2B Connect and others.</t>
        </r>
      </text>
    </comment>
    <comment ref="BH14" authorId="2" shapeId="0" xr:uid="{2DEFEA44-CB27-9747-BC09-7035736B6E63}">
      <text>
        <r>
          <rPr>
            <b/>
            <sz val="9"/>
            <color indexed="81"/>
            <rFont val="宋体"/>
            <family val="3"/>
            <charset val="134"/>
          </rPr>
          <t>Author:</t>
        </r>
        <r>
          <rPr>
            <sz val="9"/>
            <color indexed="81"/>
            <rFont val="宋体"/>
            <family val="3"/>
            <charset val="134"/>
          </rPr>
          <t xml:space="preserve">
VISA attaches great importance to the growth and development of employees. In 2016, the 360-degree development tool was rolled out to allemployees to assess and advance their leadership skills through colleague feedback.（No quantitative data）</t>
        </r>
      </text>
    </comment>
    <comment ref="BI14" authorId="2" shapeId="0" xr:uid="{19E1E3DA-2975-5541-A0F9-1549EFE2F5DB}">
      <text>
        <r>
          <rPr>
            <b/>
            <sz val="9"/>
            <color indexed="81"/>
            <rFont val="宋体"/>
            <family val="3"/>
            <charset val="134"/>
          </rPr>
          <t>Author:</t>
        </r>
        <r>
          <rPr>
            <sz val="9"/>
            <color indexed="81"/>
            <rFont val="宋体"/>
            <family val="3"/>
            <charset val="134"/>
          </rPr>
          <t xml:space="preserve">
Gender in U.S. workforce is that 40% are female, and 32% are female leadership. Ethnicities in U.S. Workforce is that 45% are white, 36% are Asian, 12% are Hispanic and 5% black. </t>
        </r>
      </text>
    </comment>
    <comment ref="BJ14" authorId="2" shapeId="0" xr:uid="{0AF6185A-4336-684C-BFB5-B8B8C3A5BABF}">
      <text>
        <r>
          <rPr>
            <b/>
            <sz val="9"/>
            <color indexed="81"/>
            <rFont val="宋体"/>
            <family val="3"/>
            <charset val="134"/>
          </rPr>
          <t>Author:</t>
        </r>
        <r>
          <rPr>
            <sz val="9"/>
            <color indexed="81"/>
            <rFont val="宋体"/>
            <family val="3"/>
            <charset val="134"/>
          </rPr>
          <t xml:space="preserve">
VISA has their  Confidential Compliance Hotline as the whistle-blowing policy.</t>
        </r>
      </text>
    </comment>
    <comment ref="BP14" authorId="2" shapeId="0" xr:uid="{F4C7C10C-5C18-A241-AD00-7BB48EFB9F27}">
      <text>
        <r>
          <rPr>
            <b/>
            <sz val="9"/>
            <color indexed="81"/>
            <rFont val="宋体"/>
            <family val="3"/>
            <charset val="134"/>
          </rPr>
          <t>Author:</t>
        </r>
        <r>
          <rPr>
            <sz val="9"/>
            <color indexed="81"/>
            <rFont val="宋体"/>
            <family val="3"/>
            <charset val="134"/>
          </rPr>
          <t xml:space="preserve">
Climate change: C</t>
        </r>
      </text>
    </comment>
    <comment ref="BB16" authorId="1" shapeId="0" xr:uid="{8E3BB274-1C8B-1E4C-A11F-E3145C0A1F12}">
      <text>
        <r>
          <rPr>
            <b/>
            <sz val="9"/>
            <color indexed="81"/>
            <rFont val="Tahoma"/>
            <family val="2"/>
          </rPr>
          <t>Tayef Quader:</t>
        </r>
        <r>
          <rPr>
            <sz val="9"/>
            <color indexed="81"/>
            <rFont val="Tahoma"/>
            <family val="2"/>
          </rPr>
          <t xml:space="preserve">
no concrete info on research and development, and or innovation numbers</t>
        </r>
      </text>
    </comment>
    <comment ref="BC16" authorId="1" shapeId="0" xr:uid="{3453760A-2B99-2B43-91FD-1F19247E6B40}">
      <text>
        <r>
          <rPr>
            <b/>
            <sz val="9"/>
            <color indexed="81"/>
            <rFont val="Tahoma"/>
            <family val="2"/>
          </rPr>
          <t>Tayef Quader:</t>
        </r>
        <r>
          <rPr>
            <sz val="9"/>
            <color indexed="81"/>
            <rFont val="Tahoma"/>
            <family val="2"/>
          </rPr>
          <t xml:space="preserve">
We are expanding our global capabilities, through
Visa’s Cyber Fusion Framework, for rapidly collecting,
analyzing and using cyber-threat intelligence. In 2019,
we opened a new Cyber Fusion Center in Singapore.</t>
        </r>
      </text>
    </comment>
    <comment ref="BD16" authorId="1" shapeId="0" xr:uid="{C4573E5D-80D2-5340-AD0D-0F86D6E0AAC1}">
      <text>
        <r>
          <rPr>
            <b/>
            <sz val="9"/>
            <color indexed="81"/>
            <rFont val="Tahoma"/>
            <family val="2"/>
          </rPr>
          <t>Tayef Quader:</t>
        </r>
        <r>
          <rPr>
            <sz val="9"/>
            <color indexed="81"/>
            <rFont val="Tahoma"/>
            <family val="2"/>
          </rPr>
          <t xml:space="preserve">
no concrete info on new product or service launch</t>
        </r>
      </text>
    </comment>
    <comment ref="BH16" authorId="1" shapeId="0" xr:uid="{D38EEA2D-CC61-1A41-A8A1-B432B51D3CAB}">
      <text>
        <r>
          <rPr>
            <b/>
            <sz val="9"/>
            <color indexed="81"/>
            <rFont val="Tahoma"/>
            <family val="2"/>
          </rPr>
          <t>Tayef Quader:</t>
        </r>
        <r>
          <rPr>
            <sz val="9"/>
            <color indexed="81"/>
            <rFont val="Tahoma"/>
            <family val="2"/>
          </rPr>
          <t xml:space="preserve">
Visa Learning Festival
In 2019, Visa hosted our first-ever global Visa
Learning Festival, with an inaugural focus on
curiosity. The event provided Visa employees
with opportunities to explore their interests,
inspire new ideas and spark collaboration. During
the interactive three-day event, participants
heard from Visa experts, renowned authors,
industry leaders and innovators, all sharing
how curiosity led to their own personal and
professional breakthroughs. More than 70 events
took place over three days at Visa offices in 11
countries. Over 3,000 people attended the
festival live or virtually, resulting in more than
10,000 hours of learning by all attendees.
- 96% attended in optional learning
- Visa University: 80k learning courses</t>
        </r>
      </text>
    </comment>
    <comment ref="BI16" authorId="1" shapeId="0" xr:uid="{3A77DCE9-0D83-5945-9808-5EA6CA509EBB}">
      <text>
        <r>
          <rPr>
            <b/>
            <sz val="9"/>
            <color indexed="81"/>
            <rFont val="Tahoma"/>
            <family val="2"/>
          </rPr>
          <t>Tayef Quader:</t>
        </r>
        <r>
          <rPr>
            <sz val="9"/>
            <color indexed="81"/>
            <rFont val="Tahoma"/>
            <family val="2"/>
          </rPr>
          <t xml:space="preserve">
In 2019, we also continued our leadership development
programs for diverse employees, including:
 Elevate: an in-house program designed to advance
African American/Black and Hispanic/Latinx
employees at Visa. Elevate provides insights and
strategies for career advancement, exposure and
access to senior leaders and a platform to obtain
feedback. Since its launch in 2017, more than 180
employees from across our U.S. offices have
completed the program.
 Executive Edge: a global leadership program
designed for women and developed in partnership
with UC Berkeley Haas School of Business. Executive
Edge invests in the upward trajectory of key talent
within our organization and helps retain women in
leadership roles at Visa. More than 100 women have
completed Executive Edge since its launch in 2016.
Female representation at the global executive
leadership level at Visa increased from 30 percent at
the end of fiscal year 2017 to 33 percent at the end
of fiscal year 2019.</t>
        </r>
      </text>
    </comment>
    <comment ref="BJ16" authorId="1" shapeId="0" xr:uid="{E37A0BEC-32AA-5C4D-B265-DE8FD7E6DB77}">
      <text>
        <r>
          <rPr>
            <b/>
            <sz val="9"/>
            <color indexed="81"/>
            <rFont val="Tahoma"/>
            <family val="2"/>
          </rPr>
          <t>Tayef Quader:</t>
        </r>
        <r>
          <rPr>
            <sz val="9"/>
            <color indexed="81"/>
            <rFont val="Tahoma"/>
            <family val="2"/>
          </rPr>
          <t xml:space="preserve">
- Visa's confidential compliance hotline - operated by a 3rd party available in multiple languages and available 24 hours a day</t>
        </r>
      </text>
    </comment>
    <comment ref="BB17" authorId="3" shapeId="0" xr:uid="{C6B97B63-8656-6043-BE5D-89649950D1BC}">
      <text>
        <r>
          <rPr>
            <b/>
            <sz val="9"/>
            <color indexed="81"/>
            <rFont val="Calibri"/>
            <family val="2"/>
          </rPr>
          <t>Administrator:</t>
        </r>
        <r>
          <rPr>
            <sz val="9"/>
            <color indexed="81"/>
            <rFont val="Calibri"/>
            <family val="2"/>
          </rPr>
          <t xml:space="preserve">
Invested over CHF 100 Million (page 6 of sustainability report)</t>
        </r>
      </text>
    </comment>
    <comment ref="BH17" authorId="3" shapeId="0" xr:uid="{78418104-4464-4248-A522-0870D41AEFA6}">
      <text>
        <r>
          <rPr>
            <b/>
            <sz val="9"/>
            <color indexed="81"/>
            <rFont val="Calibri"/>
            <family val="2"/>
          </rPr>
          <t>Administrator:</t>
        </r>
        <r>
          <rPr>
            <sz val="9"/>
            <color indexed="81"/>
            <rFont val="Calibri"/>
            <family val="2"/>
          </rPr>
          <t xml:space="preserve">
according to page 26 of sustainability report, they have conducted Safety leadership training, Page 27 says In the USA, Schindler offers on-site education and training programs on various health topics and provides health coaches for employees and their families to help address serious medical conditions. The average number of technical training days  provided per employee in 2012 was 5.50</t>
        </r>
      </text>
    </comment>
    <comment ref="BB18" authorId="3" shapeId="0" xr:uid="{CE00FA84-5051-074E-BB4B-4E9C5F2BDACA}">
      <text>
        <r>
          <rPr>
            <b/>
            <sz val="9"/>
            <color indexed="81"/>
            <rFont val="Calibri"/>
            <family val="2"/>
          </rPr>
          <t>Administrator:</t>
        </r>
        <r>
          <rPr>
            <sz val="9"/>
            <color indexed="81"/>
            <rFont val="Calibri"/>
            <family val="2"/>
          </rPr>
          <t xml:space="preserve">
page 28 of 2016 annual report:  Schindler invested a total of CHF 141 million in R&amp;D</t>
        </r>
      </text>
    </comment>
    <comment ref="BC18" authorId="1" shapeId="0" xr:uid="{FA323EAD-EE58-B741-BA40-7CE8DDCD86C5}">
      <text>
        <r>
          <rPr>
            <b/>
            <sz val="9"/>
            <color indexed="81"/>
            <rFont val="Tahoma"/>
            <family val="2"/>
          </rPr>
          <t>Tayef Quader:</t>
        </r>
        <r>
          <rPr>
            <sz val="9"/>
            <color indexed="81"/>
            <rFont val="Tahoma"/>
            <family val="2"/>
          </rPr>
          <t xml:space="preserve">
By entering into strategic partnerships with GE Digital and Huawei Technologies, we
took an important step forward in the area of digitization and the Internet of Elevators
and Escalators (IoEE). These alliances will allow us to make targeted use of the potential
of the industrial Internet and will strengthen our position as a digital industrial company.
We also expanded our market presence in China with the acquisition of a minority
stake in the Chinese elevator company Volkslift Elevator (China) and in Germany with the
acquisition of the FB Group</t>
        </r>
      </text>
    </comment>
    <comment ref="BH18" authorId="3" shapeId="0" xr:uid="{60A95E0B-A8FA-5040-9F2C-7EABC0D4FFC6}">
      <text>
        <r>
          <rPr>
            <b/>
            <sz val="9"/>
            <color indexed="81"/>
            <rFont val="Calibri"/>
            <family val="2"/>
          </rPr>
          <t>Administrator:</t>
        </r>
        <r>
          <rPr>
            <sz val="9"/>
            <color indexed="81"/>
            <rFont val="Calibri"/>
            <family val="2"/>
          </rPr>
          <t xml:space="preserve">
page 17 of sustainability report 2016 notes that their new Shcindler City in shanghai has a training centre. Page 32 of the report states that the average number of technical training days provided per employee in 2016 was 7.7 days</t>
        </r>
      </text>
    </comment>
    <comment ref="BI18" authorId="3" shapeId="0" xr:uid="{59FD9D95-049D-B748-9D65-F24A54E7DC87}">
      <text>
        <r>
          <rPr>
            <b/>
            <sz val="9"/>
            <color indexed="81"/>
            <rFont val="Calibri"/>
            <family val="2"/>
          </rPr>
          <t>Administrator:</t>
        </r>
        <r>
          <rPr>
            <sz val="9"/>
            <color indexed="81"/>
            <rFont val="Calibri"/>
            <family val="2"/>
          </rPr>
          <t xml:space="preserve">
page 29 of sustainability report states that in 2016, they  established a Diversity Council and a Talent Management and Organizational Development (TM-OD) department within Corporate Human Resources. </t>
        </r>
      </text>
    </comment>
    <comment ref="BB19" authorId="3" shapeId="0" xr:uid="{AE089DF3-52A6-074D-BDDE-D921BDB0D757}">
      <text>
        <r>
          <rPr>
            <b/>
            <sz val="9"/>
            <color indexed="81"/>
            <rFont val="Calibri"/>
            <family val="2"/>
          </rPr>
          <t>Administrator:</t>
        </r>
        <r>
          <rPr>
            <sz val="9"/>
            <color indexed="81"/>
            <rFont val="Calibri"/>
            <family val="2"/>
          </rPr>
          <t xml:space="preserve">
Page 4 of report states that total r&amp;d investment is CHF 178 Million</t>
        </r>
      </text>
    </comment>
    <comment ref="BC19" authorId="1" shapeId="0" xr:uid="{8C092177-944A-AF4F-99E2-9AE63E693F12}">
      <text>
        <r>
          <rPr>
            <b/>
            <sz val="9"/>
            <color indexed="81"/>
            <rFont val="Tahoma"/>
            <family val="2"/>
          </rPr>
          <t>Tayef Quader:</t>
        </r>
        <r>
          <rPr>
            <sz val="9"/>
            <color indexed="81"/>
            <rFont val="Tahoma"/>
            <family val="2"/>
          </rPr>
          <t xml:space="preserve">
In 2018, employees at all levels of the
company were involved in community
development, from individually organized
initiatives to team events and national
level partnerships. Examples include:
– Initiated in 2012, The Tour de Schindler
comprised 22 cyclists in 2018 who
covered a total distance of 830 kilometers
from The Hague to Berlin. As part of
this event, Schindler and the participants
donated CHF 45 000 to cancer support
groups in Germany and the Netherlands.
– Inspired by the successful project carried
out in Morristown, New Jersey, USA,
in 2017, employees in New Holland,
Ohio, USA, volunteered to work on
renovation projects with their local
Habitat for Humanity® organization.
Schindler India has entered into a
similar partnership.
– As part of a team-building event, the
Jardine Schindler Group management
team volunteered at the Food Angel
Community Center in Hong Kong.
They helped prepare over 1 500 meals
and served them to the underprivileged.
– During ‘Movember’ 2018, Schindler
employees globally raised CHF 24 000
to address some of the biggest health
issues faced by men: prostate cancer,
testicular cancer, and mental health and
suicide prevention. </t>
        </r>
      </text>
    </comment>
    <comment ref="BH19" authorId="3" shapeId="0" xr:uid="{34C61EE9-9C51-B84B-99B1-C61EE7E4D867}">
      <text>
        <r>
          <rPr>
            <b/>
            <sz val="9"/>
            <color indexed="81"/>
            <rFont val="Calibri"/>
            <family val="2"/>
          </rPr>
          <t>Administrator:</t>
        </r>
        <r>
          <rPr>
            <sz val="9"/>
            <color indexed="81"/>
            <rFont val="Calibri"/>
            <family val="2"/>
          </rPr>
          <t xml:space="preserve">
Page 19 of report states that employees had 9.8 hours of technical and safety training on average in 2018</t>
        </r>
      </text>
    </comment>
    <comment ref="BI19" authorId="3" shapeId="0" xr:uid="{3F47D788-A508-4441-9B0D-8C9DA0176472}">
      <text>
        <r>
          <rPr>
            <b/>
            <sz val="9"/>
            <color indexed="81"/>
            <rFont val="Calibri"/>
            <family val="2"/>
          </rPr>
          <t>Administrator:</t>
        </r>
        <r>
          <rPr>
            <sz val="9"/>
            <color indexed="81"/>
            <rFont val="Calibri"/>
            <family val="2"/>
          </rPr>
          <t xml:space="preserve">
page 8 of report states that 13% of their workforce is femaleCurrently, 13% of our workforce is female,
which is reflective neither of our customers
nor of society at large. Therefore, in a
first step toward diversity action, we are
placing a particular focus on gender. 
- 2 women on board of directors
- 58 women in group management
- 19% women in leadership pipeline</t>
        </r>
      </text>
    </comment>
    <comment ref="BJ19" authorId="1" shapeId="0" xr:uid="{65865D23-C0C4-204A-BE6F-731675756D99}">
      <text>
        <r>
          <rPr>
            <b/>
            <sz val="9"/>
            <color indexed="81"/>
            <rFont val="Tahoma"/>
            <family val="2"/>
          </rPr>
          <t>Tayef Quader:</t>
        </r>
        <r>
          <rPr>
            <sz val="9"/>
            <color indexed="81"/>
            <rFont val="Tahoma"/>
            <family val="2"/>
          </rPr>
          <t xml:space="preserve">
The Chairman emeritus, Alfred N. Schindler, initiated the rollout of the Schindler Code
of Conduct (CoC) throughout the organization in 1996. The Supervisory and Strategy
Committee oversees compliance activities in coordination with the Audit Committee
and with the assistance of the Audit Expert Group. Schindler encourages good-faith
reporting of potential violations and protects whistleblowers against discrimination, as
specified in Schindler’s Whistleblower Protection Policy. Schindler´s compliance
organization consists of a compliance network composed of over 200 employees
worldwide that is integrated into the business structure. It consists of corporate
compliance, area compliance officers, and regional as well as local compliance officers.
A global network of compliance officers supports these efforts and monitors compliance with the CoC by conducting regular audits. The Group Compliance Officer has a
direct reporting line to the Group General Counsel and periodically reports to the
Audit Expert Group, the Chairman of the Audit Committee and to the Chairman of the
Board of Directors.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Tayef Quader</author>
  </authors>
  <commentList>
    <comment ref="V3" authorId="0" shapeId="0" xr:uid="{7A8F18FF-5CCE-4C75-B59B-9FE19B93C261}">
      <text>
        <r>
          <rPr>
            <b/>
            <sz val="9"/>
            <color indexed="81"/>
            <rFont val="Tahoma"/>
            <family val="2"/>
          </rPr>
          <t>Tayef Quader:</t>
        </r>
        <r>
          <rPr>
            <sz val="9"/>
            <color indexed="81"/>
            <rFont val="Tahoma"/>
            <family val="2"/>
          </rPr>
          <t xml:space="preserve">
They published their first AR in 1998. Their sustainability reports are within their AR. Earliest SR according to the website is 2015-2016 (as well as GRI's records).</t>
        </r>
      </text>
    </comment>
    <comment ref="BB3" authorId="0" shapeId="0" xr:uid="{EE55EE0E-1146-4ED2-B9B9-BD9ADD707E72}">
      <text>
        <r>
          <rPr>
            <b/>
            <sz val="9"/>
            <color indexed="81"/>
            <rFont val="Tahoma"/>
            <family val="2"/>
          </rPr>
          <t>Tayef Quader:</t>
        </r>
        <r>
          <rPr>
            <sz val="9"/>
            <color indexed="81"/>
            <rFont val="Tahoma"/>
            <family val="2"/>
          </rPr>
          <t xml:space="preserve">
- to inculcate a digital mindset and spur innovation &gt; they are running about 1,000 experiments on technology topics
- </t>
        </r>
      </text>
    </comment>
    <comment ref="BC3" authorId="0" shapeId="0" xr:uid="{A6754E2E-415A-4AB0-916C-ADF807AAA017}">
      <text>
        <r>
          <rPr>
            <b/>
            <sz val="9"/>
            <color indexed="81"/>
            <rFont val="Tahoma"/>
            <family val="2"/>
          </rPr>
          <t>Tayef Quader:</t>
        </r>
        <r>
          <rPr>
            <sz val="9"/>
            <color indexed="81"/>
            <rFont val="Tahoma"/>
            <family val="2"/>
          </rPr>
          <t xml:space="preserve">
- industry partnerships: over 50 partnerships with universities, gov agencies, knowledge partners to leverage best in class research and thinking
- DBS HotSpot - actively engaging with startup community- preaccelerator programme
- </t>
        </r>
      </text>
    </comment>
    <comment ref="BH3" authorId="0" shapeId="0" xr:uid="{16D9322E-28B7-492B-9F95-151B66EC0DA9}">
      <text>
        <r>
          <rPr>
            <b/>
            <sz val="9"/>
            <color indexed="81"/>
            <rFont val="Tahoma"/>
            <family val="2"/>
          </rPr>
          <t>Tayef Quader:</t>
        </r>
        <r>
          <rPr>
            <sz val="9"/>
            <color indexed="81"/>
            <rFont val="Tahoma"/>
            <family val="2"/>
          </rPr>
          <t xml:space="preserve">
- immersion through experiential learning
- adding digital skillsets
- training days / employee = 5.2
- voluntary attrition rate at 11.8%
- engagement score of 81%
- total employees at 22,194
</t>
        </r>
      </text>
    </comment>
    <comment ref="BI3" authorId="0" shapeId="0" xr:uid="{0A4989F3-6CC7-477B-AD85-15F941C36853}">
      <text>
        <r>
          <rPr>
            <b/>
            <sz val="9"/>
            <color indexed="81"/>
            <rFont val="Tahoma"/>
            <family val="2"/>
          </rPr>
          <t>Tayef Quader:</t>
        </r>
        <r>
          <rPr>
            <sz val="9"/>
            <color indexed="81"/>
            <rFont val="Tahoma"/>
            <family val="2"/>
          </rPr>
          <t xml:space="preserve">
- workforce diversity 56:44 females to males
- </t>
        </r>
      </text>
    </comment>
    <comment ref="BJ3" authorId="0" shapeId="0" xr:uid="{41CDC574-68FA-4441-A93A-310AE55403A2}">
      <text>
        <r>
          <rPr>
            <b/>
            <sz val="9"/>
            <color indexed="81"/>
            <rFont val="Tahoma"/>
            <family val="2"/>
          </rPr>
          <t>Tayef Quader:</t>
        </r>
        <r>
          <rPr>
            <sz val="9"/>
            <color indexed="81"/>
            <rFont val="Tahoma"/>
            <family val="2"/>
          </rPr>
          <t xml:space="preserve">
DBS Speak Up Service - page 62 of 2016 AR</t>
        </r>
      </text>
    </comment>
    <comment ref="BK3" authorId="0" shapeId="0" xr:uid="{15E22581-ABDB-4549-884C-0B1E835A922E}">
      <text>
        <r>
          <rPr>
            <b/>
            <sz val="9"/>
            <color indexed="81"/>
            <rFont val="Tahoma"/>
            <family val="2"/>
          </rPr>
          <t>Tayef Quader:</t>
        </r>
        <r>
          <rPr>
            <sz val="9"/>
            <color indexed="81"/>
            <rFont val="Tahoma"/>
            <family val="2"/>
          </rPr>
          <t xml:space="preserve">
- voluntary attrition rate: 13.6%
- </t>
        </r>
      </text>
    </comment>
    <comment ref="BB4" authorId="0" shapeId="0" xr:uid="{CB7F2D61-0BD6-4D7D-B96C-F3650AC0D6B9}">
      <text>
        <r>
          <rPr>
            <b/>
            <sz val="9"/>
            <color indexed="81"/>
            <rFont val="Tahoma"/>
            <family val="2"/>
          </rPr>
          <t>Tayef Quader:</t>
        </r>
        <r>
          <rPr>
            <sz val="9"/>
            <color indexed="81"/>
            <rFont val="Tahoma"/>
            <family val="2"/>
          </rPr>
          <t xml:space="preserve">
- no specific mention of R&amp;D amount, but a lot of information on innovation as DBS spends a lot on it
- virtual recruitment bot powered by AI - to improve job application experience in SG
- innovation with social enterprises on various aspects as well</t>
        </r>
      </text>
    </comment>
    <comment ref="BC4" authorId="0" shapeId="0" xr:uid="{734485F1-0141-410B-8A9D-511E2EF93505}">
      <text>
        <r>
          <rPr>
            <b/>
            <sz val="9"/>
            <color indexed="81"/>
            <rFont val="Tahoma"/>
            <family val="2"/>
          </rPr>
          <t>Tayef Quader:</t>
        </r>
        <r>
          <rPr>
            <sz val="9"/>
            <color indexed="81"/>
            <rFont val="Tahoma"/>
            <family val="2"/>
          </rPr>
          <t xml:space="preserve">
Our digital transformation is pervasive. It encompasses technology and
embraces a startup culture, while building upon and improving the
holistic customer experience at DBS. We have joined the Sustainable
Digital Finance Alliance (SDFA) and the UN Task Force on Digital
Financing for SDGs. These collaborations address the potential for
fintech-powered business innovations to reshape the financial system
in ways that better align with the needs of sustainable development.</t>
        </r>
      </text>
    </comment>
    <comment ref="BH4" authorId="0" shapeId="0" xr:uid="{6B30A1B8-A57E-4AA6-B574-7674DACD9FBA}">
      <text>
        <r>
          <rPr>
            <b/>
            <sz val="9"/>
            <color indexed="81"/>
            <rFont val="Tahoma"/>
            <family val="2"/>
          </rPr>
          <t>Tayef Quader:</t>
        </r>
        <r>
          <rPr>
            <sz val="9"/>
            <color indexed="81"/>
            <rFont val="Tahoma"/>
            <family val="2"/>
          </rPr>
          <t xml:space="preserve">
- 36.6 hours average training per employee
- 15% is voluntary attrition rate
- 28% of positions filled internally
- </t>
        </r>
      </text>
    </comment>
    <comment ref="BI4" authorId="0" shapeId="0" xr:uid="{2EA4DA58-01F6-4D4B-ADCE-3CE7B1A14AF6}">
      <text>
        <r>
          <rPr>
            <b/>
            <sz val="9"/>
            <color indexed="81"/>
            <rFont val="Tahoma"/>
            <family val="2"/>
          </rPr>
          <t>Tayef Quader:</t>
        </r>
        <r>
          <rPr>
            <sz val="9"/>
            <color indexed="81"/>
            <rFont val="Tahoma"/>
            <family val="2"/>
          </rPr>
          <t xml:space="preserve">
- 40% female representation in senior management positions (up from 38% in previous year)
- recognized for efforts through the Bloomberg Gender-Equality Index
- equal opportunity plays a big part as it is a material issue</t>
        </r>
      </text>
    </comment>
    <comment ref="BJ4" authorId="0" shapeId="0" xr:uid="{1F3237BB-8BA2-4974-80AE-4B4BE63914CC}">
      <text>
        <r>
          <rPr>
            <b/>
            <sz val="9"/>
            <color indexed="81"/>
            <rFont val="Tahoma"/>
            <family val="2"/>
          </rPr>
          <t>Tayef Quader:</t>
        </r>
        <r>
          <rPr>
            <sz val="9"/>
            <color indexed="81"/>
            <rFont val="Tahoma"/>
            <family val="2"/>
          </rPr>
          <t xml:space="preserve">
Speak Up</t>
        </r>
      </text>
    </comment>
    <comment ref="BB5" authorId="0" shapeId="0" xr:uid="{F83E455A-0781-4DEB-BCEA-984904D2DD52}">
      <text>
        <r>
          <rPr>
            <b/>
            <sz val="9"/>
            <color indexed="81"/>
            <rFont val="Tahoma"/>
            <family val="2"/>
          </rPr>
          <t>Tayef Quader:</t>
        </r>
        <r>
          <rPr>
            <sz val="9"/>
            <color indexed="81"/>
            <rFont val="Tahoma"/>
            <family val="2"/>
          </rPr>
          <t xml:space="preserve">
various innovation and technological development through their digibank and others</t>
        </r>
      </text>
    </comment>
    <comment ref="BC5" authorId="0" shapeId="0" xr:uid="{F17FF465-2825-4E85-B1F4-6F15924683EE}">
      <text>
        <r>
          <rPr>
            <b/>
            <sz val="9"/>
            <color indexed="81"/>
            <rFont val="Tahoma"/>
            <family val="2"/>
          </rPr>
          <t>Tayef Quader:</t>
        </r>
        <r>
          <rPr>
            <sz val="9"/>
            <color indexed="81"/>
            <rFont val="Tahoma"/>
            <family val="2"/>
          </rPr>
          <t xml:space="preserve">
In collaboration with the Centre for Domestic Employees and the
Singapore Police Force, we conducted financial literacy workshops for
foreign domestic workers (FDWs) to empower them with knowledge
to make informed financial decisions. With the enabling of bank
accounts, we encouraged them to consider financial planning and to
be aware of financial scams and illegal money lending. In addition,
employee volunteers from DBS People of Purpose were engaged
to be facilitators for our workshops. Through the interaction, our
employees shared their knowledge and skills and gained insights
into the FDW segment.</t>
        </r>
      </text>
    </comment>
    <comment ref="BD5" authorId="0" shapeId="0" xr:uid="{8E76C6BA-857C-4727-9C69-C98924E66CA9}">
      <text>
        <r>
          <rPr>
            <b/>
            <sz val="9"/>
            <color indexed="81"/>
            <rFont val="Tahoma"/>
            <family val="2"/>
          </rPr>
          <t>Tayef Quader:</t>
        </r>
        <r>
          <rPr>
            <sz val="9"/>
            <color indexed="81"/>
            <rFont val="Tahoma"/>
            <family val="2"/>
          </rPr>
          <t xml:space="preserve">
DigiPortfolio - one unique initiative and there are others also</t>
        </r>
      </text>
    </comment>
    <comment ref="BH5" authorId="0" shapeId="0" xr:uid="{4E610F2A-5B4A-456C-8037-825237F04323}">
      <text>
        <r>
          <rPr>
            <b/>
            <sz val="9"/>
            <color indexed="81"/>
            <rFont val="Tahoma"/>
            <family val="2"/>
          </rPr>
          <t>Tayef Quader:</t>
        </r>
        <r>
          <rPr>
            <sz val="9"/>
            <color indexed="81"/>
            <rFont val="Tahoma"/>
            <family val="2"/>
          </rPr>
          <t xml:space="preserve">
Training allows our employees to be equipped with the knowledge
to apply our policies and standards consistently. Since 2018, 772
employees have undergone ESG training in a classroom-based
setting. A total of 1,850 RMs and CRMs have completed the training
using our Responsible Financing e-learning module, representing
about 97% completion rate. At the industry level, we participated
in e-learning content developed by ABS and WWF
and offered it to our employees.</t>
        </r>
      </text>
    </comment>
    <comment ref="BI5" authorId="0" shapeId="0" xr:uid="{45B206BD-3C72-49CF-9A0C-EED4245F4FB0}">
      <text>
        <r>
          <rPr>
            <b/>
            <sz val="9"/>
            <color indexed="81"/>
            <rFont val="Tahoma"/>
            <family val="2"/>
          </rPr>
          <t>Tayef Quader:</t>
        </r>
        <r>
          <rPr>
            <sz val="9"/>
            <color indexed="81"/>
            <rFont val="Tahoma"/>
            <family val="2"/>
          </rPr>
          <t xml:space="preserve">
- Bloomberg Gender Equality Index for 3rd consecutive year and FTSE4GOOD Global Index
- Board diversity: 18%
- group management committee: 29%
- workforce: 52%
- </t>
        </r>
      </text>
    </comment>
    <comment ref="BJ5" authorId="0" shapeId="0" xr:uid="{62519123-15C0-4023-87CE-B09621BB24E8}">
      <text>
        <r>
          <rPr>
            <b/>
            <sz val="9"/>
            <color indexed="81"/>
            <rFont val="Tahoma"/>
            <family val="2"/>
          </rPr>
          <t>Tayef Quader:</t>
        </r>
        <r>
          <rPr>
            <sz val="9"/>
            <color indexed="81"/>
            <rFont val="Tahoma"/>
            <family val="2"/>
          </rPr>
          <t xml:space="preserve">
Speakup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K3" authorId="0" shapeId="0" xr:uid="{CD2E88E4-D918-40E9-AE1E-8AD8E04E47EA}">
      <text>
        <r>
          <rPr>
            <b/>
            <sz val="9"/>
            <color rgb="FF000000"/>
            <rFont val="Tahoma"/>
            <family val="2"/>
          </rPr>
          <t>Author:Launcg of  a 200 million dollar innovatin faced venture capital fund called innov8</t>
        </r>
      </text>
    </comment>
    <comment ref="AL3" authorId="0" shapeId="0" xr:uid="{FADADF1E-33BB-47C8-8708-CB68A455C8F7}">
      <text>
        <r>
          <rPr>
            <b/>
            <sz val="9"/>
            <color rgb="FF000000"/>
            <rFont val="Tahoma"/>
            <family val="2"/>
          </rPr>
          <t xml:space="preserve">Author:
</t>
        </r>
        <r>
          <rPr>
            <b/>
            <sz val="9"/>
            <color rgb="FF000000"/>
            <rFont val="Tahoma"/>
            <family val="2"/>
          </rPr>
          <t xml:space="preserve">Collaborations with NGO's and ministries for charitable works.,
</t>
        </r>
        <r>
          <rPr>
            <b/>
            <sz val="9"/>
            <color rgb="FF000000"/>
            <rFont val="Tahoma"/>
            <family val="2"/>
          </rPr>
          <t xml:space="preserve">
</t>
        </r>
        <r>
          <rPr>
            <b/>
            <sz val="9"/>
            <color rgb="FF000000"/>
            <rFont val="Tahoma"/>
            <family val="2"/>
          </rPr>
          <t xml:space="preserve">Collaborates with owned subsidiaries in australia in india
</t>
        </r>
        <r>
          <rPr>
            <b/>
            <sz val="9"/>
            <color rgb="FF000000"/>
            <rFont val="Tahoma"/>
            <family val="2"/>
          </rPr>
          <t xml:space="preserve">
</t>
        </r>
        <r>
          <rPr>
            <b/>
            <sz val="9"/>
            <color rgb="FF000000"/>
            <rFont val="Tahoma"/>
            <family val="2"/>
          </rPr>
          <t>Collaboration with Ericsson to bring LTE technology to the region.</t>
        </r>
      </text>
    </comment>
    <comment ref="AM3" authorId="0" shapeId="0" xr:uid="{BACC32A5-0030-465F-9CD7-DB65E68ECCC7}">
      <text>
        <r>
          <rPr>
            <b/>
            <sz val="9"/>
            <color rgb="FF000000"/>
            <rFont val="Tahoma"/>
            <family val="2"/>
          </rPr>
          <t xml:space="preserve">Author:
</t>
        </r>
        <r>
          <rPr>
            <sz val="9"/>
            <color rgb="FF000000"/>
            <rFont val="Tahoma"/>
            <family val="2"/>
          </rPr>
          <t>Telecom company, no mention of new products being introduced in the report.</t>
        </r>
      </text>
    </comment>
    <comment ref="AQ3" authorId="0" shapeId="0" xr:uid="{0D75A8C6-2010-44AC-AF6F-5A6ACADAFC2C}">
      <text>
        <r>
          <rPr>
            <b/>
            <sz val="9"/>
            <color rgb="FF000000"/>
            <rFont val="Tahoma"/>
            <family val="2"/>
          </rPr>
          <t xml:space="preserve">Author:
</t>
        </r>
        <r>
          <rPr>
            <sz val="9"/>
            <color rgb="FF000000"/>
            <rFont val="Tahoma"/>
            <family val="2"/>
          </rPr>
          <t>Many platforms for employee training and employees dedicated on average 32 hours to training per year page 29</t>
        </r>
      </text>
    </comment>
    <comment ref="AR3" authorId="0" shapeId="0" xr:uid="{E9218E16-1C48-4C92-8A5A-AE7BE6C50134}">
      <text>
        <r>
          <rPr>
            <b/>
            <sz val="9"/>
            <color rgb="FF000000"/>
            <rFont val="Tahoma"/>
            <family val="2"/>
          </rPr>
          <t xml:space="preserve">Author:
</t>
        </r>
        <r>
          <rPr>
            <b/>
            <sz val="9"/>
            <color rgb="FF000000"/>
            <rFont val="Tahoma"/>
            <family val="2"/>
          </rPr>
          <t xml:space="preserve">40% of workforce is women, fairly diverse in accordance to race in comparision to the national average.
</t>
        </r>
      </text>
    </comment>
    <comment ref="AS3" authorId="0" shapeId="0" xr:uid="{6A8E20BF-C308-40B4-BDD9-0DDECAB2FD0F}">
      <text>
        <r>
          <rPr>
            <b/>
            <sz val="9"/>
            <color rgb="FF000000"/>
            <rFont val="Tahoma"/>
            <family val="2"/>
          </rPr>
          <t xml:space="preserve">Author:
</t>
        </r>
        <r>
          <rPr>
            <b/>
            <sz val="9"/>
            <color rgb="FF000000"/>
            <rFont val="Tahoma"/>
            <family val="2"/>
          </rPr>
          <t xml:space="preserve">0 tolerance for fraud, have a whistleblowing hotline
</t>
        </r>
      </text>
    </comment>
    <comment ref="AK4" authorId="0" shapeId="0" xr:uid="{0677DFCB-AED5-4D1B-8CBA-26E5163D37D7}">
      <text>
        <r>
          <rPr>
            <b/>
            <sz val="9"/>
            <color rgb="FF000000"/>
            <rFont val="Tahoma"/>
            <family val="2"/>
          </rPr>
          <t xml:space="preserve">Author:
</t>
        </r>
        <r>
          <rPr>
            <b/>
            <sz val="9"/>
            <color rgb="FF000000"/>
            <rFont val="Tahoma"/>
            <family val="2"/>
          </rPr>
          <t>Spending on scaling up group digital life initiative</t>
        </r>
      </text>
    </comment>
    <comment ref="AL4" authorId="0" shapeId="0" xr:uid="{EA978973-CE62-4B17-B3B7-58FEC19D34FB}">
      <text>
        <r>
          <rPr>
            <sz val="10"/>
            <color rgb="FF000000"/>
            <rFont val="Tahoma"/>
            <family val="2"/>
          </rPr>
          <t xml:space="preserve">Author:
Group mentions collaborations with NGOs and ministries 
</t>
        </r>
        <r>
          <rPr>
            <sz val="10"/>
            <color rgb="FF000000"/>
            <rFont val="Calibri"/>
            <family val="2"/>
            <scheme val="minor"/>
          </rPr>
          <t>https://www.singtel.com/about-Us/news-releases/singtel-group-and-grabtaxi-collaborate-offer-customers-southeast-asia-mobile-
cybersecurity
singtel future makers
tes-amm recycling</t>
        </r>
      </text>
    </comment>
    <comment ref="AM4" authorId="0" shapeId="0" xr:uid="{EF4A7231-AC37-4947-B02E-3AA0F61F0622}">
      <text>
        <r>
          <rPr>
            <sz val="10"/>
            <color rgb="FF000000"/>
            <rFont val="Tahoma"/>
            <family val="2"/>
          </rPr>
          <t>Author:</t>
        </r>
        <r>
          <rPr>
            <sz val="10"/>
            <color rgb="FF000000"/>
            <rFont val="Calibri"/>
            <family val="2"/>
          </rPr>
          <t xml:space="preserve">
</t>
        </r>
        <r>
          <rPr>
            <sz val="10"/>
            <color rgb="FF000000"/>
            <rFont val="Tahoma"/>
            <family val="2"/>
          </rPr>
          <t xml:space="preserve">No mention of any specific new products in the report
</t>
        </r>
      </text>
    </comment>
    <comment ref="AQ4" authorId="0" shapeId="0" xr:uid="{84E28E8F-9917-400E-97DF-F35F1BD701EF}">
      <text>
        <r>
          <rPr>
            <b/>
            <sz val="9"/>
            <color rgb="FF000000"/>
            <rFont val="Tahoma"/>
            <family val="2"/>
          </rPr>
          <t xml:space="preserve">Author:
</t>
        </r>
        <r>
          <rPr>
            <b/>
            <sz val="9"/>
            <color rgb="FF000000"/>
            <rFont val="Tahoma"/>
            <family val="2"/>
          </rPr>
          <t xml:space="preserve">A wide variety of training programs - 
</t>
        </r>
        <r>
          <rPr>
            <b/>
            <sz val="9"/>
            <color rgb="FF000000"/>
            <rFont val="Tahoma"/>
            <family val="2"/>
          </rPr>
          <t xml:space="preserve">
</t>
        </r>
        <r>
          <rPr>
            <b/>
            <sz val="9"/>
            <color rgb="FF000000"/>
            <rFont val="Tahoma"/>
            <family val="2"/>
          </rPr>
          <t xml:space="preserve">YEARLY SPEND OF 22¾9 MILLION AND 32¾8 HOURS OF AVERAGE TRAINING
</t>
        </r>
      </text>
    </comment>
    <comment ref="AR4" authorId="0" shapeId="0" xr:uid="{A41FF7D9-4CBA-4526-903F-C0FE9DBA2B0A}">
      <text>
        <r>
          <rPr>
            <b/>
            <sz val="10"/>
            <color rgb="FF000000"/>
            <rFont val="Tahoma"/>
            <family val="2"/>
          </rPr>
          <t>Author:</t>
        </r>
        <r>
          <rPr>
            <sz val="10"/>
            <color rgb="FF000000"/>
            <rFont val="Tahoma"/>
            <family val="2"/>
          </rPr>
          <t xml:space="preserve">
35% women in the workforce, 37% in senior management positions.</t>
        </r>
      </text>
    </comment>
    <comment ref="AS4" authorId="0" shapeId="0" xr:uid="{B7C9EFB0-C9E7-4286-8FBF-BA6B995A70FB}">
      <text>
        <r>
          <rPr>
            <b/>
            <sz val="9"/>
            <color rgb="FF000000"/>
            <rFont val="Tahoma"/>
            <family val="2"/>
          </rPr>
          <t xml:space="preserve">Author:
</t>
        </r>
        <r>
          <rPr>
            <sz val="9"/>
            <color rgb="FF000000"/>
            <rFont val="Calibri"/>
            <family val="2"/>
          </rPr>
          <t xml:space="preserve">
</t>
        </r>
        <r>
          <rPr>
            <sz val="9"/>
            <color rgb="FF000000"/>
            <rFont val="Calibri"/>
            <family val="2"/>
          </rPr>
          <t>0 tolerance for fraud, whistleblowing hotlione</t>
        </r>
      </text>
    </comment>
    <comment ref="AK5" authorId="0" shapeId="0" xr:uid="{005A1F45-69AE-44BF-8215-DC6DE42FE2E5}">
      <text>
        <r>
          <rPr>
            <sz val="10"/>
            <color rgb="FF000000"/>
            <rFont val="Tahoma"/>
            <family val="2"/>
          </rPr>
          <t xml:space="preserve">Author:
</t>
        </r>
        <r>
          <rPr>
            <sz val="10"/>
            <color rgb="FF000000"/>
            <rFont val="Tahoma"/>
            <family val="2"/>
          </rPr>
          <t>Capital investment of 1.72 billion, new FutureNow innovation centre and 1 million in grants to support 48 start ups.</t>
        </r>
      </text>
    </comment>
    <comment ref="AL5" authorId="0" shapeId="0" xr:uid="{D660E24F-3F4A-43ED-961D-CD73D7D46FBD}">
      <text>
        <r>
          <rPr>
            <sz val="10"/>
            <color rgb="FF000000"/>
            <rFont val="Tahoma"/>
            <family val="2"/>
          </rPr>
          <t xml:space="preserve">Author:
</t>
        </r>
        <r>
          <rPr>
            <sz val="10"/>
            <color rgb="FF000000"/>
            <rFont val="Calibri"/>
            <family val="2"/>
            <scheme val="minor"/>
          </rPr>
          <t>https://www.singtel.com/about-Us/news-releases/singtel-colaborates-with-microsoft-to-launch-ai-powered-iot-network-cloud-ser</t>
        </r>
        <r>
          <rPr>
            <sz val="10"/>
            <color rgb="FF000000"/>
            <rFont val="Tahoma"/>
            <family val="2"/>
          </rPr>
          <t xml:space="preserve">
</t>
        </r>
      </text>
    </comment>
    <comment ref="AM5" authorId="0" shapeId="0" xr:uid="{F92A2820-83EB-4627-BC75-7EEC441B9E80}">
      <text>
        <r>
          <rPr>
            <sz val="10"/>
            <color rgb="FF000000"/>
            <rFont val="Tahoma"/>
            <family val="2"/>
          </rPr>
          <t xml:space="preserve">Author:
</t>
        </r>
        <r>
          <rPr>
            <sz val="10"/>
            <color rgb="FF000000"/>
            <rFont val="Tahoma"/>
            <family val="2"/>
          </rPr>
          <t xml:space="preserve">
</t>
        </r>
        <r>
          <rPr>
            <sz val="10"/>
            <color rgb="FF000000"/>
            <rFont val="Tahoma"/>
            <family val="2"/>
          </rPr>
          <t xml:space="preserve">Telecom company, with little fundamental new products yearly.
</t>
        </r>
        <r>
          <rPr>
            <sz val="10"/>
            <color rgb="FF000000"/>
            <rFont val="Tahoma"/>
            <family val="2"/>
          </rPr>
          <t xml:space="preserve">
</t>
        </r>
        <r>
          <rPr>
            <sz val="10"/>
            <color rgb="FF000000"/>
            <rFont val="Tahoma"/>
            <family val="2"/>
          </rPr>
          <t>Group Digital Life segment - generating increasingly larger revenues</t>
        </r>
      </text>
    </comment>
    <comment ref="AQ5" authorId="0" shapeId="0" xr:uid="{00128B07-5D03-4FF6-A21B-E036C4BD5C51}">
      <text>
        <r>
          <rPr>
            <sz val="10"/>
            <color rgb="FF000000"/>
            <rFont val="Tahoma"/>
            <family val="2"/>
          </rPr>
          <t xml:space="preserve">Author:
</t>
        </r>
        <r>
          <rPr>
            <sz val="10"/>
            <color rgb="FF000000"/>
            <rFont val="Tahoma"/>
            <family val="2"/>
          </rPr>
          <t xml:space="preserve">
</t>
        </r>
        <r>
          <rPr>
            <sz val="10"/>
            <color rgb="FF000000"/>
            <rFont val="Tahoma"/>
            <family val="2"/>
          </rPr>
          <t xml:space="preserve">A wide variety of online and offline training systems to keep their employees upto date.
</t>
        </r>
        <r>
          <rPr>
            <sz val="10"/>
            <color rgb="FF000000"/>
            <rFont val="Tahoma"/>
            <family val="2"/>
          </rPr>
          <t xml:space="preserve">
</t>
        </r>
        <r>
          <rPr>
            <sz val="10"/>
            <color rgb="FF000000"/>
            <rFont val="Tahoma"/>
            <family val="2"/>
          </rPr>
          <t>training investment of 26.1 million yearly</t>
        </r>
      </text>
    </comment>
    <comment ref="AR5" authorId="0" shapeId="0" xr:uid="{11863109-9991-48DA-94ED-CC06DE8A51A4}">
      <text>
        <r>
          <rPr>
            <sz val="10"/>
            <color rgb="FF000000"/>
            <rFont val="Tahoma"/>
            <family val="2"/>
          </rPr>
          <t xml:space="preserve">Author:
</t>
        </r>
        <r>
          <rPr>
            <sz val="10"/>
            <color rgb="FF000000"/>
            <rFont val="Tahoma"/>
            <family val="2"/>
          </rPr>
          <t xml:space="preserve">
</t>
        </r>
        <r>
          <rPr>
            <sz val="10"/>
            <color rgb="FF000000"/>
            <rFont val="Tahoma"/>
            <family val="2"/>
          </rPr>
          <t>Progress on gender diversity in top and middle management, 34% of workforce is female.</t>
        </r>
      </text>
    </comment>
    <comment ref="AS5" authorId="0" shapeId="0" xr:uid="{B8E50F67-CEA2-48A8-A523-7846A5922902}">
      <text>
        <r>
          <rPr>
            <b/>
            <sz val="10"/>
            <color rgb="FF000000"/>
            <rFont val="Tahoma"/>
            <family val="2"/>
          </rPr>
          <t xml:space="preserve">Author:
</t>
        </r>
        <r>
          <rPr>
            <b/>
            <sz val="10"/>
            <color rgb="FF000000"/>
            <rFont val="Calibri"/>
            <family val="2"/>
            <scheme val="minor"/>
          </rPr>
          <t>0 tolerance for fraud, have a whistleblowing hotline</t>
        </r>
        <r>
          <rPr>
            <sz val="10"/>
            <color rgb="FF000000"/>
            <rFont val="Calibri"/>
            <family val="2"/>
            <scheme val="minor"/>
          </rPr>
          <t xml:space="preserve">
</t>
        </r>
      </text>
    </comment>
    <comment ref="AY5" authorId="0" shapeId="0" xr:uid="{84728B2A-02D4-4A4E-BA3F-FC7B864949E1}">
      <text>
        <r>
          <rPr>
            <b/>
            <sz val="10"/>
            <color rgb="FF000000"/>
            <rFont val="Tahoma"/>
            <family val="2"/>
          </rPr>
          <t>Author:</t>
        </r>
        <r>
          <rPr>
            <sz val="10"/>
            <color rgb="FF000000"/>
            <rFont val="Tahoma"/>
            <family val="2"/>
          </rPr>
          <t xml:space="preserve">
</t>
        </r>
        <r>
          <rPr>
            <sz val="10"/>
            <color rgb="FF000000"/>
            <rFont val="Tahoma"/>
            <family val="2"/>
          </rPr>
          <t xml:space="preserve">Autonomy, a startup acquired by HP, was accused of fraud.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Tayef Quader</author>
  </authors>
  <commentList>
    <comment ref="AP3" authorId="0" shapeId="0" xr:uid="{0573C6B1-A887-4B9C-AFEF-A423CAC5AC0D}">
      <text>
        <r>
          <rPr>
            <b/>
            <sz val="9"/>
            <color indexed="81"/>
            <rFont val="宋体"/>
            <family val="3"/>
            <charset val="134"/>
          </rPr>
          <t>Author:</t>
        </r>
        <r>
          <rPr>
            <sz val="9"/>
            <color indexed="81"/>
            <rFont val="宋体"/>
            <family val="3"/>
            <charset val="134"/>
          </rPr>
          <t xml:space="preserve">
Visa launched an online toolkit to help businesses make the transition to chip technology. Details are in page 16.</t>
        </r>
      </text>
    </comment>
    <comment ref="AQ3" authorId="0" shapeId="0" xr:uid="{EDEB2F0A-B426-4220-A75E-809086622798}">
      <text>
        <r>
          <rPr>
            <b/>
            <sz val="9"/>
            <color indexed="81"/>
            <rFont val="宋体"/>
            <family val="3"/>
            <charset val="134"/>
          </rPr>
          <t>Author:</t>
        </r>
        <r>
          <rPr>
            <sz val="9"/>
            <color indexed="81"/>
            <rFont val="宋体"/>
            <family val="3"/>
            <charset val="134"/>
          </rPr>
          <t xml:space="preserve">
Visa supported community banks and credit unions to expand their reach to underserved minority households through a new program with the Filene Research Institute. The program is designed to identify, test and replicate programs serving minority groups in the U.S. and Canada.Page 20.</t>
        </r>
      </text>
    </comment>
    <comment ref="AR3" authorId="0" shapeId="0" xr:uid="{89FC9BF7-1C74-4FF8-8134-10DA324A9AA0}">
      <text>
        <r>
          <rPr>
            <b/>
            <sz val="9"/>
            <color indexed="81"/>
            <rFont val="宋体"/>
            <family val="3"/>
            <charset val="134"/>
          </rPr>
          <t>Author:</t>
        </r>
        <r>
          <rPr>
            <sz val="9"/>
            <color indexed="81"/>
            <rFont val="宋体"/>
            <family val="3"/>
            <charset val="134"/>
          </rPr>
          <t xml:space="preserve">
Visa, working with Diamond Bank, Women's World Banking and EFInA, created an innovative savings product called "BETA Savings" that overcomes the barriers preventing these women entrepreneurs from saving their money more securely.Page 20.</t>
        </r>
      </text>
    </comment>
    <comment ref="AV3" authorId="0" shapeId="0" xr:uid="{638575AA-419A-43AE-9C0D-6E21999EC8FD}">
      <text>
        <r>
          <rPr>
            <b/>
            <sz val="9"/>
            <color indexed="81"/>
            <rFont val="宋体"/>
            <family val="3"/>
            <charset val="134"/>
          </rPr>
          <t>Author:</t>
        </r>
        <r>
          <rPr>
            <sz val="9"/>
            <color indexed="81"/>
            <rFont val="宋体"/>
            <family val="3"/>
            <charset val="134"/>
          </rPr>
          <t xml:space="preserve">
In FY15,2118 employees completed a leadership or professional skill development program, and 42% of eligible people leaders have participated in development programs targeted at first-time managers and middle managers.</t>
        </r>
      </text>
    </comment>
    <comment ref="AW3" authorId="0" shapeId="0" xr:uid="{A0B0E0F9-DBAF-43B4-9F92-444488D5C457}">
      <text>
        <r>
          <rPr>
            <b/>
            <sz val="9"/>
            <color indexed="81"/>
            <rFont val="宋体"/>
            <family val="3"/>
            <charset val="134"/>
          </rPr>
          <t>Author:</t>
        </r>
        <r>
          <rPr>
            <sz val="9"/>
            <color indexed="81"/>
            <rFont val="宋体"/>
            <family val="3"/>
            <charset val="134"/>
          </rPr>
          <t xml:space="preserve">
On page 27, VISA elaborated the diversity and inclusiveness of the enterprise from the aspects of employees' background, skills and experience, sexual orientation, gender, etc, without quantitative data.</t>
        </r>
      </text>
    </comment>
    <comment ref="BD3" authorId="0" shapeId="0" xr:uid="{D4B8C02F-A153-4F7B-82BD-A241659C92E7}">
      <text>
        <r>
          <rPr>
            <b/>
            <sz val="9"/>
            <color indexed="81"/>
            <rFont val="宋体"/>
            <family val="3"/>
            <charset val="134"/>
          </rPr>
          <t>Author:</t>
        </r>
        <r>
          <rPr>
            <sz val="9"/>
            <color indexed="81"/>
            <rFont val="宋体"/>
            <family val="3"/>
            <charset val="134"/>
          </rPr>
          <t xml:space="preserve">
Climate change:D85</t>
        </r>
      </text>
    </comment>
    <comment ref="AP4" authorId="0" shapeId="0" xr:uid="{5BC26E29-02E9-4B03-B508-432D41FDAC5A}">
      <text>
        <r>
          <rPr>
            <b/>
            <sz val="9"/>
            <color indexed="81"/>
            <rFont val="宋体"/>
            <family val="3"/>
            <charset val="134"/>
          </rPr>
          <t>Author:</t>
        </r>
        <r>
          <rPr>
            <sz val="9"/>
            <color indexed="81"/>
            <rFont val="宋体"/>
            <family val="3"/>
            <charset val="134"/>
          </rPr>
          <t xml:space="preserve">
Visa launched three regional innovation centers in Singapore, Miami and Dubai in 2016, this is their first regional ones in a global network designed to provide clients and partners with an innovative space to co-create the next generation of commerce applications with them.Page13.</t>
        </r>
      </text>
    </comment>
    <comment ref="AQ4" authorId="0" shapeId="0" xr:uid="{3A4E275B-9F74-4504-897D-A4ABFDF60469}">
      <text>
        <r>
          <rPr>
            <b/>
            <sz val="9"/>
            <color indexed="81"/>
            <rFont val="宋体"/>
            <family val="3"/>
            <charset val="134"/>
          </rPr>
          <t>Author:</t>
        </r>
        <r>
          <rPr>
            <sz val="9"/>
            <color indexed="81"/>
            <rFont val="宋体"/>
            <family val="3"/>
            <charset val="134"/>
          </rPr>
          <t xml:space="preserve">
Built new partnerships supporting Internet of Things in 2016, including with IBM's Watson loT platform and connected car partners.</t>
        </r>
      </text>
    </comment>
    <comment ref="AR4" authorId="0" shapeId="0" xr:uid="{323199E2-64EA-4B61-96EA-AC1B2E264D88}">
      <text>
        <r>
          <rPr>
            <b/>
            <sz val="9"/>
            <color indexed="81"/>
            <rFont val="宋体"/>
            <family val="3"/>
            <charset val="134"/>
          </rPr>
          <t>Author:</t>
        </r>
        <r>
          <rPr>
            <sz val="9"/>
            <color indexed="81"/>
            <rFont val="宋体"/>
            <family val="3"/>
            <charset val="134"/>
          </rPr>
          <t xml:space="preserve">
Enhanced and expanded innovative offerings in 2016, including Visa Checkout, Visa Direct, mVisa, Visa B2B Connect and others.</t>
        </r>
      </text>
    </comment>
    <comment ref="AV4" authorId="0" shapeId="0" xr:uid="{54BB7652-CAA3-4BFB-A316-1DDB3FF79A75}">
      <text>
        <r>
          <rPr>
            <b/>
            <sz val="9"/>
            <color indexed="81"/>
            <rFont val="宋体"/>
            <family val="3"/>
            <charset val="134"/>
          </rPr>
          <t>Author:</t>
        </r>
        <r>
          <rPr>
            <sz val="9"/>
            <color indexed="81"/>
            <rFont val="宋体"/>
            <family val="3"/>
            <charset val="134"/>
          </rPr>
          <t xml:space="preserve">
VISA attaches great importance to the growth and development of employees. In 2016, the 360-degree development tool was rolled out to allemployees to assess and advance their leadership skills through colleague feedback.（No quantitative data）</t>
        </r>
      </text>
    </comment>
    <comment ref="AW4" authorId="0" shapeId="0" xr:uid="{2BD7FA40-3026-4ADF-80B3-E7727A813DB3}">
      <text>
        <r>
          <rPr>
            <b/>
            <sz val="9"/>
            <color indexed="81"/>
            <rFont val="宋体"/>
            <family val="3"/>
            <charset val="134"/>
          </rPr>
          <t>Author:</t>
        </r>
        <r>
          <rPr>
            <sz val="9"/>
            <color indexed="81"/>
            <rFont val="宋体"/>
            <family val="3"/>
            <charset val="134"/>
          </rPr>
          <t xml:space="preserve">
Gender in U.S. workforce is that 40% are female, and 32% are female leadership. Ethnicities in U.S. Workforce is that 45% are white, 36% are Asian, 12% are Hispanic and 5% black. </t>
        </r>
      </text>
    </comment>
    <comment ref="AX4" authorId="0" shapeId="0" xr:uid="{B038460E-DC6B-4739-8997-D59F86D10278}">
      <text>
        <r>
          <rPr>
            <b/>
            <sz val="9"/>
            <color indexed="81"/>
            <rFont val="宋体"/>
            <family val="3"/>
            <charset val="134"/>
          </rPr>
          <t>Author:</t>
        </r>
        <r>
          <rPr>
            <sz val="9"/>
            <color indexed="81"/>
            <rFont val="宋体"/>
            <family val="3"/>
            <charset val="134"/>
          </rPr>
          <t xml:space="preserve">
VISA has their  Confidential Compliance Hotline as the whistle-blowing policy.</t>
        </r>
      </text>
    </comment>
    <comment ref="BD4" authorId="0" shapeId="0" xr:uid="{4252E948-3AC4-4DCA-BD98-26B98263BE33}">
      <text>
        <r>
          <rPr>
            <b/>
            <sz val="9"/>
            <color indexed="81"/>
            <rFont val="宋体"/>
            <family val="3"/>
            <charset val="134"/>
          </rPr>
          <t>Author:</t>
        </r>
        <r>
          <rPr>
            <sz val="9"/>
            <color indexed="81"/>
            <rFont val="宋体"/>
            <family val="3"/>
            <charset val="134"/>
          </rPr>
          <t xml:space="preserve">
Climate change: C</t>
        </r>
      </text>
    </comment>
    <comment ref="AP6" authorId="1" shapeId="0" xr:uid="{1372214F-3DEC-4AB7-9655-0719A87E891E}">
      <text>
        <r>
          <rPr>
            <b/>
            <sz val="9"/>
            <color indexed="81"/>
            <rFont val="Tahoma"/>
            <family val="2"/>
          </rPr>
          <t>Tayef Quader:</t>
        </r>
        <r>
          <rPr>
            <sz val="9"/>
            <color indexed="81"/>
            <rFont val="Tahoma"/>
            <family val="2"/>
          </rPr>
          <t xml:space="preserve">
no concrete info on research and development, and or innovation numbers</t>
        </r>
      </text>
    </comment>
    <comment ref="AQ6" authorId="1" shapeId="0" xr:uid="{6C439E02-8C14-43BD-97A1-53C0EE1A7B00}">
      <text>
        <r>
          <rPr>
            <b/>
            <sz val="9"/>
            <color indexed="81"/>
            <rFont val="Tahoma"/>
            <family val="2"/>
          </rPr>
          <t>Tayef Quader:</t>
        </r>
        <r>
          <rPr>
            <sz val="9"/>
            <color indexed="81"/>
            <rFont val="Tahoma"/>
            <family val="2"/>
          </rPr>
          <t xml:space="preserve">
We are expanding our global capabilities, through
Visa’s Cyber Fusion Framework, for rapidly collecting,
analyzing and using cyber-threat intelligence. In 2019,
we opened a new Cyber Fusion Center in Singapore.</t>
        </r>
      </text>
    </comment>
    <comment ref="AR6" authorId="1" shapeId="0" xr:uid="{6D4D568B-2C74-4050-9F12-4677203E461F}">
      <text>
        <r>
          <rPr>
            <b/>
            <sz val="9"/>
            <color indexed="81"/>
            <rFont val="Tahoma"/>
            <family val="2"/>
          </rPr>
          <t>Tayef Quader:</t>
        </r>
        <r>
          <rPr>
            <sz val="9"/>
            <color indexed="81"/>
            <rFont val="Tahoma"/>
            <family val="2"/>
          </rPr>
          <t xml:space="preserve">
no concrete info on new product or service launch</t>
        </r>
      </text>
    </comment>
    <comment ref="AV6" authorId="1" shapeId="0" xr:uid="{EA1E478D-0D1F-48A1-91E4-A2C13853EABF}">
      <text>
        <r>
          <rPr>
            <b/>
            <sz val="9"/>
            <color indexed="81"/>
            <rFont val="Tahoma"/>
            <family val="2"/>
          </rPr>
          <t>Tayef Quader:</t>
        </r>
        <r>
          <rPr>
            <sz val="9"/>
            <color indexed="81"/>
            <rFont val="Tahoma"/>
            <family val="2"/>
          </rPr>
          <t xml:space="preserve">
Visa Learning Festival
In 2019, Visa hosted our first-ever global Visa
Learning Festival, with an inaugural focus on
curiosity. The event provided Visa employees
with opportunities to explore their interests,
inspire new ideas and spark collaboration. During
the interactive three-day event, participants
heard from Visa experts, renowned authors,
industry leaders and innovators, all sharing
how curiosity led to their own personal and
professional breakthroughs. More than 70 events
took place over three days at Visa offices in 11
countries. Over 3,000 people attended the
festival live or virtually, resulting in more than
10,000 hours of learning by all attendees.
- 96% attended in optional learning
- Visa University: 80k learning courses</t>
        </r>
      </text>
    </comment>
    <comment ref="AW6" authorId="1" shapeId="0" xr:uid="{62C26A8B-D3B4-4DAE-B51B-CC15FC06027C}">
      <text>
        <r>
          <rPr>
            <b/>
            <sz val="9"/>
            <color indexed="81"/>
            <rFont val="Tahoma"/>
            <family val="2"/>
          </rPr>
          <t>Tayef Quader:</t>
        </r>
        <r>
          <rPr>
            <sz val="9"/>
            <color indexed="81"/>
            <rFont val="Tahoma"/>
            <family val="2"/>
          </rPr>
          <t xml:space="preserve">
In 2019, we also continued our leadership development
programs for diverse employees, including:
 Elevate: an in-house program designed to advance
African American/Black and Hispanic/Latinx
employees at Visa. Elevate provides insights and
strategies for career advancement, exposure and
access to senior leaders and a platform to obtain
feedback. Since its launch in 2017, more than 180
employees from across our U.S. offices have
completed the program.
 Executive Edge: a global leadership program
designed for women and developed in partnership
with UC Berkeley Haas School of Business. Executive
Edge invests in the upward trajectory of key talent
within our organization and helps retain women in
leadership roles at Visa. More than 100 women have
completed Executive Edge since its launch in 2016.
Female representation at the global executive
leadership level at Visa increased from 30 percent at
the end of fiscal year 2017 to 33 percent at the end
of fiscal year 2019.</t>
        </r>
      </text>
    </comment>
    <comment ref="AX6" authorId="1" shapeId="0" xr:uid="{0E7341F6-3492-4AE2-955F-08E8167F9788}">
      <text>
        <r>
          <rPr>
            <b/>
            <sz val="9"/>
            <color indexed="81"/>
            <rFont val="Tahoma"/>
            <family val="2"/>
          </rPr>
          <t>Tayef Quader:</t>
        </r>
        <r>
          <rPr>
            <sz val="9"/>
            <color indexed="81"/>
            <rFont val="Tahoma"/>
            <family val="2"/>
          </rPr>
          <t xml:space="preserve">
- Visa's confidential compliance hotline - operated by a 3rd party available in multiple languages and available 24 hours a day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Administrator</author>
    <author>Tayef Quader</author>
  </authors>
  <commentList>
    <comment ref="AJ3" authorId="0" shapeId="0" xr:uid="{7E4EFE23-4481-406C-BEB0-1E609FC66224}">
      <text>
        <r>
          <rPr>
            <b/>
            <sz val="9"/>
            <color indexed="81"/>
            <rFont val="Calibri"/>
            <family val="2"/>
          </rPr>
          <t>Administrator:</t>
        </r>
        <r>
          <rPr>
            <sz val="9"/>
            <color indexed="81"/>
            <rFont val="Calibri"/>
            <family val="2"/>
          </rPr>
          <t xml:space="preserve">
Invested over CHF 100 Million (page 6 of sustainability report)</t>
        </r>
      </text>
    </comment>
    <comment ref="AP3" authorId="0" shapeId="0" xr:uid="{555B99B0-0BCC-428E-9C22-02D1D74C32A4}">
      <text>
        <r>
          <rPr>
            <b/>
            <sz val="9"/>
            <color indexed="81"/>
            <rFont val="Calibri"/>
            <family val="2"/>
          </rPr>
          <t>Administrator:</t>
        </r>
        <r>
          <rPr>
            <sz val="9"/>
            <color indexed="81"/>
            <rFont val="Calibri"/>
            <family val="2"/>
          </rPr>
          <t xml:space="preserve">
according to page 26 of sustainability report, they have conducted Safety leadership training, Page 27 says In the USA, Schindler offers on-site education and training programs on various health topics and provides health coaches for employees and their families to help address serious medical conditions. The average number of technical training days  provided per employee in 2012 was 5.50</t>
        </r>
      </text>
    </comment>
    <comment ref="AJ4" authorId="0" shapeId="0" xr:uid="{2DFBA59B-D0F0-48AE-BA15-4EDBFB13219E}">
      <text>
        <r>
          <rPr>
            <b/>
            <sz val="9"/>
            <color indexed="81"/>
            <rFont val="Calibri"/>
            <family val="2"/>
          </rPr>
          <t>Administrator:</t>
        </r>
        <r>
          <rPr>
            <sz val="9"/>
            <color indexed="81"/>
            <rFont val="Calibri"/>
            <family val="2"/>
          </rPr>
          <t xml:space="preserve">
page 28 of 2016 annual report:  Schindler invested a total of CHF 141 million in R&amp;D</t>
        </r>
      </text>
    </comment>
    <comment ref="AK4" authorId="1" shapeId="0" xr:uid="{3361112A-8FF7-4FF4-A879-B31D649DB078}">
      <text>
        <r>
          <rPr>
            <b/>
            <sz val="9"/>
            <color indexed="81"/>
            <rFont val="Tahoma"/>
            <family val="2"/>
          </rPr>
          <t>Tayef Quader:</t>
        </r>
        <r>
          <rPr>
            <sz val="9"/>
            <color indexed="81"/>
            <rFont val="Tahoma"/>
            <family val="2"/>
          </rPr>
          <t xml:space="preserve">
By entering into strategic partnerships with GE Digital and Huawei Technologies, we
took an important step forward in the area of digitization and the Internet of Elevators
and Escalators (IoEE). These alliances will allow us to make targeted use of the potential
of the industrial Internet and will strengthen our position as a digital industrial company.
We also expanded our market presence in China with the acquisition of a minority
stake in the Chinese elevator company Volkslift Elevator (China) and in Germany with the
acquisition of the FB Group</t>
        </r>
      </text>
    </comment>
    <comment ref="AP4" authorId="0" shapeId="0" xr:uid="{8E088B2F-8D68-4C89-97E6-E8DD451E708F}">
      <text>
        <r>
          <rPr>
            <b/>
            <sz val="9"/>
            <color indexed="81"/>
            <rFont val="Calibri"/>
            <family val="2"/>
          </rPr>
          <t>Administrator:</t>
        </r>
        <r>
          <rPr>
            <sz val="9"/>
            <color indexed="81"/>
            <rFont val="Calibri"/>
            <family val="2"/>
          </rPr>
          <t xml:space="preserve">
page 17 of sustainability report 2016 notes that their new Shcindler City in shanghai has a training centre. Page 32 of the report states that the average number of technical training days provided per employee in 2016 was 7.7 days</t>
        </r>
      </text>
    </comment>
    <comment ref="AQ4" authorId="0" shapeId="0" xr:uid="{05CD1AF8-180B-48BD-963C-38DBC9A8E9A0}">
      <text>
        <r>
          <rPr>
            <b/>
            <sz val="9"/>
            <color indexed="81"/>
            <rFont val="Calibri"/>
            <family val="2"/>
          </rPr>
          <t>Administrator:</t>
        </r>
        <r>
          <rPr>
            <sz val="9"/>
            <color indexed="81"/>
            <rFont val="Calibri"/>
            <family val="2"/>
          </rPr>
          <t xml:space="preserve">
page 29 of sustainability report states that in 2016, they  established a Diversity Council and a Talent Management and Organizational Development (TM-OD) department within Corporate Human Resources. </t>
        </r>
      </text>
    </comment>
    <comment ref="AJ5" authorId="0" shapeId="0" xr:uid="{FECB47FA-CBB5-4808-A79A-CEE5A9C485FF}">
      <text>
        <r>
          <rPr>
            <b/>
            <sz val="9"/>
            <color indexed="81"/>
            <rFont val="Calibri"/>
            <family val="2"/>
          </rPr>
          <t>Administrator:</t>
        </r>
        <r>
          <rPr>
            <sz val="9"/>
            <color indexed="81"/>
            <rFont val="Calibri"/>
            <family val="2"/>
          </rPr>
          <t xml:space="preserve">
Page 4 of report states that total r&amp;d investment is CHF 178 Million</t>
        </r>
      </text>
    </comment>
    <comment ref="AK5" authorId="1" shapeId="0" xr:uid="{E865D25F-0012-44EB-84C5-9E4F516180C7}">
      <text>
        <r>
          <rPr>
            <b/>
            <sz val="9"/>
            <color indexed="81"/>
            <rFont val="Tahoma"/>
            <family val="2"/>
          </rPr>
          <t>Tayef Quader:</t>
        </r>
        <r>
          <rPr>
            <sz val="9"/>
            <color indexed="81"/>
            <rFont val="Tahoma"/>
            <family val="2"/>
          </rPr>
          <t xml:space="preserve">
In 2018, employees at all levels of the
company were involved in community
development, from individually organized
initiatives to team events and national
level partnerships. Examples include:
– Initiated in 2012, The Tour de Schindler
comprised 22 cyclists in 2018 who
covered a total distance of 830 kilometers
from The Hague to Berlin. As part of
this event, Schindler and the participants
donated CHF 45 000 to cancer support
groups in Germany and the Netherlands.
– Inspired by the successful project carried
out in Morristown, New Jersey, USA,
in 2017, employees in New Holland,
Ohio, USA, volunteered to work on
renovation projects with their local
Habitat for Humanity® organization.
Schindler India has entered into a
similar partnership.
– As part of a team-building event, the
Jardine Schindler Group management
team volunteered at the Food Angel
Community Center in Hong Kong.
They helped prepare over 1 500 meals
and served them to the underprivileged.
– During ‘Movember’ 2018, Schindler
employees globally raised CHF 24 000
to address some of the biggest health
issues faced by men: prostate cancer,
testicular cancer, and mental health and
suicide prevention. </t>
        </r>
      </text>
    </comment>
    <comment ref="AP5" authorId="0" shapeId="0" xr:uid="{12148522-29CF-43C6-8207-8CFC5F811B14}">
      <text>
        <r>
          <rPr>
            <b/>
            <sz val="9"/>
            <color indexed="81"/>
            <rFont val="Calibri"/>
            <family val="2"/>
          </rPr>
          <t>Administrator:</t>
        </r>
        <r>
          <rPr>
            <sz val="9"/>
            <color indexed="81"/>
            <rFont val="Calibri"/>
            <family val="2"/>
          </rPr>
          <t xml:space="preserve">
Page 19 of report states that employees had 9.8 hours of technical and safety training on average in 2018</t>
        </r>
      </text>
    </comment>
    <comment ref="AQ5" authorId="0" shapeId="0" xr:uid="{8FAA839C-4A32-4C1F-BA9C-284EB765D3A0}">
      <text>
        <r>
          <rPr>
            <b/>
            <sz val="9"/>
            <color indexed="81"/>
            <rFont val="Calibri"/>
            <family val="2"/>
          </rPr>
          <t>Administrator:</t>
        </r>
        <r>
          <rPr>
            <sz val="9"/>
            <color indexed="81"/>
            <rFont val="Calibri"/>
            <family val="2"/>
          </rPr>
          <t xml:space="preserve">
page 8 of report states that 13% of their workforce is femaleCurrently, 13% of our workforce is female,
which is reflective neither of our customers
nor of society at large. Therefore, in a
first step toward diversity action, we are
placing a particular focus on gender. 
- 2 women on board of directors
- 58 women in group management
- 19% women in leadership pipeline</t>
        </r>
      </text>
    </comment>
    <comment ref="AR5" authorId="1" shapeId="0" xr:uid="{3E8DF667-93AE-437E-B96A-D02333C1FD06}">
      <text>
        <r>
          <rPr>
            <b/>
            <sz val="9"/>
            <color indexed="81"/>
            <rFont val="Tahoma"/>
            <family val="2"/>
          </rPr>
          <t>Tayef Quader:</t>
        </r>
        <r>
          <rPr>
            <sz val="9"/>
            <color indexed="81"/>
            <rFont val="Tahoma"/>
            <family val="2"/>
          </rPr>
          <t xml:space="preserve">
The Chairman emeritus, Alfred N. Schindler, initiated the rollout of the Schindler Code
of Conduct (CoC) throughout the organization in 1996. The Supervisory and Strategy
Committee oversees compliance activities in coordination with the Audit Committee
and with the assistance of the Audit Expert Group. Schindler encourages good-faith
reporting of potential violations and protects whistleblowers against discrimination, as
specified in Schindler’s Whistleblower Protection Policy. Schindler´s compliance
organization consists of a compliance network composed of over 200 employees
worldwide that is integrated into the business structure. It consists of corporate
compliance, area compliance officers, and regional as well as local compliance officers.
A global network of compliance officers supports these efforts and monitors compliance with the CoC by conducting regular audits. The Group Compliance Officer has a
direct reporting line to the Group General Counsel and periodically reports to the
Audit Expert Group, the Chairman of the Audit Committee and to the Chairman of the
Board of Directors. </t>
        </r>
      </text>
    </comment>
  </commentList>
</comments>
</file>

<file path=xl/sharedStrings.xml><?xml version="1.0" encoding="utf-8"?>
<sst xmlns="http://schemas.openxmlformats.org/spreadsheetml/2006/main" count="989" uniqueCount="324">
  <si>
    <t>Age</t>
  </si>
  <si>
    <t>Sustainability Governance</t>
  </si>
  <si>
    <t>Materiality (4)</t>
  </si>
  <si>
    <t>TARGETS (4)</t>
  </si>
  <si>
    <t>Delivery (4)</t>
  </si>
  <si>
    <t>Innovation (3)</t>
  </si>
  <si>
    <t>Flexibility (3)</t>
  </si>
  <si>
    <t>SDG(1)</t>
  </si>
  <si>
    <t>Additional Info</t>
  </si>
  <si>
    <t>RIC</t>
  </si>
  <si>
    <t>Company Name</t>
  </si>
  <si>
    <t>GICS Sector</t>
  </si>
  <si>
    <t>Country of Headquarters</t>
  </si>
  <si>
    <t>GICS Industry</t>
  </si>
  <si>
    <t>Independent Board Members</t>
  </si>
  <si>
    <t>Average Board Tenure</t>
  </si>
  <si>
    <t>10 Year Average ROCE Excluding Goodwil</t>
  </si>
  <si>
    <t>10 Year Average ROCE including Goodwill</t>
  </si>
  <si>
    <t>Last Reported ROCE</t>
  </si>
  <si>
    <t>Hist PE FY0</t>
  </si>
  <si>
    <t>Fwd PE NTM</t>
  </si>
  <si>
    <t>Dividend Yield</t>
  </si>
  <si>
    <t>Gross Margin</t>
  </si>
  <si>
    <t>10 yr ave Gross margin</t>
  </si>
  <si>
    <t>capex over revenue</t>
  </si>
  <si>
    <t>10yr aver capex to sales</t>
  </si>
  <si>
    <t>Last 3 years SR</t>
  </si>
  <si>
    <t>Stakeholder Engagement</t>
  </si>
  <si>
    <t>GRI compliant</t>
  </si>
  <si>
    <t>Total Score</t>
  </si>
  <si>
    <t>First year of SR</t>
  </si>
  <si>
    <t>First year of SE</t>
  </si>
  <si>
    <t>Analysis year</t>
  </si>
  <si>
    <t>Ownership for Sustainability Committee</t>
  </si>
  <si>
    <t xml:space="preserve">Contact Info. </t>
  </si>
  <si>
    <t>FIN - M</t>
  </si>
  <si>
    <t>FIN Comments</t>
  </si>
  <si>
    <t>ENV - M</t>
  </si>
  <si>
    <t>ENV Comments</t>
  </si>
  <si>
    <t>SOC -M</t>
  </si>
  <si>
    <t>SOC Comments</t>
  </si>
  <si>
    <t>HUM - M</t>
  </si>
  <si>
    <t>HUM Comments</t>
  </si>
  <si>
    <t>Total Score - M</t>
  </si>
  <si>
    <t>FIN - T</t>
  </si>
  <si>
    <t>ENV - T</t>
  </si>
  <si>
    <t>SOC - T</t>
  </si>
  <si>
    <t>HUM - T</t>
  </si>
  <si>
    <t>Total Score - T</t>
  </si>
  <si>
    <t>FIN - D</t>
  </si>
  <si>
    <t>ENV - D</t>
  </si>
  <si>
    <t>SOC - D</t>
  </si>
  <si>
    <t>HUM - D</t>
  </si>
  <si>
    <t>Total Score - D</t>
  </si>
  <si>
    <t>R&amp;D</t>
  </si>
  <si>
    <t>Collaboration</t>
  </si>
  <si>
    <t>New Product Launches</t>
  </si>
  <si>
    <t>Type</t>
  </si>
  <si>
    <t>Extra-ordinary Innovation</t>
  </si>
  <si>
    <t>Total Score - I</t>
  </si>
  <si>
    <t>T&amp;D</t>
  </si>
  <si>
    <t>Diversity</t>
  </si>
  <si>
    <t>Whistle-blowing</t>
  </si>
  <si>
    <t>Exception Policy</t>
  </si>
  <si>
    <t>Total Score - F</t>
  </si>
  <si>
    <t>Aggregate Score</t>
  </si>
  <si>
    <t>SDGs</t>
  </si>
  <si>
    <t>Which SDG's</t>
  </si>
  <si>
    <t>CDP Score</t>
  </si>
  <si>
    <t>Scandal (if any)</t>
  </si>
  <si>
    <t>Summary</t>
  </si>
  <si>
    <t>CO2 emissions (in tonnes) from 2016</t>
  </si>
  <si>
    <t>Emissions (% change) from last year</t>
  </si>
  <si>
    <t>Carbon Intensity change</t>
  </si>
  <si>
    <t>Diversity (Female/Male) Workforce</t>
  </si>
  <si>
    <t>Diversity Managers</t>
  </si>
  <si>
    <t>Diversity Exeutives</t>
  </si>
  <si>
    <t>Baord</t>
  </si>
  <si>
    <t>Community Investments (million USD)</t>
  </si>
  <si>
    <t>Training Hours</t>
  </si>
  <si>
    <t>R&amp;D spend (million USD)</t>
  </si>
  <si>
    <t>2016-2017</t>
  </si>
  <si>
    <t>The CEO has formed a Sustainability committee which consists of senior members of the executive management team. The committee is supported by dedicated representatives from various parts of the organization who execute the strategy and collate results.</t>
  </si>
  <si>
    <t>Generic email for contact:
info_enquiry@sats.com.sg</t>
  </si>
  <si>
    <t>Material topics identified are: i) financial stability, ii) growth in new markets, and iii) competition from new modes of travel</t>
  </si>
  <si>
    <t>Material topics identified are: i) carbon emissions, ii) water scarcity, iii) food and materials waste, iv) indoor and outdoor pollution, and v) deforestation and haze.</t>
  </si>
  <si>
    <t>Material topics identified are: i) noise pollution, and ii) pandemics.</t>
  </si>
  <si>
    <t>Material topics identified are: i) the human connection, ii) changing workforce demands, iii) diversity</t>
  </si>
  <si>
    <t>Only qualitative outlook info given on 4th quarter results presentation</t>
  </si>
  <si>
    <t>2030 ambitions are: i) 100% wastewater treatment, ii) 50% water recycled for non-food use, iii) 40% use of RE in SATS-owned buildings, iv) 80% reduction in carbon footprint by 2030.</t>
  </si>
  <si>
    <t>2030 ambition: i) touch four million lives by 2030 through social and community investments</t>
  </si>
  <si>
    <t>2030 amibitions are: i) employee engagement score of 80%, ii) 30% of talents for critical and key positions filled by internal transfers, iii) 40% female representation at senior management level vi) 80 hours of training per employee by 2030 from current at 68.</t>
  </si>
  <si>
    <t>n/a</t>
  </si>
  <si>
    <t>So far seems on track as this is their first year of reporting</t>
  </si>
  <si>
    <t>On track - in the current reporting year 350,000 beneficiaries supported and close to S$1 million donated.</t>
  </si>
  <si>
    <t>On track - 74% employee engagement score.</t>
  </si>
  <si>
    <t>Builder</t>
  </si>
  <si>
    <t>SATS group supports the following SDGs: 5, 10, 12 and 13.</t>
  </si>
  <si>
    <t>2017-2018</t>
  </si>
  <si>
    <t xml:space="preserve">The CEO has formed a Sustainability committee which consists of senior members of the executive management team. </t>
  </si>
  <si>
    <t>Financial stability</t>
  </si>
  <si>
    <t>carbon emissions, sustainable sourcing, water scarcity</t>
  </si>
  <si>
    <t>Noise Pollution</t>
  </si>
  <si>
    <t>Diversity, health and well being</t>
  </si>
  <si>
    <t>To be updated</t>
  </si>
  <si>
    <t>2030 targets - 100% of waste water treated, 50% of water recycled, 100% electric ground handling equipment, 40% usage of renewable energy in SATS-owned buildings, 80% reduction in carbon footprint by 2030</t>
  </si>
  <si>
    <t>2030 ambitions - more qualitative - Touch four million lives by 2030 through social and community investments that impart our expertise, to empower people to fulfil their fullest potential</t>
  </si>
  <si>
    <t>2030 targets - Employee engagement score of 80%, 80 hours of employee training per year, 30% of talents for critical and key positions filled by internal transfers, 40% female representation at senior management level</t>
  </si>
  <si>
    <t>On track</t>
  </si>
  <si>
    <t>12,13,5,10</t>
  </si>
  <si>
    <t>F Climate
n/a Water</t>
  </si>
  <si>
    <t>2018-2019</t>
  </si>
  <si>
    <t>Sustainability framework established in 2017 and is connected by 3 pillars which are: nourishing communities, connecting people and treasuring resources. Their sustainability governance is spread across all group functions and is mainly executed in each pillar by EVP food solutions, SVP human capital, and EVP gateway services and EVP group services. A fresh SE was conducted this year with 189 respondents.</t>
  </si>
  <si>
    <t>latest materiality analysis conducted through SE where topics are: i) changing aviation markets</t>
  </si>
  <si>
    <t>material topics are: i) carbon emissions, ii) energy efficiency and transformation, iii) food waste, iv) materials waste, v) resource scarcity, and vi) sustainable sourcing and transparency in supply chains</t>
  </si>
  <si>
    <t>material topics are: i) food security and food safety, ii) cyber security, iii) health and well-being of consumers, and iv) geopolitical instability</t>
  </si>
  <si>
    <t>material topics are: i) skilled labour</t>
  </si>
  <si>
    <t>to be updated</t>
  </si>
  <si>
    <t>Besides qualitative goals, some SMART 2030 targets are: i) 80% reduction in carbon footprint by 2030, ii) 40% renewable energy in SATS-owned buildings, iii) achieve 100% wastewatet treatment, iv) use 50% recycled water for non-food use, v) use sustainable food packaging and have food wastage in all operations from 2018 baseline, vi) 100% electric ground equipment handling.</t>
  </si>
  <si>
    <t xml:space="preserve">2030 Smart goals: i) to touch 4 million lives by 2030 through social and community investments, ii) to ensure that 100% of fish and palm oil generate from certified sustainable sources, </t>
  </si>
  <si>
    <t>SMART 2030 targets: i) 40% females in senior management - i.e. VPs and above, ii) 80 hours training/employee/year, iii) fill 30% of critical and key positions with internal transfers, iv) achieve employee engagement score of 80%.
More SMART goals are: i) 50% reduction in accident frequency and lost man-days, ii) 50% reduction in ergonomic injuries through improvement of man-machine interface, iii) fully digitalized safety management system accessible worldwide.</t>
  </si>
  <si>
    <t>reporting year progress: 6% decrease in energy consumption in last 2 years, generated 4.8GWh from renewable energy, save 450k litres of fuel equivalent to 1215 tons of co2 emissions, 33% water consumption reduction in last 2 years, 93 electric ground handling equipment such as tractors, forklifts, pallet trucks (220 diesel conversion in pipeline) and established baseline carbon emissions for long term target.</t>
  </si>
  <si>
    <t>In reporting year, they partnered with 250k beneficiaries and provided over 800k donations in multiple areas and projects involving 1349 staff and 4,500 volunteer hours.</t>
  </si>
  <si>
    <t>Currently, female % is at 23% in VPs and above positions, training hours at 69, internal hire not given, and employee engagement at 76% which is better than asian average of 65%</t>
  </si>
  <si>
    <t>Builder, Explorer</t>
  </si>
  <si>
    <t>2, 3, 8, 12, and 13</t>
  </si>
  <si>
    <t>SATS.SI</t>
  </si>
  <si>
    <t>SATS Group</t>
  </si>
  <si>
    <t>Industrials</t>
  </si>
  <si>
    <t>Singapore</t>
  </si>
  <si>
    <t>Transportation</t>
  </si>
  <si>
    <t>2019-2020</t>
  </si>
  <si>
    <t>SATS has a Chief Strategy and Sustainability Officer which sits under the 'Treasuring Resources' pillar and is in charge of maintenance and training, property management, and catering and technical services. This position reports to the PCEO and then the Board - this is a newly created position this year. There's a sustainability working committee consisting of staff from 12 departments and this year this includes overseas subsidiaries also.</t>
  </si>
  <si>
    <t>2019-2020 material topics are: i) changing aviation markets and ii) cybersecurity</t>
  </si>
  <si>
    <t>topics are: i) resource scarcity, ii) materials waste, iii) energy efficiency and transformation, iv) carbon emissions, v) food waste, and vi) food innovation and technology</t>
  </si>
  <si>
    <t>topics are: i) food security and food safety, ii) sustainable sourcing and transparency in supply chains, iii) changing sustainability regulations and iv) geopolitical instability</t>
  </si>
  <si>
    <t>topics are: i) health and well-being of consumers, ii) skilled labour</t>
  </si>
  <si>
    <t>Targets by 2030:
- 100% electric ground handling equipment
- 40% RE use in SATS-owned building
- TCFD review in progress
- 100% wastewater treatment based on local regulations
- 50% water recycled for non-food use
- halve food wastage from all operations compared to 2018 baseline
- 100% of fish and palm oil from sustainable sources, and food supply traceable to origin for high-risk products</t>
  </si>
  <si>
    <t>Targets by 2030:
- introducing 100% sustainable food packaging made from recycled or renewable materials, and ensuring sustainable procurement and disposal of all resources used by 2030
- touch 4 million lives by 2030 through social and community investments</t>
  </si>
  <si>
    <t>Targets by 2030:
- fulfilling 50% of critical and key employment positions through internal transfers
- employee engagement score of 80%
- 80 hours of employee training per year
- 40% female representation at senior management level
- 50% reduction in accident frequency rate and lost-man days, 50% reduction in ergonomic injuries through the improvement of man-machine interface</t>
  </si>
  <si>
    <t>Progress:
- solar generation has risen slightly, and scope 1 and 2 of emissions have also reduced very slightly year-on-year
-  With this, SATS will achieve 13% use of renewable energy out of its total energy consumption and this project is expected to reduce 4.3 million kg of carbon dioxide emissions per year, equivalent to removing about 925 cars from the roads annually.</t>
  </si>
  <si>
    <t>Supporting various Covid-19 efforts through SATS-Creuers Ops Center, InfoHub, Cruise Dorm Comms Center - through various housing and other food catering they did quite a lot during the covid-19 period for those in community facilities and they managed that through their staff.</t>
  </si>
  <si>
    <t>Progress:
- training: males at 59.3 per year, females at 73.2 per year - avrg hours
- current diversity is at 18.3%</t>
  </si>
  <si>
    <t>2, 3, 8, 12 and 13</t>
  </si>
  <si>
    <t>Finance</t>
  </si>
  <si>
    <t>Environmental</t>
  </si>
  <si>
    <t>Social</t>
  </si>
  <si>
    <t>Human</t>
  </si>
  <si>
    <t>Innovation</t>
  </si>
  <si>
    <t>Flexibility</t>
  </si>
  <si>
    <t>2015-2016</t>
  </si>
  <si>
    <t>investor@dbs.com</t>
  </si>
  <si>
    <t>topics: challenging macroeconomic trends, combatting financial crime, responsible financing</t>
  </si>
  <si>
    <t>topics: i) climate change</t>
  </si>
  <si>
    <t>topics: i) financial inclusion and ii) fair dealing</t>
  </si>
  <si>
    <t>topics: i) talent management and retention</t>
  </si>
  <si>
    <t>Some KPIs, but not SMART targets:
- deliver consistent income growth
- cost-income ratio target of 45% or better
- specific allowances as a % of loans maintained at 19 bp
- return on equity of 12% or better in a normalised interest rate environment</t>
  </si>
  <si>
    <t>to achieve green mark certification for 20 retail branches by 2017 - only 1 year target - qualitative target focus</t>
  </si>
  <si>
    <t>Some info:
- carbon emissions from purchased electricity: 45,037 (tco2)
- energy consumption: 77,615 MWh
- paper recycled: 456 tons</t>
  </si>
  <si>
    <t>Some info on progress:
- more than 5,000 staff contributed to community and reached out to 16,000 people through 37,000 hours of volunteering</t>
  </si>
  <si>
    <t>Some info:
- employee engagement score: achieved a score of 79% (higher than APAC FSI industry score). Overall level response is at 4.39</t>
  </si>
  <si>
    <t>DBS Sustainability Council -chaired by the CSO - reports to the CEO and then CEO reports to the board.</t>
  </si>
  <si>
    <t>sustainability@dbs.com</t>
  </si>
  <si>
    <t>topics: i) financial crime, ii) data governance, iii) responsible tax management</t>
  </si>
  <si>
    <t>topics: i) climate change, ii) managing environmental footprint, iii) sustainable procurement</t>
  </si>
  <si>
    <t>topics: i) financial inclusion, ii) fair dealing, iii) social entrepreneurship</t>
  </si>
  <si>
    <t>topics: i) talent management retention, ii) workplace well-being, iii) employee volunteerism</t>
  </si>
  <si>
    <t>targets:
- aim to source 100% renewable energy for SG operations by 2030</t>
  </si>
  <si>
    <t>targets:
- they have roughly 4,500 suppliers in SG and HK so the target is to get 100% of them committed to the SSP (sustainability procurement framework)</t>
  </si>
  <si>
    <t>Progress:
- RE usage % 14 in electricity consumption</t>
  </si>
  <si>
    <t>Progress:
- on financial inclusion: supported 385,000 women in Cambodia, Philippines and Vietnam (more examplesof financial inclusion projects are there in the report).</t>
  </si>
  <si>
    <t>broad based qualitative targets on employee engagement and others</t>
  </si>
  <si>
    <t>3, 7, 8, 11, 12, 13, 14 and 15</t>
  </si>
  <si>
    <t>DBS Group</t>
  </si>
  <si>
    <t>Financial Services</t>
  </si>
  <si>
    <t>Banking</t>
  </si>
  <si>
    <t>topics are: i) preventing financial crime, ii) responsible tax management, iii) responsible financing</t>
  </si>
  <si>
    <t>topics are: i) climate change, ii) sustainable procurement, iii) managing environmental footprint</t>
  </si>
  <si>
    <t>topics are: i) financial inclusion, ii) fair dealing, iii) social entrepreneurship, iv) employee volunteerism</t>
  </si>
  <si>
    <t>topics are: i) talent management and retention, ii) diversity and equal opportunity, iii) workplace well-being</t>
  </si>
  <si>
    <t>Targets:
- on renewable financing: aim to finance 10bn of RE by 2024 with double digit growth annually
- green financing: aim to finance 10bn of green proejcts, assets and activities by 2024
- source 100% RE for SG operations by 2030</t>
  </si>
  <si>
    <t>targets:
- to grow SME customer base by 10% by 2025</t>
  </si>
  <si>
    <t>targets:
- employee volunteerism deliver 100,000 hours to 6 key markets in 2020 (includes skills-based volunteering and business expertise to solve challenges)</t>
  </si>
  <si>
    <t>Some info:
- about 14% of total energy comes from RE in their key markets (as they are signatories of RE100)
- thermal coal financing: april 2019 announcement that they will cease financing of any new thermal coal plants
- at end 2019 thermal coal mining was 1.17 bn and coal-fired power plants were 1.63 bn exposure, which is half of 3.03 bn exposure in renewable energy
- palm oil commitment announced in 2017: to work with palm oil customers who align with either NDPE or RSPO commitments</t>
  </si>
  <si>
    <t>Progress:
- various schemes in progress such as  women livelihood bond 2, retail bond market, social enterprises
- continue to ensure 100% of new suppliers commited to the sustainable procurement</t>
  </si>
  <si>
    <t>Progress:
- 88,000 employee volunteering hours delivered in 2019</t>
  </si>
  <si>
    <t>Builder, Experimenter</t>
  </si>
  <si>
    <t>5, 7, 8, 9, 12 and 13</t>
  </si>
  <si>
    <t>SDG</t>
  </si>
  <si>
    <t xml:space="preserve">No. </t>
  </si>
  <si>
    <t>Company</t>
  </si>
  <si>
    <t>Sector</t>
  </si>
  <si>
    <t>Analysis for Year</t>
  </si>
  <si>
    <t>FIN</t>
  </si>
  <si>
    <t>ENV</t>
  </si>
  <si>
    <t>SOC</t>
  </si>
  <si>
    <t>HUM</t>
  </si>
  <si>
    <t>Others</t>
  </si>
  <si>
    <t>Whistle-blowing policy</t>
  </si>
  <si>
    <t>Scandal (any info)</t>
  </si>
  <si>
    <t>Singtel</t>
  </si>
  <si>
    <t>Telecom</t>
  </si>
  <si>
    <t>Singtel Group CSR function</t>
  </si>
  <si>
    <t>csr@singtel.com</t>
  </si>
  <si>
    <t>2010 sustainability framework highlights proactive market leadership, responsible business practices, sustainable business growth</t>
  </si>
  <si>
    <t>2010 sustainability framework mentions managing waste and hazardous material responsibly, efficent energy consumption, reduce impact on GHG emissions</t>
  </si>
  <si>
    <t>2010 sustainability framework mentions community development, staff volunteerism, and engaging future leaders.</t>
  </si>
  <si>
    <t>2010 sustainability framework mentions enhancing employee well being, attract and nurture talent, and building a winning team Page 9</t>
  </si>
  <si>
    <t>Have goals for 2015, however they lack numerical targets</t>
  </si>
  <si>
    <t>100% of recycled paper for SingTel's marketing activities by 2015. Target to save 32.7 GWh of electricity over the next 3 years.</t>
  </si>
  <si>
    <t>Have goals for 2015, that include achieving S$28 million total funds raised for STLF, increase number of volunteers who contribute in community work by 50% from base in 2010 (page 48)</t>
  </si>
  <si>
    <t>Have goals for 2015 that include 100% rollout of learning interventions to close critical skill gaps. Also to achieve 85% partcipation at leadership development programmes (page 33)</t>
  </si>
  <si>
    <t>No prior SMART goals to deliver on</t>
  </si>
  <si>
    <t>No SMART targets to deliver on</t>
  </si>
  <si>
    <t>Explorer, Hunter</t>
  </si>
  <si>
    <t>N/A</t>
  </si>
  <si>
    <t>None</t>
  </si>
  <si>
    <t>Group (CSR) function</t>
  </si>
  <si>
    <t>2015 materiality assessment mentions innovation, fair marketing communications, innovation, customer satisfaction</t>
  </si>
  <si>
    <t>2015 materiality assessment mentions climate change and energy management</t>
  </si>
  <si>
    <t xml:space="preserve">2015 materiality assessment mentions cyberwellness and online safety, inclusion of vulnerable groups, </t>
  </si>
  <si>
    <t>2015 materiality assessment mentions employee health and safety, talent attraction and retention, training and education</t>
  </si>
  <si>
    <t>No SMART goals to capture more financial value in the long term mentioned on the report</t>
  </si>
  <si>
    <t>Had goals until 2015, however only short term targets mentioned in this report, claim will release new targets in 2016 after further analysis.</t>
  </si>
  <si>
    <t>They have goals for 2016, not SMART however</t>
  </si>
  <si>
    <t>They have goals for 2016, not SMART however 1 is to maintain average hours of training at 30 hrs per employee - not sure this can be considered SMART or not</t>
  </si>
  <si>
    <t>Hit targets slated for 2015, have been constantly improving, however have no put in any new forward looking targets. Page 45</t>
  </si>
  <si>
    <t>No SMART Target to deliver on</t>
  </si>
  <si>
    <t>STEL.SI</t>
  </si>
  <si>
    <t>sustainability@singtel.com</t>
  </si>
  <si>
    <t>2019 Materiality Assessment mentions fair marketing communications, innovation</t>
  </si>
  <si>
    <t xml:space="preserve">2019 Materiality Assessment mentions waste management, climate change and carbon, </t>
  </si>
  <si>
    <t>2019 materiality assessment mentions digital citizenship and online safety, inclusion of vulnerable groups.</t>
  </si>
  <si>
    <t>2019 Materiality Assessment mentions Training and education, talent attraction and retention, employee health and safety, diversity</t>
  </si>
  <si>
    <t>Long term goals for 2020, qualitatively explained but not quantitatively. Page 7</t>
  </si>
  <si>
    <t>Reduce carbon emissions intensity by 30% by 2020 and 50% by 2030, using 2015 baseline. Atleast 80% of waste generated to be disposed via reuse, recycling</t>
  </si>
  <si>
    <t>Community investment of 100 million by 2020. To reach atleast a half million students, parents and educators through digital citizenship outreach programmes.</t>
  </si>
  <si>
    <t>Atleast 30% of female employees in middle and top management, training investment of 100 million by 2020, Zero fatality rate by 2020</t>
  </si>
  <si>
    <t>Achieved 64% carbon emissions intensity reduction from base year 2015                                                    77%  of waste generated is reduced or reclycled.</t>
  </si>
  <si>
    <t>Cumulative 89.8 M invested since 2016, digitial programs cumulative outreach of 380,000</t>
  </si>
  <si>
    <t>27% of female employees in middle and top management, cumulative 104 million invested in training and development, zero fatality rate.</t>
  </si>
  <si>
    <t>3,4,5,7,8,9,10,11,12,13,17</t>
  </si>
  <si>
    <t>A- (2018)</t>
  </si>
  <si>
    <t>financial</t>
  </si>
  <si>
    <t>environmental</t>
  </si>
  <si>
    <t>social</t>
  </si>
  <si>
    <t>human</t>
  </si>
  <si>
    <t>innovation</t>
  </si>
  <si>
    <t>flexibility</t>
  </si>
  <si>
    <t>Aggregate</t>
  </si>
  <si>
    <t>VISA</t>
  </si>
  <si>
    <t>USA</t>
  </si>
  <si>
    <t> Visa's Corporate Responsibility Working Group, co-chaired by Chief Counsel Corporate and global head of Corporate Responsibility and with representation from more than a dozen senior leaders, serves as the centra coordinating body for responsibility strategy, benchmarking and reporting.</t>
  </si>
  <si>
    <t>responsibility@visa.com</t>
    <phoneticPr fontId="0" type="noConversion"/>
  </si>
  <si>
    <t>Operating revenue, operating expenses, operating income, net income and other financial data can be found in page 6.</t>
  </si>
  <si>
    <t>Climate change and energy usage,water, waste, transportation and paper use have been identified, details are in page 38.</t>
    <phoneticPr fontId="0" type="noConversion"/>
  </si>
  <si>
    <t xml:space="preserve">In page 19, 43, payments security, financial inclusion, philanthropy, public policy, local giving, humanitarian response and small business support can be found. </t>
    <phoneticPr fontId="0" type="noConversion"/>
  </si>
  <si>
    <t>Issues such as training and professional development, talent attraction and retention, diversity and inclusion, health and safety, wellness and benefits are in page 25.</t>
    <phoneticPr fontId="0" type="noConversion"/>
  </si>
  <si>
    <t>None</t>
    <phoneticPr fontId="0" type="noConversion"/>
  </si>
  <si>
    <t>Visa has committed to provide electronic payment accounts to 500 million underserved people by 2020.</t>
  </si>
  <si>
    <t>none</t>
  </si>
  <si>
    <t>Builder</t>
    <phoneticPr fontId="0" type="noConversion"/>
  </si>
  <si>
    <t>1, 2, 5, 8, 13</t>
    <phoneticPr fontId="0" type="noConversion"/>
  </si>
  <si>
    <t>2014-2016 Financial Results (GAAP, except otherwise noted), including operating revenues, operating expenses, operating income, net income, and diluted class A common stock earnings per share are in page 7 .</t>
    <phoneticPr fontId="0" type="noConversion"/>
  </si>
  <si>
    <t xml:space="preserve">Energy consumption, emissions, climate change, water use, green building and waste have been identified, details are in page 51, </t>
    <phoneticPr fontId="0" type="noConversion"/>
  </si>
  <si>
    <t xml:space="preserve">Information security, underserved help, financial literacy,  donation, community giving, stakeholder engagement are in page 59. </t>
    <phoneticPr fontId="0" type="noConversion"/>
  </si>
  <si>
    <t xml:space="preserve">In page 30, issues such as human rights, leadership ,motivation,  employee benefits, health and safety can be found. </t>
    <phoneticPr fontId="0" type="noConversion"/>
  </si>
  <si>
    <t>1, 5, 8, 13</t>
    <phoneticPr fontId="0" type="noConversion"/>
  </si>
  <si>
    <t>Tax strategy
Transaction integrity
Responsible marketing</t>
  </si>
  <si>
    <t>Environmental sustainability</t>
  </si>
  <si>
    <t>Human rights
Micro and Small enterprise</t>
  </si>
  <si>
    <t>Community support
Diversity and Inclusion
Benefits
Learning and development</t>
  </si>
  <si>
    <t>Committed to purchasing renewable electricity equivalent to 100% of global electricy usage by end 2019 (35)</t>
  </si>
  <si>
    <t>Purchase or contract to purchase renewable electricity in London, Foster City, San Francisco, Austin, and other locations (34)
No targets, but progress update on electricity, natural gas, water use and waste (33)
- they mentioned that as at end 2018 they reached about 35% of renewable electricity usage in their operations</t>
  </si>
  <si>
    <t>No goals (28):
- employee engagement survey
- Go Beyond recognition for employees</t>
  </si>
  <si>
    <t>1, 4, 5, 8, 10, 12, 13, 16, 17</t>
  </si>
  <si>
    <t>C</t>
  </si>
  <si>
    <t>https://fortune.com/2018/09/18/visa-mastercard-6-billion-price-fixing-lawsuit/
Visa and Mastercard have to pay settlements for inflating prices of interchange 
https://www.theguardian.com/world/live/2018/jun/01/visa-outage-payment-chaos-after-card-network-crashes-live-updates
VISA outage affects customers in UK, Europe</t>
  </si>
  <si>
    <t>Visa’s Corporate Responsibility and Sustainability Leadership Council serves as the central coordinating body facilitating our corporate responsibility and sustainability strategy and reporting efforts. The Leadership Council is co-chaired by our Vice President — Head of Corporate Responsibility and Sustainability and our Chief Counsel — Corporate, with cross-functional representation from more than a dozen senior leaders. The Nominating and Corporate Governance Committee of the Board has formal responsibility for and oversight of corporate responsibility and sustainability policies, programs and reporting.</t>
  </si>
  <si>
    <t>empowering people and economies</t>
  </si>
  <si>
    <t>operating responsbily and protecting the planet</t>
  </si>
  <si>
    <t>securing commerce and protecting customers</t>
  </si>
  <si>
    <t>investing in workforce</t>
  </si>
  <si>
    <t>100% renewable electricity in operations by 2020</t>
  </si>
  <si>
    <t>the 500mn unbanked population financial reach target - reached already</t>
  </si>
  <si>
    <t>targets:
- increase number of individuals from under-represented groups at VP level and above in the US by 50% in 3 years
- increase number of under-represented Visa colleagues in the US by 50% in 5 years</t>
  </si>
  <si>
    <t>in an update on early 2020 they claim that they have achieved this</t>
  </si>
  <si>
    <t>some info:
- 3,800 employees donated 4.2 mn to over 4,700 charities around the world - this was matched by Visa
- 3,800 employees reporting volunteering almost 40,000 hours for over 800 charities</t>
  </si>
  <si>
    <t>Financial</t>
  </si>
  <si>
    <t>Total</t>
  </si>
  <si>
    <t>First year of Sustainability report</t>
  </si>
  <si>
    <t>First year of Sustainability engagement</t>
  </si>
  <si>
    <t>Training and Development</t>
  </si>
  <si>
    <t>Carbon Disclosure Project Score</t>
  </si>
  <si>
    <t>Schindler Holding AG</t>
  </si>
  <si>
    <t>41 41 445 32 32</t>
  </si>
  <si>
    <t>Page 4 of their 2012 sustainability report lists the following as financial issues: Economic targets, Ethical business behaviour, Transparent reporting</t>
  </si>
  <si>
    <t>Page 4 of their 2012 sustainability report lists the following as environmental issues: Energy efficient elevators, Service fleet, production facilities, supply chain</t>
  </si>
  <si>
    <t>Page 4 of their 2012 sustainability report lists the following as social issues: Customer excellence</t>
  </si>
  <si>
    <t>Page 4 of their 2012 sustainability report lists the following as human issues :Employee safety, People development</t>
  </si>
  <si>
    <t xml:space="preserve">Page 4 of their 2012 sustainability report lists the goals for the environmental issues: Service fleet CO2 emissions to be reduced by 30% by 2016 compared to 2012 levels. Production facilities All production facilities to comply with ISO 14001 standard by 2015. </t>
  </si>
  <si>
    <t xml:space="preserve">Page 4 of their 2012 sustainability report lists the goals for the Human issues: Employee safety Lost time injury frequency rate (LTIFR) to be improved by a further
25% by 2016 compared to the 2012 rate. </t>
  </si>
  <si>
    <t>The goals have been introduced this year so they cannot deliver yet</t>
  </si>
  <si>
    <t>No smart targets therefore cannot deliver</t>
  </si>
  <si>
    <t xml:space="preserve">Page 11 of their sustainability report Financial material issues:
High Priority: Economic performance
Medium Priority: Fines, sanctions and litigations, 
</t>
  </si>
  <si>
    <t>Page 11 of their sustainability report for 2016 states the following as environmental material issues:
 High Priority:  Energy Consumption and Co2 emissions from product use and emssions from service fleet, Medium Priority: material resource depletion, indirect energy consumption, energy consumption and co2 emissions and emissions from materials including waste, non hazardous waste, 
Low Priority: Co2 emissions from business travel, non-greenhouse emissions, hazardous waste, water, Effluents, biodiversity</t>
  </si>
  <si>
    <t>Page 11 of their sustainability report Social material issues:
High Priority: Corruption and Bribery, Anti-competitive behavior and compliance, 
Medium Priority: Public policy positions 
Low Priority: Local Communities</t>
  </si>
  <si>
    <t xml:space="preserve">Page 11 of their sustainability report Human material issues:
High Priority: safety and health, passenger safety, traning and education, 
Medium Priority: Diversity and equal opportunity, Employment and labour relations, wages and employee loyalty, Customer data and privacy, marketing communications and compliance, 
</t>
  </si>
  <si>
    <t xml:space="preserve">targets: i) co2 emissions to be reduced by 30% by 2016 compared to 2012 levels in service fleet, </t>
  </si>
  <si>
    <t>They mention that they have implemented targets but do not specify these targets in detail</t>
  </si>
  <si>
    <t>inconslusive</t>
  </si>
  <si>
    <t>As they have not explicity listed goals they cannot deliver</t>
  </si>
  <si>
    <t>no financial material issues have been listed</t>
  </si>
  <si>
    <t>Page 7 of their 2018 sustainability report listed the following as environmental material issues: Lower vehicle fleet emissions, Increase sustainability
performance of suppliers</t>
  </si>
  <si>
    <t xml:space="preserve">Page 7 of their 2018 sustainability report listed the following as social material issues: Create value in
communities, Pioneer smart urban
mobility </t>
  </si>
  <si>
    <t>Page 7 of their 2018 sustainability report listed the following as human material issues: Enhance safety, Attract diverse talents</t>
  </si>
  <si>
    <t>Page 23 of sustainability report states that their targets are: to reduce CO2
 vehicle emissions by another 25% compared to 2017 levels by 2022</t>
  </si>
  <si>
    <t>Reduce the number of employee incidents and
injuries by improving our Total Case Rate (TCR) by
20% compared to 2017.</t>
  </si>
  <si>
    <t>5% - the reduction achieved in the carbon footprint of our global fleet of vehicles in relation to our 2018 revenue. This is the result of long-term efforts guided by our Global Fleet Policy, which sets out strict internal targets for the replacement of less efficient technology and emissions standards. By 2022, our ambition includes a full revamp of the fleet concept to include alternative means of transportation for technicians and
materials. 
2022 goals just set in 2018 - hence they get a 0 for delivery.</t>
  </si>
  <si>
    <t>4, 5, 8, 11, 12, 13</t>
  </si>
  <si>
    <t>Environment</t>
  </si>
  <si>
    <t>total</t>
  </si>
  <si>
    <t>Schindler Holdings AG</t>
  </si>
  <si>
    <t>SOC -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</si>
</sst>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30">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theme="9"/>
      <name val="Calibri"/>
      <family val="2"/>
      <scheme val="minor"/>
    </font>
    <font>
      <b/>
      <sz val="9"/>
      <color indexed="81"/>
      <name val="Tahoma"/>
      <family val="2"/>
    </font>
    <font>
      <sz val="9"/>
      <color indexed="81"/>
      <name val="Tahoma"/>
      <family val="2"/>
    </font>
    <font>
      <u/>
      <sz val="11"/>
      <color theme="10"/>
      <name val="Calibri"/>
      <family val="2"/>
      <scheme val="minor"/>
    </font>
    <font>
      <u/>
      <sz val="11"/>
      <color theme="1"/>
      <name val="Calibri"/>
      <family val="2"/>
      <scheme val="minor"/>
    </font>
    <font>
      <sz val="11"/>
      <color theme="4"/>
      <name val="Calibri"/>
      <family val="2"/>
      <scheme val="minor"/>
    </font>
    <font>
      <u/>
      <sz val="11"/>
      <color theme="4"/>
      <name val="Calibri"/>
      <family val="2"/>
      <scheme val="minor"/>
    </font>
    <font>
      <b/>
      <sz val="9"/>
      <color rgb="FF000000"/>
      <name val="Tahoma"/>
      <family val="2"/>
    </font>
    <font>
      <sz val="9"/>
      <color rgb="FF000000"/>
      <name val="Tahoma"/>
      <family val="2"/>
    </font>
    <font>
      <sz val="10"/>
      <color rgb="FF000000"/>
      <name val="Tahoma"/>
      <family val="2"/>
    </font>
    <font>
      <sz val="10"/>
      <color rgb="FF000000"/>
      <name val="Calibri"/>
      <family val="2"/>
      <scheme val="minor"/>
    </font>
    <font>
      <sz val="10"/>
      <color rgb="FF000000"/>
      <name val="Calibri"/>
      <family val="2"/>
    </font>
    <font>
      <b/>
      <sz val="10"/>
      <color rgb="FF000000"/>
      <name val="Tahoma"/>
      <family val="2"/>
    </font>
    <font>
      <sz val="9"/>
      <color rgb="FF000000"/>
      <name val="Calibri"/>
      <family val="2"/>
    </font>
    <font>
      <b/>
      <sz val="10"/>
      <color rgb="FF000000"/>
      <name val="Calibri"/>
      <family val="2"/>
      <scheme val="minor"/>
    </font>
    <font>
      <b/>
      <u/>
      <sz val="11"/>
      <name val="Calibri"/>
      <family val="2"/>
      <scheme val="minor"/>
    </font>
    <font>
      <b/>
      <sz val="9"/>
      <color indexed="81"/>
      <name val="宋体"/>
      <family val="3"/>
      <charset val="134"/>
    </font>
    <font>
      <sz val="9"/>
      <color indexed="81"/>
      <name val="宋体"/>
      <family val="3"/>
      <charset val="134"/>
    </font>
    <font>
      <sz val="12"/>
      <color theme="1"/>
      <name val="Calibri"/>
      <family val="2"/>
      <scheme val="minor"/>
    </font>
    <font>
      <b/>
      <sz val="12"/>
      <color theme="1"/>
      <name val="Calibri"/>
      <family val="2"/>
      <scheme val="minor"/>
    </font>
    <font>
      <b/>
      <sz val="11"/>
      <color rgb="FF000000"/>
      <name val="Calibri"/>
      <family val="2"/>
      <scheme val="minor"/>
    </font>
    <font>
      <sz val="12"/>
      <color rgb="FF000000"/>
      <name val="Calibri"/>
      <family val="2"/>
      <scheme val="minor"/>
    </font>
    <font>
      <sz val="13"/>
      <color rgb="FF485464"/>
      <name val="Calibri"/>
      <family val="2"/>
      <scheme val="minor"/>
    </font>
    <font>
      <b/>
      <sz val="9"/>
      <color indexed="81"/>
      <name val="Calibri"/>
      <family val="2"/>
    </font>
    <font>
      <sz val="9"/>
      <color indexed="81"/>
      <name val="Calibri"/>
      <family val="2"/>
    </font>
  </fonts>
  <fills count="14">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0"/>
        <bgColor indexed="64"/>
      </patternFill>
    </fill>
  </fills>
  <borders count="23">
    <border>
      <left/>
      <right/>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auto="1"/>
      </left>
      <right style="thin">
        <color auto="1"/>
      </right>
      <top/>
      <bottom style="thin">
        <color auto="1"/>
      </bottom>
      <diagonal/>
    </border>
    <border>
      <left/>
      <right/>
      <top style="thin">
        <color auto="1"/>
      </top>
      <bottom/>
      <diagonal/>
    </border>
  </borders>
  <cellStyleXfs count="4">
    <xf numFmtId="0" fontId="0" fillId="0" borderId="0"/>
    <xf numFmtId="164" fontId="1" fillId="0" borderId="0" applyFont="0" applyFill="0" applyBorder="0" applyAlignment="0" applyProtection="0"/>
    <xf numFmtId="0" fontId="8" fillId="0" borderId="0" applyNumberFormat="0" applyFill="0" applyBorder="0" applyAlignment="0" applyProtection="0"/>
    <xf numFmtId="0" fontId="23" fillId="0" borderId="0"/>
  </cellStyleXfs>
  <cellXfs count="142">
    <xf numFmtId="0" fontId="0" fillId="0" borderId="0" xfId="0"/>
    <xf numFmtId="1" fontId="0" fillId="0" borderId="0" xfId="0" applyNumberFormat="1"/>
    <xf numFmtId="0" fontId="2" fillId="9" borderId="5" xfId="0" applyFont="1" applyFill="1" applyBorder="1" applyAlignment="1">
      <alignment horizontal="center" vertical="center"/>
    </xf>
    <xf numFmtId="0" fontId="2" fillId="0" borderId="0" xfId="0" applyFont="1" applyAlignment="1">
      <alignment vertical="center" wrapText="1"/>
    </xf>
    <xf numFmtId="1" fontId="2" fillId="0" borderId="0" xfId="0" applyNumberFormat="1" applyFont="1" applyAlignment="1">
      <alignment vertical="center" wrapText="1"/>
    </xf>
    <xf numFmtId="0" fontId="0" fillId="0" borderId="8" xfId="0" applyBorder="1"/>
    <xf numFmtId="0" fontId="0" fillId="0" borderId="8" xfId="0" applyBorder="1" applyAlignment="1">
      <alignment horizontal="center" wrapText="1"/>
    </xf>
    <xf numFmtId="0" fontId="0" fillId="0" borderId="8" xfId="0" applyBorder="1" applyAlignment="1">
      <alignment horizontal="center"/>
    </xf>
    <xf numFmtId="0" fontId="0" fillId="0" borderId="9" xfId="0" applyBorder="1"/>
    <xf numFmtId="0" fontId="2" fillId="9" borderId="8" xfId="0" applyFont="1" applyFill="1"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left" vertical="center"/>
    </xf>
    <xf numFmtId="0" fontId="3" fillId="0" borderId="0" xfId="0" applyFont="1"/>
    <xf numFmtId="164" fontId="3" fillId="0" borderId="0" xfId="1" applyFont="1" applyAlignment="1">
      <alignment horizontal="right"/>
    </xf>
    <xf numFmtId="1" fontId="3" fillId="0" borderId="0" xfId="0" applyNumberFormat="1" applyFont="1"/>
    <xf numFmtId="1" fontId="4" fillId="0" borderId="9" xfId="0" applyNumberFormat="1" applyFont="1" applyBorder="1" applyAlignment="1">
      <alignment vertical="top" wrapText="1"/>
    </xf>
    <xf numFmtId="1" fontId="4" fillId="0" borderId="9" xfId="0" applyNumberFormat="1" applyFont="1" applyBorder="1" applyAlignment="1">
      <alignment horizontal="center" vertical="top" wrapText="1"/>
    </xf>
    <xf numFmtId="0" fontId="0" fillId="0" borderId="9" xfId="0" applyBorder="1" applyAlignment="1">
      <alignment horizontal="left" vertical="top" wrapText="1"/>
    </xf>
    <xf numFmtId="0" fontId="0" fillId="0" borderId="9" xfId="0" applyBorder="1" applyAlignment="1">
      <alignment horizontal="center" vertical="top" wrapText="1"/>
    </xf>
    <xf numFmtId="0" fontId="0" fillId="0" borderId="9" xfId="0" applyBorder="1" applyAlignment="1">
      <alignment vertical="top" wrapText="1"/>
    </xf>
    <xf numFmtId="0" fontId="4" fillId="0" borderId="9" xfId="0" applyFont="1" applyBorder="1" applyAlignment="1">
      <alignment horizontal="center" vertical="top"/>
    </xf>
    <xf numFmtId="0" fontId="4" fillId="0" borderId="9" xfId="0" applyFont="1" applyBorder="1" applyAlignment="1">
      <alignment vertical="top" wrapText="1"/>
    </xf>
    <xf numFmtId="0" fontId="2" fillId="9" borderId="9" xfId="0" applyFont="1" applyFill="1" applyBorder="1" applyAlignment="1">
      <alignment horizontal="center" vertical="top" wrapText="1"/>
    </xf>
    <xf numFmtId="0" fontId="0" fillId="0" borderId="9" xfId="0" applyBorder="1" applyAlignment="1">
      <alignment horizontal="center" vertical="center" wrapText="1"/>
    </xf>
    <xf numFmtId="0" fontId="0" fillId="0" borderId="9" xfId="0" applyBorder="1" applyAlignment="1">
      <alignment horizontal="left" vertical="center" wrapText="1"/>
    </xf>
    <xf numFmtId="0" fontId="5" fillId="0" borderId="0" xfId="0" applyFont="1"/>
    <xf numFmtId="0" fontId="8" fillId="0" borderId="9" xfId="2" applyBorder="1" applyAlignment="1">
      <alignment horizontal="left" vertical="top" wrapText="1"/>
    </xf>
    <xf numFmtId="0" fontId="0" fillId="0" borderId="10" xfId="0" applyBorder="1"/>
    <xf numFmtId="0" fontId="0" fillId="0" borderId="6" xfId="0" applyBorder="1"/>
    <xf numFmtId="0" fontId="0" fillId="0" borderId="11" xfId="0" applyBorder="1"/>
    <xf numFmtId="0" fontId="0" fillId="0" borderId="1" xfId="0" applyBorder="1"/>
    <xf numFmtId="0" fontId="0" fillId="0" borderId="2" xfId="0" applyBorder="1" applyAlignment="1">
      <alignment horizontal="center" wrapText="1"/>
    </xf>
    <xf numFmtId="0" fontId="0" fillId="0" borderId="5" xfId="0" applyBorder="1"/>
    <xf numFmtId="0" fontId="0" fillId="0" borderId="9" xfId="0" applyBorder="1" applyAlignment="1">
      <alignment horizontal="center" wrapText="1"/>
    </xf>
    <xf numFmtId="0" fontId="0" fillId="9" borderId="9" xfId="0" applyFill="1" applyBorder="1"/>
    <xf numFmtId="0" fontId="0" fillId="0" borderId="9" xfId="0" applyBorder="1" applyAlignment="1">
      <alignment horizontal="left" vertical="top"/>
    </xf>
    <xf numFmtId="0" fontId="2" fillId="0" borderId="9" xfId="0" applyFont="1" applyBorder="1" applyAlignment="1">
      <alignment horizontal="left" vertical="top"/>
    </xf>
    <xf numFmtId="0" fontId="2" fillId="0" borderId="9" xfId="0" applyFont="1" applyBorder="1" applyAlignment="1">
      <alignment horizontal="left" vertical="top" wrapText="1"/>
    </xf>
    <xf numFmtId="0" fontId="9" fillId="0" borderId="9" xfId="2" applyFont="1" applyBorder="1" applyAlignment="1">
      <alignment horizontal="left" vertical="top" wrapText="1"/>
    </xf>
    <xf numFmtId="0" fontId="0" fillId="0" borderId="9" xfId="0" applyBorder="1" applyAlignment="1">
      <alignment horizontal="center" vertical="top"/>
    </xf>
    <xf numFmtId="0" fontId="0" fillId="13" borderId="9" xfId="0" applyFill="1" applyBorder="1" applyAlignment="1">
      <alignment horizontal="center" vertical="top" wrapText="1"/>
    </xf>
    <xf numFmtId="0" fontId="2" fillId="9" borderId="9" xfId="0" applyFont="1" applyFill="1" applyBorder="1" applyAlignment="1">
      <alignment horizontal="center" vertical="top"/>
    </xf>
    <xf numFmtId="0" fontId="10" fillId="0" borderId="9" xfId="0" applyFont="1" applyBorder="1" applyAlignment="1">
      <alignment horizontal="left" vertical="top" wrapText="1"/>
    </xf>
    <xf numFmtId="0" fontId="9" fillId="0" borderId="9" xfId="2" applyFont="1" applyFill="1" applyBorder="1" applyAlignment="1">
      <alignment horizontal="left" vertical="top"/>
    </xf>
    <xf numFmtId="0" fontId="0" fillId="13" borderId="9" xfId="0" applyFill="1" applyBorder="1" applyAlignment="1">
      <alignment horizontal="left" vertical="top" wrapText="1"/>
    </xf>
    <xf numFmtId="0" fontId="11" fillId="0" borderId="9" xfId="2" applyFont="1" applyBorder="1" applyAlignment="1">
      <alignment horizontal="left" vertical="top"/>
    </xf>
    <xf numFmtId="0" fontId="0" fillId="0" borderId="0" xfId="0" applyAlignment="1">
      <alignment horizontal="left" vertical="top" wrapText="1"/>
    </xf>
    <xf numFmtId="0" fontId="0" fillId="0" borderId="8" xfId="0" applyBorder="1" applyAlignment="1">
      <alignment horizontal="left"/>
    </xf>
    <xf numFmtId="0" fontId="2" fillId="0" borderId="9" xfId="0" applyFont="1" applyBorder="1" applyAlignment="1">
      <alignment horizontal="center" vertical="top" wrapText="1"/>
    </xf>
    <xf numFmtId="1" fontId="20" fillId="0" borderId="9" xfId="0" applyNumberFormat="1" applyFont="1" applyBorder="1" applyAlignment="1">
      <alignment vertical="top" wrapText="1"/>
    </xf>
    <xf numFmtId="0" fontId="8" fillId="0" borderId="9" xfId="2" applyBorder="1" applyAlignment="1">
      <alignment horizontal="center" vertical="top" wrapText="1"/>
    </xf>
    <xf numFmtId="0" fontId="8" fillId="0" borderId="0" xfId="2" applyAlignment="1">
      <alignment wrapText="1"/>
    </xf>
    <xf numFmtId="0" fontId="0" fillId="0" borderId="12" xfId="0" applyBorder="1" applyAlignment="1">
      <alignment horizontal="center" vertical="top" wrapText="1"/>
    </xf>
    <xf numFmtId="0" fontId="0" fillId="0" borderId="9" xfId="0" applyBorder="1" applyAlignment="1">
      <alignment horizontal="center" vertical="center"/>
    </xf>
    <xf numFmtId="1" fontId="4" fillId="0" borderId="9" xfId="0" applyNumberFormat="1" applyFont="1" applyBorder="1" applyAlignment="1">
      <alignment horizontal="center" vertical="center" wrapText="1"/>
    </xf>
    <xf numFmtId="1" fontId="0" fillId="0" borderId="9" xfId="0" applyNumberFormat="1" applyBorder="1" applyAlignment="1">
      <alignment horizontal="center" vertical="center"/>
    </xf>
    <xf numFmtId="0" fontId="24" fillId="0" borderId="13" xfId="3" applyFont="1" applyBorder="1" applyAlignment="1">
      <alignment vertical="center"/>
    </xf>
    <xf numFmtId="0" fontId="24" fillId="0" borderId="14" xfId="3" applyFont="1" applyBorder="1" applyAlignment="1">
      <alignment vertical="center"/>
    </xf>
    <xf numFmtId="0" fontId="24" fillId="0" borderId="15" xfId="3" applyFont="1" applyBorder="1" applyAlignment="1">
      <alignment vertical="center"/>
    </xf>
    <xf numFmtId="0" fontId="24" fillId="0" borderId="18" xfId="3" applyFont="1" applyBorder="1" applyAlignment="1">
      <alignment horizontal="center" vertical="center" wrapText="1"/>
    </xf>
    <xf numFmtId="0" fontId="24" fillId="0" borderId="19" xfId="3" applyFont="1" applyBorder="1" applyAlignment="1">
      <alignment vertical="center"/>
    </xf>
    <xf numFmtId="0" fontId="24" fillId="0" borderId="20" xfId="3" applyFont="1" applyBorder="1" applyAlignment="1">
      <alignment horizontal="center" vertical="center" wrapText="1"/>
    </xf>
    <xf numFmtId="0" fontId="24" fillId="0" borderId="18" xfId="3" applyFont="1" applyBorder="1" applyAlignment="1">
      <alignment vertical="center"/>
    </xf>
    <xf numFmtId="0" fontId="23" fillId="0" borderId="18" xfId="3" applyBorder="1"/>
    <xf numFmtId="0" fontId="24" fillId="0" borderId="21" xfId="3" applyFont="1" applyBorder="1" applyAlignment="1">
      <alignment horizontal="center" vertical="center" wrapText="1"/>
    </xf>
    <xf numFmtId="0" fontId="24" fillId="9" borderId="21" xfId="3" applyFont="1" applyFill="1" applyBorder="1" applyAlignment="1">
      <alignment horizontal="center" vertical="center" wrapText="1"/>
    </xf>
    <xf numFmtId="0" fontId="23" fillId="0" borderId="0" xfId="3"/>
    <xf numFmtId="0" fontId="23" fillId="0" borderId="12" xfId="3" applyBorder="1" applyAlignment="1">
      <alignment horizontal="center" vertical="center" wrapText="1"/>
    </xf>
    <xf numFmtId="0" fontId="23" fillId="0" borderId="21" xfId="3" applyBorder="1" applyAlignment="1">
      <alignment horizontal="center" vertical="center" wrapText="1"/>
    </xf>
    <xf numFmtId="0" fontId="23" fillId="9" borderId="21" xfId="3" applyFill="1" applyBorder="1" applyAlignment="1">
      <alignment horizontal="center" vertical="center" wrapText="1"/>
    </xf>
    <xf numFmtId="0" fontId="23" fillId="0" borderId="12" xfId="3" applyBorder="1" applyAlignment="1">
      <alignment horizontal="center" vertical="center" wrapText="1"/>
    </xf>
    <xf numFmtId="0" fontId="26" fillId="0" borderId="8" xfId="3" applyFont="1" applyBorder="1" applyAlignment="1">
      <alignment horizontal="center" vertical="center" wrapText="1"/>
    </xf>
    <xf numFmtId="0" fontId="23" fillId="0" borderId="21" xfId="3" applyBorder="1" applyAlignment="1">
      <alignment horizontal="center" vertical="center" wrapText="1"/>
    </xf>
    <xf numFmtId="0" fontId="23" fillId="0" borderId="8" xfId="3" applyBorder="1" applyAlignment="1">
      <alignment horizontal="center" vertical="center" wrapText="1"/>
    </xf>
    <xf numFmtId="0" fontId="23" fillId="0" borderId="9" xfId="3" applyBorder="1" applyAlignment="1">
      <alignment horizontal="center" vertical="center" wrapText="1"/>
    </xf>
    <xf numFmtId="0" fontId="27" fillId="0" borderId="9" xfId="3" applyFont="1" applyBorder="1" applyAlignment="1">
      <alignment horizontal="center" vertical="center" wrapText="1"/>
    </xf>
    <xf numFmtId="0" fontId="23" fillId="0" borderId="22" xfId="3" applyBorder="1" applyAlignment="1">
      <alignment vertical="center" wrapText="1"/>
    </xf>
    <xf numFmtId="0" fontId="2" fillId="0" borderId="22" xfId="3" applyFont="1" applyBorder="1" applyAlignment="1">
      <alignment vertical="center" wrapText="1"/>
    </xf>
    <xf numFmtId="0" fontId="23" fillId="0" borderId="22" xfId="3" applyBorder="1" applyAlignment="1">
      <alignment horizontal="center" vertical="center" wrapText="1"/>
    </xf>
    <xf numFmtId="0" fontId="23" fillId="0" borderId="22" xfId="3" applyBorder="1" applyAlignment="1">
      <alignment wrapText="1"/>
    </xf>
    <xf numFmtId="0" fontId="23" fillId="0" borderId="22" xfId="3" applyBorder="1"/>
    <xf numFmtId="0" fontId="23" fillId="0" borderId="0" xfId="3" applyAlignment="1">
      <alignment vertical="center" wrapText="1"/>
    </xf>
    <xf numFmtId="0" fontId="2" fillId="0" borderId="0" xfId="3" applyFont="1" applyAlignment="1">
      <alignment vertical="center" wrapText="1"/>
    </xf>
    <xf numFmtId="0" fontId="23" fillId="0" borderId="0" xfId="3" applyAlignment="1">
      <alignment horizontal="center" vertical="center" wrapText="1"/>
    </xf>
    <xf numFmtId="0" fontId="8" fillId="0" borderId="0" xfId="2" applyBorder="1" applyAlignment="1">
      <alignment horizontal="center" vertical="center" wrapText="1"/>
    </xf>
    <xf numFmtId="0" fontId="23" fillId="13" borderId="0" xfId="3" applyFill="1" applyAlignment="1">
      <alignment horizontal="center" vertical="center" wrapText="1"/>
    </xf>
    <xf numFmtId="0" fontId="0" fillId="8" borderId="4" xfId="0" applyFill="1" applyBorder="1" applyAlignment="1">
      <alignment horizontal="center"/>
    </xf>
    <xf numFmtId="0" fontId="0" fillId="8" borderId="2" xfId="0" applyFill="1" applyBorder="1" applyAlignment="1">
      <alignment horizontal="center"/>
    </xf>
    <xf numFmtId="0" fontId="0" fillId="8" borderId="3" xfId="0" applyFill="1" applyBorder="1" applyAlignment="1">
      <alignment horizontal="center"/>
    </xf>
    <xf numFmtId="0" fontId="0" fillId="10" borderId="4" xfId="0" applyFill="1" applyBorder="1" applyAlignment="1">
      <alignment horizontal="center" wrapText="1"/>
    </xf>
    <xf numFmtId="0" fontId="0" fillId="10" borderId="6" xfId="0" applyFill="1" applyBorder="1" applyAlignment="1">
      <alignment horizontal="center" wrapText="1"/>
    </xf>
    <xf numFmtId="0" fontId="0" fillId="11" borderId="7" xfId="0" applyFill="1" applyBorder="1" applyAlignment="1">
      <alignment horizontal="center"/>
    </xf>
    <xf numFmtId="0" fontId="0" fillId="11" borderId="0" xfId="0" applyFill="1" applyAlignment="1">
      <alignment horizontal="center"/>
    </xf>
    <xf numFmtId="0" fontId="0" fillId="2" borderId="1" xfId="0" applyFill="1" applyBorder="1" applyAlignment="1">
      <alignment horizontal="center" wrapText="1"/>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3" borderId="4" xfId="0" applyFill="1" applyBorder="1" applyAlignment="1">
      <alignment horizontal="center" wrapText="1"/>
    </xf>
    <xf numFmtId="0" fontId="0" fillId="3" borderId="3" xfId="0" applyFill="1" applyBorder="1" applyAlignment="1">
      <alignment horizontal="center" wrapText="1"/>
    </xf>
    <xf numFmtId="0" fontId="0" fillId="4" borderId="4"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5" borderId="4"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6" borderId="4"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0" fillId="7"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12" borderId="4" xfId="0" applyFill="1" applyBorder="1" applyAlignment="1">
      <alignment horizontal="center"/>
    </xf>
    <xf numFmtId="0" fontId="0" fillId="12" borderId="2" xfId="0" applyFill="1" applyBorder="1" applyAlignment="1">
      <alignment horizontal="center"/>
    </xf>
    <xf numFmtId="0" fontId="0" fillId="12" borderId="3" xfId="0" applyFill="1" applyBorder="1" applyAlignment="1">
      <alignment horizontal="center"/>
    </xf>
    <xf numFmtId="0" fontId="0" fillId="0" borderId="4" xfId="0" applyBorder="1" applyAlignment="1">
      <alignment horizontal="center" wrapText="1"/>
    </xf>
    <xf numFmtId="0" fontId="0" fillId="0" borderId="6" xfId="0" applyBorder="1" applyAlignment="1">
      <alignment horizontal="center" wrapText="1"/>
    </xf>
    <xf numFmtId="0" fontId="0" fillId="0" borderId="1" xfId="0" applyBorder="1" applyAlignment="1">
      <alignment horizontal="center" wrapText="1"/>
    </xf>
    <xf numFmtId="0" fontId="0" fillId="0" borderId="3" xfId="0" applyBorder="1" applyAlignment="1">
      <alignment horizontal="center" wrapText="1"/>
    </xf>
    <xf numFmtId="0" fontId="24" fillId="12" borderId="16" xfId="3" applyFont="1" applyFill="1" applyBorder="1" applyAlignment="1">
      <alignment horizontal="center" vertical="center"/>
    </xf>
    <xf numFmtId="0" fontId="24" fillId="12" borderId="18" xfId="3" applyFont="1" applyFill="1" applyBorder="1" applyAlignment="1">
      <alignment horizontal="center" vertical="center"/>
    </xf>
    <xf numFmtId="0" fontId="24" fillId="12" borderId="17" xfId="3" applyFont="1" applyFill="1" applyBorder="1" applyAlignment="1">
      <alignment horizontal="center" vertical="center"/>
    </xf>
    <xf numFmtId="0" fontId="25" fillId="0" borderId="8" xfId="3" applyFont="1" applyBorder="1" applyAlignment="1">
      <alignment horizontal="center" vertical="center" wrapText="1"/>
    </xf>
    <xf numFmtId="0" fontId="25" fillId="0" borderId="12" xfId="3" applyFont="1" applyBorder="1" applyAlignment="1">
      <alignment horizontal="center" vertical="center" wrapText="1"/>
    </xf>
    <xf numFmtId="0" fontId="25" fillId="0" borderId="21" xfId="3" applyFont="1" applyBorder="1" applyAlignment="1">
      <alignment horizontal="center" vertical="center" wrapText="1"/>
    </xf>
    <xf numFmtId="0" fontId="23" fillId="0" borderId="8" xfId="3" applyBorder="1" applyAlignment="1">
      <alignment horizontal="center" vertical="center" wrapText="1"/>
    </xf>
    <xf numFmtId="0" fontId="23" fillId="0" borderId="12" xfId="3" applyBorder="1" applyAlignment="1">
      <alignment horizontal="center" vertical="center" wrapText="1"/>
    </xf>
    <xf numFmtId="0" fontId="23" fillId="0" borderId="21" xfId="3" applyBorder="1" applyAlignment="1">
      <alignment horizontal="center" vertical="center" wrapText="1"/>
    </xf>
    <xf numFmtId="0" fontId="24" fillId="0" borderId="16" xfId="3" applyFont="1" applyBorder="1" applyAlignment="1">
      <alignment horizontal="center" vertical="center" wrapText="1"/>
    </xf>
    <xf numFmtId="0" fontId="24" fillId="0" borderId="17" xfId="3" applyFont="1" applyBorder="1" applyAlignment="1">
      <alignment horizontal="center" vertical="center" wrapText="1"/>
    </xf>
    <xf numFmtId="0" fontId="24" fillId="9" borderId="16" xfId="3" applyFont="1" applyFill="1" applyBorder="1" applyAlignment="1">
      <alignment horizontal="center" vertical="center"/>
    </xf>
    <xf numFmtId="0" fontId="24" fillId="9" borderId="18" xfId="3" applyFont="1" applyFill="1" applyBorder="1" applyAlignment="1">
      <alignment horizontal="center" vertical="center"/>
    </xf>
    <xf numFmtId="0" fontId="24" fillId="9" borderId="17" xfId="3" applyFont="1" applyFill="1" applyBorder="1" applyAlignment="1">
      <alignment horizontal="center" vertical="center"/>
    </xf>
    <xf numFmtId="0" fontId="24" fillId="5" borderId="16" xfId="3" applyFont="1" applyFill="1" applyBorder="1" applyAlignment="1">
      <alignment horizontal="center" vertical="center"/>
    </xf>
    <xf numFmtId="0" fontId="24" fillId="5" borderId="18" xfId="3" applyFont="1" applyFill="1" applyBorder="1" applyAlignment="1">
      <alignment horizontal="center" vertical="center"/>
    </xf>
    <xf numFmtId="0" fontId="24" fillId="5" borderId="17" xfId="3" applyFont="1" applyFill="1" applyBorder="1" applyAlignment="1">
      <alignment horizontal="center" vertical="center"/>
    </xf>
    <xf numFmtId="0" fontId="24" fillId="6" borderId="16" xfId="3" applyFont="1" applyFill="1" applyBorder="1" applyAlignment="1">
      <alignment horizontal="center" vertical="center"/>
    </xf>
    <xf numFmtId="0" fontId="24" fillId="6" borderId="18" xfId="3" applyFont="1" applyFill="1" applyBorder="1" applyAlignment="1">
      <alignment horizontal="center" vertical="center"/>
    </xf>
    <xf numFmtId="0" fontId="24" fillId="6" borderId="17" xfId="3" applyFont="1" applyFill="1" applyBorder="1" applyAlignment="1">
      <alignment horizontal="center" vertical="center"/>
    </xf>
    <xf numFmtId="0" fontId="24" fillId="7" borderId="16" xfId="3" applyFont="1" applyFill="1" applyBorder="1" applyAlignment="1">
      <alignment horizontal="center" vertical="center"/>
    </xf>
    <xf numFmtId="0" fontId="24" fillId="7" borderId="18" xfId="3" applyFont="1" applyFill="1" applyBorder="1" applyAlignment="1">
      <alignment horizontal="center" vertical="center"/>
    </xf>
    <xf numFmtId="0" fontId="24" fillId="7" borderId="17" xfId="3" applyFont="1" applyFill="1" applyBorder="1" applyAlignment="1">
      <alignment horizontal="center" vertical="center"/>
    </xf>
    <xf numFmtId="0" fontId="2" fillId="0" borderId="12" xfId="0" applyFont="1" applyFill="1" applyBorder="1" applyAlignment="1">
      <alignment horizontal="center" vertical="top" wrapText="1"/>
    </xf>
    <xf numFmtId="0" fontId="0" fillId="0" borderId="12" xfId="0" applyFill="1" applyBorder="1" applyAlignment="1">
      <alignment horizontal="center" vertical="top" wrapText="1"/>
    </xf>
  </cellXfs>
  <cellStyles count="4">
    <cellStyle name="Comma 3" xfId="1" xr:uid="{FE087627-F3BA-4B1B-8545-44BDD65C9731}"/>
    <cellStyle name="Hyperlink" xfId="2" builtinId="8"/>
    <cellStyle name="Normal" xfId="0" builtinId="0"/>
    <cellStyle name="Normal 5" xfId="3" xr:uid="{C4085878-6D2B-44DD-AA3A-CDD3DDEFB1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DBS!$C$8</c:f>
              <c:strCache>
                <c:ptCount val="1"/>
                <c:pt idx="0">
                  <c:v>2016</c:v>
                </c:pt>
              </c:strCache>
            </c:strRef>
          </c:tx>
          <c:spPr>
            <a:solidFill>
              <a:srgbClr val="002060"/>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DBS!$D$7:$U$7</c:f>
              <c:strCache>
                <c:ptCount val="6"/>
                <c:pt idx="0">
                  <c:v>Finance</c:v>
                </c:pt>
                <c:pt idx="1">
                  <c:v>Environmental</c:v>
                </c:pt>
                <c:pt idx="2">
                  <c:v>Social</c:v>
                </c:pt>
                <c:pt idx="3">
                  <c:v>Human</c:v>
                </c:pt>
                <c:pt idx="4">
                  <c:v>Innovation</c:v>
                </c:pt>
                <c:pt idx="5">
                  <c:v>Flexibility</c:v>
                </c:pt>
              </c:strCache>
            </c:strRef>
          </c:cat>
          <c:val>
            <c:numRef>
              <c:f>DBS!$D$8:$U$8</c:f>
              <c:numCache>
                <c:formatCode>General</c:formatCode>
                <c:ptCount val="6"/>
                <c:pt idx="0">
                  <c:v>1</c:v>
                </c:pt>
                <c:pt idx="1">
                  <c:v>1</c:v>
                </c:pt>
                <c:pt idx="2">
                  <c:v>1</c:v>
                </c:pt>
                <c:pt idx="3">
                  <c:v>1</c:v>
                </c:pt>
                <c:pt idx="4">
                  <c:v>2</c:v>
                </c:pt>
                <c:pt idx="5">
                  <c:v>3</c:v>
                </c:pt>
              </c:numCache>
            </c:numRef>
          </c:val>
          <c:extLst>
            <c:ext xmlns:c16="http://schemas.microsoft.com/office/drawing/2014/chart" uri="{C3380CC4-5D6E-409C-BE32-E72D297353CC}">
              <c16:uniqueId val="{00000000-574A-4E31-8173-C2897738697F}"/>
            </c:ext>
          </c:extLst>
        </c:ser>
        <c:dLbls>
          <c:showLegendKey val="0"/>
          <c:showVal val="0"/>
          <c:showCatName val="0"/>
          <c:showSerName val="0"/>
          <c:showPercent val="0"/>
          <c:showBubbleSize val="0"/>
        </c:dLbls>
        <c:axId val="394551360"/>
        <c:axId val="394551688"/>
      </c:radarChart>
      <c:catAx>
        <c:axId val="394551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551688"/>
        <c:crosses val="autoZero"/>
        <c:auto val="1"/>
        <c:lblAlgn val="ctr"/>
        <c:lblOffset val="100"/>
        <c:noMultiLvlLbl val="0"/>
      </c:catAx>
      <c:valAx>
        <c:axId val="394551688"/>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551360"/>
        <c:crosses val="autoZero"/>
        <c:crossBetween val="between"/>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DBS!$C$9</c:f>
              <c:strCache>
                <c:ptCount val="1"/>
                <c:pt idx="0">
                  <c:v>2018</c:v>
                </c:pt>
              </c:strCache>
            </c:strRef>
          </c:tx>
          <c:spPr>
            <a:solidFill>
              <a:srgbClr val="002060"/>
            </a:solidFill>
            <a:ln w="25400">
              <a:noFill/>
            </a:ln>
            <a:effectLst/>
          </c:spPr>
          <c:cat>
            <c:strRef>
              <c:f>DBS!$D$7:$U$7</c:f>
              <c:strCache>
                <c:ptCount val="6"/>
                <c:pt idx="0">
                  <c:v>Finance</c:v>
                </c:pt>
                <c:pt idx="1">
                  <c:v>Environmental</c:v>
                </c:pt>
                <c:pt idx="2">
                  <c:v>Social</c:v>
                </c:pt>
                <c:pt idx="3">
                  <c:v>Human</c:v>
                </c:pt>
                <c:pt idx="4">
                  <c:v>Innovation</c:v>
                </c:pt>
                <c:pt idx="5">
                  <c:v>Flexibility</c:v>
                </c:pt>
              </c:strCache>
            </c:strRef>
          </c:cat>
          <c:val>
            <c:numRef>
              <c:f>DBS!$D$9:$U$9</c:f>
              <c:numCache>
                <c:formatCode>General</c:formatCode>
                <c:ptCount val="6"/>
                <c:pt idx="0">
                  <c:v>1</c:v>
                </c:pt>
                <c:pt idx="1">
                  <c:v>3</c:v>
                </c:pt>
                <c:pt idx="2">
                  <c:v>1</c:v>
                </c:pt>
                <c:pt idx="3">
                  <c:v>1</c:v>
                </c:pt>
                <c:pt idx="4">
                  <c:v>2</c:v>
                </c:pt>
                <c:pt idx="5">
                  <c:v>3</c:v>
                </c:pt>
              </c:numCache>
            </c:numRef>
          </c:val>
          <c:extLst>
            <c:ext xmlns:c16="http://schemas.microsoft.com/office/drawing/2014/chart" uri="{C3380CC4-5D6E-409C-BE32-E72D297353CC}">
              <c16:uniqueId val="{00000000-7322-45D5-9F01-5A0E92217D32}"/>
            </c:ext>
          </c:extLst>
        </c:ser>
        <c:dLbls>
          <c:showLegendKey val="0"/>
          <c:showVal val="0"/>
          <c:showCatName val="0"/>
          <c:showSerName val="0"/>
          <c:showPercent val="0"/>
          <c:showBubbleSize val="0"/>
        </c:dLbls>
        <c:axId val="394551360"/>
        <c:axId val="394551688"/>
      </c:radarChart>
      <c:catAx>
        <c:axId val="394551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551688"/>
        <c:crosses val="autoZero"/>
        <c:auto val="1"/>
        <c:lblAlgn val="ctr"/>
        <c:lblOffset val="100"/>
        <c:noMultiLvlLbl val="0"/>
      </c:catAx>
      <c:valAx>
        <c:axId val="394551688"/>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551360"/>
        <c:crosses val="autoZero"/>
        <c:crossBetween val="between"/>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DBS!$C$10</c:f>
              <c:strCache>
                <c:ptCount val="1"/>
                <c:pt idx="0">
                  <c:v>2019</c:v>
                </c:pt>
              </c:strCache>
            </c:strRef>
          </c:tx>
          <c:spPr>
            <a:solidFill>
              <a:srgbClr val="002060"/>
            </a:solidFill>
            <a:ln w="25400">
              <a:noFill/>
            </a:ln>
            <a:effectLst/>
          </c:spPr>
          <c:cat>
            <c:strRef>
              <c:f>DBS!$D$7:$U$7</c:f>
              <c:strCache>
                <c:ptCount val="6"/>
                <c:pt idx="0">
                  <c:v>Finance</c:v>
                </c:pt>
                <c:pt idx="1">
                  <c:v>Environmental</c:v>
                </c:pt>
                <c:pt idx="2">
                  <c:v>Social</c:v>
                </c:pt>
                <c:pt idx="3">
                  <c:v>Human</c:v>
                </c:pt>
                <c:pt idx="4">
                  <c:v>Innovation</c:v>
                </c:pt>
                <c:pt idx="5">
                  <c:v>Flexibility</c:v>
                </c:pt>
              </c:strCache>
            </c:strRef>
          </c:cat>
          <c:val>
            <c:numRef>
              <c:f>DBS!$D$10:$U$10</c:f>
              <c:numCache>
                <c:formatCode>General</c:formatCode>
                <c:ptCount val="6"/>
                <c:pt idx="0">
                  <c:v>1</c:v>
                </c:pt>
                <c:pt idx="1">
                  <c:v>3</c:v>
                </c:pt>
                <c:pt idx="2">
                  <c:v>3</c:v>
                </c:pt>
                <c:pt idx="3">
                  <c:v>3</c:v>
                </c:pt>
                <c:pt idx="4">
                  <c:v>2</c:v>
                </c:pt>
                <c:pt idx="5">
                  <c:v>3</c:v>
                </c:pt>
              </c:numCache>
            </c:numRef>
          </c:val>
          <c:extLst>
            <c:ext xmlns:c16="http://schemas.microsoft.com/office/drawing/2014/chart" uri="{C3380CC4-5D6E-409C-BE32-E72D297353CC}">
              <c16:uniqueId val="{00000000-E751-4FB6-90D3-9D529E5B7281}"/>
            </c:ext>
          </c:extLst>
        </c:ser>
        <c:dLbls>
          <c:showLegendKey val="0"/>
          <c:showVal val="0"/>
          <c:showCatName val="0"/>
          <c:showSerName val="0"/>
          <c:showPercent val="0"/>
          <c:showBubbleSize val="0"/>
        </c:dLbls>
        <c:axId val="394551360"/>
        <c:axId val="394551688"/>
      </c:radarChart>
      <c:catAx>
        <c:axId val="394551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551688"/>
        <c:crosses val="autoZero"/>
        <c:auto val="1"/>
        <c:lblAlgn val="ctr"/>
        <c:lblOffset val="100"/>
        <c:noMultiLvlLbl val="0"/>
      </c:catAx>
      <c:valAx>
        <c:axId val="394551688"/>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551360"/>
        <c:crosses val="autoZero"/>
        <c:crossBetween val="between"/>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2015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Singtel!$G$10</c:f>
              <c:strCache>
                <c:ptCount val="1"/>
                <c:pt idx="0">
                  <c:v>2015</c:v>
                </c:pt>
              </c:strCache>
            </c:strRef>
          </c:tx>
          <c:spPr>
            <a:solidFill>
              <a:schemeClr val="accent1"/>
            </a:solidFill>
            <a:ln w="25400">
              <a:noFill/>
            </a:ln>
            <a:effectLst/>
          </c:spPr>
          <c:cat>
            <c:strRef>
              <c:f>Singtel!$H$8:$M$8</c:f>
              <c:strCache>
                <c:ptCount val="6"/>
                <c:pt idx="0">
                  <c:v>financial</c:v>
                </c:pt>
                <c:pt idx="1">
                  <c:v>environmental</c:v>
                </c:pt>
                <c:pt idx="2">
                  <c:v>social</c:v>
                </c:pt>
                <c:pt idx="3">
                  <c:v>human</c:v>
                </c:pt>
                <c:pt idx="4">
                  <c:v>innovation</c:v>
                </c:pt>
                <c:pt idx="5">
                  <c:v>flexibility</c:v>
                </c:pt>
              </c:strCache>
            </c:strRef>
          </c:cat>
          <c:val>
            <c:numRef>
              <c:f>Singtel!$H$10:$M$10</c:f>
              <c:numCache>
                <c:formatCode>General</c:formatCode>
                <c:ptCount val="6"/>
                <c:pt idx="0">
                  <c:v>1</c:v>
                </c:pt>
                <c:pt idx="1">
                  <c:v>1</c:v>
                </c:pt>
                <c:pt idx="2">
                  <c:v>1</c:v>
                </c:pt>
                <c:pt idx="3">
                  <c:v>1</c:v>
                </c:pt>
                <c:pt idx="4">
                  <c:v>2</c:v>
                </c:pt>
                <c:pt idx="5">
                  <c:v>3</c:v>
                </c:pt>
              </c:numCache>
            </c:numRef>
          </c:val>
          <c:extLst>
            <c:ext xmlns:c16="http://schemas.microsoft.com/office/drawing/2014/chart" uri="{C3380CC4-5D6E-409C-BE32-E72D297353CC}">
              <c16:uniqueId val="{00000000-C99A-43E9-BFDF-ED17DB839CDA}"/>
            </c:ext>
          </c:extLst>
        </c:ser>
        <c:dLbls>
          <c:showLegendKey val="0"/>
          <c:showVal val="0"/>
          <c:showCatName val="0"/>
          <c:showSerName val="0"/>
          <c:showPercent val="0"/>
          <c:showBubbleSize val="0"/>
        </c:dLbls>
        <c:axId val="539818792"/>
        <c:axId val="539822072"/>
      </c:radarChart>
      <c:catAx>
        <c:axId val="5398187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822072"/>
        <c:crosses val="autoZero"/>
        <c:auto val="1"/>
        <c:lblAlgn val="ctr"/>
        <c:lblOffset val="100"/>
        <c:noMultiLvlLbl val="0"/>
      </c:catAx>
      <c:valAx>
        <c:axId val="539822072"/>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818792"/>
        <c:crosses val="autoZero"/>
        <c:crossBetween val="between"/>
        <c:minorUnit val="1"/>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2019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Singtel!$G$11</c:f>
              <c:strCache>
                <c:ptCount val="1"/>
                <c:pt idx="0">
                  <c:v>2019</c:v>
                </c:pt>
              </c:strCache>
            </c:strRef>
          </c:tx>
          <c:spPr>
            <a:solidFill>
              <a:schemeClr val="accent1"/>
            </a:solidFill>
            <a:ln w="25400">
              <a:noFill/>
            </a:ln>
            <a:effectLst/>
          </c:spPr>
          <c:cat>
            <c:strRef>
              <c:f>Singtel!$H$8:$M$8</c:f>
              <c:strCache>
                <c:ptCount val="6"/>
                <c:pt idx="0">
                  <c:v>financial</c:v>
                </c:pt>
                <c:pt idx="1">
                  <c:v>environmental</c:v>
                </c:pt>
                <c:pt idx="2">
                  <c:v>social</c:v>
                </c:pt>
                <c:pt idx="3">
                  <c:v>human</c:v>
                </c:pt>
                <c:pt idx="4">
                  <c:v>innovation</c:v>
                </c:pt>
                <c:pt idx="5">
                  <c:v>flexibility</c:v>
                </c:pt>
              </c:strCache>
            </c:strRef>
          </c:cat>
          <c:val>
            <c:numRef>
              <c:f>Singtel!$H$11:$M$11</c:f>
              <c:numCache>
                <c:formatCode>General</c:formatCode>
                <c:ptCount val="6"/>
                <c:pt idx="0">
                  <c:v>1</c:v>
                </c:pt>
                <c:pt idx="1">
                  <c:v>3</c:v>
                </c:pt>
                <c:pt idx="2">
                  <c:v>3</c:v>
                </c:pt>
                <c:pt idx="3">
                  <c:v>3</c:v>
                </c:pt>
                <c:pt idx="4">
                  <c:v>2</c:v>
                </c:pt>
                <c:pt idx="5">
                  <c:v>3</c:v>
                </c:pt>
              </c:numCache>
            </c:numRef>
          </c:val>
          <c:extLst>
            <c:ext xmlns:c16="http://schemas.microsoft.com/office/drawing/2014/chart" uri="{C3380CC4-5D6E-409C-BE32-E72D297353CC}">
              <c16:uniqueId val="{00000000-AA99-4688-BCBB-C0C6E8361804}"/>
            </c:ext>
          </c:extLst>
        </c:ser>
        <c:dLbls>
          <c:showLegendKey val="0"/>
          <c:showVal val="0"/>
          <c:showCatName val="0"/>
          <c:showSerName val="0"/>
          <c:showPercent val="0"/>
          <c:showBubbleSize val="0"/>
        </c:dLbls>
        <c:axId val="539818792"/>
        <c:axId val="539822072"/>
      </c:radarChart>
      <c:catAx>
        <c:axId val="5398187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822072"/>
        <c:crosses val="autoZero"/>
        <c:auto val="1"/>
        <c:lblAlgn val="ctr"/>
        <c:lblOffset val="100"/>
        <c:noMultiLvlLbl val="0"/>
      </c:catAx>
      <c:valAx>
        <c:axId val="539822072"/>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818792"/>
        <c:crosses val="autoZero"/>
        <c:crossBetween val="between"/>
        <c:minorUnit val="1"/>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Singtel!$G$9</c:f>
              <c:strCache>
                <c:ptCount val="1"/>
                <c:pt idx="0">
                  <c:v>2010</c:v>
                </c:pt>
              </c:strCache>
            </c:strRef>
          </c:tx>
          <c:spPr>
            <a:solidFill>
              <a:schemeClr val="accent1"/>
            </a:solidFill>
            <a:ln w="25400">
              <a:noFill/>
            </a:ln>
            <a:effectLst/>
          </c:spPr>
          <c:cat>
            <c:strRef>
              <c:f>Singtel!$H$8:$M$8</c:f>
              <c:strCache>
                <c:ptCount val="6"/>
                <c:pt idx="0">
                  <c:v>financial</c:v>
                </c:pt>
                <c:pt idx="1">
                  <c:v>environmental</c:v>
                </c:pt>
                <c:pt idx="2">
                  <c:v>social</c:v>
                </c:pt>
                <c:pt idx="3">
                  <c:v>human</c:v>
                </c:pt>
                <c:pt idx="4">
                  <c:v>innovation</c:v>
                </c:pt>
                <c:pt idx="5">
                  <c:v>flexibility</c:v>
                </c:pt>
              </c:strCache>
            </c:strRef>
          </c:cat>
          <c:val>
            <c:numRef>
              <c:f>Singtel!$H$9:$M$9</c:f>
              <c:numCache>
                <c:formatCode>General</c:formatCode>
                <c:ptCount val="6"/>
                <c:pt idx="0">
                  <c:v>1</c:v>
                </c:pt>
                <c:pt idx="1">
                  <c:v>2</c:v>
                </c:pt>
                <c:pt idx="2">
                  <c:v>1</c:v>
                </c:pt>
                <c:pt idx="3">
                  <c:v>2</c:v>
                </c:pt>
                <c:pt idx="4">
                  <c:v>2</c:v>
                </c:pt>
                <c:pt idx="5">
                  <c:v>3</c:v>
                </c:pt>
              </c:numCache>
            </c:numRef>
          </c:val>
          <c:extLst>
            <c:ext xmlns:c16="http://schemas.microsoft.com/office/drawing/2014/chart" uri="{C3380CC4-5D6E-409C-BE32-E72D297353CC}">
              <c16:uniqueId val="{00000000-7A08-493B-BA0A-C7267C022D51}"/>
            </c:ext>
          </c:extLst>
        </c:ser>
        <c:dLbls>
          <c:showLegendKey val="0"/>
          <c:showVal val="0"/>
          <c:showCatName val="0"/>
          <c:showSerName val="0"/>
          <c:showPercent val="0"/>
          <c:showBubbleSize val="0"/>
        </c:dLbls>
        <c:axId val="539818792"/>
        <c:axId val="539822072"/>
      </c:radarChart>
      <c:catAx>
        <c:axId val="5398187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822072"/>
        <c:crosses val="autoZero"/>
        <c:auto val="1"/>
        <c:lblAlgn val="ctr"/>
        <c:lblOffset val="100"/>
        <c:noMultiLvlLbl val="0"/>
      </c:catAx>
      <c:valAx>
        <c:axId val="539822072"/>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818792"/>
        <c:crosses val="autoZero"/>
        <c:crossBetween val="between"/>
        <c:minorUnit val="1"/>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Visa!$J$10</c:f>
              <c:strCache>
                <c:ptCount val="1"/>
                <c:pt idx="0">
                  <c:v>2015</c:v>
                </c:pt>
              </c:strCache>
            </c:strRef>
          </c:tx>
          <c:spPr>
            <a:solidFill>
              <a:srgbClr val="002060"/>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Visa!$K$9:$P$9</c:f>
              <c:strCache>
                <c:ptCount val="6"/>
                <c:pt idx="0">
                  <c:v>Financial</c:v>
                </c:pt>
                <c:pt idx="1">
                  <c:v>Environmental</c:v>
                </c:pt>
                <c:pt idx="2">
                  <c:v>Social</c:v>
                </c:pt>
                <c:pt idx="3">
                  <c:v>Human</c:v>
                </c:pt>
                <c:pt idx="4">
                  <c:v>Innovation</c:v>
                </c:pt>
                <c:pt idx="5">
                  <c:v>Flexibility</c:v>
                </c:pt>
              </c:strCache>
            </c:strRef>
          </c:cat>
          <c:val>
            <c:numRef>
              <c:f>Visa!$K$10:$P$10</c:f>
              <c:numCache>
                <c:formatCode>General</c:formatCode>
                <c:ptCount val="6"/>
                <c:pt idx="0">
                  <c:v>1</c:v>
                </c:pt>
                <c:pt idx="1">
                  <c:v>1</c:v>
                </c:pt>
                <c:pt idx="2">
                  <c:v>2</c:v>
                </c:pt>
                <c:pt idx="3">
                  <c:v>1</c:v>
                </c:pt>
                <c:pt idx="4">
                  <c:v>3</c:v>
                </c:pt>
                <c:pt idx="5">
                  <c:v>2</c:v>
                </c:pt>
              </c:numCache>
            </c:numRef>
          </c:val>
          <c:extLst>
            <c:ext xmlns:c16="http://schemas.microsoft.com/office/drawing/2014/chart" uri="{C3380CC4-5D6E-409C-BE32-E72D297353CC}">
              <c16:uniqueId val="{00000000-101F-4F5E-B0F2-517272B012D6}"/>
            </c:ext>
          </c:extLst>
        </c:ser>
        <c:dLbls>
          <c:showLegendKey val="0"/>
          <c:showVal val="0"/>
          <c:showCatName val="0"/>
          <c:showSerName val="0"/>
          <c:showPercent val="0"/>
          <c:showBubbleSize val="0"/>
        </c:dLbls>
        <c:axId val="615733064"/>
        <c:axId val="615739952"/>
      </c:radarChart>
      <c:catAx>
        <c:axId val="615733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739952"/>
        <c:crosses val="autoZero"/>
        <c:auto val="1"/>
        <c:lblAlgn val="ctr"/>
        <c:lblOffset val="100"/>
        <c:noMultiLvlLbl val="0"/>
      </c:catAx>
      <c:valAx>
        <c:axId val="615739952"/>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733064"/>
        <c:crosses val="autoZero"/>
        <c:crossBetween val="between"/>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Visa!$J$11</c:f>
              <c:strCache>
                <c:ptCount val="1"/>
                <c:pt idx="0">
                  <c:v>2016</c:v>
                </c:pt>
              </c:strCache>
            </c:strRef>
          </c:tx>
          <c:spPr>
            <a:solidFill>
              <a:srgbClr val="002060"/>
            </a:solidFill>
            <a:ln w="25400">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Visa!$K$9:$P$9</c:f>
              <c:strCache>
                <c:ptCount val="6"/>
                <c:pt idx="0">
                  <c:v>Financial</c:v>
                </c:pt>
                <c:pt idx="1">
                  <c:v>Environmental</c:v>
                </c:pt>
                <c:pt idx="2">
                  <c:v>Social</c:v>
                </c:pt>
                <c:pt idx="3">
                  <c:v>Human</c:v>
                </c:pt>
                <c:pt idx="4">
                  <c:v>Innovation</c:v>
                </c:pt>
                <c:pt idx="5">
                  <c:v>Flexibility</c:v>
                </c:pt>
              </c:strCache>
            </c:strRef>
          </c:cat>
          <c:val>
            <c:numRef>
              <c:f>Visa!$K$11:$P$11</c:f>
              <c:numCache>
                <c:formatCode>General</c:formatCode>
                <c:ptCount val="6"/>
                <c:pt idx="0">
                  <c:v>1</c:v>
                </c:pt>
                <c:pt idx="1">
                  <c:v>1</c:v>
                </c:pt>
                <c:pt idx="2">
                  <c:v>1</c:v>
                </c:pt>
                <c:pt idx="3">
                  <c:v>1</c:v>
                </c:pt>
                <c:pt idx="4">
                  <c:v>3</c:v>
                </c:pt>
                <c:pt idx="5">
                  <c:v>3</c:v>
                </c:pt>
              </c:numCache>
            </c:numRef>
          </c:val>
          <c:extLst>
            <c:ext xmlns:c16="http://schemas.microsoft.com/office/drawing/2014/chart" uri="{C3380CC4-5D6E-409C-BE32-E72D297353CC}">
              <c16:uniqueId val="{00000000-0831-40B1-8264-4AE2066114D6}"/>
            </c:ext>
          </c:extLst>
        </c:ser>
        <c:dLbls>
          <c:showLegendKey val="0"/>
          <c:showVal val="0"/>
          <c:showCatName val="0"/>
          <c:showSerName val="0"/>
          <c:showPercent val="0"/>
          <c:showBubbleSize val="0"/>
        </c:dLbls>
        <c:axId val="615733064"/>
        <c:axId val="615739952"/>
      </c:radarChart>
      <c:catAx>
        <c:axId val="615733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739952"/>
        <c:crosses val="autoZero"/>
        <c:auto val="1"/>
        <c:lblAlgn val="ctr"/>
        <c:lblOffset val="100"/>
        <c:noMultiLvlLbl val="0"/>
      </c:catAx>
      <c:valAx>
        <c:axId val="615739952"/>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733064"/>
        <c:crosses val="autoZero"/>
        <c:crossBetween val="between"/>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Visa!$J$12</c:f>
              <c:strCache>
                <c:ptCount val="1"/>
                <c:pt idx="0">
                  <c:v>2018</c:v>
                </c:pt>
              </c:strCache>
            </c:strRef>
          </c:tx>
          <c:spPr>
            <a:solidFill>
              <a:srgbClr val="002060"/>
            </a:solidFill>
            <a:ln w="25400">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Visa!$K$9:$P$9</c:f>
              <c:strCache>
                <c:ptCount val="6"/>
                <c:pt idx="0">
                  <c:v>Financial</c:v>
                </c:pt>
                <c:pt idx="1">
                  <c:v>Environmental</c:v>
                </c:pt>
                <c:pt idx="2">
                  <c:v>Social</c:v>
                </c:pt>
                <c:pt idx="3">
                  <c:v>Human</c:v>
                </c:pt>
                <c:pt idx="4">
                  <c:v>Innovation</c:v>
                </c:pt>
                <c:pt idx="5">
                  <c:v>Flexibility</c:v>
                </c:pt>
              </c:strCache>
            </c:strRef>
          </c:cat>
          <c:val>
            <c:numRef>
              <c:f>Visa!$K$12:$P$12</c:f>
              <c:numCache>
                <c:formatCode>General</c:formatCode>
                <c:ptCount val="6"/>
                <c:pt idx="0">
                  <c:v>1</c:v>
                </c:pt>
                <c:pt idx="1">
                  <c:v>2</c:v>
                </c:pt>
                <c:pt idx="2">
                  <c:v>1</c:v>
                </c:pt>
                <c:pt idx="3">
                  <c:v>1</c:v>
                </c:pt>
                <c:pt idx="4">
                  <c:v>2</c:v>
                </c:pt>
                <c:pt idx="5">
                  <c:v>3</c:v>
                </c:pt>
              </c:numCache>
            </c:numRef>
          </c:val>
          <c:extLst>
            <c:ext xmlns:c16="http://schemas.microsoft.com/office/drawing/2014/chart" uri="{C3380CC4-5D6E-409C-BE32-E72D297353CC}">
              <c16:uniqueId val="{00000000-67AD-4C94-833F-D2B94367587A}"/>
            </c:ext>
          </c:extLst>
        </c:ser>
        <c:dLbls>
          <c:showLegendKey val="0"/>
          <c:showVal val="0"/>
          <c:showCatName val="0"/>
          <c:showSerName val="0"/>
          <c:showPercent val="0"/>
          <c:showBubbleSize val="0"/>
        </c:dLbls>
        <c:axId val="615733064"/>
        <c:axId val="615739952"/>
      </c:radarChart>
      <c:catAx>
        <c:axId val="615733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739952"/>
        <c:crosses val="autoZero"/>
        <c:auto val="1"/>
        <c:lblAlgn val="ctr"/>
        <c:lblOffset val="100"/>
        <c:noMultiLvlLbl val="0"/>
      </c:catAx>
      <c:valAx>
        <c:axId val="615739952"/>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733064"/>
        <c:crosses val="autoZero"/>
        <c:crossBetween val="between"/>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Visa!$P$34</c:f>
              <c:strCache>
                <c:ptCount val="1"/>
                <c:pt idx="0">
                  <c:v>2019</c:v>
                </c:pt>
              </c:strCache>
            </c:strRef>
          </c:tx>
          <c:spPr>
            <a:solidFill>
              <a:srgbClr val="002060"/>
            </a:solidFill>
            <a:ln>
              <a:solidFill>
                <a:srgbClr val="002060"/>
              </a:solidFill>
            </a:ln>
            <a:effectLst/>
          </c:spPr>
          <c:dLbls>
            <c:dLbl>
              <c:idx val="0"/>
              <c:layout>
                <c:manualLayout>
                  <c:x val="-1.0210594011444605E-16"/>
                  <c:y val="3.7037037037037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D00-46AA-83AC-87822DF1093A}"/>
                </c:ext>
              </c:extLst>
            </c:dLbl>
            <c:dLbl>
              <c:idx val="1"/>
              <c:layout>
                <c:manualLayout>
                  <c:x val="-2.5053447266460114E-2"/>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D00-46AA-83AC-87822DF1093A}"/>
                </c:ext>
              </c:extLst>
            </c:dLbl>
            <c:dLbl>
              <c:idx val="2"/>
              <c:layout>
                <c:manualLayout>
                  <c:x val="-2.7847396268448898E-2"/>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D00-46AA-83AC-87822DF1093A}"/>
                </c:ext>
              </c:extLst>
            </c:dLbl>
            <c:dLbl>
              <c:idx val="3"/>
              <c:layout>
                <c:manualLayout>
                  <c:x val="-1.0210594011444605E-16"/>
                  <c:y val="-4.6296296296296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D00-46AA-83AC-87822DF1093A}"/>
                </c:ext>
              </c:extLst>
            </c:dLbl>
            <c:dLbl>
              <c:idx val="4"/>
              <c:layout>
                <c:manualLayout>
                  <c:x val="1.6708437761069339E-2"/>
                  <c:y val="4.629629629629544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D00-46AA-83AC-87822DF1093A}"/>
                </c:ext>
              </c:extLst>
            </c:dLbl>
            <c:dLbl>
              <c:idx val="5"/>
              <c:layout>
                <c:manualLayout>
                  <c:x val="1.6708437761069339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D00-46AA-83AC-87822DF1093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Visa!$Q$33:$V$33</c:f>
              <c:strCache>
                <c:ptCount val="6"/>
                <c:pt idx="0">
                  <c:v>Financial</c:v>
                </c:pt>
                <c:pt idx="1">
                  <c:v>Environmental</c:v>
                </c:pt>
                <c:pt idx="2">
                  <c:v>Social</c:v>
                </c:pt>
                <c:pt idx="3">
                  <c:v>Human</c:v>
                </c:pt>
                <c:pt idx="4">
                  <c:v>Innovation</c:v>
                </c:pt>
                <c:pt idx="5">
                  <c:v>Flexibility</c:v>
                </c:pt>
              </c:strCache>
            </c:strRef>
          </c:cat>
          <c:val>
            <c:numRef>
              <c:f>Visa!$Q$34:$V$34</c:f>
              <c:numCache>
                <c:formatCode>General</c:formatCode>
                <c:ptCount val="6"/>
                <c:pt idx="0">
                  <c:v>1</c:v>
                </c:pt>
                <c:pt idx="1">
                  <c:v>1</c:v>
                </c:pt>
                <c:pt idx="2">
                  <c:v>1</c:v>
                </c:pt>
                <c:pt idx="3">
                  <c:v>1</c:v>
                </c:pt>
                <c:pt idx="4">
                  <c:v>0</c:v>
                </c:pt>
                <c:pt idx="5">
                  <c:v>0</c:v>
                </c:pt>
              </c:numCache>
            </c:numRef>
          </c:val>
          <c:extLst>
            <c:ext xmlns:c16="http://schemas.microsoft.com/office/drawing/2014/chart" uri="{C3380CC4-5D6E-409C-BE32-E72D297353CC}">
              <c16:uniqueId val="{00000006-DD00-46AA-83AC-87822DF1093A}"/>
            </c:ext>
          </c:extLst>
        </c:ser>
        <c:dLbls>
          <c:showLegendKey val="0"/>
          <c:showVal val="0"/>
          <c:showCatName val="0"/>
          <c:showSerName val="0"/>
          <c:showPercent val="0"/>
          <c:showBubbleSize val="0"/>
        </c:dLbls>
        <c:axId val="545337768"/>
        <c:axId val="545336456"/>
      </c:radarChart>
      <c:catAx>
        <c:axId val="5453377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336456"/>
        <c:crosses val="autoZero"/>
        <c:auto val="1"/>
        <c:lblAlgn val="ctr"/>
        <c:lblOffset val="100"/>
        <c:noMultiLvlLbl val="0"/>
      </c:catAx>
      <c:valAx>
        <c:axId val="545336456"/>
        <c:scaling>
          <c:orientation val="minMax"/>
          <c:max val="4"/>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45337768"/>
        <c:crosses val="autoZero"/>
        <c:crossBetween val="between"/>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Visa!$P$37</c:f>
              <c:strCache>
                <c:ptCount val="1"/>
                <c:pt idx="0">
                  <c:v>2019</c:v>
                </c:pt>
              </c:strCache>
            </c:strRef>
          </c:tx>
          <c:spPr>
            <a:solidFill>
              <a:srgbClr val="002060"/>
            </a:solidFill>
            <a:ln>
              <a:noFill/>
            </a:ln>
            <a:effectLst/>
          </c:spPr>
          <c:dLbls>
            <c:dLbl>
              <c:idx val="0"/>
              <c:layout>
                <c:manualLayout>
                  <c:x val="8.3542188805346695E-3"/>
                  <c:y val="4.17246175243393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E94-4C3D-8C9A-A486D1D6B731}"/>
                </c:ext>
              </c:extLst>
            </c:dLbl>
            <c:dLbl>
              <c:idx val="1"/>
              <c:layout>
                <c:manualLayout>
                  <c:x val="-4.7340573656363127E-2"/>
                  <c:y val="1.39082058414463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E94-4C3D-8C9A-A486D1D6B731}"/>
                </c:ext>
              </c:extLst>
            </c:dLbl>
            <c:dLbl>
              <c:idx val="2"/>
              <c:layout>
                <c:manualLayout>
                  <c:x val="-2.7847396268448898E-2"/>
                  <c:y val="-2.781641168289299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E94-4C3D-8C9A-A486D1D6B731}"/>
                </c:ext>
              </c:extLst>
            </c:dLbl>
            <c:dLbl>
              <c:idx val="3"/>
              <c:layout>
                <c:manualLayout>
                  <c:x val="-1.0210594011444605E-16"/>
                  <c:y val="-5.09967547519703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E94-4C3D-8C9A-A486D1D6B731}"/>
                </c:ext>
              </c:extLst>
            </c:dLbl>
            <c:dLbl>
              <c:idx val="4"/>
              <c:layout>
                <c:manualLayout>
                  <c:x val="2.2277917014759119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E94-4C3D-8C9A-A486D1D6B731}"/>
                </c:ext>
              </c:extLst>
            </c:dLbl>
            <c:dLbl>
              <c:idx val="5"/>
              <c:layout>
                <c:manualLayout>
                  <c:x val="2.2277917014759119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E94-4C3D-8C9A-A486D1D6B73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Visa!$Q$33:$V$33</c:f>
              <c:strCache>
                <c:ptCount val="6"/>
                <c:pt idx="0">
                  <c:v>Financial</c:v>
                </c:pt>
                <c:pt idx="1">
                  <c:v>Environmental</c:v>
                </c:pt>
                <c:pt idx="2">
                  <c:v>Social</c:v>
                </c:pt>
                <c:pt idx="3">
                  <c:v>Human</c:v>
                </c:pt>
                <c:pt idx="4">
                  <c:v>Innovation</c:v>
                </c:pt>
                <c:pt idx="5">
                  <c:v>Flexibility</c:v>
                </c:pt>
              </c:strCache>
            </c:strRef>
          </c:cat>
          <c:val>
            <c:numRef>
              <c:f>Visa!$Q$37:$V$37</c:f>
              <c:numCache>
                <c:formatCode>General</c:formatCode>
                <c:ptCount val="6"/>
                <c:pt idx="0">
                  <c:v>1</c:v>
                </c:pt>
                <c:pt idx="1">
                  <c:v>2</c:v>
                </c:pt>
                <c:pt idx="2">
                  <c:v>1</c:v>
                </c:pt>
                <c:pt idx="3">
                  <c:v>2</c:v>
                </c:pt>
                <c:pt idx="4">
                  <c:v>0</c:v>
                </c:pt>
                <c:pt idx="5">
                  <c:v>0</c:v>
                </c:pt>
              </c:numCache>
            </c:numRef>
          </c:val>
          <c:extLst>
            <c:ext xmlns:c16="http://schemas.microsoft.com/office/drawing/2014/chart" uri="{C3380CC4-5D6E-409C-BE32-E72D297353CC}">
              <c16:uniqueId val="{00000006-5E94-4C3D-8C9A-A486D1D6B731}"/>
            </c:ext>
          </c:extLst>
        </c:ser>
        <c:dLbls>
          <c:showLegendKey val="0"/>
          <c:showVal val="0"/>
          <c:showCatName val="0"/>
          <c:showSerName val="0"/>
          <c:showPercent val="0"/>
          <c:showBubbleSize val="0"/>
        </c:dLbls>
        <c:axId val="545337768"/>
        <c:axId val="545336456"/>
      </c:radarChart>
      <c:catAx>
        <c:axId val="5453377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336456"/>
        <c:crosses val="autoZero"/>
        <c:auto val="1"/>
        <c:lblAlgn val="ctr"/>
        <c:lblOffset val="100"/>
        <c:noMultiLvlLbl val="0"/>
      </c:catAx>
      <c:valAx>
        <c:axId val="545336456"/>
        <c:scaling>
          <c:orientation val="minMax"/>
          <c:max val="4"/>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45337768"/>
        <c:crosses val="autoZero"/>
        <c:crossBetween val="between"/>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Visa!$P$39</c:f>
              <c:strCache>
                <c:ptCount val="1"/>
                <c:pt idx="0">
                  <c:v>2019</c:v>
                </c:pt>
              </c:strCache>
            </c:strRef>
          </c:tx>
          <c:spPr>
            <a:solidFill>
              <a:srgbClr val="002060"/>
            </a:solidFill>
            <a:ln w="25400">
              <a:noFill/>
            </a:ln>
            <a:effectLst/>
          </c:spPr>
          <c:dLbls>
            <c:dLbl>
              <c:idx val="0"/>
              <c:layout>
                <c:manualLayout>
                  <c:x val="0"/>
                  <c:y val="3.25430032543003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D58-4B81-BF04-495ACA15BB54}"/>
                </c:ext>
              </c:extLst>
            </c:dLbl>
            <c:dLbl>
              <c:idx val="1"/>
              <c:layout>
                <c:manualLayout>
                  <c:x val="-3.8953811908736785E-2"/>
                  <c:y val="1.394700139470013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D58-4B81-BF04-495ACA15BB54}"/>
                </c:ext>
              </c:extLst>
            </c:dLbl>
            <c:dLbl>
              <c:idx val="2"/>
              <c:layout>
                <c:manualLayout>
                  <c:x val="-2.7824151363383415E-2"/>
                  <c:y val="-2.324500232450031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D58-4B81-BF04-495ACA15BB54}"/>
                </c:ext>
              </c:extLst>
            </c:dLbl>
            <c:dLbl>
              <c:idx val="3"/>
              <c:layout>
                <c:manualLayout>
                  <c:x val="0"/>
                  <c:y val="-4.64900046490004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D58-4B81-BF04-495ACA15BB54}"/>
                </c:ext>
              </c:extLst>
            </c:dLbl>
            <c:dLbl>
              <c:idx val="4"/>
              <c:layout>
                <c:manualLayout>
                  <c:x val="3.0606566499721707E-2"/>
                  <c:y val="-1.85960018596002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D58-4B81-BF04-495ACA15BB54}"/>
                </c:ext>
              </c:extLst>
            </c:dLbl>
            <c:dLbl>
              <c:idx val="5"/>
              <c:layout>
                <c:manualLayout>
                  <c:x val="5.0083472454090151E-2"/>
                  <c:y val="9.298000929800050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D58-4B81-BF04-495ACA15BB5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Visa!$Q$33:$V$33</c:f>
              <c:strCache>
                <c:ptCount val="6"/>
                <c:pt idx="0">
                  <c:v>Financial</c:v>
                </c:pt>
                <c:pt idx="1">
                  <c:v>Environmental</c:v>
                </c:pt>
                <c:pt idx="2">
                  <c:v>Social</c:v>
                </c:pt>
                <c:pt idx="3">
                  <c:v>Human</c:v>
                </c:pt>
                <c:pt idx="4">
                  <c:v>Innovation</c:v>
                </c:pt>
                <c:pt idx="5">
                  <c:v>Flexibility</c:v>
                </c:pt>
              </c:strCache>
            </c:strRef>
          </c:cat>
          <c:val>
            <c:numRef>
              <c:f>Visa!$Q$39:$V$39</c:f>
              <c:numCache>
                <c:formatCode>General</c:formatCode>
                <c:ptCount val="6"/>
                <c:pt idx="0">
                  <c:v>1</c:v>
                </c:pt>
                <c:pt idx="1">
                  <c:v>3</c:v>
                </c:pt>
                <c:pt idx="2">
                  <c:v>1</c:v>
                </c:pt>
                <c:pt idx="3">
                  <c:v>2</c:v>
                </c:pt>
                <c:pt idx="4">
                  <c:v>1</c:v>
                </c:pt>
                <c:pt idx="5">
                  <c:v>3</c:v>
                </c:pt>
              </c:numCache>
            </c:numRef>
          </c:val>
          <c:extLst>
            <c:ext xmlns:c16="http://schemas.microsoft.com/office/drawing/2014/chart" uri="{C3380CC4-5D6E-409C-BE32-E72D297353CC}">
              <c16:uniqueId val="{00000006-6D58-4B81-BF04-495ACA15BB54}"/>
            </c:ext>
          </c:extLst>
        </c:ser>
        <c:dLbls>
          <c:showLegendKey val="0"/>
          <c:showVal val="0"/>
          <c:showCatName val="0"/>
          <c:showSerName val="0"/>
          <c:showPercent val="0"/>
          <c:showBubbleSize val="0"/>
        </c:dLbls>
        <c:axId val="545337768"/>
        <c:axId val="545336456"/>
      </c:radarChart>
      <c:catAx>
        <c:axId val="5453377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336456"/>
        <c:crosses val="autoZero"/>
        <c:auto val="1"/>
        <c:lblAlgn val="ctr"/>
        <c:lblOffset val="100"/>
        <c:noMultiLvlLbl val="0"/>
      </c:catAx>
      <c:valAx>
        <c:axId val="545336456"/>
        <c:scaling>
          <c:orientation val="minMax"/>
          <c:max val="4"/>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45337768"/>
        <c:crosses val="autoZero"/>
        <c:crossBetween val="between"/>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Visa!$J$13</c:f>
              <c:strCache>
                <c:ptCount val="1"/>
                <c:pt idx="0">
                  <c:v>2019</c:v>
                </c:pt>
              </c:strCache>
            </c:strRef>
          </c:tx>
          <c:spPr>
            <a:solidFill>
              <a:srgbClr val="002060"/>
            </a:solidFill>
            <a:ln w="25400">
              <a:solidFill>
                <a:srgbClr val="002060"/>
              </a:solid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Visa!$K$9:$P$9</c:f>
              <c:strCache>
                <c:ptCount val="6"/>
                <c:pt idx="0">
                  <c:v>Financial</c:v>
                </c:pt>
                <c:pt idx="1">
                  <c:v>Environmental</c:v>
                </c:pt>
                <c:pt idx="2">
                  <c:v>Social</c:v>
                </c:pt>
                <c:pt idx="3">
                  <c:v>Human</c:v>
                </c:pt>
                <c:pt idx="4">
                  <c:v>Innovation</c:v>
                </c:pt>
                <c:pt idx="5">
                  <c:v>Flexibility</c:v>
                </c:pt>
              </c:strCache>
            </c:strRef>
          </c:cat>
          <c:val>
            <c:numRef>
              <c:f>Visa!$K$13:$P$13</c:f>
              <c:numCache>
                <c:formatCode>General</c:formatCode>
                <c:ptCount val="6"/>
                <c:pt idx="0">
                  <c:v>1</c:v>
                </c:pt>
                <c:pt idx="1">
                  <c:v>3</c:v>
                </c:pt>
                <c:pt idx="2">
                  <c:v>1</c:v>
                </c:pt>
                <c:pt idx="3">
                  <c:v>2</c:v>
                </c:pt>
                <c:pt idx="4">
                  <c:v>1</c:v>
                </c:pt>
                <c:pt idx="5">
                  <c:v>3</c:v>
                </c:pt>
              </c:numCache>
            </c:numRef>
          </c:val>
          <c:extLst>
            <c:ext xmlns:c16="http://schemas.microsoft.com/office/drawing/2014/chart" uri="{C3380CC4-5D6E-409C-BE32-E72D297353CC}">
              <c16:uniqueId val="{00000000-FF95-43AC-BE96-9FD8B461B647}"/>
            </c:ext>
          </c:extLst>
        </c:ser>
        <c:dLbls>
          <c:showLegendKey val="0"/>
          <c:showVal val="0"/>
          <c:showCatName val="0"/>
          <c:showSerName val="0"/>
          <c:showPercent val="0"/>
          <c:showBubbleSize val="0"/>
        </c:dLbls>
        <c:axId val="615733064"/>
        <c:axId val="615739952"/>
      </c:radarChart>
      <c:catAx>
        <c:axId val="615733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739952"/>
        <c:crosses val="autoZero"/>
        <c:auto val="1"/>
        <c:lblAlgn val="ctr"/>
        <c:lblOffset val="100"/>
        <c:noMultiLvlLbl val="0"/>
      </c:catAx>
      <c:valAx>
        <c:axId val="615739952"/>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733064"/>
        <c:crosses val="autoZero"/>
        <c:crossBetween val="between"/>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Schindler!$B$14</c:f>
              <c:strCache>
                <c:ptCount val="1"/>
                <c:pt idx="0">
                  <c:v>2012</c:v>
                </c:pt>
              </c:strCache>
            </c:strRef>
          </c:tx>
          <c:spPr>
            <a:solidFill>
              <a:srgbClr val="002060"/>
            </a:solidFill>
            <a:ln>
              <a:solidFill>
                <a:srgbClr val="002060"/>
              </a:solid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Schindler!$C$13:$H$13</c:f>
              <c:strCache>
                <c:ptCount val="6"/>
                <c:pt idx="0">
                  <c:v>Financial</c:v>
                </c:pt>
                <c:pt idx="1">
                  <c:v>Human</c:v>
                </c:pt>
                <c:pt idx="2">
                  <c:v>Social</c:v>
                </c:pt>
                <c:pt idx="3">
                  <c:v>Environment</c:v>
                </c:pt>
                <c:pt idx="4">
                  <c:v>Innovation</c:v>
                </c:pt>
                <c:pt idx="5">
                  <c:v>Flexibility</c:v>
                </c:pt>
              </c:strCache>
            </c:strRef>
          </c:cat>
          <c:val>
            <c:numRef>
              <c:f>Schindler!$C$14:$H$14</c:f>
              <c:numCache>
                <c:formatCode>General</c:formatCode>
                <c:ptCount val="6"/>
                <c:pt idx="0">
                  <c:v>1</c:v>
                </c:pt>
                <c:pt idx="1">
                  <c:v>2</c:v>
                </c:pt>
                <c:pt idx="2">
                  <c:v>1</c:v>
                </c:pt>
                <c:pt idx="3">
                  <c:v>2</c:v>
                </c:pt>
                <c:pt idx="4">
                  <c:v>1</c:v>
                </c:pt>
                <c:pt idx="5">
                  <c:v>1</c:v>
                </c:pt>
              </c:numCache>
            </c:numRef>
          </c:val>
          <c:extLst>
            <c:ext xmlns:c16="http://schemas.microsoft.com/office/drawing/2014/chart" uri="{C3380CC4-5D6E-409C-BE32-E72D297353CC}">
              <c16:uniqueId val="{00000000-9180-402D-928F-DE7BA71AB3E1}"/>
            </c:ext>
          </c:extLst>
        </c:ser>
        <c:dLbls>
          <c:showLegendKey val="0"/>
          <c:showVal val="0"/>
          <c:showCatName val="0"/>
          <c:showSerName val="0"/>
          <c:showPercent val="0"/>
          <c:showBubbleSize val="0"/>
        </c:dLbls>
        <c:axId val="666775600"/>
        <c:axId val="666780192"/>
      </c:radarChart>
      <c:catAx>
        <c:axId val="666775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780192"/>
        <c:crosses val="autoZero"/>
        <c:auto val="1"/>
        <c:lblAlgn val="ctr"/>
        <c:lblOffset val="100"/>
        <c:noMultiLvlLbl val="0"/>
      </c:catAx>
      <c:valAx>
        <c:axId val="666780192"/>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775600"/>
        <c:crosses val="autoZero"/>
        <c:crossBetween val="between"/>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Schindler!$B$15</c:f>
              <c:strCache>
                <c:ptCount val="1"/>
                <c:pt idx="0">
                  <c:v>2016</c:v>
                </c:pt>
              </c:strCache>
            </c:strRef>
          </c:tx>
          <c:spPr>
            <a:solidFill>
              <a:srgbClr val="002060"/>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Schindler!$C$13:$H$13</c:f>
              <c:strCache>
                <c:ptCount val="6"/>
                <c:pt idx="0">
                  <c:v>Financial</c:v>
                </c:pt>
                <c:pt idx="1">
                  <c:v>Human</c:v>
                </c:pt>
                <c:pt idx="2">
                  <c:v>Social</c:v>
                </c:pt>
                <c:pt idx="3">
                  <c:v>Environment</c:v>
                </c:pt>
                <c:pt idx="4">
                  <c:v>Innovation</c:v>
                </c:pt>
                <c:pt idx="5">
                  <c:v>Flexibility</c:v>
                </c:pt>
              </c:strCache>
            </c:strRef>
          </c:cat>
          <c:val>
            <c:numRef>
              <c:f>Schindler!$C$15:$H$15</c:f>
              <c:numCache>
                <c:formatCode>General</c:formatCode>
                <c:ptCount val="6"/>
                <c:pt idx="0">
                  <c:v>1</c:v>
                </c:pt>
                <c:pt idx="1">
                  <c:v>1</c:v>
                </c:pt>
                <c:pt idx="2">
                  <c:v>1</c:v>
                </c:pt>
                <c:pt idx="3">
                  <c:v>2</c:v>
                </c:pt>
                <c:pt idx="4">
                  <c:v>2</c:v>
                </c:pt>
                <c:pt idx="5">
                  <c:v>1</c:v>
                </c:pt>
              </c:numCache>
            </c:numRef>
          </c:val>
          <c:extLst>
            <c:ext xmlns:c16="http://schemas.microsoft.com/office/drawing/2014/chart" uri="{C3380CC4-5D6E-409C-BE32-E72D297353CC}">
              <c16:uniqueId val="{00000000-9E12-4949-9936-48E395C4C048}"/>
            </c:ext>
          </c:extLst>
        </c:ser>
        <c:dLbls>
          <c:showLegendKey val="0"/>
          <c:showVal val="0"/>
          <c:showCatName val="0"/>
          <c:showSerName val="0"/>
          <c:showPercent val="0"/>
          <c:showBubbleSize val="0"/>
        </c:dLbls>
        <c:axId val="666775600"/>
        <c:axId val="666780192"/>
      </c:radarChart>
      <c:catAx>
        <c:axId val="666775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780192"/>
        <c:crosses val="autoZero"/>
        <c:auto val="1"/>
        <c:lblAlgn val="ctr"/>
        <c:lblOffset val="100"/>
        <c:noMultiLvlLbl val="0"/>
      </c:catAx>
      <c:valAx>
        <c:axId val="666780192"/>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775600"/>
        <c:crosses val="autoZero"/>
        <c:crossBetween val="between"/>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Schindler!$B$16</c:f>
              <c:strCache>
                <c:ptCount val="1"/>
                <c:pt idx="0">
                  <c:v>2018</c:v>
                </c:pt>
              </c:strCache>
            </c:strRef>
          </c:tx>
          <c:spPr>
            <a:solidFill>
              <a:srgbClr val="002060"/>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Schindler!$C$13:$H$13</c:f>
              <c:strCache>
                <c:ptCount val="6"/>
                <c:pt idx="0">
                  <c:v>Financial</c:v>
                </c:pt>
                <c:pt idx="1">
                  <c:v>Human</c:v>
                </c:pt>
                <c:pt idx="2">
                  <c:v>Social</c:v>
                </c:pt>
                <c:pt idx="3">
                  <c:v>Environment</c:v>
                </c:pt>
                <c:pt idx="4">
                  <c:v>Innovation</c:v>
                </c:pt>
                <c:pt idx="5">
                  <c:v>Flexibility</c:v>
                </c:pt>
              </c:strCache>
            </c:strRef>
          </c:cat>
          <c:val>
            <c:numRef>
              <c:f>Schindler!$C$16:$H$16</c:f>
              <c:numCache>
                <c:formatCode>General</c:formatCode>
                <c:ptCount val="6"/>
                <c:pt idx="0">
                  <c:v>0</c:v>
                </c:pt>
                <c:pt idx="1">
                  <c:v>2</c:v>
                </c:pt>
                <c:pt idx="2">
                  <c:v>1</c:v>
                </c:pt>
                <c:pt idx="3">
                  <c:v>2</c:v>
                </c:pt>
                <c:pt idx="4">
                  <c:v>2</c:v>
                </c:pt>
                <c:pt idx="5">
                  <c:v>3</c:v>
                </c:pt>
              </c:numCache>
            </c:numRef>
          </c:val>
          <c:extLst>
            <c:ext xmlns:c16="http://schemas.microsoft.com/office/drawing/2014/chart" uri="{C3380CC4-5D6E-409C-BE32-E72D297353CC}">
              <c16:uniqueId val="{00000000-B510-4160-82E6-F2A5D85A09C6}"/>
            </c:ext>
          </c:extLst>
        </c:ser>
        <c:dLbls>
          <c:showLegendKey val="0"/>
          <c:showVal val="0"/>
          <c:showCatName val="0"/>
          <c:showSerName val="0"/>
          <c:showPercent val="0"/>
          <c:showBubbleSize val="0"/>
        </c:dLbls>
        <c:axId val="666775600"/>
        <c:axId val="666780192"/>
      </c:radarChart>
      <c:catAx>
        <c:axId val="666775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780192"/>
        <c:crosses val="autoZero"/>
        <c:auto val="1"/>
        <c:lblAlgn val="ctr"/>
        <c:lblOffset val="100"/>
        <c:noMultiLvlLbl val="0"/>
      </c:catAx>
      <c:valAx>
        <c:axId val="666780192"/>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775600"/>
        <c:crosses val="autoZero"/>
        <c:crossBetween val="between"/>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xdr:col>
      <xdr:colOff>279400</xdr:colOff>
      <xdr:row>12</xdr:row>
      <xdr:rowOff>122767</xdr:rowOff>
    </xdr:from>
    <xdr:to>
      <xdr:col>4</xdr:col>
      <xdr:colOff>313267</xdr:colOff>
      <xdr:row>27</xdr:row>
      <xdr:rowOff>71967</xdr:rowOff>
    </xdr:to>
    <xdr:graphicFrame macro="">
      <xdr:nvGraphicFramePr>
        <xdr:cNvPr id="2" name="Chart 1">
          <a:extLst>
            <a:ext uri="{FF2B5EF4-FFF2-40B4-BE49-F238E27FC236}">
              <a16:creationId xmlns:a16="http://schemas.microsoft.com/office/drawing/2014/main" id="{52C5E4F7-9E2D-43D7-A4A3-6128F8C949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423333</xdr:colOff>
      <xdr:row>12</xdr:row>
      <xdr:rowOff>152400</xdr:rowOff>
    </xdr:from>
    <xdr:to>
      <xdr:col>20</xdr:col>
      <xdr:colOff>16933</xdr:colOff>
      <xdr:row>27</xdr:row>
      <xdr:rowOff>101600</xdr:rowOff>
    </xdr:to>
    <xdr:graphicFrame macro="">
      <xdr:nvGraphicFramePr>
        <xdr:cNvPr id="3" name="Chart 2">
          <a:extLst>
            <a:ext uri="{FF2B5EF4-FFF2-40B4-BE49-F238E27FC236}">
              <a16:creationId xmlns:a16="http://schemas.microsoft.com/office/drawing/2014/main" id="{CB68A75B-27C9-4586-9A00-EE51FC0ED7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152400</xdr:colOff>
      <xdr:row>12</xdr:row>
      <xdr:rowOff>135467</xdr:rowOff>
    </xdr:from>
    <xdr:to>
      <xdr:col>23</xdr:col>
      <xdr:colOff>990600</xdr:colOff>
      <xdr:row>27</xdr:row>
      <xdr:rowOff>84667</xdr:rowOff>
    </xdr:to>
    <xdr:graphicFrame macro="">
      <xdr:nvGraphicFramePr>
        <xdr:cNvPr id="4" name="Chart 3">
          <a:extLst>
            <a:ext uri="{FF2B5EF4-FFF2-40B4-BE49-F238E27FC236}">
              <a16:creationId xmlns:a16="http://schemas.microsoft.com/office/drawing/2014/main" id="{EB4CD510-4703-4103-BF69-B9A4974643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368300</xdr:colOff>
      <xdr:row>21</xdr:row>
      <xdr:rowOff>165100</xdr:rowOff>
    </xdr:from>
    <xdr:to>
      <xdr:col>12</xdr:col>
      <xdr:colOff>1447800</xdr:colOff>
      <xdr:row>36</xdr:row>
      <xdr:rowOff>114300</xdr:rowOff>
    </xdr:to>
    <xdr:graphicFrame macro="">
      <xdr:nvGraphicFramePr>
        <xdr:cNvPr id="2" name="Chart 1">
          <a:extLst>
            <a:ext uri="{FF2B5EF4-FFF2-40B4-BE49-F238E27FC236}">
              <a16:creationId xmlns:a16="http://schemas.microsoft.com/office/drawing/2014/main" id="{4D628F96-49EC-4F21-9489-F5D5C1FF92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84667</xdr:colOff>
      <xdr:row>21</xdr:row>
      <xdr:rowOff>152400</xdr:rowOff>
    </xdr:from>
    <xdr:to>
      <xdr:col>16</xdr:col>
      <xdr:colOff>1316566</xdr:colOff>
      <xdr:row>36</xdr:row>
      <xdr:rowOff>101600</xdr:rowOff>
    </xdr:to>
    <xdr:graphicFrame macro="">
      <xdr:nvGraphicFramePr>
        <xdr:cNvPr id="3" name="Chart 2">
          <a:extLst>
            <a:ext uri="{FF2B5EF4-FFF2-40B4-BE49-F238E27FC236}">
              <a16:creationId xmlns:a16="http://schemas.microsoft.com/office/drawing/2014/main" id="{C3BB7A0D-FD93-4640-BBD2-551A3CDF51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647700</xdr:colOff>
      <xdr:row>21</xdr:row>
      <xdr:rowOff>101600</xdr:rowOff>
    </xdr:from>
    <xdr:to>
      <xdr:col>9</xdr:col>
      <xdr:colOff>114300</xdr:colOff>
      <xdr:row>37</xdr:row>
      <xdr:rowOff>0</xdr:rowOff>
    </xdr:to>
    <xdr:graphicFrame macro="">
      <xdr:nvGraphicFramePr>
        <xdr:cNvPr id="4" name="Chart 3">
          <a:extLst>
            <a:ext uri="{FF2B5EF4-FFF2-40B4-BE49-F238E27FC236}">
              <a16:creationId xmlns:a16="http://schemas.microsoft.com/office/drawing/2014/main" id="{E54DB789-CA87-4750-8CA5-E9962AB71C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474345</xdr:colOff>
      <xdr:row>14</xdr:row>
      <xdr:rowOff>160972</xdr:rowOff>
    </xdr:from>
    <xdr:to>
      <xdr:col>11</xdr:col>
      <xdr:colOff>173355</xdr:colOff>
      <xdr:row>30</xdr:row>
      <xdr:rowOff>8572</xdr:rowOff>
    </xdr:to>
    <xdr:graphicFrame macro="">
      <xdr:nvGraphicFramePr>
        <xdr:cNvPr id="2" name="Chart 1">
          <a:extLst>
            <a:ext uri="{FF2B5EF4-FFF2-40B4-BE49-F238E27FC236}">
              <a16:creationId xmlns:a16="http://schemas.microsoft.com/office/drawing/2014/main" id="{C95A1EE4-00B4-4B40-96FF-C787E0A59B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228600</xdr:colOff>
      <xdr:row>14</xdr:row>
      <xdr:rowOff>171450</xdr:rowOff>
    </xdr:from>
    <xdr:to>
      <xdr:col>17</xdr:col>
      <xdr:colOff>426720</xdr:colOff>
      <xdr:row>30</xdr:row>
      <xdr:rowOff>17145</xdr:rowOff>
    </xdr:to>
    <xdr:graphicFrame macro="">
      <xdr:nvGraphicFramePr>
        <xdr:cNvPr id="3" name="Chart 2">
          <a:extLst>
            <a:ext uri="{FF2B5EF4-FFF2-40B4-BE49-F238E27FC236}">
              <a16:creationId xmlns:a16="http://schemas.microsoft.com/office/drawing/2014/main" id="{17A2EA2A-B4F9-401F-943A-9ADE0752AC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485775</xdr:colOff>
      <xdr:row>14</xdr:row>
      <xdr:rowOff>171450</xdr:rowOff>
    </xdr:from>
    <xdr:to>
      <xdr:col>25</xdr:col>
      <xdr:colOff>180975</xdr:colOff>
      <xdr:row>30</xdr:row>
      <xdr:rowOff>24765</xdr:rowOff>
    </xdr:to>
    <xdr:graphicFrame macro="">
      <xdr:nvGraphicFramePr>
        <xdr:cNvPr id="4" name="Chart 3">
          <a:extLst>
            <a:ext uri="{FF2B5EF4-FFF2-40B4-BE49-F238E27FC236}">
              <a16:creationId xmlns:a16="http://schemas.microsoft.com/office/drawing/2014/main" id="{575D26BD-496B-481D-90DF-34D42EB1E2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374332</xdr:colOff>
      <xdr:row>40</xdr:row>
      <xdr:rowOff>172402</xdr:rowOff>
    </xdr:from>
    <xdr:to>
      <xdr:col>10</xdr:col>
      <xdr:colOff>60007</xdr:colOff>
      <xdr:row>56</xdr:row>
      <xdr:rowOff>20002</xdr:rowOff>
    </xdr:to>
    <xdr:graphicFrame macro="">
      <xdr:nvGraphicFramePr>
        <xdr:cNvPr id="5" name="Chart 4">
          <a:extLst>
            <a:ext uri="{FF2B5EF4-FFF2-40B4-BE49-F238E27FC236}">
              <a16:creationId xmlns:a16="http://schemas.microsoft.com/office/drawing/2014/main" id="{4FF7D55D-24DF-4DD0-B2AB-3A5CC60A46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219075</xdr:colOff>
      <xdr:row>41</xdr:row>
      <xdr:rowOff>9525</xdr:rowOff>
    </xdr:from>
    <xdr:to>
      <xdr:col>16</xdr:col>
      <xdr:colOff>407670</xdr:colOff>
      <xdr:row>56</xdr:row>
      <xdr:rowOff>36195</xdr:rowOff>
    </xdr:to>
    <xdr:graphicFrame macro="">
      <xdr:nvGraphicFramePr>
        <xdr:cNvPr id="6" name="Chart 5">
          <a:extLst>
            <a:ext uri="{FF2B5EF4-FFF2-40B4-BE49-F238E27FC236}">
              <a16:creationId xmlns:a16="http://schemas.microsoft.com/office/drawing/2014/main" id="{20CBFDDC-7E59-4B4C-B927-C1C8A92348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485775</xdr:colOff>
      <xdr:row>41</xdr:row>
      <xdr:rowOff>0</xdr:rowOff>
    </xdr:from>
    <xdr:to>
      <xdr:col>24</xdr:col>
      <xdr:colOff>167640</xdr:colOff>
      <xdr:row>56</xdr:row>
      <xdr:rowOff>20955</xdr:rowOff>
    </xdr:to>
    <xdr:graphicFrame macro="">
      <xdr:nvGraphicFramePr>
        <xdr:cNvPr id="7" name="Chart 6">
          <a:extLst>
            <a:ext uri="{FF2B5EF4-FFF2-40B4-BE49-F238E27FC236}">
              <a16:creationId xmlns:a16="http://schemas.microsoft.com/office/drawing/2014/main" id="{1E614FD1-5160-4B2B-8E1A-84766C560D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228600</xdr:colOff>
      <xdr:row>15</xdr:row>
      <xdr:rowOff>22860</xdr:rowOff>
    </xdr:from>
    <xdr:to>
      <xdr:col>32</xdr:col>
      <xdr:colOff>533400</xdr:colOff>
      <xdr:row>30</xdr:row>
      <xdr:rowOff>59055</xdr:rowOff>
    </xdr:to>
    <xdr:graphicFrame macro="">
      <xdr:nvGraphicFramePr>
        <xdr:cNvPr id="8" name="Chart 7">
          <a:extLst>
            <a:ext uri="{FF2B5EF4-FFF2-40B4-BE49-F238E27FC236}">
              <a16:creationId xmlns:a16="http://schemas.microsoft.com/office/drawing/2014/main" id="{F363A9A5-F6B8-4622-9A31-146AE355C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20410</xdr:colOff>
      <xdr:row>19</xdr:row>
      <xdr:rowOff>52250</xdr:rowOff>
    </xdr:from>
    <xdr:to>
      <xdr:col>4</xdr:col>
      <xdr:colOff>1003934</xdr:colOff>
      <xdr:row>32</xdr:row>
      <xdr:rowOff>142058</xdr:rowOff>
    </xdr:to>
    <xdr:graphicFrame macro="">
      <xdr:nvGraphicFramePr>
        <xdr:cNvPr id="2" name="Chart 1">
          <a:extLst>
            <a:ext uri="{FF2B5EF4-FFF2-40B4-BE49-F238E27FC236}">
              <a16:creationId xmlns:a16="http://schemas.microsoft.com/office/drawing/2014/main" id="{E71A0C05-6BBD-4D6B-A9FB-CD5D9AD3B1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19</xdr:row>
      <xdr:rowOff>0</xdr:rowOff>
    </xdr:from>
    <xdr:to>
      <xdr:col>9</xdr:col>
      <xdr:colOff>1127216</xdr:colOff>
      <xdr:row>32</xdr:row>
      <xdr:rowOff>84093</xdr:rowOff>
    </xdr:to>
    <xdr:graphicFrame macro="">
      <xdr:nvGraphicFramePr>
        <xdr:cNvPr id="3" name="Chart 2">
          <a:extLst>
            <a:ext uri="{FF2B5EF4-FFF2-40B4-BE49-F238E27FC236}">
              <a16:creationId xmlns:a16="http://schemas.microsoft.com/office/drawing/2014/main" id="{0B3F16C2-A214-462D-90EF-04B45BBD30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1360715</xdr:colOff>
      <xdr:row>19</xdr:row>
      <xdr:rowOff>13607</xdr:rowOff>
    </xdr:from>
    <xdr:to>
      <xdr:col>12</xdr:col>
      <xdr:colOff>293370</xdr:colOff>
      <xdr:row>32</xdr:row>
      <xdr:rowOff>99605</xdr:rowOff>
    </xdr:to>
    <xdr:graphicFrame macro="">
      <xdr:nvGraphicFramePr>
        <xdr:cNvPr id="4" name="Chart 3">
          <a:extLst>
            <a:ext uri="{FF2B5EF4-FFF2-40B4-BE49-F238E27FC236}">
              <a16:creationId xmlns:a16="http://schemas.microsoft.com/office/drawing/2014/main" id="{F79419EC-2A3C-4F33-95DE-663F566168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8" Type="http://schemas.openxmlformats.org/officeDocument/2006/relationships/hyperlink" Target="mailto:responsibility@visa.com" TargetMode="External"/><Relationship Id="rId13" Type="http://schemas.openxmlformats.org/officeDocument/2006/relationships/hyperlink" Target="mailto:responsibility@visa.com" TargetMode="External"/><Relationship Id="rId3" Type="http://schemas.openxmlformats.org/officeDocument/2006/relationships/hyperlink" Target="mailto:sustainability@singtel.com" TargetMode="External"/><Relationship Id="rId7" Type="http://schemas.openxmlformats.org/officeDocument/2006/relationships/hyperlink" Target="mailto:responsibility@visa.com" TargetMode="External"/><Relationship Id="rId12" Type="http://schemas.openxmlformats.org/officeDocument/2006/relationships/hyperlink" Target="https://www.theguardian.com/world/live/2018/jun/01/visa-outage-payment-chaos-after-card-network-crashes-live-updatesVISA%20outage%20affects%20customers%20in%20UK,%20Europe" TargetMode="External"/><Relationship Id="rId2" Type="http://schemas.openxmlformats.org/officeDocument/2006/relationships/hyperlink" Target="mailto:csr@singtel.com" TargetMode="External"/><Relationship Id="rId16" Type="http://schemas.openxmlformats.org/officeDocument/2006/relationships/comments" Target="../comments1.xml"/><Relationship Id="rId1" Type="http://schemas.openxmlformats.org/officeDocument/2006/relationships/hyperlink" Target="mailto:investor@dbs.com" TargetMode="External"/><Relationship Id="rId6" Type="http://schemas.openxmlformats.org/officeDocument/2006/relationships/hyperlink" Target="mailto:responsibility@visa.com" TargetMode="External"/><Relationship Id="rId11" Type="http://schemas.openxmlformats.org/officeDocument/2006/relationships/hyperlink" Target="mailto:responsibility@visa.com" TargetMode="External"/><Relationship Id="rId5" Type="http://schemas.openxmlformats.org/officeDocument/2006/relationships/hyperlink" Target="mailto:responsibility@visa.com" TargetMode="External"/><Relationship Id="rId15" Type="http://schemas.openxmlformats.org/officeDocument/2006/relationships/vmlDrawing" Target="../drawings/vmlDrawing1.vml"/><Relationship Id="rId10" Type="http://schemas.openxmlformats.org/officeDocument/2006/relationships/hyperlink" Target="mailto:responsibility@visa.com" TargetMode="External"/><Relationship Id="rId4" Type="http://schemas.openxmlformats.org/officeDocument/2006/relationships/hyperlink" Target="mailto:csr@singtel.com" TargetMode="External"/><Relationship Id="rId9" Type="http://schemas.openxmlformats.org/officeDocument/2006/relationships/hyperlink" Target="mailto:responsibility@visa.com"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hyperlink" Target="mailto:investor@dbs.com"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hyperlink" Target="mailto:csr@singtel.com" TargetMode="External"/><Relationship Id="rId2" Type="http://schemas.openxmlformats.org/officeDocument/2006/relationships/hyperlink" Target="mailto:sustainability@singtel.com" TargetMode="External"/><Relationship Id="rId1" Type="http://schemas.openxmlformats.org/officeDocument/2006/relationships/hyperlink" Target="mailto:csr@singte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mailto:responsibility@visa.com" TargetMode="External"/><Relationship Id="rId7" Type="http://schemas.openxmlformats.org/officeDocument/2006/relationships/vmlDrawing" Target="../drawings/vmlDrawing4.vml"/><Relationship Id="rId2" Type="http://schemas.openxmlformats.org/officeDocument/2006/relationships/hyperlink" Target="mailto:responsibility@visa.com" TargetMode="External"/><Relationship Id="rId1" Type="http://schemas.openxmlformats.org/officeDocument/2006/relationships/hyperlink" Target="mailto:responsibility@visa.com" TargetMode="External"/><Relationship Id="rId6" Type="http://schemas.openxmlformats.org/officeDocument/2006/relationships/drawing" Target="../drawings/drawing3.xml"/><Relationship Id="rId5" Type="http://schemas.openxmlformats.org/officeDocument/2006/relationships/hyperlink" Target="mailto:responsibility@visa.com" TargetMode="External"/><Relationship Id="rId4" Type="http://schemas.openxmlformats.org/officeDocument/2006/relationships/hyperlink" Target="https://www.theguardian.com/world/live/2018/jun/01/visa-outage-payment-chaos-after-card-network-crashes-live-updatesVISA%20outage%20affects%20customers%20in%20UK,%20Europe"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8C353-45DF-446B-AA39-8D4D41B72276}">
  <dimension ref="A1:CC20"/>
  <sheetViews>
    <sheetView tabSelected="1" topLeftCell="AO1" zoomScale="80" zoomScaleNormal="80" workbookViewId="0">
      <pane ySplit="2" topLeftCell="A3" activePane="bottomLeft" state="frozen"/>
      <selection sqref="A1:XFD1048576"/>
      <selection pane="bottomLeft" activeCell="AS2" sqref="AS2"/>
    </sheetView>
  </sheetViews>
  <sheetFormatPr baseColWidth="10" defaultColWidth="18.1640625" defaultRowHeight="15"/>
  <cols>
    <col min="1" max="1" width="7.5" customWidth="1"/>
    <col min="2" max="2" width="31.6640625" customWidth="1"/>
    <col min="3" max="3" width="12.1640625" customWidth="1"/>
    <col min="4" max="4" width="22.1640625" customWidth="1"/>
    <col min="5" max="5" width="18.1640625" customWidth="1"/>
    <col min="6" max="6" width="18" hidden="1" customWidth="1"/>
    <col min="7" max="7" width="18.1640625" hidden="1" customWidth="1"/>
    <col min="8" max="8" width="21.33203125" hidden="1" customWidth="1"/>
    <col min="9" max="9" width="19.83203125" hidden="1" customWidth="1"/>
    <col min="10" max="17" width="18.1640625" hidden="1" customWidth="1"/>
    <col min="18" max="21" width="18.1640625" customWidth="1"/>
    <col min="25" max="25" width="24.5" customWidth="1"/>
    <col min="26" max="26" width="22.5" customWidth="1"/>
    <col min="39" max="39" width="19.83203125" customWidth="1"/>
    <col min="70" max="70" width="66.33203125" customWidth="1"/>
    <col min="72" max="72" width="33.83203125" customWidth="1"/>
    <col min="73" max="73" width="37.83203125" customWidth="1"/>
    <col min="74" max="74" width="33.1640625" customWidth="1"/>
    <col min="75" max="75" width="27.33203125" customWidth="1"/>
    <col min="79" max="79" width="25.5" customWidth="1"/>
  </cols>
  <sheetData>
    <row r="1" spans="1:81" ht="21.75" customHeight="1">
      <c r="R1" s="1"/>
      <c r="S1" s="1"/>
      <c r="T1" s="1"/>
      <c r="V1" s="93" t="s">
        <v>0</v>
      </c>
      <c r="W1" s="94"/>
      <c r="X1" s="95"/>
      <c r="Y1" s="96" t="s">
        <v>1</v>
      </c>
      <c r="Z1" s="97"/>
      <c r="AA1" s="98" t="s">
        <v>2</v>
      </c>
      <c r="AB1" s="99"/>
      <c r="AC1" s="99"/>
      <c r="AD1" s="99"/>
      <c r="AE1" s="99"/>
      <c r="AF1" s="99"/>
      <c r="AG1" s="99"/>
      <c r="AH1" s="99"/>
      <c r="AI1" s="100"/>
      <c r="AJ1" s="101" t="s">
        <v>3</v>
      </c>
      <c r="AK1" s="102"/>
      <c r="AL1" s="102"/>
      <c r="AM1" s="102"/>
      <c r="AN1" s="102"/>
      <c r="AO1" s="102"/>
      <c r="AP1" s="102"/>
      <c r="AQ1" s="102"/>
      <c r="AR1" s="103"/>
      <c r="AS1" s="104" t="s">
        <v>4</v>
      </c>
      <c r="AT1" s="105"/>
      <c r="AU1" s="105"/>
      <c r="AV1" s="105"/>
      <c r="AW1" s="105"/>
      <c r="AX1" s="105"/>
      <c r="AY1" s="105"/>
      <c r="AZ1" s="105"/>
      <c r="BA1" s="106"/>
      <c r="BB1" s="107" t="s">
        <v>5</v>
      </c>
      <c r="BC1" s="108"/>
      <c r="BD1" s="108"/>
      <c r="BE1" s="108"/>
      <c r="BF1" s="108"/>
      <c r="BG1" s="109"/>
      <c r="BH1" s="86" t="s">
        <v>6</v>
      </c>
      <c r="BI1" s="87"/>
      <c r="BJ1" s="87"/>
      <c r="BK1" s="87"/>
      <c r="BL1" s="88"/>
      <c r="BM1" s="2"/>
      <c r="BN1" s="89" t="s">
        <v>7</v>
      </c>
      <c r="BO1" s="90"/>
      <c r="BP1" s="91" t="s">
        <v>8</v>
      </c>
      <c r="BQ1" s="92"/>
    </row>
    <row r="2" spans="1:81" ht="45.5" customHeight="1">
      <c r="A2" s="3" t="s">
        <v>9</v>
      </c>
      <c r="B2" s="3" t="s">
        <v>10</v>
      </c>
      <c r="C2" s="3" t="s">
        <v>11</v>
      </c>
      <c r="D2" s="3" t="s">
        <v>12</v>
      </c>
      <c r="E2" s="3" t="s">
        <v>13</v>
      </c>
      <c r="F2" s="3" t="s">
        <v>14</v>
      </c>
      <c r="G2" s="3" t="s">
        <v>15</v>
      </c>
      <c r="H2" s="3" t="s">
        <v>16</v>
      </c>
      <c r="I2" s="3" t="s">
        <v>17</v>
      </c>
      <c r="J2" s="3" t="s">
        <v>18</v>
      </c>
      <c r="K2" s="3" t="s">
        <v>19</v>
      </c>
      <c r="L2" s="3" t="s">
        <v>20</v>
      </c>
      <c r="M2" s="3" t="s">
        <v>21</v>
      </c>
      <c r="N2" s="3" t="s">
        <v>22</v>
      </c>
      <c r="O2" s="3" t="s">
        <v>23</v>
      </c>
      <c r="P2" s="3" t="s">
        <v>24</v>
      </c>
      <c r="Q2" s="3" t="s">
        <v>25</v>
      </c>
      <c r="R2" s="4" t="s">
        <v>26</v>
      </c>
      <c r="S2" s="4" t="s">
        <v>27</v>
      </c>
      <c r="T2" s="4" t="s">
        <v>28</v>
      </c>
      <c r="U2" s="3" t="s">
        <v>29</v>
      </c>
      <c r="V2" s="5" t="s">
        <v>30</v>
      </c>
      <c r="W2" s="5" t="s">
        <v>31</v>
      </c>
      <c r="X2" s="5" t="s">
        <v>32</v>
      </c>
      <c r="Y2" s="6" t="s">
        <v>33</v>
      </c>
      <c r="Z2" s="6" t="s">
        <v>34</v>
      </c>
      <c r="AA2" s="5" t="s">
        <v>35</v>
      </c>
      <c r="AB2" s="5" t="s">
        <v>36</v>
      </c>
      <c r="AC2" s="5" t="s">
        <v>37</v>
      </c>
      <c r="AD2" s="5" t="s">
        <v>38</v>
      </c>
      <c r="AE2" s="5" t="s">
        <v>323</v>
      </c>
      <c r="AF2" s="5" t="s">
        <v>40</v>
      </c>
      <c r="AG2" s="5" t="s">
        <v>41</v>
      </c>
      <c r="AH2" s="5" t="s">
        <v>42</v>
      </c>
      <c r="AI2" s="5" t="s">
        <v>43</v>
      </c>
      <c r="AJ2" s="7" t="s">
        <v>44</v>
      </c>
      <c r="AK2" s="8" t="s">
        <v>36</v>
      </c>
      <c r="AL2" s="5" t="s">
        <v>45</v>
      </c>
      <c r="AM2" s="5" t="s">
        <v>38</v>
      </c>
      <c r="AN2" s="5" t="s">
        <v>46</v>
      </c>
      <c r="AO2" s="5" t="s">
        <v>40</v>
      </c>
      <c r="AP2" s="5" t="s">
        <v>47</v>
      </c>
      <c r="AQ2" s="5" t="s">
        <v>42</v>
      </c>
      <c r="AR2" s="5" t="s">
        <v>48</v>
      </c>
      <c r="AS2" s="5" t="s">
        <v>49</v>
      </c>
      <c r="AT2" s="5" t="s">
        <v>36</v>
      </c>
      <c r="AU2" s="5" t="s">
        <v>50</v>
      </c>
      <c r="AV2" s="5" t="s">
        <v>38</v>
      </c>
      <c r="AW2" s="5" t="s">
        <v>51</v>
      </c>
      <c r="AX2" s="5" t="s">
        <v>40</v>
      </c>
      <c r="AY2" s="5" t="s">
        <v>52</v>
      </c>
      <c r="AZ2" s="5" t="s">
        <v>42</v>
      </c>
      <c r="BA2" s="5" t="s">
        <v>53</v>
      </c>
      <c r="BB2" s="5" t="s">
        <v>54</v>
      </c>
      <c r="BC2" s="5" t="s">
        <v>55</v>
      </c>
      <c r="BD2" s="5" t="s">
        <v>56</v>
      </c>
      <c r="BE2" s="5" t="s">
        <v>57</v>
      </c>
      <c r="BF2" s="5" t="s">
        <v>58</v>
      </c>
      <c r="BG2" s="5" t="s">
        <v>59</v>
      </c>
      <c r="BH2" s="5" t="s">
        <v>60</v>
      </c>
      <c r="BI2" s="5" t="s">
        <v>61</v>
      </c>
      <c r="BJ2" s="5" t="s">
        <v>62</v>
      </c>
      <c r="BK2" s="5" t="s">
        <v>63</v>
      </c>
      <c r="BL2" s="5" t="s">
        <v>64</v>
      </c>
      <c r="BM2" s="9" t="s">
        <v>65</v>
      </c>
      <c r="BN2" s="5" t="s">
        <v>66</v>
      </c>
      <c r="BO2" s="5" t="s">
        <v>67</v>
      </c>
      <c r="BP2" s="10" t="s">
        <v>68</v>
      </c>
      <c r="BQ2" s="11" t="s">
        <v>69</v>
      </c>
      <c r="BR2" s="10" t="s">
        <v>70</v>
      </c>
      <c r="BT2" t="s">
        <v>71</v>
      </c>
      <c r="BU2" t="s">
        <v>72</v>
      </c>
      <c r="BV2" t="s">
        <v>73</v>
      </c>
      <c r="BW2" t="s">
        <v>74</v>
      </c>
      <c r="BX2" t="s">
        <v>75</v>
      </c>
      <c r="BY2" t="s">
        <v>76</v>
      </c>
      <c r="BZ2" t="s">
        <v>77</v>
      </c>
      <c r="CA2" t="s">
        <v>78</v>
      </c>
      <c r="CB2" t="s">
        <v>79</v>
      </c>
      <c r="CC2" t="s">
        <v>80</v>
      </c>
    </row>
    <row r="3" spans="1:81" s="25" customFormat="1" ht="102" customHeight="1">
      <c r="A3" s="17" t="s">
        <v>126</v>
      </c>
      <c r="B3" s="17" t="s">
        <v>127</v>
      </c>
      <c r="C3" s="17" t="s">
        <v>128</v>
      </c>
      <c r="D3" s="17" t="s">
        <v>129</v>
      </c>
      <c r="E3" s="17" t="s">
        <v>130</v>
      </c>
      <c r="F3" s="13"/>
      <c r="G3" s="13"/>
      <c r="H3" s="13"/>
      <c r="I3" s="13"/>
      <c r="J3" s="13"/>
      <c r="K3" s="13"/>
      <c r="L3" s="13"/>
      <c r="M3" s="13"/>
      <c r="N3" s="13"/>
      <c r="O3" s="13"/>
      <c r="P3" s="13"/>
      <c r="Q3" s="13"/>
      <c r="R3" s="14"/>
      <c r="S3" s="14"/>
      <c r="T3" s="14"/>
      <c r="U3" s="14"/>
      <c r="V3" s="15" t="s">
        <v>81</v>
      </c>
      <c r="W3" s="15" t="s">
        <v>81</v>
      </c>
      <c r="X3" s="16" t="s">
        <v>81</v>
      </c>
      <c r="Y3" s="17" t="s">
        <v>82</v>
      </c>
      <c r="Z3" s="17" t="s">
        <v>83</v>
      </c>
      <c r="AA3" s="18">
        <v>1</v>
      </c>
      <c r="AB3" s="19" t="s">
        <v>84</v>
      </c>
      <c r="AC3" s="18">
        <v>1</v>
      </c>
      <c r="AD3" s="19" t="s">
        <v>85</v>
      </c>
      <c r="AE3" s="18">
        <v>1</v>
      </c>
      <c r="AF3" s="19" t="s">
        <v>86</v>
      </c>
      <c r="AG3" s="18">
        <v>1</v>
      </c>
      <c r="AH3" s="19" t="s">
        <v>87</v>
      </c>
      <c r="AI3" s="18">
        <f>SUM(AA3,AC3,AE3,AG3)</f>
        <v>4</v>
      </c>
      <c r="AJ3" s="20">
        <v>0</v>
      </c>
      <c r="AK3" s="21" t="s">
        <v>88</v>
      </c>
      <c r="AL3" s="18">
        <v>1</v>
      </c>
      <c r="AM3" s="19" t="s">
        <v>89</v>
      </c>
      <c r="AN3" s="18">
        <v>1</v>
      </c>
      <c r="AO3" s="19" t="s">
        <v>90</v>
      </c>
      <c r="AP3" s="18">
        <v>1</v>
      </c>
      <c r="AQ3" s="19" t="s">
        <v>91</v>
      </c>
      <c r="AR3" s="18">
        <f>SUM(AJ3,AL3,AN3,AP3)</f>
        <v>3</v>
      </c>
      <c r="AS3" s="20">
        <v>0</v>
      </c>
      <c r="AT3" s="19" t="s">
        <v>92</v>
      </c>
      <c r="AU3" s="18">
        <v>1</v>
      </c>
      <c r="AV3" s="19" t="s">
        <v>93</v>
      </c>
      <c r="AW3" s="18">
        <v>1</v>
      </c>
      <c r="AX3" s="19" t="s">
        <v>94</v>
      </c>
      <c r="AY3" s="18">
        <v>1</v>
      </c>
      <c r="AZ3" s="19" t="s">
        <v>95</v>
      </c>
      <c r="BA3" s="18">
        <f>SUM(AS3:AZ3)</f>
        <v>3</v>
      </c>
      <c r="BB3" s="18">
        <v>0</v>
      </c>
      <c r="BC3" s="18">
        <v>1</v>
      </c>
      <c r="BD3" s="18">
        <v>0</v>
      </c>
      <c r="BE3" s="17" t="s">
        <v>96</v>
      </c>
      <c r="BF3" s="18">
        <v>0</v>
      </c>
      <c r="BG3" s="18">
        <f>SUM(BB3:BF3)</f>
        <v>1</v>
      </c>
      <c r="BH3" s="18">
        <v>1</v>
      </c>
      <c r="BI3" s="18">
        <v>1</v>
      </c>
      <c r="BJ3" s="18">
        <v>1</v>
      </c>
      <c r="BK3" s="18">
        <v>0</v>
      </c>
      <c r="BL3" s="18">
        <f>SUM(BH3:BK3)</f>
        <v>3</v>
      </c>
      <c r="BM3" s="22">
        <f>SUM(BL3,BG3,BA3,AR3,AI3)</f>
        <v>14</v>
      </c>
      <c r="BN3" s="18">
        <v>1</v>
      </c>
      <c r="BO3" s="19" t="s">
        <v>97</v>
      </c>
      <c r="BP3" s="23"/>
      <c r="BQ3" s="24"/>
      <c r="BR3" s="24"/>
    </row>
    <row r="4" spans="1:81" s="25" customFormat="1" ht="105" customHeight="1">
      <c r="A4" s="17" t="s">
        <v>126</v>
      </c>
      <c r="B4" s="17" t="s">
        <v>127</v>
      </c>
      <c r="C4" s="17" t="s">
        <v>128</v>
      </c>
      <c r="D4" s="17" t="s">
        <v>129</v>
      </c>
      <c r="E4" s="17" t="s">
        <v>130</v>
      </c>
      <c r="F4" s="13"/>
      <c r="G4" s="13"/>
      <c r="H4" s="13"/>
      <c r="I4" s="13"/>
      <c r="J4" s="13"/>
      <c r="K4" s="13"/>
      <c r="L4" s="13"/>
      <c r="M4" s="13"/>
      <c r="N4" s="13"/>
      <c r="O4" s="13"/>
      <c r="P4" s="13"/>
      <c r="Q4" s="13"/>
      <c r="R4" s="14"/>
      <c r="S4" s="14"/>
      <c r="T4" s="14"/>
      <c r="U4" s="14"/>
      <c r="V4" s="15"/>
      <c r="W4" s="15"/>
      <c r="X4" s="16" t="s">
        <v>98</v>
      </c>
      <c r="Y4" s="17" t="s">
        <v>99</v>
      </c>
      <c r="Z4" s="17" t="s">
        <v>83</v>
      </c>
      <c r="AA4" s="18">
        <v>1</v>
      </c>
      <c r="AB4" s="19" t="s">
        <v>100</v>
      </c>
      <c r="AC4" s="18">
        <v>1</v>
      </c>
      <c r="AD4" s="19" t="s">
        <v>101</v>
      </c>
      <c r="AE4" s="18">
        <v>1</v>
      </c>
      <c r="AF4" s="19" t="s">
        <v>102</v>
      </c>
      <c r="AG4" s="18">
        <v>1</v>
      </c>
      <c r="AH4" s="19" t="s">
        <v>103</v>
      </c>
      <c r="AI4" s="18">
        <f>SUM(AA4,AC4,AE4,AG4)</f>
        <v>4</v>
      </c>
      <c r="AJ4" s="20">
        <v>0</v>
      </c>
      <c r="AK4" s="21" t="s">
        <v>104</v>
      </c>
      <c r="AL4" s="18">
        <v>1</v>
      </c>
      <c r="AM4" s="19" t="s">
        <v>105</v>
      </c>
      <c r="AN4" s="18">
        <v>1</v>
      </c>
      <c r="AO4" s="19" t="s">
        <v>106</v>
      </c>
      <c r="AP4" s="18">
        <v>1</v>
      </c>
      <c r="AQ4" s="19" t="s">
        <v>107</v>
      </c>
      <c r="AR4" s="18">
        <f>SUM(AJ4,AL4,AN4,AP4)</f>
        <v>3</v>
      </c>
      <c r="AS4" s="20">
        <v>0</v>
      </c>
      <c r="AT4" s="19" t="s">
        <v>104</v>
      </c>
      <c r="AU4" s="18">
        <v>1</v>
      </c>
      <c r="AV4" s="19" t="s">
        <v>108</v>
      </c>
      <c r="AW4" s="18">
        <v>1</v>
      </c>
      <c r="AX4" s="19" t="s">
        <v>108</v>
      </c>
      <c r="AY4" s="18">
        <v>1</v>
      </c>
      <c r="AZ4" s="19" t="s">
        <v>108</v>
      </c>
      <c r="BA4" s="18">
        <f>SUM(AS4:AZ4)</f>
        <v>3</v>
      </c>
      <c r="BB4" s="18">
        <v>1</v>
      </c>
      <c r="BC4" s="18">
        <v>1</v>
      </c>
      <c r="BD4" s="18">
        <v>0</v>
      </c>
      <c r="BE4" s="17" t="s">
        <v>96</v>
      </c>
      <c r="BF4" s="18">
        <v>0</v>
      </c>
      <c r="BG4" s="18">
        <f>SUM(BB4:BF4)</f>
        <v>2</v>
      </c>
      <c r="BH4" s="18">
        <v>1</v>
      </c>
      <c r="BI4" s="18">
        <v>1</v>
      </c>
      <c r="BJ4" s="18">
        <v>1</v>
      </c>
      <c r="BK4" s="18">
        <v>0</v>
      </c>
      <c r="BL4" s="18">
        <f>SUM(BH4:BK4)</f>
        <v>3</v>
      </c>
      <c r="BM4" s="22">
        <f>SUM(BL4,BG4,BA4,AR4,AI4)</f>
        <v>15</v>
      </c>
      <c r="BN4" s="18">
        <v>1</v>
      </c>
      <c r="BO4" s="19" t="s">
        <v>109</v>
      </c>
      <c r="BP4" s="23" t="s">
        <v>110</v>
      </c>
      <c r="BQ4" s="24"/>
      <c r="BR4" s="24"/>
    </row>
    <row r="5" spans="1:81" s="25" customFormat="1" ht="102.5" customHeight="1">
      <c r="A5" s="17" t="s">
        <v>126</v>
      </c>
      <c r="B5" s="17" t="s">
        <v>127</v>
      </c>
      <c r="C5" s="17" t="s">
        <v>128</v>
      </c>
      <c r="D5" s="17" t="s">
        <v>129</v>
      </c>
      <c r="E5" s="17" t="s">
        <v>130</v>
      </c>
      <c r="V5" s="15"/>
      <c r="W5" s="15"/>
      <c r="X5" s="16" t="s">
        <v>111</v>
      </c>
      <c r="Y5" s="17" t="s">
        <v>112</v>
      </c>
      <c r="Z5" s="17" t="s">
        <v>83</v>
      </c>
      <c r="AA5" s="18">
        <v>1</v>
      </c>
      <c r="AB5" s="19" t="s">
        <v>113</v>
      </c>
      <c r="AC5" s="18">
        <v>1</v>
      </c>
      <c r="AD5" s="19" t="s">
        <v>114</v>
      </c>
      <c r="AE5" s="18">
        <v>1</v>
      </c>
      <c r="AF5" s="19" t="s">
        <v>115</v>
      </c>
      <c r="AG5" s="18">
        <v>1</v>
      </c>
      <c r="AH5" s="19" t="s">
        <v>116</v>
      </c>
      <c r="AI5" s="18">
        <f>SUM(AA5,AC5,AE5,AG5)</f>
        <v>4</v>
      </c>
      <c r="AJ5" s="20">
        <v>0</v>
      </c>
      <c r="AK5" s="21" t="s">
        <v>117</v>
      </c>
      <c r="AL5" s="18">
        <v>1</v>
      </c>
      <c r="AM5" s="19" t="s">
        <v>118</v>
      </c>
      <c r="AN5" s="18">
        <v>1</v>
      </c>
      <c r="AO5" s="19" t="s">
        <v>119</v>
      </c>
      <c r="AP5" s="18">
        <v>1</v>
      </c>
      <c r="AQ5" s="19" t="s">
        <v>120</v>
      </c>
      <c r="AR5" s="18">
        <f>SUM(AJ5,AL5,AN5,AP5)</f>
        <v>3</v>
      </c>
      <c r="AS5" s="20">
        <v>0</v>
      </c>
      <c r="AT5" s="19" t="s">
        <v>104</v>
      </c>
      <c r="AU5" s="18">
        <v>1</v>
      </c>
      <c r="AV5" s="19" t="s">
        <v>121</v>
      </c>
      <c r="AW5" s="18">
        <v>1</v>
      </c>
      <c r="AX5" s="19" t="s">
        <v>122</v>
      </c>
      <c r="AY5" s="18">
        <v>1</v>
      </c>
      <c r="AZ5" s="19" t="s">
        <v>123</v>
      </c>
      <c r="BA5" s="18">
        <f>SUM(AS5:AZ5)</f>
        <v>3</v>
      </c>
      <c r="BB5" s="18">
        <v>1</v>
      </c>
      <c r="BC5" s="18">
        <v>1</v>
      </c>
      <c r="BD5" s="18">
        <v>0</v>
      </c>
      <c r="BE5" s="17" t="s">
        <v>124</v>
      </c>
      <c r="BF5" s="18">
        <v>0</v>
      </c>
      <c r="BG5" s="18">
        <f>SUM(BB5:BF5)</f>
        <v>2</v>
      </c>
      <c r="BH5" s="18">
        <v>1</v>
      </c>
      <c r="BI5" s="18">
        <v>1</v>
      </c>
      <c r="BJ5" s="18">
        <v>1</v>
      </c>
      <c r="BK5" s="18">
        <v>0</v>
      </c>
      <c r="BL5" s="18">
        <f>SUM(BH5:BK5)</f>
        <v>3</v>
      </c>
      <c r="BM5" s="22">
        <f>SUM(BL5,BG5,BA5,AR5,AI5)</f>
        <v>15</v>
      </c>
      <c r="BN5" s="18">
        <v>1</v>
      </c>
      <c r="BO5" s="19" t="s">
        <v>125</v>
      </c>
      <c r="BP5" s="23"/>
      <c r="BQ5" s="24"/>
      <c r="BR5" s="24"/>
    </row>
    <row r="6" spans="1:81" s="25" customFormat="1" ht="102" customHeight="1">
      <c r="A6" s="17" t="s">
        <v>126</v>
      </c>
      <c r="B6" s="17" t="s">
        <v>127</v>
      </c>
      <c r="C6" s="17" t="s">
        <v>128</v>
      </c>
      <c r="D6" s="17" t="s">
        <v>129</v>
      </c>
      <c r="E6" s="17" t="s">
        <v>130</v>
      </c>
      <c r="F6" s="17"/>
      <c r="G6" s="17"/>
      <c r="H6" s="17"/>
      <c r="I6" s="17"/>
      <c r="J6" s="17"/>
      <c r="K6" s="17"/>
      <c r="L6" s="17"/>
      <c r="M6" s="17"/>
      <c r="N6" s="17"/>
      <c r="O6" s="17"/>
      <c r="P6" s="17"/>
      <c r="Q6" s="17"/>
      <c r="R6" s="17">
        <v>1</v>
      </c>
      <c r="S6" s="17">
        <v>1</v>
      </c>
      <c r="T6" s="17">
        <v>1</v>
      </c>
      <c r="U6" s="17">
        <f>SUM(R6,S6,T6)</f>
        <v>3</v>
      </c>
      <c r="V6" s="15"/>
      <c r="W6" s="15"/>
      <c r="X6" s="16" t="s">
        <v>131</v>
      </c>
      <c r="Y6" s="17" t="s">
        <v>132</v>
      </c>
      <c r="Z6" s="17" t="s">
        <v>83</v>
      </c>
      <c r="AA6" s="18">
        <v>1</v>
      </c>
      <c r="AB6" s="19" t="s">
        <v>133</v>
      </c>
      <c r="AC6" s="18">
        <v>1</v>
      </c>
      <c r="AD6" s="19" t="s">
        <v>134</v>
      </c>
      <c r="AE6" s="18">
        <v>1</v>
      </c>
      <c r="AF6" s="19" t="s">
        <v>135</v>
      </c>
      <c r="AG6" s="18">
        <v>1</v>
      </c>
      <c r="AH6" s="19" t="s">
        <v>136</v>
      </c>
      <c r="AI6" s="18">
        <f>SUM(AA6,AC6,AE6,AG6)</f>
        <v>4</v>
      </c>
      <c r="AJ6" s="20">
        <v>0</v>
      </c>
      <c r="AK6" s="21" t="s">
        <v>104</v>
      </c>
      <c r="AL6" s="18">
        <v>1</v>
      </c>
      <c r="AM6" s="19" t="s">
        <v>137</v>
      </c>
      <c r="AN6" s="18">
        <v>1</v>
      </c>
      <c r="AO6" s="19" t="s">
        <v>138</v>
      </c>
      <c r="AP6" s="18">
        <v>1</v>
      </c>
      <c r="AQ6" s="19" t="s">
        <v>139</v>
      </c>
      <c r="AR6" s="18">
        <f>SUM(AJ6,AL6,AN6,AP6)</f>
        <v>3</v>
      </c>
      <c r="AS6" s="20">
        <v>0</v>
      </c>
      <c r="AT6" s="19" t="s">
        <v>104</v>
      </c>
      <c r="AU6" s="18">
        <v>1</v>
      </c>
      <c r="AV6" s="19" t="s">
        <v>140</v>
      </c>
      <c r="AW6" s="18">
        <v>1</v>
      </c>
      <c r="AX6" s="19" t="s">
        <v>141</v>
      </c>
      <c r="AY6" s="18">
        <v>1</v>
      </c>
      <c r="AZ6" s="19" t="s">
        <v>142</v>
      </c>
      <c r="BA6" s="18">
        <f>SUM(AS6:AZ6)</f>
        <v>3</v>
      </c>
      <c r="BB6" s="18">
        <v>1</v>
      </c>
      <c r="BC6" s="18">
        <v>1</v>
      </c>
      <c r="BD6" s="18">
        <v>0</v>
      </c>
      <c r="BE6" s="17" t="s">
        <v>124</v>
      </c>
      <c r="BF6" s="18">
        <v>0</v>
      </c>
      <c r="BG6" s="18">
        <f>SUM(BB6:BF6)</f>
        <v>2</v>
      </c>
      <c r="BH6" s="18">
        <v>1</v>
      </c>
      <c r="BI6" s="18">
        <v>1</v>
      </c>
      <c r="BJ6" s="18">
        <v>1</v>
      </c>
      <c r="BK6" s="18">
        <v>0</v>
      </c>
      <c r="BL6" s="18">
        <f>SUM(BH6:BK6)</f>
        <v>3</v>
      </c>
      <c r="BM6" s="22">
        <f>SUM(BL6,BG6,BA6,AR6,AI6)</f>
        <v>15</v>
      </c>
      <c r="BN6" s="18">
        <v>1</v>
      </c>
      <c r="BO6" s="19" t="s">
        <v>143</v>
      </c>
      <c r="BP6" s="23"/>
      <c r="BQ6" s="24"/>
      <c r="BR6" s="24"/>
    </row>
    <row r="7" spans="1:81" ht="224">
      <c r="A7" s="12"/>
      <c r="B7" s="17" t="s">
        <v>173</v>
      </c>
      <c r="C7" s="17" t="s">
        <v>174</v>
      </c>
      <c r="D7" s="17" t="s">
        <v>129</v>
      </c>
      <c r="E7" s="17" t="s">
        <v>175</v>
      </c>
      <c r="F7" s="13"/>
      <c r="G7" s="13"/>
      <c r="H7" s="13"/>
      <c r="I7" s="13"/>
      <c r="J7" s="13"/>
      <c r="K7" s="13"/>
      <c r="L7" s="13"/>
      <c r="M7" s="13"/>
      <c r="N7" s="13"/>
      <c r="O7" s="13"/>
      <c r="P7" s="13"/>
      <c r="Q7" s="13"/>
      <c r="R7" s="14"/>
      <c r="S7" s="14"/>
      <c r="T7" s="14"/>
      <c r="U7" s="14"/>
      <c r="V7" s="15" t="s">
        <v>150</v>
      </c>
      <c r="W7" s="15" t="s">
        <v>150</v>
      </c>
      <c r="X7" s="16">
        <v>2016</v>
      </c>
      <c r="Y7" s="17" t="s">
        <v>92</v>
      </c>
      <c r="Z7" s="26" t="s">
        <v>151</v>
      </c>
      <c r="AA7" s="18">
        <v>1</v>
      </c>
      <c r="AB7" s="19" t="s">
        <v>152</v>
      </c>
      <c r="AC7" s="18">
        <v>1</v>
      </c>
      <c r="AD7" s="19" t="s">
        <v>153</v>
      </c>
      <c r="AE7" s="18">
        <v>1</v>
      </c>
      <c r="AF7" s="19" t="s">
        <v>154</v>
      </c>
      <c r="AG7" s="18">
        <v>1</v>
      </c>
      <c r="AH7" s="19" t="s">
        <v>155</v>
      </c>
      <c r="AI7" s="18">
        <f>SUM(AA7,AC7,AE7,AG7)</f>
        <v>4</v>
      </c>
      <c r="AJ7" s="20">
        <v>0</v>
      </c>
      <c r="AK7" s="21" t="s">
        <v>156</v>
      </c>
      <c r="AL7" s="18">
        <v>0</v>
      </c>
      <c r="AM7" s="19" t="s">
        <v>157</v>
      </c>
      <c r="AN7" s="18">
        <v>0</v>
      </c>
      <c r="AO7" s="19" t="s">
        <v>92</v>
      </c>
      <c r="AP7" s="18">
        <v>0</v>
      </c>
      <c r="AQ7" s="19" t="s">
        <v>92</v>
      </c>
      <c r="AR7" s="18">
        <f>SUM(AJ7,AL7,AN7,AP7)</f>
        <v>0</v>
      </c>
      <c r="AS7" s="20">
        <v>0</v>
      </c>
      <c r="AT7" s="19" t="s">
        <v>92</v>
      </c>
      <c r="AU7" s="18">
        <v>0</v>
      </c>
      <c r="AV7" s="19" t="s">
        <v>158</v>
      </c>
      <c r="AW7" s="18">
        <v>0</v>
      </c>
      <c r="AX7" s="19" t="s">
        <v>159</v>
      </c>
      <c r="AY7" s="18">
        <v>0</v>
      </c>
      <c r="AZ7" s="19" t="s">
        <v>160</v>
      </c>
      <c r="BA7" s="18">
        <f>SUM(AS7,AU7,AW7,AY7)</f>
        <v>0</v>
      </c>
      <c r="BB7" s="18">
        <v>1</v>
      </c>
      <c r="BC7" s="18">
        <v>1</v>
      </c>
      <c r="BD7" s="18">
        <v>0</v>
      </c>
      <c r="BE7" s="17" t="s">
        <v>96</v>
      </c>
      <c r="BF7" s="18">
        <v>0</v>
      </c>
      <c r="BG7" s="18">
        <f>SUM(BB7:BD7,BF7)</f>
        <v>2</v>
      </c>
      <c r="BH7" s="18">
        <v>1</v>
      </c>
      <c r="BI7" s="18">
        <v>1</v>
      </c>
      <c r="BJ7" s="18">
        <v>1</v>
      </c>
      <c r="BK7" s="18">
        <v>0</v>
      </c>
      <c r="BL7" s="18">
        <f>SUM(BH7:BK7)</f>
        <v>3</v>
      </c>
      <c r="BM7" s="22">
        <f>SUM(BL7,BG7,BA7,AR7,AI7)</f>
        <v>9</v>
      </c>
      <c r="BN7" s="18"/>
      <c r="BO7" s="19"/>
      <c r="BP7" s="23"/>
      <c r="BQ7" s="24"/>
      <c r="BR7" s="24"/>
    </row>
    <row r="8" spans="1:81" ht="16" customHeight="1">
      <c r="A8" s="12"/>
      <c r="B8" s="17" t="s">
        <v>173</v>
      </c>
      <c r="C8" s="17" t="s">
        <v>174</v>
      </c>
      <c r="D8" s="17" t="s">
        <v>129</v>
      </c>
      <c r="E8" s="17" t="s">
        <v>175</v>
      </c>
      <c r="F8" s="13"/>
      <c r="G8" s="13"/>
      <c r="H8" s="13"/>
      <c r="I8" s="13"/>
      <c r="J8" s="13"/>
      <c r="K8" s="13"/>
      <c r="L8" s="13"/>
      <c r="M8" s="13"/>
      <c r="N8" s="13"/>
      <c r="O8" s="13"/>
      <c r="P8" s="13"/>
      <c r="Q8" s="13"/>
      <c r="R8" s="14"/>
      <c r="S8" s="14"/>
      <c r="T8" s="14"/>
      <c r="U8" s="14"/>
      <c r="V8" s="15"/>
      <c r="W8" s="15"/>
      <c r="X8" s="16">
        <v>2018</v>
      </c>
      <c r="Y8" s="17" t="s">
        <v>161</v>
      </c>
      <c r="Z8" s="26" t="s">
        <v>162</v>
      </c>
      <c r="AA8" s="18">
        <v>1</v>
      </c>
      <c r="AB8" s="19" t="s">
        <v>163</v>
      </c>
      <c r="AC8" s="18">
        <v>1</v>
      </c>
      <c r="AD8" s="19" t="s">
        <v>164</v>
      </c>
      <c r="AE8" s="18">
        <v>1</v>
      </c>
      <c r="AF8" s="19" t="s">
        <v>165</v>
      </c>
      <c r="AG8" s="18">
        <v>1</v>
      </c>
      <c r="AH8" s="19" t="s">
        <v>166</v>
      </c>
      <c r="AI8" s="18">
        <f t="shared" ref="AI8:AI11" si="0">SUM(AA8,AC8,AE8,AG8)</f>
        <v>4</v>
      </c>
      <c r="AJ8" s="20">
        <v>0</v>
      </c>
      <c r="AK8" s="21" t="s">
        <v>117</v>
      </c>
      <c r="AL8" s="18">
        <v>1</v>
      </c>
      <c r="AM8" s="19" t="s">
        <v>167</v>
      </c>
      <c r="AN8" s="18">
        <v>0</v>
      </c>
      <c r="AO8" s="19" t="s">
        <v>168</v>
      </c>
      <c r="AP8" s="18">
        <v>0</v>
      </c>
      <c r="AQ8" s="19" t="s">
        <v>92</v>
      </c>
      <c r="AR8" s="18">
        <f t="shared" ref="AR8:AR9" si="1">SUM(AJ8,AL8,AN8,AP8)</f>
        <v>1</v>
      </c>
      <c r="AS8" s="20">
        <v>0</v>
      </c>
      <c r="AT8" s="19" t="s">
        <v>117</v>
      </c>
      <c r="AU8" s="18">
        <v>1</v>
      </c>
      <c r="AV8" s="19" t="s">
        <v>169</v>
      </c>
      <c r="AW8" s="18">
        <v>0</v>
      </c>
      <c r="AX8" s="19" t="s">
        <v>170</v>
      </c>
      <c r="AY8" s="18">
        <v>0</v>
      </c>
      <c r="AZ8" s="19" t="s">
        <v>171</v>
      </c>
      <c r="BA8" s="18">
        <f t="shared" ref="BA8:BA9" si="2">SUM(AS8,AU8,AW8,AY8)</f>
        <v>1</v>
      </c>
      <c r="BB8" s="18">
        <v>1</v>
      </c>
      <c r="BC8" s="18">
        <v>1</v>
      </c>
      <c r="BD8" s="18">
        <v>0</v>
      </c>
      <c r="BE8" s="17" t="s">
        <v>96</v>
      </c>
      <c r="BF8" s="18">
        <v>0</v>
      </c>
      <c r="BG8" s="18">
        <f t="shared" ref="BG8:BG9" si="3">SUM(BB8:BD8,BF8)</f>
        <v>2</v>
      </c>
      <c r="BH8" s="18">
        <v>1</v>
      </c>
      <c r="BI8" s="18">
        <v>1</v>
      </c>
      <c r="BJ8" s="18">
        <v>1</v>
      </c>
      <c r="BK8" s="18">
        <v>0</v>
      </c>
      <c r="BL8" s="18">
        <f t="shared" ref="BL8:BL9" si="4">SUM(BH8:BK8)</f>
        <v>3</v>
      </c>
      <c r="BM8" s="22">
        <f t="shared" ref="BM8:BM9" si="5">SUM(BL8,BG8,BA8,AR8,AI8)</f>
        <v>11</v>
      </c>
      <c r="BN8" s="18">
        <v>1</v>
      </c>
      <c r="BO8" s="19" t="s">
        <v>172</v>
      </c>
      <c r="BP8" s="23"/>
      <c r="BQ8" s="24"/>
      <c r="BR8" s="24"/>
    </row>
    <row r="9" spans="1:81" ht="409.6">
      <c r="A9" s="17"/>
      <c r="B9" s="17" t="s">
        <v>173</v>
      </c>
      <c r="C9" s="17" t="s">
        <v>174</v>
      </c>
      <c r="D9" s="17" t="s">
        <v>129</v>
      </c>
      <c r="E9" s="17" t="s">
        <v>175</v>
      </c>
      <c r="F9" s="17"/>
      <c r="G9" s="17"/>
      <c r="H9" s="17"/>
      <c r="I9" s="17"/>
      <c r="J9" s="17"/>
      <c r="K9" s="17"/>
      <c r="L9" s="17"/>
      <c r="M9" s="17"/>
      <c r="N9" s="17"/>
      <c r="O9" s="17"/>
      <c r="P9" s="17"/>
      <c r="Q9" s="17"/>
      <c r="R9" s="17">
        <v>1</v>
      </c>
      <c r="S9" s="17">
        <v>1</v>
      </c>
      <c r="T9" s="17">
        <v>1</v>
      </c>
      <c r="U9" s="17">
        <f>SUM(R9,S9,T9)</f>
        <v>3</v>
      </c>
      <c r="V9" s="15"/>
      <c r="W9" s="15"/>
      <c r="X9" s="16">
        <v>2019</v>
      </c>
      <c r="Y9" s="17" t="s">
        <v>161</v>
      </c>
      <c r="Z9" s="17" t="s">
        <v>162</v>
      </c>
      <c r="AA9" s="18">
        <v>1</v>
      </c>
      <c r="AB9" s="19" t="s">
        <v>176</v>
      </c>
      <c r="AC9" s="18">
        <v>1</v>
      </c>
      <c r="AD9" s="19" t="s">
        <v>177</v>
      </c>
      <c r="AE9" s="18">
        <v>1</v>
      </c>
      <c r="AF9" s="19" t="s">
        <v>178</v>
      </c>
      <c r="AG9" s="18">
        <v>1</v>
      </c>
      <c r="AH9" s="19" t="s">
        <v>179</v>
      </c>
      <c r="AI9" s="18">
        <f t="shared" si="0"/>
        <v>4</v>
      </c>
      <c r="AJ9" s="20">
        <v>0</v>
      </c>
      <c r="AK9" s="21" t="s">
        <v>117</v>
      </c>
      <c r="AL9" s="18">
        <v>1</v>
      </c>
      <c r="AM9" s="19" t="s">
        <v>180</v>
      </c>
      <c r="AN9" s="18">
        <v>1</v>
      </c>
      <c r="AO9" s="19" t="s">
        <v>181</v>
      </c>
      <c r="AP9" s="18">
        <v>1</v>
      </c>
      <c r="AQ9" s="19" t="s">
        <v>182</v>
      </c>
      <c r="AR9" s="18">
        <f t="shared" si="1"/>
        <v>3</v>
      </c>
      <c r="AS9" s="20">
        <v>0</v>
      </c>
      <c r="AT9" s="19" t="s">
        <v>117</v>
      </c>
      <c r="AU9" s="18">
        <v>1</v>
      </c>
      <c r="AV9" s="19" t="s">
        <v>183</v>
      </c>
      <c r="AW9" s="18">
        <v>1</v>
      </c>
      <c r="AX9" s="19" t="s">
        <v>184</v>
      </c>
      <c r="AY9" s="18">
        <v>1</v>
      </c>
      <c r="AZ9" s="19" t="s">
        <v>185</v>
      </c>
      <c r="BA9" s="18">
        <f t="shared" si="2"/>
        <v>3</v>
      </c>
      <c r="BB9" s="18">
        <v>1</v>
      </c>
      <c r="BC9" s="18">
        <v>1</v>
      </c>
      <c r="BD9" s="18">
        <v>0</v>
      </c>
      <c r="BE9" s="17" t="s">
        <v>186</v>
      </c>
      <c r="BF9" s="18">
        <v>0</v>
      </c>
      <c r="BG9" s="18">
        <f t="shared" si="3"/>
        <v>2</v>
      </c>
      <c r="BH9" s="18">
        <v>1</v>
      </c>
      <c r="BI9" s="18">
        <v>1</v>
      </c>
      <c r="BJ9" s="18">
        <v>1</v>
      </c>
      <c r="BK9" s="18">
        <v>0</v>
      </c>
      <c r="BL9" s="18">
        <f t="shared" si="4"/>
        <v>3</v>
      </c>
      <c r="BM9" s="22">
        <f t="shared" si="5"/>
        <v>15</v>
      </c>
      <c r="BN9" s="18">
        <v>1</v>
      </c>
      <c r="BO9" s="19" t="s">
        <v>187</v>
      </c>
      <c r="BP9" s="23"/>
      <c r="BQ9" s="24"/>
      <c r="BR9" s="24"/>
    </row>
    <row r="10" spans="1:81" ht="160">
      <c r="A10" s="35"/>
      <c r="B10" s="36" t="s">
        <v>200</v>
      </c>
      <c r="C10" s="37" t="s">
        <v>201</v>
      </c>
      <c r="D10" s="35"/>
      <c r="E10" s="35"/>
      <c r="F10" s="36"/>
      <c r="G10" s="17"/>
      <c r="H10" s="38"/>
      <c r="I10" s="18"/>
      <c r="J10" s="17"/>
      <c r="K10" s="18"/>
      <c r="L10" s="17"/>
      <c r="M10" s="39"/>
      <c r="N10" s="17"/>
      <c r="O10" s="39"/>
      <c r="P10" s="17"/>
      <c r="Q10" s="18"/>
      <c r="R10" s="18"/>
      <c r="S10" s="17"/>
      <c r="T10" s="18"/>
      <c r="U10" s="17"/>
      <c r="V10" s="35">
        <v>2010</v>
      </c>
      <c r="W10" s="35">
        <v>2010</v>
      </c>
      <c r="X10" s="36">
        <v>2010</v>
      </c>
      <c r="Y10" s="17" t="s">
        <v>202</v>
      </c>
      <c r="Z10" s="38" t="s">
        <v>203</v>
      </c>
      <c r="AA10" s="18">
        <v>1</v>
      </c>
      <c r="AB10" s="17" t="s">
        <v>204</v>
      </c>
      <c r="AC10" s="18">
        <v>1</v>
      </c>
      <c r="AD10" s="17" t="s">
        <v>205</v>
      </c>
      <c r="AE10" s="39">
        <v>1</v>
      </c>
      <c r="AF10" s="17" t="s">
        <v>206</v>
      </c>
      <c r="AG10" s="39">
        <v>1</v>
      </c>
      <c r="AH10" s="17" t="s">
        <v>207</v>
      </c>
      <c r="AI10" s="18">
        <f t="shared" si="0"/>
        <v>4</v>
      </c>
      <c r="AJ10" s="18">
        <v>0</v>
      </c>
      <c r="AK10" s="17" t="s">
        <v>208</v>
      </c>
      <c r="AL10" s="18">
        <v>1</v>
      </c>
      <c r="AM10" s="17" t="s">
        <v>209</v>
      </c>
      <c r="AN10" s="18">
        <v>0</v>
      </c>
      <c r="AO10" s="17" t="s">
        <v>210</v>
      </c>
      <c r="AP10" s="40">
        <v>1</v>
      </c>
      <c r="AQ10" s="17" t="s">
        <v>211</v>
      </c>
      <c r="AR10" s="18">
        <f>SUM(AJ10,AL10,AN10,AP10)</f>
        <v>2</v>
      </c>
      <c r="AS10" s="39">
        <v>0</v>
      </c>
      <c r="AT10" s="17" t="s">
        <v>212</v>
      </c>
      <c r="AU10" s="18">
        <v>0</v>
      </c>
      <c r="AV10" s="17" t="s">
        <v>212</v>
      </c>
      <c r="AW10" s="18">
        <v>0</v>
      </c>
      <c r="AX10" s="17" t="s">
        <v>213</v>
      </c>
      <c r="AY10" s="18">
        <v>0</v>
      </c>
      <c r="AZ10" s="17" t="s">
        <v>212</v>
      </c>
      <c r="BA10" s="18">
        <f>SUM(AS10,AU10,AW10,AY10)</f>
        <v>0</v>
      </c>
      <c r="BB10" s="18">
        <v>1</v>
      </c>
      <c r="BC10" s="18">
        <v>1</v>
      </c>
      <c r="BD10" s="18">
        <v>0</v>
      </c>
      <c r="BE10" s="17" t="s">
        <v>214</v>
      </c>
      <c r="BF10" s="18">
        <v>0</v>
      </c>
      <c r="BG10" s="18">
        <f t="shared" ref="BG10:BG11" si="6">SUM($AK10:$AO10)</f>
        <v>1</v>
      </c>
      <c r="BH10" s="18">
        <v>1</v>
      </c>
      <c r="BI10" s="18">
        <v>1</v>
      </c>
      <c r="BJ10" s="18">
        <v>1</v>
      </c>
      <c r="BK10" s="18">
        <v>0</v>
      </c>
      <c r="BL10" s="18">
        <f t="shared" ref="BL10:BL11" si="7">SUM($AQ10:$AT10)</f>
        <v>2</v>
      </c>
      <c r="BM10" s="41">
        <f>SUM(BL10,BG10,BA10,AR10,AI10)</f>
        <v>9</v>
      </c>
      <c r="BN10" s="18" t="s">
        <v>215</v>
      </c>
      <c r="BO10" s="17" t="s">
        <v>216</v>
      </c>
      <c r="BP10" s="35" t="s">
        <v>215</v>
      </c>
      <c r="BQ10" s="35" t="s">
        <v>215</v>
      </c>
    </row>
    <row r="11" spans="1:81" ht="144">
      <c r="A11" s="35"/>
      <c r="B11" s="36" t="s">
        <v>200</v>
      </c>
      <c r="C11" s="37" t="s">
        <v>201</v>
      </c>
      <c r="D11" s="35"/>
      <c r="E11" s="35"/>
      <c r="F11" s="36"/>
      <c r="G11" s="17"/>
      <c r="H11" s="38"/>
      <c r="I11" s="18"/>
      <c r="J11" s="17"/>
      <c r="K11" s="18"/>
      <c r="L11" s="17"/>
      <c r="M11" s="39"/>
      <c r="N11" s="17"/>
      <c r="O11" s="39"/>
      <c r="P11" s="17"/>
      <c r="Q11" s="18"/>
      <c r="R11" s="18"/>
      <c r="S11" s="17"/>
      <c r="T11" s="18"/>
      <c r="U11" s="17"/>
      <c r="V11" s="35">
        <v>2010</v>
      </c>
      <c r="W11" s="35">
        <v>2010</v>
      </c>
      <c r="X11" s="36">
        <v>2015</v>
      </c>
      <c r="Y11" s="17" t="s">
        <v>217</v>
      </c>
      <c r="Z11" s="38" t="s">
        <v>203</v>
      </c>
      <c r="AA11" s="18">
        <v>1</v>
      </c>
      <c r="AB11" s="17" t="s">
        <v>218</v>
      </c>
      <c r="AC11" s="18">
        <v>1</v>
      </c>
      <c r="AD11" s="17" t="s">
        <v>219</v>
      </c>
      <c r="AE11" s="39">
        <v>1</v>
      </c>
      <c r="AF11" s="17" t="s">
        <v>220</v>
      </c>
      <c r="AG11" s="39">
        <v>1</v>
      </c>
      <c r="AH11" s="17" t="s">
        <v>221</v>
      </c>
      <c r="AI11" s="18">
        <f t="shared" si="0"/>
        <v>4</v>
      </c>
      <c r="AJ11" s="18">
        <v>0</v>
      </c>
      <c r="AK11" s="17" t="s">
        <v>222</v>
      </c>
      <c r="AL11" s="18">
        <v>0</v>
      </c>
      <c r="AM11" s="17" t="s">
        <v>223</v>
      </c>
      <c r="AN11" s="18">
        <v>0</v>
      </c>
      <c r="AO11" s="17" t="s">
        <v>224</v>
      </c>
      <c r="AP11" s="40">
        <v>0</v>
      </c>
      <c r="AQ11" s="17" t="s">
        <v>225</v>
      </c>
      <c r="AR11" s="18">
        <f t="shared" ref="AR11" si="8">SUM(AJ11,AL11,AN11,AP11)</f>
        <v>0</v>
      </c>
      <c r="AS11" s="39">
        <v>0</v>
      </c>
      <c r="AT11" s="17" t="s">
        <v>213</v>
      </c>
      <c r="AU11" s="18">
        <v>0</v>
      </c>
      <c r="AV11" s="17" t="s">
        <v>226</v>
      </c>
      <c r="AW11" s="18">
        <v>0</v>
      </c>
      <c r="AX11" s="17" t="s">
        <v>213</v>
      </c>
      <c r="AY11" s="18">
        <v>0</v>
      </c>
      <c r="AZ11" s="17" t="s">
        <v>227</v>
      </c>
      <c r="BA11" s="18">
        <f t="shared" ref="BA11" si="9">SUM(AS11,AU11,AW11,AY11)</f>
        <v>0</v>
      </c>
      <c r="BB11" s="18">
        <v>1</v>
      </c>
      <c r="BC11" s="18">
        <v>1</v>
      </c>
      <c r="BD11" s="18">
        <v>0</v>
      </c>
      <c r="BE11" s="17" t="s">
        <v>214</v>
      </c>
      <c r="BF11" s="18">
        <v>0</v>
      </c>
      <c r="BG11" s="18">
        <f t="shared" si="6"/>
        <v>0</v>
      </c>
      <c r="BH11" s="18">
        <v>1</v>
      </c>
      <c r="BI11" s="18">
        <v>1</v>
      </c>
      <c r="BJ11" s="18">
        <v>1</v>
      </c>
      <c r="BK11" s="18">
        <v>0</v>
      </c>
      <c r="BL11" s="18">
        <f t="shared" si="7"/>
        <v>0</v>
      </c>
      <c r="BM11" s="41">
        <f t="shared" ref="BM11:BM12" si="10">SUM(BL11,BG11,BA11,AR11,AI11)</f>
        <v>4</v>
      </c>
      <c r="BN11" s="18" t="s">
        <v>215</v>
      </c>
      <c r="BO11" s="17" t="s">
        <v>216</v>
      </c>
      <c r="BP11" s="35" t="s">
        <v>215</v>
      </c>
      <c r="BQ11" s="35" t="s">
        <v>215</v>
      </c>
    </row>
    <row r="12" spans="1:81" ht="144">
      <c r="A12" s="35" t="s">
        <v>228</v>
      </c>
      <c r="B12" s="36" t="s">
        <v>200</v>
      </c>
      <c r="C12" s="37" t="s">
        <v>201</v>
      </c>
      <c r="D12" s="35"/>
      <c r="E12" s="35"/>
      <c r="F12" s="36"/>
      <c r="G12" s="42"/>
      <c r="H12" s="43"/>
      <c r="I12" s="18"/>
      <c r="J12" s="17"/>
      <c r="K12" s="18"/>
      <c r="L12" s="17"/>
      <c r="M12" s="39"/>
      <c r="N12" s="17"/>
      <c r="O12" s="39"/>
      <c r="P12" s="17"/>
      <c r="Q12" s="18"/>
      <c r="R12" s="18"/>
      <c r="S12" s="17"/>
      <c r="T12" s="18"/>
      <c r="U12" s="17"/>
      <c r="V12" s="35">
        <v>2010</v>
      </c>
      <c r="W12" s="35">
        <v>2010</v>
      </c>
      <c r="X12" s="36">
        <v>2019</v>
      </c>
      <c r="Y12" s="42"/>
      <c r="Z12" s="43" t="s">
        <v>229</v>
      </c>
      <c r="AA12" s="18">
        <v>1</v>
      </c>
      <c r="AB12" s="17" t="s">
        <v>230</v>
      </c>
      <c r="AC12" s="18">
        <v>1</v>
      </c>
      <c r="AD12" s="17" t="s">
        <v>231</v>
      </c>
      <c r="AE12" s="39">
        <v>1</v>
      </c>
      <c r="AF12" s="17" t="s">
        <v>232</v>
      </c>
      <c r="AG12" s="39">
        <v>1</v>
      </c>
      <c r="AH12" s="17" t="s">
        <v>233</v>
      </c>
      <c r="AI12" s="18">
        <f>SUM(AA12,AC12,AE12,AG12)</f>
        <v>4</v>
      </c>
      <c r="AJ12" s="18">
        <v>0</v>
      </c>
      <c r="AK12" s="17" t="s">
        <v>234</v>
      </c>
      <c r="AL12" s="18">
        <v>1</v>
      </c>
      <c r="AM12" s="17" t="s">
        <v>235</v>
      </c>
      <c r="AN12" s="18">
        <v>1</v>
      </c>
      <c r="AO12" s="17" t="s">
        <v>236</v>
      </c>
      <c r="AP12" s="40">
        <v>1</v>
      </c>
      <c r="AQ12" s="44" t="s">
        <v>237</v>
      </c>
      <c r="AR12" s="18">
        <f>SUM(AJ12,AL12,AN12,AP12)</f>
        <v>3</v>
      </c>
      <c r="AS12" s="39">
        <v>0</v>
      </c>
      <c r="AT12" s="17" t="s">
        <v>213</v>
      </c>
      <c r="AU12" s="18">
        <v>1</v>
      </c>
      <c r="AV12" s="17" t="s">
        <v>238</v>
      </c>
      <c r="AW12" s="18">
        <v>1</v>
      </c>
      <c r="AX12" s="17" t="s">
        <v>239</v>
      </c>
      <c r="AY12" s="18">
        <v>1</v>
      </c>
      <c r="AZ12" s="17" t="s">
        <v>240</v>
      </c>
      <c r="BA12" s="18">
        <f>SUM(AS12,AU12,AW12,AY12)</f>
        <v>3</v>
      </c>
      <c r="BB12" s="18">
        <v>1</v>
      </c>
      <c r="BC12" s="18">
        <v>1</v>
      </c>
      <c r="BD12" s="18">
        <v>0</v>
      </c>
      <c r="BE12" s="17" t="s">
        <v>214</v>
      </c>
      <c r="BF12" s="18">
        <v>0</v>
      </c>
      <c r="BG12" s="18">
        <f>SUM($AK12:$AO12)</f>
        <v>2</v>
      </c>
      <c r="BH12" s="18">
        <v>1</v>
      </c>
      <c r="BI12" s="18">
        <v>1</v>
      </c>
      <c r="BJ12" s="18">
        <v>1</v>
      </c>
      <c r="BK12" s="18">
        <v>0</v>
      </c>
      <c r="BL12" s="18">
        <f>SUM($AQ12:$AT12)</f>
        <v>3</v>
      </c>
      <c r="BM12" s="41">
        <f t="shared" si="10"/>
        <v>15</v>
      </c>
      <c r="BN12" s="18">
        <v>1</v>
      </c>
      <c r="BO12" s="17" t="s">
        <v>241</v>
      </c>
      <c r="BP12" s="45"/>
      <c r="BQ12" s="17" t="s">
        <v>242</v>
      </c>
    </row>
    <row r="13" spans="1:81" ht="272">
      <c r="A13" s="12"/>
      <c r="B13" s="48" t="s">
        <v>250</v>
      </c>
      <c r="C13" s="18" t="s">
        <v>174</v>
      </c>
      <c r="D13" s="12" t="s">
        <v>251</v>
      </c>
      <c r="E13" s="12"/>
      <c r="F13" s="14">
        <v>1</v>
      </c>
      <c r="G13" s="14">
        <v>1</v>
      </c>
      <c r="H13" s="14">
        <v>1</v>
      </c>
      <c r="I13" s="14">
        <f>SUM(F13:H13)</f>
        <v>3</v>
      </c>
      <c r="J13" s="18">
        <v>2015</v>
      </c>
      <c r="K13" s="18">
        <v>2015</v>
      </c>
      <c r="L13" s="49">
        <v>2015</v>
      </c>
      <c r="M13" s="17" t="s">
        <v>252</v>
      </c>
      <c r="N13" s="50" t="s">
        <v>253</v>
      </c>
      <c r="O13" s="18">
        <v>1</v>
      </c>
      <c r="P13" s="17" t="s">
        <v>254</v>
      </c>
      <c r="Q13" s="18">
        <v>1</v>
      </c>
      <c r="R13" s="17"/>
      <c r="S13" s="18"/>
      <c r="T13" s="17"/>
      <c r="U13" s="18"/>
      <c r="V13" s="18">
        <v>2015</v>
      </c>
      <c r="W13" s="18">
        <v>2015</v>
      </c>
      <c r="X13" s="49">
        <v>2015</v>
      </c>
      <c r="Y13" s="17" t="s">
        <v>252</v>
      </c>
      <c r="Z13" s="50" t="s">
        <v>253</v>
      </c>
      <c r="AA13" s="18">
        <v>1</v>
      </c>
      <c r="AB13" s="17" t="s">
        <v>254</v>
      </c>
      <c r="AC13" s="18">
        <v>1</v>
      </c>
      <c r="AD13" s="17" t="s">
        <v>255</v>
      </c>
      <c r="AE13" s="18">
        <v>1</v>
      </c>
      <c r="AF13" s="17" t="s">
        <v>256</v>
      </c>
      <c r="AG13" s="18">
        <v>1</v>
      </c>
      <c r="AH13" s="17" t="s">
        <v>257</v>
      </c>
      <c r="AI13" s="18">
        <f>SUM(AA13,AC13,AE13,AG13)</f>
        <v>4</v>
      </c>
      <c r="AJ13" s="18">
        <v>0</v>
      </c>
      <c r="AK13" s="18" t="s">
        <v>92</v>
      </c>
      <c r="AL13" s="18">
        <v>0</v>
      </c>
      <c r="AM13" s="18" t="s">
        <v>258</v>
      </c>
      <c r="AN13" s="18">
        <v>1</v>
      </c>
      <c r="AO13" s="17" t="s">
        <v>259</v>
      </c>
      <c r="AP13" s="18">
        <v>0</v>
      </c>
      <c r="AQ13" s="18" t="s">
        <v>258</v>
      </c>
      <c r="AR13" s="18">
        <v>1</v>
      </c>
      <c r="AS13" s="18">
        <v>0</v>
      </c>
      <c r="AT13" s="18" t="s">
        <v>260</v>
      </c>
      <c r="AU13" s="18">
        <v>0</v>
      </c>
      <c r="AV13" s="18" t="s">
        <v>258</v>
      </c>
      <c r="AW13" s="18">
        <v>0</v>
      </c>
      <c r="AX13" s="18" t="s">
        <v>258</v>
      </c>
      <c r="AY13" s="18">
        <v>0</v>
      </c>
      <c r="AZ13" s="18" t="s">
        <v>258</v>
      </c>
      <c r="BA13" s="18">
        <v>0</v>
      </c>
      <c r="BB13" s="18">
        <v>1</v>
      </c>
      <c r="BC13" s="18">
        <v>1</v>
      </c>
      <c r="BD13" s="18">
        <v>1</v>
      </c>
      <c r="BE13" s="18" t="s">
        <v>261</v>
      </c>
      <c r="BF13" s="18">
        <v>0</v>
      </c>
      <c r="BG13" s="18">
        <v>3</v>
      </c>
      <c r="BH13" s="18">
        <v>1</v>
      </c>
      <c r="BI13" s="18">
        <v>1</v>
      </c>
      <c r="BJ13" s="18">
        <v>0</v>
      </c>
      <c r="BK13" s="18">
        <v>0</v>
      </c>
      <c r="BL13" s="18">
        <v>2</v>
      </c>
      <c r="BM13" s="22">
        <f>SUM(BL13+BG13+BA13+AR13+AI13)</f>
        <v>10</v>
      </c>
      <c r="BN13" s="18">
        <v>1</v>
      </c>
      <c r="BO13" s="18" t="s">
        <v>262</v>
      </c>
      <c r="BP13" s="18">
        <v>1</v>
      </c>
      <c r="BQ13" s="24"/>
    </row>
    <row r="14" spans="1:81" ht="272">
      <c r="A14" s="12"/>
      <c r="B14" s="48" t="s">
        <v>250</v>
      </c>
      <c r="C14" s="18" t="s">
        <v>174</v>
      </c>
      <c r="D14" s="12" t="s">
        <v>251</v>
      </c>
      <c r="E14" s="12"/>
      <c r="F14" s="14"/>
      <c r="G14" s="14"/>
      <c r="H14" s="14"/>
      <c r="I14" s="14"/>
      <c r="J14" s="18"/>
      <c r="K14" s="18"/>
      <c r="L14" s="49">
        <v>2016</v>
      </c>
      <c r="M14" s="17" t="s">
        <v>252</v>
      </c>
      <c r="N14" s="50" t="s">
        <v>253</v>
      </c>
      <c r="O14" s="18">
        <v>1</v>
      </c>
      <c r="P14" s="17" t="s">
        <v>263</v>
      </c>
      <c r="Q14" s="18">
        <v>1</v>
      </c>
      <c r="R14" s="17"/>
      <c r="S14" s="18"/>
      <c r="T14" s="17"/>
      <c r="U14" s="18"/>
      <c r="V14" s="18"/>
      <c r="W14" s="18"/>
      <c r="X14" s="49">
        <v>2016</v>
      </c>
      <c r="Y14" s="17" t="s">
        <v>252</v>
      </c>
      <c r="Z14" s="50" t="s">
        <v>253</v>
      </c>
      <c r="AA14" s="18">
        <v>1</v>
      </c>
      <c r="AB14" s="17" t="s">
        <v>263</v>
      </c>
      <c r="AC14" s="18">
        <v>1</v>
      </c>
      <c r="AD14" s="17" t="s">
        <v>264</v>
      </c>
      <c r="AE14" s="18">
        <v>1</v>
      </c>
      <c r="AF14" s="17" t="s">
        <v>265</v>
      </c>
      <c r="AG14" s="18">
        <v>1</v>
      </c>
      <c r="AH14" s="17" t="s">
        <v>266</v>
      </c>
      <c r="AI14" s="18">
        <f>SUM(AA14,AC14,AE14,AG14)</f>
        <v>4</v>
      </c>
      <c r="AJ14" s="18">
        <v>0</v>
      </c>
      <c r="AK14" s="18" t="s">
        <v>92</v>
      </c>
      <c r="AL14" s="18">
        <v>0</v>
      </c>
      <c r="AM14" s="18" t="s">
        <v>258</v>
      </c>
      <c r="AN14" s="18">
        <v>0</v>
      </c>
      <c r="AO14" s="18" t="s">
        <v>258</v>
      </c>
      <c r="AP14" s="18">
        <v>0</v>
      </c>
      <c r="AQ14" s="18" t="s">
        <v>258</v>
      </c>
      <c r="AR14" s="18">
        <v>0</v>
      </c>
      <c r="AS14" s="18">
        <v>0</v>
      </c>
      <c r="AT14" s="18" t="s">
        <v>260</v>
      </c>
      <c r="AU14" s="18">
        <v>0</v>
      </c>
      <c r="AV14" s="18" t="s">
        <v>258</v>
      </c>
      <c r="AW14" s="18">
        <v>0</v>
      </c>
      <c r="AX14" s="18" t="s">
        <v>258</v>
      </c>
      <c r="AY14" s="18">
        <v>0</v>
      </c>
      <c r="AZ14" s="18" t="s">
        <v>258</v>
      </c>
      <c r="BA14" s="18">
        <v>0</v>
      </c>
      <c r="BB14" s="18">
        <v>1</v>
      </c>
      <c r="BC14" s="18">
        <v>1</v>
      </c>
      <c r="BD14" s="18">
        <v>1</v>
      </c>
      <c r="BE14" s="18" t="s">
        <v>261</v>
      </c>
      <c r="BF14" s="18">
        <v>0</v>
      </c>
      <c r="BG14" s="18">
        <v>3</v>
      </c>
      <c r="BH14" s="18">
        <v>1</v>
      </c>
      <c r="BI14" s="18">
        <v>1</v>
      </c>
      <c r="BJ14" s="18">
        <v>1</v>
      </c>
      <c r="BK14" s="18">
        <v>0</v>
      </c>
      <c r="BL14" s="18">
        <v>3</v>
      </c>
      <c r="BM14" s="22">
        <f t="shared" ref="BM14:BM16" si="11">SUM(BL14+BG14+BA14+AR14+AI14)</f>
        <v>10</v>
      </c>
      <c r="BN14" s="18">
        <v>1</v>
      </c>
      <c r="BO14" s="18" t="s">
        <v>267</v>
      </c>
      <c r="BP14" s="18">
        <v>1</v>
      </c>
      <c r="BQ14" s="24"/>
    </row>
    <row r="15" spans="1:81" ht="320">
      <c r="A15" s="12"/>
      <c r="B15" s="48" t="s">
        <v>250</v>
      </c>
      <c r="C15" s="18" t="s">
        <v>174</v>
      </c>
      <c r="D15" s="12" t="s">
        <v>251</v>
      </c>
      <c r="E15" s="12"/>
      <c r="F15" s="14"/>
      <c r="G15" s="14"/>
      <c r="H15" s="14"/>
      <c r="I15" s="14"/>
      <c r="J15" s="15"/>
      <c r="K15" s="15"/>
      <c r="L15" s="49">
        <v>2018</v>
      </c>
      <c r="M15" s="19"/>
      <c r="N15" s="50" t="s">
        <v>253</v>
      </c>
      <c r="O15" s="18">
        <v>1</v>
      </c>
      <c r="P15" s="19" t="s">
        <v>268</v>
      </c>
      <c r="Q15" s="18">
        <v>1</v>
      </c>
      <c r="R15" s="19"/>
      <c r="S15" s="18"/>
      <c r="T15" s="19"/>
      <c r="U15" s="18"/>
      <c r="V15" s="15"/>
      <c r="W15" s="15"/>
      <c r="X15" s="49">
        <v>2018</v>
      </c>
      <c r="Y15" s="19"/>
      <c r="Z15" s="50" t="s">
        <v>253</v>
      </c>
      <c r="AA15" s="18">
        <v>1</v>
      </c>
      <c r="AB15" s="19" t="s">
        <v>268</v>
      </c>
      <c r="AC15" s="18">
        <v>1</v>
      </c>
      <c r="AD15" s="19" t="s">
        <v>269</v>
      </c>
      <c r="AE15" s="18">
        <v>1</v>
      </c>
      <c r="AF15" s="19" t="s">
        <v>270</v>
      </c>
      <c r="AG15" s="18">
        <v>1</v>
      </c>
      <c r="AH15" s="19" t="s">
        <v>271</v>
      </c>
      <c r="AI15" s="18">
        <f>SUM(AA15+AC15+AE15+AG15)</f>
        <v>4</v>
      </c>
      <c r="AJ15" s="20">
        <v>0</v>
      </c>
      <c r="AK15" s="21" t="s">
        <v>92</v>
      </c>
      <c r="AL15" s="18">
        <v>1</v>
      </c>
      <c r="AM15" s="19" t="s">
        <v>272</v>
      </c>
      <c r="AN15" s="18">
        <v>0</v>
      </c>
      <c r="AO15" s="18" t="s">
        <v>258</v>
      </c>
      <c r="AP15" s="18">
        <v>0</v>
      </c>
      <c r="AQ15" s="18" t="s">
        <v>258</v>
      </c>
      <c r="AR15" s="18">
        <f>SUM(AJ15+AL15+AN15+AP15)</f>
        <v>1</v>
      </c>
      <c r="AS15" s="20">
        <v>0</v>
      </c>
      <c r="AT15" s="19" t="s">
        <v>260</v>
      </c>
      <c r="AU15" s="18">
        <v>0</v>
      </c>
      <c r="AV15" s="19" t="s">
        <v>273</v>
      </c>
      <c r="AW15" s="18">
        <v>0</v>
      </c>
      <c r="AX15" s="18" t="s">
        <v>258</v>
      </c>
      <c r="AY15" s="18">
        <v>0</v>
      </c>
      <c r="AZ15" s="19" t="s">
        <v>274</v>
      </c>
      <c r="BA15" s="18">
        <f>SUM(AS15+AU15+AW15+AY15)</f>
        <v>0</v>
      </c>
      <c r="BB15" s="18">
        <v>0</v>
      </c>
      <c r="BC15" s="18">
        <v>1</v>
      </c>
      <c r="BD15" s="18">
        <v>1</v>
      </c>
      <c r="BE15" s="18" t="s">
        <v>261</v>
      </c>
      <c r="BF15" s="18">
        <v>0</v>
      </c>
      <c r="BG15" s="18">
        <f t="array" ref="BG15">SUM(BB15:BD15+BF15)</f>
        <v>2</v>
      </c>
      <c r="BH15" s="18">
        <v>1</v>
      </c>
      <c r="BI15" s="18">
        <v>1</v>
      </c>
      <c r="BJ15" s="18">
        <v>1</v>
      </c>
      <c r="BK15" s="18">
        <v>0</v>
      </c>
      <c r="BL15" s="18">
        <f>SUM(BH15:BK15)</f>
        <v>3</v>
      </c>
      <c r="BM15" s="22">
        <f t="shared" si="11"/>
        <v>10</v>
      </c>
      <c r="BN15" s="18">
        <v>1</v>
      </c>
      <c r="BO15" s="19" t="s">
        <v>275</v>
      </c>
      <c r="BP15" s="23" t="s">
        <v>276</v>
      </c>
      <c r="BQ15" s="51" t="s">
        <v>277</v>
      </c>
    </row>
    <row r="16" spans="1:81" ht="409.6">
      <c r="A16" s="12"/>
      <c r="B16" s="48" t="s">
        <v>250</v>
      </c>
      <c r="C16" s="18" t="s">
        <v>174</v>
      </c>
      <c r="D16" s="12" t="s">
        <v>251</v>
      </c>
      <c r="E16" s="12"/>
      <c r="F16" s="14"/>
      <c r="G16" s="14"/>
      <c r="H16" s="14"/>
      <c r="I16" s="14"/>
      <c r="J16" s="15"/>
      <c r="K16" s="15"/>
      <c r="L16" s="49">
        <v>2019</v>
      </c>
      <c r="M16" s="19" t="s">
        <v>278</v>
      </c>
      <c r="N16" s="50" t="s">
        <v>253</v>
      </c>
      <c r="O16" s="18">
        <v>1</v>
      </c>
      <c r="P16" s="19" t="s">
        <v>279</v>
      </c>
      <c r="Q16" s="18">
        <v>1</v>
      </c>
      <c r="R16" s="19"/>
      <c r="S16" s="18"/>
      <c r="T16" s="19"/>
      <c r="U16" s="18"/>
      <c r="V16" s="15"/>
      <c r="W16" s="15"/>
      <c r="X16" s="49">
        <v>2019</v>
      </c>
      <c r="Y16" s="19" t="s">
        <v>278</v>
      </c>
      <c r="Z16" s="50" t="s">
        <v>253</v>
      </c>
      <c r="AA16" s="18">
        <v>1</v>
      </c>
      <c r="AB16" s="19" t="s">
        <v>279</v>
      </c>
      <c r="AC16" s="18">
        <v>1</v>
      </c>
      <c r="AD16" s="19" t="s">
        <v>280</v>
      </c>
      <c r="AE16" s="18">
        <v>1</v>
      </c>
      <c r="AF16" s="19" t="s">
        <v>281</v>
      </c>
      <c r="AG16" s="18">
        <v>1</v>
      </c>
      <c r="AH16" s="19" t="s">
        <v>282</v>
      </c>
      <c r="AI16" s="18">
        <f>SUM(AA16+AC16+AE16+AG16)</f>
        <v>4</v>
      </c>
      <c r="AJ16" s="20">
        <v>0</v>
      </c>
      <c r="AK16" s="21" t="s">
        <v>92</v>
      </c>
      <c r="AL16" s="18">
        <v>1</v>
      </c>
      <c r="AM16" s="19" t="s">
        <v>283</v>
      </c>
      <c r="AN16" s="18">
        <v>0</v>
      </c>
      <c r="AO16" s="18" t="s">
        <v>284</v>
      </c>
      <c r="AP16" s="18">
        <v>1</v>
      </c>
      <c r="AQ16" s="18" t="s">
        <v>285</v>
      </c>
      <c r="AR16" s="18">
        <f>SUM(AJ16+AL16+AN16+AP16)</f>
        <v>2</v>
      </c>
      <c r="AS16" s="20">
        <v>0</v>
      </c>
      <c r="AT16" s="19" t="s">
        <v>260</v>
      </c>
      <c r="AU16" s="18">
        <v>1</v>
      </c>
      <c r="AV16" s="19" t="s">
        <v>286</v>
      </c>
      <c r="AW16" s="18">
        <v>0</v>
      </c>
      <c r="AX16" s="18" t="s">
        <v>287</v>
      </c>
      <c r="AY16" s="18">
        <v>0</v>
      </c>
      <c r="AZ16" s="19" t="s">
        <v>117</v>
      </c>
      <c r="BA16" s="18">
        <f>SUM(AS16+AU16+AW16+AY16)</f>
        <v>1</v>
      </c>
      <c r="BB16" s="18">
        <v>0</v>
      </c>
      <c r="BC16" s="18">
        <v>1</v>
      </c>
      <c r="BD16" s="18">
        <v>0</v>
      </c>
      <c r="BE16" s="18"/>
      <c r="BF16" s="18">
        <v>0</v>
      </c>
      <c r="BG16" s="18">
        <f t="array" ref="BG16">SUM(BB16:BD16+BF16)</f>
        <v>1</v>
      </c>
      <c r="BH16" s="18">
        <v>1</v>
      </c>
      <c r="BI16" s="18">
        <v>1</v>
      </c>
      <c r="BJ16" s="18">
        <v>1</v>
      </c>
      <c r="BK16" s="18">
        <v>0</v>
      </c>
      <c r="BL16" s="18">
        <f>SUM(BH16:BK16)</f>
        <v>3</v>
      </c>
      <c r="BM16" s="22">
        <f t="shared" si="11"/>
        <v>11</v>
      </c>
      <c r="BN16" s="18">
        <v>1</v>
      </c>
      <c r="BO16" s="19" t="s">
        <v>275</v>
      </c>
      <c r="BP16" s="23"/>
      <c r="BQ16" s="51"/>
    </row>
    <row r="17" spans="2:68" ht="238">
      <c r="B17" s="140" t="s">
        <v>322</v>
      </c>
      <c r="C17" s="141" t="s">
        <v>128</v>
      </c>
      <c r="X17" s="70">
        <v>2012</v>
      </c>
      <c r="AA17" s="72">
        <v>1</v>
      </c>
      <c r="AB17" s="72" t="s">
        <v>296</v>
      </c>
      <c r="AC17" s="72">
        <v>1</v>
      </c>
      <c r="AD17" s="72" t="s">
        <v>297</v>
      </c>
      <c r="AE17" s="72">
        <v>1</v>
      </c>
      <c r="AF17" s="72" t="s">
        <v>298</v>
      </c>
      <c r="AG17" s="72">
        <v>1</v>
      </c>
      <c r="AH17" s="72" t="s">
        <v>299</v>
      </c>
      <c r="AI17" s="72">
        <f>SUM(AG17+AE17+AC17+AA17)</f>
        <v>4</v>
      </c>
      <c r="AJ17" s="72">
        <v>0</v>
      </c>
      <c r="AK17" s="72" t="s">
        <v>92</v>
      </c>
      <c r="AL17" s="72">
        <v>1</v>
      </c>
      <c r="AM17" s="72" t="s">
        <v>300</v>
      </c>
      <c r="AN17" s="72">
        <v>0</v>
      </c>
      <c r="AO17" s="72" t="s">
        <v>92</v>
      </c>
      <c r="AP17" s="72">
        <v>1</v>
      </c>
      <c r="AQ17" s="72" t="s">
        <v>301</v>
      </c>
      <c r="AR17" s="72">
        <f>SUM(AP17+AN17+AL17+AJ17)</f>
        <v>2</v>
      </c>
      <c r="AS17" s="72">
        <v>0</v>
      </c>
      <c r="AT17" s="72" t="s">
        <v>92</v>
      </c>
      <c r="AU17" s="72">
        <v>0</v>
      </c>
      <c r="AV17" s="72" t="s">
        <v>302</v>
      </c>
      <c r="AW17" s="72">
        <v>0</v>
      </c>
      <c r="AX17" s="72" t="s">
        <v>303</v>
      </c>
      <c r="AY17" s="72">
        <v>0</v>
      </c>
      <c r="AZ17" s="72" t="s">
        <v>302</v>
      </c>
      <c r="BA17" s="72">
        <f>SUM(AY17+AW17+AU17+AS17)</f>
        <v>0</v>
      </c>
      <c r="BB17" s="72">
        <v>1</v>
      </c>
      <c r="BC17" s="72">
        <v>0</v>
      </c>
      <c r="BD17" s="72">
        <v>0</v>
      </c>
      <c r="BE17" s="72" t="s">
        <v>186</v>
      </c>
      <c r="BF17" s="72">
        <v>0</v>
      </c>
      <c r="BG17" s="72">
        <f>SUM(BF17+BD17+BC17+BB17)</f>
        <v>1</v>
      </c>
      <c r="BH17" s="72">
        <v>1</v>
      </c>
      <c r="BI17" s="72">
        <v>0</v>
      </c>
      <c r="BJ17" s="72">
        <v>0</v>
      </c>
      <c r="BK17" s="72">
        <v>0</v>
      </c>
      <c r="BL17" s="72">
        <f>SUM(BK17+BJ17+BI17+BH17)</f>
        <v>1</v>
      </c>
      <c r="BM17" s="69">
        <f>SUM(BL17+BG17+BA17+AR17+AI17)</f>
        <v>8</v>
      </c>
      <c r="BN17" s="72"/>
      <c r="BO17" s="72"/>
      <c r="BP17" s="72"/>
    </row>
    <row r="18" spans="2:68" ht="409.6">
      <c r="B18" s="140" t="s">
        <v>322</v>
      </c>
      <c r="C18" s="141" t="s">
        <v>128</v>
      </c>
      <c r="X18" s="70">
        <v>2016</v>
      </c>
      <c r="AA18" s="72">
        <v>1</v>
      </c>
      <c r="AB18" s="72" t="s">
        <v>304</v>
      </c>
      <c r="AC18" s="72">
        <v>1</v>
      </c>
      <c r="AD18" s="72" t="s">
        <v>305</v>
      </c>
      <c r="AE18" s="72">
        <v>1</v>
      </c>
      <c r="AF18" s="72" t="s">
        <v>306</v>
      </c>
      <c r="AG18" s="72">
        <v>1</v>
      </c>
      <c r="AH18" s="72" t="s">
        <v>307</v>
      </c>
      <c r="AI18" s="72">
        <f t="shared" ref="AI18:AI19" si="12">SUM(AG18+AE18+AC18+AA18)</f>
        <v>4</v>
      </c>
      <c r="AJ18" s="72">
        <v>0</v>
      </c>
      <c r="AK18" s="72" t="s">
        <v>92</v>
      </c>
      <c r="AL18" s="72">
        <v>1</v>
      </c>
      <c r="AM18" s="72" t="s">
        <v>308</v>
      </c>
      <c r="AN18" s="72">
        <v>0</v>
      </c>
      <c r="AO18" s="72" t="s">
        <v>309</v>
      </c>
      <c r="AP18" s="72">
        <v>0</v>
      </c>
      <c r="AQ18" s="72" t="s">
        <v>309</v>
      </c>
      <c r="AR18" s="72">
        <f>SUM(AP18+AN18+AL18+AJ18)</f>
        <v>1</v>
      </c>
      <c r="AS18" s="72">
        <v>0</v>
      </c>
      <c r="AT18" s="72" t="s">
        <v>92</v>
      </c>
      <c r="AU18" s="72">
        <v>0</v>
      </c>
      <c r="AV18" s="72" t="s">
        <v>310</v>
      </c>
      <c r="AW18" s="72">
        <v>0</v>
      </c>
      <c r="AX18" s="72" t="s">
        <v>311</v>
      </c>
      <c r="AY18" s="72">
        <v>0</v>
      </c>
      <c r="AZ18" s="72" t="s">
        <v>311</v>
      </c>
      <c r="BA18" s="72">
        <f>SUM(AY18+AW18+AU18+AS18)</f>
        <v>0</v>
      </c>
      <c r="BB18" s="72">
        <v>1</v>
      </c>
      <c r="BC18" s="72">
        <v>1</v>
      </c>
      <c r="BD18" s="72">
        <v>0</v>
      </c>
      <c r="BE18" s="72" t="s">
        <v>186</v>
      </c>
      <c r="BF18" s="72">
        <v>0</v>
      </c>
      <c r="BG18" s="72">
        <f>SUM(BF18+BD18+BC18+BB18)</f>
        <v>2</v>
      </c>
      <c r="BH18" s="72">
        <v>1</v>
      </c>
      <c r="BI18" s="72">
        <v>0</v>
      </c>
      <c r="BJ18" s="72">
        <v>0</v>
      </c>
      <c r="BK18" s="72">
        <v>0</v>
      </c>
      <c r="BL18" s="72">
        <f>SUM(BK18+BJ18+BI18+BH18)</f>
        <v>1</v>
      </c>
      <c r="BM18" s="69">
        <f t="shared" ref="BM18:BM19" si="13">SUM(BL18+BG18+BA18+AR18+AI18)</f>
        <v>8</v>
      </c>
      <c r="BN18" s="72"/>
      <c r="BO18" s="72"/>
      <c r="BP18" s="72"/>
    </row>
    <row r="19" spans="2:68" ht="409.6">
      <c r="B19" s="140" t="s">
        <v>322</v>
      </c>
      <c r="C19" s="141" t="s">
        <v>128</v>
      </c>
      <c r="X19" s="73">
        <v>2018</v>
      </c>
      <c r="AA19" s="74">
        <v>0</v>
      </c>
      <c r="AB19" s="74" t="s">
        <v>312</v>
      </c>
      <c r="AC19" s="74">
        <v>1</v>
      </c>
      <c r="AD19" s="74" t="s">
        <v>313</v>
      </c>
      <c r="AE19" s="74">
        <v>1</v>
      </c>
      <c r="AF19" s="74" t="s">
        <v>314</v>
      </c>
      <c r="AG19" s="74">
        <v>1</v>
      </c>
      <c r="AH19" s="74" t="s">
        <v>315</v>
      </c>
      <c r="AI19" s="72">
        <f t="shared" si="12"/>
        <v>3</v>
      </c>
      <c r="AJ19" s="74">
        <v>0</v>
      </c>
      <c r="AK19" s="74" t="s">
        <v>92</v>
      </c>
      <c r="AL19" s="74">
        <v>1</v>
      </c>
      <c r="AM19" s="74" t="s">
        <v>316</v>
      </c>
      <c r="AN19" s="74">
        <v>0</v>
      </c>
      <c r="AO19" s="72" t="s">
        <v>309</v>
      </c>
      <c r="AP19" s="74">
        <v>1</v>
      </c>
      <c r="AQ19" s="72" t="s">
        <v>317</v>
      </c>
      <c r="AR19" s="72">
        <f>SUM(AP19+AN19+AL19+AJ19)</f>
        <v>2</v>
      </c>
      <c r="AS19" s="74">
        <v>0</v>
      </c>
      <c r="AT19" s="74" t="s">
        <v>92</v>
      </c>
      <c r="AU19" s="74">
        <v>0</v>
      </c>
      <c r="AV19" s="72" t="s">
        <v>318</v>
      </c>
      <c r="AW19" s="74">
        <v>0</v>
      </c>
      <c r="AX19" s="72" t="s">
        <v>311</v>
      </c>
      <c r="AY19" s="74">
        <v>0</v>
      </c>
      <c r="AZ19" s="72" t="s">
        <v>311</v>
      </c>
      <c r="BA19" s="72">
        <f>SUM(AY19+AW19+AU19+AS19)</f>
        <v>0</v>
      </c>
      <c r="BB19" s="74">
        <v>1</v>
      </c>
      <c r="BC19" s="74">
        <v>1</v>
      </c>
      <c r="BD19" s="74">
        <v>0</v>
      </c>
      <c r="BE19" s="72" t="s">
        <v>186</v>
      </c>
      <c r="BF19" s="74">
        <v>0</v>
      </c>
      <c r="BG19" s="72">
        <f>SUM(BF19+BD19+BC19+BB19)</f>
        <v>2</v>
      </c>
      <c r="BH19" s="74">
        <v>1</v>
      </c>
      <c r="BI19" s="74">
        <v>1</v>
      </c>
      <c r="BJ19" s="74">
        <v>1</v>
      </c>
      <c r="BK19" s="74"/>
      <c r="BL19" s="72">
        <f>SUM(BK19+BJ19+BI19+BH19)</f>
        <v>3</v>
      </c>
      <c r="BM19" s="69">
        <f t="shared" si="13"/>
        <v>10</v>
      </c>
      <c r="BN19" s="74" t="s">
        <v>319</v>
      </c>
      <c r="BO19" s="74"/>
      <c r="BP19" s="75"/>
    </row>
    <row r="20" spans="2:68">
      <c r="C20" s="141"/>
    </row>
  </sheetData>
  <mergeCells count="9">
    <mergeCell ref="BH1:BL1"/>
    <mergeCell ref="BN1:BO1"/>
    <mergeCell ref="BP1:BQ1"/>
    <mergeCell ref="V1:X1"/>
    <mergeCell ref="Y1:Z1"/>
    <mergeCell ref="AA1:AI1"/>
    <mergeCell ref="AJ1:AR1"/>
    <mergeCell ref="AS1:BA1"/>
    <mergeCell ref="BB1:BG1"/>
  </mergeCells>
  <hyperlinks>
    <hyperlink ref="Z7" r:id="rId1" xr:uid="{E9389B28-D5F8-0B46-B275-B745AFD1EC6A}"/>
    <hyperlink ref="Z10" r:id="rId2" xr:uid="{92BE8F7B-D496-2B4E-997E-0B8B2C6444D0}"/>
    <hyperlink ref="Z12" r:id="rId3" xr:uid="{1B84C673-1D6D-FA43-8224-0296D11FDA65}"/>
    <hyperlink ref="Z11" r:id="rId4" xr:uid="{9C7E2049-7BBD-5248-8438-3653C8D209FA}"/>
    <hyperlink ref="N13" r:id="rId5" xr:uid="{0CCD5804-78CD-F640-A8E5-A4914D5D2589}"/>
    <hyperlink ref="N14" r:id="rId6" xr:uid="{F475E8CD-79FF-9346-A514-A945B3200161}"/>
    <hyperlink ref="N15" r:id="rId7" xr:uid="{7D594F3A-317C-FF40-BAC1-22E81DCA2C47}"/>
    <hyperlink ref="N16" r:id="rId8" xr:uid="{7017695B-E581-EA48-A432-541F97100785}"/>
    <hyperlink ref="Z13" r:id="rId9" xr:uid="{15DF3281-7690-F64C-B4B3-00CEEBB0B9B1}"/>
    <hyperlink ref="Z14" r:id="rId10" xr:uid="{470B13D9-80D0-3244-9A36-EF82BC4EEB0A}"/>
    <hyperlink ref="Z15" r:id="rId11" xr:uid="{6DF64DAC-77DF-9046-99CF-2AD12956144A}"/>
    <hyperlink ref="BQ15" r:id="rId12" display="https://www.theguardian.com/world/live/2018/jun/01/visa-outage-payment-chaos-after-card-network-crashes-live-updates_x000a_VISA outage affects customers in UK, Europe" xr:uid="{7C690AED-45C3-1145-9FA5-8C39C2703F4C}"/>
    <hyperlink ref="Z16" r:id="rId13" xr:uid="{1FFA1AFE-3831-DD44-8F1A-2BBED4C58B50}"/>
  </hyperlinks>
  <pageMargins left="0.7" right="0.7" top="0.75" bottom="0.75" header="0.3" footer="0.3"/>
  <pageSetup paperSize="9" orientation="portrait" r:id="rId14"/>
  <legacyDrawing r:id="rId1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B97F3-439C-4C87-8741-9809A66FE520}">
  <dimension ref="A1:CC10"/>
  <sheetViews>
    <sheetView zoomScale="90" zoomScaleNormal="90" workbookViewId="0">
      <selection activeCell="A3" sqref="A3:BR5"/>
    </sheetView>
  </sheetViews>
  <sheetFormatPr baseColWidth="10" defaultColWidth="18.1640625" defaultRowHeight="15"/>
  <cols>
    <col min="1" max="1" width="7.5" customWidth="1"/>
    <col min="2" max="2" width="31.6640625" customWidth="1"/>
    <col min="3" max="3" width="12.1640625" customWidth="1"/>
    <col min="4" max="4" width="22.1640625" customWidth="1"/>
    <col min="6" max="6" width="18" hidden="1" customWidth="1"/>
    <col min="7" max="7" width="18.1640625" hidden="1" customWidth="1"/>
    <col min="8" max="8" width="21.33203125" hidden="1" customWidth="1"/>
    <col min="9" max="9" width="19.83203125" hidden="1" customWidth="1"/>
    <col min="10" max="17" width="18.1640625" hidden="1" customWidth="1"/>
    <col min="25" max="25" width="24.5" customWidth="1"/>
    <col min="26" max="26" width="22.5" customWidth="1"/>
    <col min="39" max="39" width="19.83203125" customWidth="1"/>
    <col min="70" max="70" width="66.33203125" customWidth="1"/>
    <col min="72" max="72" width="33.83203125" customWidth="1"/>
    <col min="73" max="73" width="37.83203125" customWidth="1"/>
    <col min="74" max="74" width="33.1640625" customWidth="1"/>
    <col min="75" max="75" width="27.33203125" customWidth="1"/>
    <col min="79" max="79" width="25.5" customWidth="1"/>
  </cols>
  <sheetData>
    <row r="1" spans="1:81" ht="21.75" customHeight="1">
      <c r="R1" s="1"/>
      <c r="S1" s="1"/>
      <c r="T1" s="1"/>
      <c r="V1" s="93" t="s">
        <v>0</v>
      </c>
      <c r="W1" s="94"/>
      <c r="X1" s="95"/>
      <c r="Y1" s="96" t="s">
        <v>1</v>
      </c>
      <c r="Z1" s="97"/>
      <c r="AA1" s="98" t="s">
        <v>2</v>
      </c>
      <c r="AB1" s="99"/>
      <c r="AC1" s="99"/>
      <c r="AD1" s="99"/>
      <c r="AE1" s="99"/>
      <c r="AF1" s="99"/>
      <c r="AG1" s="99"/>
      <c r="AH1" s="99"/>
      <c r="AI1" s="100"/>
      <c r="AJ1" s="101" t="s">
        <v>3</v>
      </c>
      <c r="AK1" s="102"/>
      <c r="AL1" s="102"/>
      <c r="AM1" s="102"/>
      <c r="AN1" s="102"/>
      <c r="AO1" s="102"/>
      <c r="AP1" s="102"/>
      <c r="AQ1" s="102"/>
      <c r="AR1" s="103"/>
      <c r="AS1" s="104" t="s">
        <v>4</v>
      </c>
      <c r="AT1" s="105"/>
      <c r="AU1" s="105"/>
      <c r="AV1" s="105"/>
      <c r="AW1" s="105"/>
      <c r="AX1" s="105"/>
      <c r="AY1" s="105"/>
      <c r="AZ1" s="105"/>
      <c r="BA1" s="106"/>
      <c r="BB1" s="107" t="s">
        <v>5</v>
      </c>
      <c r="BC1" s="108"/>
      <c r="BD1" s="108"/>
      <c r="BE1" s="108"/>
      <c r="BF1" s="108"/>
      <c r="BG1" s="109"/>
      <c r="BH1" s="86" t="s">
        <v>6</v>
      </c>
      <c r="BI1" s="87"/>
      <c r="BJ1" s="87"/>
      <c r="BK1" s="87"/>
      <c r="BL1" s="88"/>
      <c r="BM1" s="2"/>
      <c r="BN1" s="89" t="s">
        <v>7</v>
      </c>
      <c r="BO1" s="90"/>
      <c r="BP1" s="91" t="s">
        <v>8</v>
      </c>
      <c r="BQ1" s="92"/>
    </row>
    <row r="2" spans="1:81" ht="45.5" customHeight="1">
      <c r="A2" s="3" t="s">
        <v>9</v>
      </c>
      <c r="B2" s="3" t="s">
        <v>10</v>
      </c>
      <c r="C2" s="3" t="s">
        <v>11</v>
      </c>
      <c r="D2" s="3" t="s">
        <v>12</v>
      </c>
      <c r="E2" s="3" t="s">
        <v>13</v>
      </c>
      <c r="F2" s="3" t="s">
        <v>14</v>
      </c>
      <c r="G2" s="3" t="s">
        <v>15</v>
      </c>
      <c r="H2" s="3" t="s">
        <v>16</v>
      </c>
      <c r="I2" s="3" t="s">
        <v>17</v>
      </c>
      <c r="J2" s="3" t="s">
        <v>18</v>
      </c>
      <c r="K2" s="3" t="s">
        <v>19</v>
      </c>
      <c r="L2" s="3" t="s">
        <v>20</v>
      </c>
      <c r="M2" s="3" t="s">
        <v>21</v>
      </c>
      <c r="N2" s="3" t="s">
        <v>22</v>
      </c>
      <c r="O2" s="3" t="s">
        <v>23</v>
      </c>
      <c r="P2" s="3" t="s">
        <v>24</v>
      </c>
      <c r="Q2" s="3" t="s">
        <v>25</v>
      </c>
      <c r="R2" s="4" t="s">
        <v>26</v>
      </c>
      <c r="S2" s="4" t="s">
        <v>27</v>
      </c>
      <c r="T2" s="4" t="s">
        <v>28</v>
      </c>
      <c r="U2" s="3" t="s">
        <v>29</v>
      </c>
      <c r="V2" s="5" t="s">
        <v>30</v>
      </c>
      <c r="W2" s="5" t="s">
        <v>31</v>
      </c>
      <c r="X2" s="5" t="s">
        <v>32</v>
      </c>
      <c r="Y2" s="6" t="s">
        <v>33</v>
      </c>
      <c r="Z2" s="6" t="s">
        <v>34</v>
      </c>
      <c r="AA2" s="5" t="s">
        <v>35</v>
      </c>
      <c r="AB2" s="5" t="s">
        <v>36</v>
      </c>
      <c r="AC2" s="5" t="s">
        <v>37</v>
      </c>
      <c r="AD2" s="5" t="s">
        <v>38</v>
      </c>
      <c r="AE2" s="5" t="s">
        <v>39</v>
      </c>
      <c r="AF2" s="5" t="s">
        <v>40</v>
      </c>
      <c r="AG2" s="5" t="s">
        <v>41</v>
      </c>
      <c r="AH2" s="5" t="s">
        <v>42</v>
      </c>
      <c r="AI2" s="5" t="s">
        <v>43</v>
      </c>
      <c r="AJ2" s="7" t="s">
        <v>44</v>
      </c>
      <c r="AK2" s="8" t="s">
        <v>36</v>
      </c>
      <c r="AL2" s="5" t="s">
        <v>45</v>
      </c>
      <c r="AM2" s="5" t="s">
        <v>38</v>
      </c>
      <c r="AN2" s="5" t="s">
        <v>46</v>
      </c>
      <c r="AO2" s="5" t="s">
        <v>40</v>
      </c>
      <c r="AP2" s="5" t="s">
        <v>47</v>
      </c>
      <c r="AQ2" s="5" t="s">
        <v>42</v>
      </c>
      <c r="AR2" s="5" t="s">
        <v>48</v>
      </c>
      <c r="AS2" s="5" t="s">
        <v>49</v>
      </c>
      <c r="AT2" s="5" t="s">
        <v>36</v>
      </c>
      <c r="AU2" s="5" t="s">
        <v>50</v>
      </c>
      <c r="AV2" s="5" t="s">
        <v>38</v>
      </c>
      <c r="AW2" s="5" t="s">
        <v>51</v>
      </c>
      <c r="AX2" s="5" t="s">
        <v>40</v>
      </c>
      <c r="AY2" s="5" t="s">
        <v>52</v>
      </c>
      <c r="AZ2" s="5" t="s">
        <v>42</v>
      </c>
      <c r="BA2" s="5" t="s">
        <v>53</v>
      </c>
      <c r="BB2" s="5" t="s">
        <v>54</v>
      </c>
      <c r="BC2" s="5" t="s">
        <v>55</v>
      </c>
      <c r="BD2" s="5" t="s">
        <v>56</v>
      </c>
      <c r="BE2" s="5" t="s">
        <v>57</v>
      </c>
      <c r="BF2" s="5" t="s">
        <v>58</v>
      </c>
      <c r="BG2" s="5" t="s">
        <v>59</v>
      </c>
      <c r="BH2" s="5" t="s">
        <v>60</v>
      </c>
      <c r="BI2" s="5" t="s">
        <v>61</v>
      </c>
      <c r="BJ2" s="5" t="s">
        <v>62</v>
      </c>
      <c r="BK2" s="5" t="s">
        <v>63</v>
      </c>
      <c r="BL2" s="5" t="s">
        <v>64</v>
      </c>
      <c r="BM2" s="9" t="s">
        <v>65</v>
      </c>
      <c r="BN2" s="5" t="s">
        <v>66</v>
      </c>
      <c r="BO2" s="5" t="s">
        <v>67</v>
      </c>
      <c r="BP2" s="10" t="s">
        <v>68</v>
      </c>
      <c r="BQ2" s="11" t="s">
        <v>69</v>
      </c>
      <c r="BR2" s="10" t="s">
        <v>70</v>
      </c>
      <c r="BT2" t="s">
        <v>71</v>
      </c>
      <c r="BU2" t="s">
        <v>72</v>
      </c>
      <c r="BV2" t="s">
        <v>73</v>
      </c>
      <c r="BW2" t="s">
        <v>74</v>
      </c>
      <c r="BX2" t="s">
        <v>75</v>
      </c>
      <c r="BY2" t="s">
        <v>76</v>
      </c>
      <c r="BZ2" t="s">
        <v>77</v>
      </c>
      <c r="CA2" t="s">
        <v>78</v>
      </c>
      <c r="CB2" t="s">
        <v>79</v>
      </c>
      <c r="CC2" t="s">
        <v>80</v>
      </c>
    </row>
    <row r="3" spans="1:81" s="25" customFormat="1" ht="62.5" customHeight="1">
      <c r="A3" s="12"/>
      <c r="B3" s="12"/>
      <c r="C3" s="12"/>
      <c r="D3" s="12"/>
      <c r="E3" s="12"/>
      <c r="F3" s="13"/>
      <c r="G3" s="13"/>
      <c r="H3" s="13"/>
      <c r="I3" s="13"/>
      <c r="J3" s="13"/>
      <c r="K3" s="13"/>
      <c r="L3" s="13"/>
      <c r="M3" s="13"/>
      <c r="N3" s="13"/>
      <c r="O3" s="13"/>
      <c r="P3" s="13"/>
      <c r="Q3" s="13"/>
      <c r="R3" s="14"/>
      <c r="S3" s="14"/>
      <c r="T3" s="14"/>
      <c r="U3" s="14"/>
      <c r="V3" s="15" t="s">
        <v>150</v>
      </c>
      <c r="W3" s="15" t="s">
        <v>150</v>
      </c>
      <c r="X3" s="16">
        <v>2016</v>
      </c>
      <c r="Y3" s="17" t="s">
        <v>92</v>
      </c>
      <c r="Z3" s="26" t="s">
        <v>151</v>
      </c>
      <c r="AA3" s="18">
        <v>1</v>
      </c>
      <c r="AB3" s="19" t="s">
        <v>152</v>
      </c>
      <c r="AC3" s="18">
        <v>1</v>
      </c>
      <c r="AD3" s="19" t="s">
        <v>153</v>
      </c>
      <c r="AE3" s="18">
        <v>1</v>
      </c>
      <c r="AF3" s="19" t="s">
        <v>154</v>
      </c>
      <c r="AG3" s="18">
        <v>1</v>
      </c>
      <c r="AH3" s="19" t="s">
        <v>155</v>
      </c>
      <c r="AI3" s="18">
        <f>SUM(AA3,AC3,AE3,AG3)</f>
        <v>4</v>
      </c>
      <c r="AJ3" s="20">
        <v>0</v>
      </c>
      <c r="AK3" s="21" t="s">
        <v>156</v>
      </c>
      <c r="AL3" s="18">
        <v>0</v>
      </c>
      <c r="AM3" s="19" t="s">
        <v>157</v>
      </c>
      <c r="AN3" s="18">
        <v>0</v>
      </c>
      <c r="AO3" s="19" t="s">
        <v>92</v>
      </c>
      <c r="AP3" s="18">
        <v>0</v>
      </c>
      <c r="AQ3" s="19" t="s">
        <v>92</v>
      </c>
      <c r="AR3" s="18">
        <f>SUM(AJ3,AL3,AN3,AP3)</f>
        <v>0</v>
      </c>
      <c r="AS3" s="20">
        <v>0</v>
      </c>
      <c r="AT3" s="19" t="s">
        <v>92</v>
      </c>
      <c r="AU3" s="18">
        <v>0</v>
      </c>
      <c r="AV3" s="19" t="s">
        <v>158</v>
      </c>
      <c r="AW3" s="18">
        <v>0</v>
      </c>
      <c r="AX3" s="19" t="s">
        <v>159</v>
      </c>
      <c r="AY3" s="18">
        <v>0</v>
      </c>
      <c r="AZ3" s="19" t="s">
        <v>160</v>
      </c>
      <c r="BA3" s="18">
        <f>SUM(AS3,AU3,AW3,AY3)</f>
        <v>0</v>
      </c>
      <c r="BB3" s="18">
        <v>1</v>
      </c>
      <c r="BC3" s="18">
        <v>1</v>
      </c>
      <c r="BD3" s="18">
        <v>0</v>
      </c>
      <c r="BE3" s="17" t="s">
        <v>96</v>
      </c>
      <c r="BF3" s="18">
        <v>0</v>
      </c>
      <c r="BG3" s="18">
        <f>SUM(BB3:BD3,BF3)</f>
        <v>2</v>
      </c>
      <c r="BH3" s="18">
        <v>1</v>
      </c>
      <c r="BI3" s="18">
        <v>1</v>
      </c>
      <c r="BJ3" s="18">
        <v>1</v>
      </c>
      <c r="BK3" s="18">
        <v>0</v>
      </c>
      <c r="BL3" s="18">
        <f>SUM(BH3:BK3)</f>
        <v>3</v>
      </c>
      <c r="BM3" s="22">
        <f>SUM(BL3,BG3,BA3,AR3,AI3)</f>
        <v>9</v>
      </c>
      <c r="BN3" s="18"/>
      <c r="BO3" s="19"/>
      <c r="BP3" s="23"/>
      <c r="BQ3" s="24"/>
      <c r="BR3" s="24"/>
    </row>
    <row r="4" spans="1:81" s="25" customFormat="1" ht="62.5" customHeight="1">
      <c r="A4" s="12"/>
      <c r="B4" s="12"/>
      <c r="C4" s="12"/>
      <c r="D4" s="12"/>
      <c r="E4" s="12"/>
      <c r="F4" s="13"/>
      <c r="G4" s="13"/>
      <c r="H4" s="13"/>
      <c r="I4" s="13"/>
      <c r="J4" s="13"/>
      <c r="K4" s="13"/>
      <c r="L4" s="13"/>
      <c r="M4" s="13"/>
      <c r="N4" s="13"/>
      <c r="O4" s="13"/>
      <c r="P4" s="13"/>
      <c r="Q4" s="13"/>
      <c r="R4" s="14"/>
      <c r="S4" s="14"/>
      <c r="T4" s="14"/>
      <c r="U4" s="14"/>
      <c r="V4" s="15"/>
      <c r="W4" s="15"/>
      <c r="X4" s="16">
        <v>2018</v>
      </c>
      <c r="Y4" s="17" t="s">
        <v>161</v>
      </c>
      <c r="Z4" s="26" t="s">
        <v>162</v>
      </c>
      <c r="AA4" s="18">
        <v>1</v>
      </c>
      <c r="AB4" s="19" t="s">
        <v>163</v>
      </c>
      <c r="AC4" s="18">
        <v>1</v>
      </c>
      <c r="AD4" s="19" t="s">
        <v>164</v>
      </c>
      <c r="AE4" s="18">
        <v>1</v>
      </c>
      <c r="AF4" s="19" t="s">
        <v>165</v>
      </c>
      <c r="AG4" s="18">
        <v>1</v>
      </c>
      <c r="AH4" s="19" t="s">
        <v>166</v>
      </c>
      <c r="AI4" s="18">
        <f t="shared" ref="AI4:AI5" si="0">SUM(AA4,AC4,AE4,AG4)</f>
        <v>4</v>
      </c>
      <c r="AJ4" s="20">
        <v>0</v>
      </c>
      <c r="AK4" s="21" t="s">
        <v>117</v>
      </c>
      <c r="AL4" s="18">
        <v>1</v>
      </c>
      <c r="AM4" s="19" t="s">
        <v>167</v>
      </c>
      <c r="AN4" s="18">
        <v>0</v>
      </c>
      <c r="AO4" s="19" t="s">
        <v>168</v>
      </c>
      <c r="AP4" s="18">
        <v>0</v>
      </c>
      <c r="AQ4" s="19" t="s">
        <v>92</v>
      </c>
      <c r="AR4" s="18">
        <f t="shared" ref="AR4:AR5" si="1">SUM(AJ4,AL4,AN4,AP4)</f>
        <v>1</v>
      </c>
      <c r="AS4" s="20">
        <v>0</v>
      </c>
      <c r="AT4" s="19" t="s">
        <v>117</v>
      </c>
      <c r="AU4" s="18">
        <v>1</v>
      </c>
      <c r="AV4" s="19" t="s">
        <v>169</v>
      </c>
      <c r="AW4" s="18">
        <v>0</v>
      </c>
      <c r="AX4" s="19" t="s">
        <v>170</v>
      </c>
      <c r="AY4" s="18">
        <v>0</v>
      </c>
      <c r="AZ4" s="19" t="s">
        <v>171</v>
      </c>
      <c r="BA4" s="18">
        <f t="shared" ref="BA4:BA5" si="2">SUM(AS4,AU4,AW4,AY4)</f>
        <v>1</v>
      </c>
      <c r="BB4" s="18">
        <v>1</v>
      </c>
      <c r="BC4" s="18">
        <v>1</v>
      </c>
      <c r="BD4" s="18">
        <v>0</v>
      </c>
      <c r="BE4" s="17" t="s">
        <v>96</v>
      </c>
      <c r="BF4" s="18">
        <v>0</v>
      </c>
      <c r="BG4" s="18">
        <f t="shared" ref="BG4:BG5" si="3">SUM(BB4:BD4,BF4)</f>
        <v>2</v>
      </c>
      <c r="BH4" s="18">
        <v>1</v>
      </c>
      <c r="BI4" s="18">
        <v>1</v>
      </c>
      <c r="BJ4" s="18">
        <v>1</v>
      </c>
      <c r="BK4" s="18">
        <v>0</v>
      </c>
      <c r="BL4" s="18">
        <f t="shared" ref="BL4:BL5" si="4">SUM(BH4:BK4)</f>
        <v>3</v>
      </c>
      <c r="BM4" s="22">
        <f t="shared" ref="BM4:BM5" si="5">SUM(BL4,BG4,BA4,AR4,AI4)</f>
        <v>11</v>
      </c>
      <c r="BN4" s="18">
        <v>1</v>
      </c>
      <c r="BO4" s="19" t="s">
        <v>172</v>
      </c>
      <c r="BP4" s="23"/>
      <c r="BQ4" s="24"/>
      <c r="BR4" s="24"/>
    </row>
    <row r="5" spans="1:81" s="25" customFormat="1" ht="59.5" customHeight="1">
      <c r="A5" s="17"/>
      <c r="B5" s="17" t="s">
        <v>173</v>
      </c>
      <c r="C5" s="17" t="s">
        <v>174</v>
      </c>
      <c r="D5" s="17" t="s">
        <v>129</v>
      </c>
      <c r="E5" s="17" t="s">
        <v>175</v>
      </c>
      <c r="F5" s="17"/>
      <c r="G5" s="17"/>
      <c r="H5" s="17"/>
      <c r="I5" s="17"/>
      <c r="J5" s="17"/>
      <c r="K5" s="17"/>
      <c r="L5" s="17"/>
      <c r="M5" s="17"/>
      <c r="N5" s="17"/>
      <c r="O5" s="17"/>
      <c r="P5" s="17"/>
      <c r="Q5" s="17"/>
      <c r="R5" s="17">
        <v>1</v>
      </c>
      <c r="S5" s="17">
        <v>1</v>
      </c>
      <c r="T5" s="17">
        <v>1</v>
      </c>
      <c r="U5" s="17">
        <f>SUM(R5,S5,T5)</f>
        <v>3</v>
      </c>
      <c r="V5" s="15"/>
      <c r="W5" s="15"/>
      <c r="X5" s="16">
        <v>2019</v>
      </c>
      <c r="Y5" s="17" t="s">
        <v>161</v>
      </c>
      <c r="Z5" s="17" t="s">
        <v>162</v>
      </c>
      <c r="AA5" s="18">
        <v>1</v>
      </c>
      <c r="AB5" s="19" t="s">
        <v>176</v>
      </c>
      <c r="AC5" s="18">
        <v>1</v>
      </c>
      <c r="AD5" s="19" t="s">
        <v>177</v>
      </c>
      <c r="AE5" s="18">
        <v>1</v>
      </c>
      <c r="AF5" s="19" t="s">
        <v>178</v>
      </c>
      <c r="AG5" s="18">
        <v>1</v>
      </c>
      <c r="AH5" s="19" t="s">
        <v>179</v>
      </c>
      <c r="AI5" s="18">
        <f t="shared" si="0"/>
        <v>4</v>
      </c>
      <c r="AJ5" s="20">
        <v>0</v>
      </c>
      <c r="AK5" s="21" t="s">
        <v>117</v>
      </c>
      <c r="AL5" s="18">
        <v>1</v>
      </c>
      <c r="AM5" s="19" t="s">
        <v>180</v>
      </c>
      <c r="AN5" s="18">
        <v>1</v>
      </c>
      <c r="AO5" s="19" t="s">
        <v>181</v>
      </c>
      <c r="AP5" s="18">
        <v>1</v>
      </c>
      <c r="AQ5" s="19" t="s">
        <v>182</v>
      </c>
      <c r="AR5" s="18">
        <f t="shared" si="1"/>
        <v>3</v>
      </c>
      <c r="AS5" s="20">
        <v>0</v>
      </c>
      <c r="AT5" s="19" t="s">
        <v>117</v>
      </c>
      <c r="AU5" s="18">
        <v>1</v>
      </c>
      <c r="AV5" s="19" t="s">
        <v>183</v>
      </c>
      <c r="AW5" s="18">
        <v>1</v>
      </c>
      <c r="AX5" s="19" t="s">
        <v>184</v>
      </c>
      <c r="AY5" s="18">
        <v>1</v>
      </c>
      <c r="AZ5" s="19" t="s">
        <v>185</v>
      </c>
      <c r="BA5" s="18">
        <f t="shared" si="2"/>
        <v>3</v>
      </c>
      <c r="BB5" s="18">
        <v>1</v>
      </c>
      <c r="BC5" s="18">
        <v>1</v>
      </c>
      <c r="BD5" s="18">
        <v>0</v>
      </c>
      <c r="BE5" s="17" t="s">
        <v>186</v>
      </c>
      <c r="BF5" s="18">
        <v>0</v>
      </c>
      <c r="BG5" s="18">
        <f t="shared" si="3"/>
        <v>2</v>
      </c>
      <c r="BH5" s="18">
        <v>1</v>
      </c>
      <c r="BI5" s="18">
        <v>1</v>
      </c>
      <c r="BJ5" s="18">
        <v>1</v>
      </c>
      <c r="BK5" s="18">
        <v>0</v>
      </c>
      <c r="BL5" s="18">
        <f t="shared" si="4"/>
        <v>3</v>
      </c>
      <c r="BM5" s="22">
        <f t="shared" si="5"/>
        <v>15</v>
      </c>
      <c r="BN5" s="18">
        <v>1</v>
      </c>
      <c r="BO5" s="19" t="s">
        <v>187</v>
      </c>
      <c r="BP5" s="23"/>
      <c r="BQ5" s="24"/>
      <c r="BR5" s="24"/>
    </row>
    <row r="7" spans="1:81">
      <c r="D7" t="s">
        <v>144</v>
      </c>
      <c r="E7" t="s">
        <v>145</v>
      </c>
      <c r="R7" t="s">
        <v>146</v>
      </c>
      <c r="S7" t="s">
        <v>147</v>
      </c>
      <c r="T7" t="s">
        <v>148</v>
      </c>
      <c r="U7" t="s">
        <v>149</v>
      </c>
    </row>
    <row r="8" spans="1:81">
      <c r="C8">
        <v>2016</v>
      </c>
      <c r="D8">
        <f>SUM(AA3,AJ3,AS3)</f>
        <v>1</v>
      </c>
      <c r="E8">
        <f>SUM(AC3,AL3,AU3)</f>
        <v>1</v>
      </c>
      <c r="R8">
        <f>SUM(AE3,AN3,AW3)</f>
        <v>1</v>
      </c>
      <c r="S8">
        <f>SUM(AG3,AP3,AY3)</f>
        <v>1</v>
      </c>
      <c r="T8">
        <f>BG3</f>
        <v>2</v>
      </c>
      <c r="U8">
        <f>BL3</f>
        <v>3</v>
      </c>
      <c r="V8">
        <f>SUM(D8:U8)</f>
        <v>9</v>
      </c>
    </row>
    <row r="9" spans="1:81">
      <c r="C9">
        <v>2018</v>
      </c>
      <c r="D9">
        <f t="shared" ref="D9:D10" si="6">SUM(AA4,AJ4,AS4)</f>
        <v>1</v>
      </c>
      <c r="E9">
        <f t="shared" ref="E9:E10" si="7">SUM(AC4,AL4,AU4)</f>
        <v>3</v>
      </c>
      <c r="R9">
        <f t="shared" ref="R9:R10" si="8">SUM(AE4,AN4,AW4)</f>
        <v>1</v>
      </c>
      <c r="S9">
        <f t="shared" ref="S9:S10" si="9">SUM(AG4,AP4,AY4)</f>
        <v>1</v>
      </c>
      <c r="T9">
        <f t="shared" ref="T9:T10" si="10">BG4</f>
        <v>2</v>
      </c>
      <c r="U9">
        <f t="shared" ref="U9:U10" si="11">BL4</f>
        <v>3</v>
      </c>
      <c r="V9">
        <f t="shared" ref="V9:V10" si="12">SUM(D9:U9)</f>
        <v>11</v>
      </c>
    </row>
    <row r="10" spans="1:81">
      <c r="C10">
        <v>2019</v>
      </c>
      <c r="D10">
        <f t="shared" si="6"/>
        <v>1</v>
      </c>
      <c r="E10">
        <f t="shared" si="7"/>
        <v>3</v>
      </c>
      <c r="R10">
        <f t="shared" si="8"/>
        <v>3</v>
      </c>
      <c r="S10">
        <f t="shared" si="9"/>
        <v>3</v>
      </c>
      <c r="T10">
        <f t="shared" si="10"/>
        <v>2</v>
      </c>
      <c r="U10">
        <f t="shared" si="11"/>
        <v>3</v>
      </c>
      <c r="V10">
        <f t="shared" si="12"/>
        <v>15</v>
      </c>
    </row>
  </sheetData>
  <mergeCells count="9">
    <mergeCell ref="BH1:BL1"/>
    <mergeCell ref="BN1:BO1"/>
    <mergeCell ref="BP1:BQ1"/>
    <mergeCell ref="V1:X1"/>
    <mergeCell ref="Y1:Z1"/>
    <mergeCell ref="AA1:AI1"/>
    <mergeCell ref="AJ1:AR1"/>
    <mergeCell ref="AS1:BA1"/>
    <mergeCell ref="BB1:BG1"/>
  </mergeCells>
  <hyperlinks>
    <hyperlink ref="Z3" r:id="rId1" xr:uid="{8BF3B518-5FC0-4E02-844B-83FD855A3254}"/>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4E1C4-3908-4AD3-9F74-EA62B87A810B}">
  <dimension ref="A1:AZ11"/>
  <sheetViews>
    <sheetView topLeftCell="B1" zoomScaleNormal="100" workbookViewId="0">
      <selection activeCell="J3" sqref="J3:AZ5"/>
    </sheetView>
  </sheetViews>
  <sheetFormatPr baseColWidth="10" defaultColWidth="11.5" defaultRowHeight="15"/>
  <cols>
    <col min="1" max="1" width="4.5" bestFit="1" customWidth="1"/>
    <col min="2" max="2" width="12" customWidth="1"/>
    <col min="3" max="3" width="21.6640625" customWidth="1"/>
    <col min="4" max="4" width="15.33203125" customWidth="1"/>
    <col min="5" max="5" width="18.1640625" customWidth="1"/>
    <col min="6" max="7" width="20" customWidth="1"/>
    <col min="8" max="8" width="23.33203125" customWidth="1"/>
    <col min="9" max="9" width="25.33203125" customWidth="1"/>
    <col min="10" max="10" width="13.1640625" customWidth="1"/>
    <col min="11" max="11" width="19.5" customWidth="1"/>
    <col min="12" max="12" width="13.1640625" customWidth="1"/>
    <col min="13" max="13" width="20.5" customWidth="1"/>
    <col min="14" max="14" width="13.1640625" customWidth="1"/>
    <col min="15" max="15" width="17.5" customWidth="1"/>
    <col min="16" max="16" width="13.1640625" customWidth="1"/>
    <col min="17" max="17" width="19" customWidth="1"/>
    <col min="18" max="21" width="15.6640625" customWidth="1"/>
    <col min="22" max="22" width="22.6640625" customWidth="1"/>
    <col min="23" max="23" width="15.6640625" customWidth="1"/>
    <col min="24" max="24" width="23.5" customWidth="1"/>
    <col min="25" max="25" width="16.5" customWidth="1"/>
    <col min="26" max="26" width="21.6640625" customWidth="1"/>
    <col min="27" max="27" width="15.6640625" customWidth="1"/>
    <col min="28" max="30" width="16.5" customWidth="1"/>
    <col min="31" max="31" width="20.5" customWidth="1"/>
    <col min="32" max="32" width="16.5" customWidth="1"/>
    <col min="33" max="33" width="19.1640625" customWidth="1"/>
    <col min="34" max="35" width="21.33203125" customWidth="1"/>
    <col min="36" max="36" width="15.6640625" customWidth="1"/>
    <col min="37" max="38" width="21.33203125" customWidth="1"/>
    <col min="39" max="40" width="21.5" customWidth="1"/>
    <col min="41" max="41" width="19.6640625" customWidth="1"/>
    <col min="42" max="42" width="15.6640625" customWidth="1"/>
    <col min="43" max="44" width="19.6640625" customWidth="1"/>
    <col min="45" max="45" width="22.83203125" customWidth="1"/>
    <col min="46" max="47" width="15.6640625" customWidth="1"/>
    <col min="48" max="48" width="18.6640625" customWidth="1"/>
    <col min="49" max="50" width="20.5" customWidth="1"/>
    <col min="51" max="51" width="18" customWidth="1"/>
    <col min="52" max="52" width="14.33203125" customWidth="1"/>
  </cols>
  <sheetData>
    <row r="1" spans="1:52">
      <c r="A1" s="27"/>
      <c r="B1" s="28" t="s">
        <v>9</v>
      </c>
      <c r="C1" s="29"/>
      <c r="D1" s="30"/>
      <c r="E1" s="115" t="s">
        <v>0</v>
      </c>
      <c r="F1" s="116"/>
      <c r="G1" s="31"/>
      <c r="H1" s="113" t="s">
        <v>1</v>
      </c>
      <c r="I1" s="116"/>
      <c r="J1" s="98" t="s">
        <v>2</v>
      </c>
      <c r="K1" s="99"/>
      <c r="L1" s="99"/>
      <c r="M1" s="99"/>
      <c r="N1" s="99"/>
      <c r="O1" s="99"/>
      <c r="P1" s="99"/>
      <c r="Q1" s="99"/>
      <c r="R1" s="100"/>
      <c r="S1" s="101" t="s">
        <v>3</v>
      </c>
      <c r="T1" s="102"/>
      <c r="U1" s="102"/>
      <c r="V1" s="102"/>
      <c r="W1" s="102"/>
      <c r="X1" s="102"/>
      <c r="Y1" s="102"/>
      <c r="Z1" s="102"/>
      <c r="AA1" s="103"/>
      <c r="AB1" s="104" t="s">
        <v>4</v>
      </c>
      <c r="AC1" s="105"/>
      <c r="AD1" s="105"/>
      <c r="AE1" s="105"/>
      <c r="AF1" s="105"/>
      <c r="AG1" s="105"/>
      <c r="AH1" s="105"/>
      <c r="AI1" s="105"/>
      <c r="AJ1" s="106"/>
      <c r="AK1" s="107" t="s">
        <v>5</v>
      </c>
      <c r="AL1" s="108"/>
      <c r="AM1" s="108"/>
      <c r="AN1" s="108"/>
      <c r="AO1" s="108"/>
      <c r="AP1" s="109"/>
      <c r="AQ1" s="110" t="s">
        <v>6</v>
      </c>
      <c r="AR1" s="111"/>
      <c r="AS1" s="111"/>
      <c r="AT1" s="111"/>
      <c r="AU1" s="112"/>
      <c r="AV1" s="32"/>
      <c r="AW1" s="113" t="s">
        <v>188</v>
      </c>
      <c r="AX1" s="114"/>
    </row>
    <row r="2" spans="1:52" ht="32">
      <c r="A2" s="8" t="s">
        <v>189</v>
      </c>
      <c r="B2" s="8"/>
      <c r="C2" s="8" t="s">
        <v>190</v>
      </c>
      <c r="D2" s="8" t="s">
        <v>191</v>
      </c>
      <c r="E2" s="8" t="s">
        <v>30</v>
      </c>
      <c r="F2" s="8" t="s">
        <v>31</v>
      </c>
      <c r="G2" s="8" t="s">
        <v>192</v>
      </c>
      <c r="H2" s="33" t="s">
        <v>33</v>
      </c>
      <c r="I2" s="33" t="s">
        <v>34</v>
      </c>
      <c r="J2" s="8" t="s">
        <v>193</v>
      </c>
      <c r="K2" s="8" t="s">
        <v>36</v>
      </c>
      <c r="L2" s="8" t="s">
        <v>194</v>
      </c>
      <c r="M2" s="8" t="s">
        <v>38</v>
      </c>
      <c r="N2" s="8" t="s">
        <v>195</v>
      </c>
      <c r="O2" s="8" t="s">
        <v>40</v>
      </c>
      <c r="P2" s="8" t="s">
        <v>196</v>
      </c>
      <c r="Q2" s="8" t="s">
        <v>42</v>
      </c>
      <c r="R2" s="8" t="s">
        <v>29</v>
      </c>
      <c r="S2" s="8" t="s">
        <v>193</v>
      </c>
      <c r="T2" s="8" t="s">
        <v>36</v>
      </c>
      <c r="U2" s="8" t="s">
        <v>194</v>
      </c>
      <c r="V2" s="8" t="s">
        <v>38</v>
      </c>
      <c r="W2" s="8" t="s">
        <v>195</v>
      </c>
      <c r="X2" s="8" t="s">
        <v>40</v>
      </c>
      <c r="Y2" s="8" t="s">
        <v>196</v>
      </c>
      <c r="Z2" s="8" t="s">
        <v>42</v>
      </c>
      <c r="AA2" s="8" t="s">
        <v>29</v>
      </c>
      <c r="AB2" s="8" t="s">
        <v>193</v>
      </c>
      <c r="AC2" s="8" t="s">
        <v>36</v>
      </c>
      <c r="AD2" s="8" t="s">
        <v>194</v>
      </c>
      <c r="AE2" s="8" t="s">
        <v>38</v>
      </c>
      <c r="AF2" s="8" t="s">
        <v>195</v>
      </c>
      <c r="AG2" s="8" t="s">
        <v>40</v>
      </c>
      <c r="AH2" s="8" t="s">
        <v>196</v>
      </c>
      <c r="AI2" s="8" t="s">
        <v>42</v>
      </c>
      <c r="AJ2" s="8" t="s">
        <v>29</v>
      </c>
      <c r="AK2" s="8" t="s">
        <v>54</v>
      </c>
      <c r="AL2" s="8" t="s">
        <v>55</v>
      </c>
      <c r="AM2" s="8" t="s">
        <v>56</v>
      </c>
      <c r="AN2" s="8" t="s">
        <v>57</v>
      </c>
      <c r="AO2" s="8" t="s">
        <v>197</v>
      </c>
      <c r="AP2" s="8" t="s">
        <v>29</v>
      </c>
      <c r="AQ2" s="8" t="s">
        <v>60</v>
      </c>
      <c r="AR2" s="8" t="s">
        <v>61</v>
      </c>
      <c r="AS2" s="8" t="s">
        <v>198</v>
      </c>
      <c r="AT2" s="8" t="s">
        <v>197</v>
      </c>
      <c r="AU2" s="8" t="s">
        <v>29</v>
      </c>
      <c r="AV2" s="34" t="s">
        <v>65</v>
      </c>
      <c r="AW2" s="8" t="s">
        <v>66</v>
      </c>
      <c r="AX2" s="8" t="s">
        <v>67</v>
      </c>
      <c r="AY2" s="8" t="s">
        <v>199</v>
      </c>
      <c r="AZ2" s="8" t="s">
        <v>68</v>
      </c>
    </row>
    <row r="3" spans="1:52" ht="80" customHeight="1">
      <c r="A3" s="35">
        <v>1</v>
      </c>
      <c r="B3" s="35"/>
      <c r="C3" s="36" t="s">
        <v>200</v>
      </c>
      <c r="D3" s="37" t="s">
        <v>201</v>
      </c>
      <c r="E3" s="35">
        <v>2010</v>
      </c>
      <c r="F3" s="35">
        <v>2010</v>
      </c>
      <c r="G3" s="36">
        <v>2010</v>
      </c>
      <c r="H3" s="17" t="s">
        <v>202</v>
      </c>
      <c r="I3" s="38" t="s">
        <v>203</v>
      </c>
      <c r="J3" s="18">
        <v>1</v>
      </c>
      <c r="K3" s="17" t="s">
        <v>204</v>
      </c>
      <c r="L3" s="18">
        <v>1</v>
      </c>
      <c r="M3" s="17" t="s">
        <v>205</v>
      </c>
      <c r="N3" s="39">
        <v>1</v>
      </c>
      <c r="O3" s="17" t="s">
        <v>206</v>
      </c>
      <c r="P3" s="39">
        <v>1</v>
      </c>
      <c r="Q3" s="17" t="s">
        <v>207</v>
      </c>
      <c r="R3" s="18">
        <f t="shared" ref="R3:R4" si="0">SUM(J3,L3,N3,P3)</f>
        <v>4</v>
      </c>
      <c r="S3" s="18">
        <v>0</v>
      </c>
      <c r="T3" s="17" t="s">
        <v>208</v>
      </c>
      <c r="U3" s="18">
        <v>1</v>
      </c>
      <c r="V3" s="17" t="s">
        <v>209</v>
      </c>
      <c r="W3" s="18">
        <v>0</v>
      </c>
      <c r="X3" s="17" t="s">
        <v>210</v>
      </c>
      <c r="Y3" s="40">
        <v>1</v>
      </c>
      <c r="Z3" s="17" t="s">
        <v>211</v>
      </c>
      <c r="AA3" s="18">
        <f>SUM(S3,U3,W3,Y3)</f>
        <v>2</v>
      </c>
      <c r="AB3" s="39">
        <v>0</v>
      </c>
      <c r="AC3" s="17" t="s">
        <v>212</v>
      </c>
      <c r="AD3" s="18">
        <v>0</v>
      </c>
      <c r="AE3" s="17" t="s">
        <v>212</v>
      </c>
      <c r="AF3" s="18">
        <v>0</v>
      </c>
      <c r="AG3" s="17" t="s">
        <v>213</v>
      </c>
      <c r="AH3" s="18">
        <v>0</v>
      </c>
      <c r="AI3" s="17" t="s">
        <v>212</v>
      </c>
      <c r="AJ3" s="18">
        <f>SUM(AB3,AD3,AF3,AH3)</f>
        <v>0</v>
      </c>
      <c r="AK3" s="18">
        <v>1</v>
      </c>
      <c r="AL3" s="18">
        <v>1</v>
      </c>
      <c r="AM3" s="18">
        <v>0</v>
      </c>
      <c r="AN3" s="17" t="s">
        <v>214</v>
      </c>
      <c r="AO3" s="18">
        <v>0</v>
      </c>
      <c r="AP3" s="18">
        <f t="shared" ref="AP3:AP4" si="1">SUM($AK3:$AO3)</f>
        <v>2</v>
      </c>
      <c r="AQ3" s="18">
        <v>1</v>
      </c>
      <c r="AR3" s="18">
        <v>1</v>
      </c>
      <c r="AS3" s="18">
        <v>1</v>
      </c>
      <c r="AT3" s="18">
        <v>0</v>
      </c>
      <c r="AU3" s="18">
        <f t="shared" ref="AU3:AU4" si="2">SUM($AQ3:$AT3)</f>
        <v>3</v>
      </c>
      <c r="AV3" s="41">
        <f>SUM(AU3,AP3,AJ3,AA3,R3)</f>
        <v>11</v>
      </c>
      <c r="AW3" s="18" t="s">
        <v>215</v>
      </c>
      <c r="AX3" s="17" t="s">
        <v>216</v>
      </c>
      <c r="AY3" s="35" t="s">
        <v>215</v>
      </c>
      <c r="AZ3" s="35" t="s">
        <v>215</v>
      </c>
    </row>
    <row r="4" spans="1:52" ht="76" customHeight="1">
      <c r="A4" s="35">
        <v>2</v>
      </c>
      <c r="B4" s="35"/>
      <c r="C4" s="36" t="s">
        <v>200</v>
      </c>
      <c r="D4" s="37" t="s">
        <v>201</v>
      </c>
      <c r="E4" s="35">
        <v>2010</v>
      </c>
      <c r="F4" s="35">
        <v>2010</v>
      </c>
      <c r="G4" s="36">
        <v>2015</v>
      </c>
      <c r="H4" s="17" t="s">
        <v>217</v>
      </c>
      <c r="I4" s="38" t="s">
        <v>203</v>
      </c>
      <c r="J4" s="18">
        <v>1</v>
      </c>
      <c r="K4" s="17" t="s">
        <v>218</v>
      </c>
      <c r="L4" s="18">
        <v>1</v>
      </c>
      <c r="M4" s="17" t="s">
        <v>219</v>
      </c>
      <c r="N4" s="39">
        <v>1</v>
      </c>
      <c r="O4" s="17" t="s">
        <v>220</v>
      </c>
      <c r="P4" s="39">
        <v>1</v>
      </c>
      <c r="Q4" s="17" t="s">
        <v>221</v>
      </c>
      <c r="R4" s="18">
        <f t="shared" si="0"/>
        <v>4</v>
      </c>
      <c r="S4" s="18">
        <v>0</v>
      </c>
      <c r="T4" s="17" t="s">
        <v>222</v>
      </c>
      <c r="U4" s="18">
        <v>0</v>
      </c>
      <c r="V4" s="17" t="s">
        <v>223</v>
      </c>
      <c r="W4" s="18">
        <v>0</v>
      </c>
      <c r="X4" s="17" t="s">
        <v>224</v>
      </c>
      <c r="Y4" s="40">
        <v>0</v>
      </c>
      <c r="Z4" s="17" t="s">
        <v>225</v>
      </c>
      <c r="AA4" s="18">
        <f t="shared" ref="AA4" si="3">SUM(S4,U4,W4,Y4)</f>
        <v>0</v>
      </c>
      <c r="AB4" s="39">
        <v>0</v>
      </c>
      <c r="AC4" s="17" t="s">
        <v>213</v>
      </c>
      <c r="AD4" s="18">
        <v>0</v>
      </c>
      <c r="AE4" s="17" t="s">
        <v>226</v>
      </c>
      <c r="AF4" s="18">
        <v>0</v>
      </c>
      <c r="AG4" s="17" t="s">
        <v>213</v>
      </c>
      <c r="AH4" s="18">
        <v>0</v>
      </c>
      <c r="AI4" s="17" t="s">
        <v>227</v>
      </c>
      <c r="AJ4" s="18">
        <f t="shared" ref="AJ4" si="4">SUM(AB4,AD4,AF4,AH4)</f>
        <v>0</v>
      </c>
      <c r="AK4" s="18">
        <v>1</v>
      </c>
      <c r="AL4" s="18">
        <v>1</v>
      </c>
      <c r="AM4" s="18">
        <v>0</v>
      </c>
      <c r="AN4" s="17" t="s">
        <v>214</v>
      </c>
      <c r="AO4" s="18">
        <v>0</v>
      </c>
      <c r="AP4" s="18">
        <f t="shared" si="1"/>
        <v>2</v>
      </c>
      <c r="AQ4" s="18">
        <v>1</v>
      </c>
      <c r="AR4" s="18">
        <v>1</v>
      </c>
      <c r="AS4" s="18">
        <v>1</v>
      </c>
      <c r="AT4" s="18">
        <v>0</v>
      </c>
      <c r="AU4" s="18">
        <f t="shared" si="2"/>
        <v>3</v>
      </c>
      <c r="AV4" s="41">
        <f t="shared" ref="AV4:AV5" si="5">SUM(AU4,AP4,AJ4,AA4,R4)</f>
        <v>9</v>
      </c>
      <c r="AW4" s="18" t="s">
        <v>215</v>
      </c>
      <c r="AX4" s="17" t="s">
        <v>216</v>
      </c>
      <c r="AY4" s="35" t="s">
        <v>215</v>
      </c>
      <c r="AZ4" s="35" t="s">
        <v>215</v>
      </c>
    </row>
    <row r="5" spans="1:52" ht="86" customHeight="1">
      <c r="A5" s="35">
        <v>3</v>
      </c>
      <c r="B5" s="35" t="s">
        <v>228</v>
      </c>
      <c r="C5" s="36" t="s">
        <v>200</v>
      </c>
      <c r="D5" s="37" t="s">
        <v>201</v>
      </c>
      <c r="E5" s="35">
        <v>2010</v>
      </c>
      <c r="F5" s="35">
        <v>2010</v>
      </c>
      <c r="G5" s="36">
        <v>2019</v>
      </c>
      <c r="H5" s="42"/>
      <c r="I5" s="43" t="s">
        <v>229</v>
      </c>
      <c r="J5" s="18">
        <v>1</v>
      </c>
      <c r="K5" s="17" t="s">
        <v>230</v>
      </c>
      <c r="L5" s="18">
        <v>1</v>
      </c>
      <c r="M5" s="17" t="s">
        <v>231</v>
      </c>
      <c r="N5" s="39">
        <v>1</v>
      </c>
      <c r="O5" s="17" t="s">
        <v>232</v>
      </c>
      <c r="P5" s="39">
        <v>1</v>
      </c>
      <c r="Q5" s="17" t="s">
        <v>233</v>
      </c>
      <c r="R5" s="18">
        <f>SUM(J5,L5,N5,P5)</f>
        <v>4</v>
      </c>
      <c r="S5" s="18">
        <v>0</v>
      </c>
      <c r="T5" s="17" t="s">
        <v>234</v>
      </c>
      <c r="U5" s="18">
        <v>1</v>
      </c>
      <c r="V5" s="17" t="s">
        <v>235</v>
      </c>
      <c r="W5" s="18">
        <v>1</v>
      </c>
      <c r="X5" s="17" t="s">
        <v>236</v>
      </c>
      <c r="Y5" s="40">
        <v>1</v>
      </c>
      <c r="Z5" s="44" t="s">
        <v>237</v>
      </c>
      <c r="AA5" s="18">
        <f>SUM(S5,U5,W5,Y5)</f>
        <v>3</v>
      </c>
      <c r="AB5" s="39">
        <v>0</v>
      </c>
      <c r="AC5" s="17" t="s">
        <v>213</v>
      </c>
      <c r="AD5" s="18">
        <v>1</v>
      </c>
      <c r="AE5" s="17" t="s">
        <v>238</v>
      </c>
      <c r="AF5" s="18">
        <v>1</v>
      </c>
      <c r="AG5" s="17" t="s">
        <v>239</v>
      </c>
      <c r="AH5" s="18">
        <v>1</v>
      </c>
      <c r="AI5" s="17" t="s">
        <v>240</v>
      </c>
      <c r="AJ5" s="18">
        <f>SUM(AB5,AD5,AF5,AH5)</f>
        <v>3</v>
      </c>
      <c r="AK5" s="18">
        <v>1</v>
      </c>
      <c r="AL5" s="18">
        <v>1</v>
      </c>
      <c r="AM5" s="18">
        <v>0</v>
      </c>
      <c r="AN5" s="17" t="s">
        <v>214</v>
      </c>
      <c r="AO5" s="18">
        <v>0</v>
      </c>
      <c r="AP5" s="18">
        <f>SUM($AK5:$AO5)</f>
        <v>2</v>
      </c>
      <c r="AQ5" s="18">
        <v>1</v>
      </c>
      <c r="AR5" s="18">
        <v>1</v>
      </c>
      <c r="AS5" s="18">
        <v>1</v>
      </c>
      <c r="AT5" s="18">
        <v>0</v>
      </c>
      <c r="AU5" s="18">
        <f>SUM($AQ5:$AT5)</f>
        <v>3</v>
      </c>
      <c r="AV5" s="41">
        <f t="shared" si="5"/>
        <v>15</v>
      </c>
      <c r="AW5" s="18">
        <v>1</v>
      </c>
      <c r="AX5" s="17" t="s">
        <v>241</v>
      </c>
      <c r="AY5" s="45"/>
      <c r="AZ5" s="17" t="s">
        <v>242</v>
      </c>
    </row>
    <row r="8" spans="1:52" ht="16">
      <c r="H8" t="s">
        <v>243</v>
      </c>
      <c r="I8" s="46" t="s">
        <v>244</v>
      </c>
      <c r="J8" t="s">
        <v>245</v>
      </c>
      <c r="K8" t="s">
        <v>246</v>
      </c>
      <c r="L8" t="s">
        <v>247</v>
      </c>
      <c r="M8" t="s">
        <v>248</v>
      </c>
      <c r="N8" s="46" t="s">
        <v>249</v>
      </c>
    </row>
    <row r="9" spans="1:52">
      <c r="G9">
        <f>G3</f>
        <v>2010</v>
      </c>
      <c r="H9">
        <f>SUM(J3,S3,AB3)</f>
        <v>1</v>
      </c>
      <c r="I9">
        <f>SUM(L3,U3,AD3)</f>
        <v>2</v>
      </c>
      <c r="J9">
        <f>SUM(N3,W3,AF3)</f>
        <v>1</v>
      </c>
      <c r="K9">
        <f>SUM(P3,Y3,AH3)</f>
        <v>2</v>
      </c>
      <c r="L9">
        <f>SUM(AP3)</f>
        <v>2</v>
      </c>
      <c r="M9">
        <f>AU3</f>
        <v>3</v>
      </c>
      <c r="N9">
        <f>SUM(H9:M9)</f>
        <v>11</v>
      </c>
    </row>
    <row r="10" spans="1:52">
      <c r="G10">
        <f>G4</f>
        <v>2015</v>
      </c>
      <c r="H10">
        <f>SUM(J4,S4,AB4)</f>
        <v>1</v>
      </c>
      <c r="I10">
        <f t="shared" ref="I10:I11" si="6">SUM(L4,U4,AD4)</f>
        <v>1</v>
      </c>
      <c r="J10">
        <f t="shared" ref="J10:J11" si="7">SUM(N4,W4,AF4)</f>
        <v>1</v>
      </c>
      <c r="K10">
        <f t="shared" ref="K10:K11" si="8">SUM(P4,Y4,AH4)</f>
        <v>1</v>
      </c>
      <c r="L10">
        <f t="shared" ref="L10:L11" si="9">SUM(AP4)</f>
        <v>2</v>
      </c>
      <c r="M10">
        <f t="shared" ref="M10:M11" si="10">AU4</f>
        <v>3</v>
      </c>
      <c r="N10">
        <f>SUM(H10:M10)</f>
        <v>9</v>
      </c>
    </row>
    <row r="11" spans="1:52">
      <c r="G11">
        <f>G5</f>
        <v>2019</v>
      </c>
      <c r="H11">
        <f>SUM(J5,S5,AB5)</f>
        <v>1</v>
      </c>
      <c r="I11">
        <f t="shared" si="6"/>
        <v>3</v>
      </c>
      <c r="J11">
        <f t="shared" si="7"/>
        <v>3</v>
      </c>
      <c r="K11">
        <f t="shared" si="8"/>
        <v>3</v>
      </c>
      <c r="L11">
        <f t="shared" si="9"/>
        <v>2</v>
      </c>
      <c r="M11">
        <f t="shared" si="10"/>
        <v>3</v>
      </c>
      <c r="N11">
        <f>SUM(H11:M11)</f>
        <v>15</v>
      </c>
    </row>
  </sheetData>
  <mergeCells count="8">
    <mergeCell ref="AQ1:AU1"/>
    <mergeCell ref="AW1:AX1"/>
    <mergeCell ref="E1:F1"/>
    <mergeCell ref="H1:I1"/>
    <mergeCell ref="J1:R1"/>
    <mergeCell ref="S1:AA1"/>
    <mergeCell ref="AB1:AJ1"/>
    <mergeCell ref="AK1:AP1"/>
  </mergeCells>
  <hyperlinks>
    <hyperlink ref="I3" r:id="rId1" xr:uid="{65DCC6A1-A314-4F55-9B1C-6F5EA180B230}"/>
    <hyperlink ref="I5" r:id="rId2" xr:uid="{D0890436-F536-4B9A-962C-FCFB08A3D4BF}"/>
    <hyperlink ref="I4" r:id="rId3" xr:uid="{41B25C66-724D-483E-BCA9-1D9108F51A8D}"/>
  </hyperlinks>
  <pageMargins left="0.7" right="0.7" top="0.75" bottom="0.75" header="0.3" footer="0.3"/>
  <pageSetup orientation="portrait" horizontalDpi="0" verticalDpi="0"/>
  <drawing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1D671-23BB-4EF2-BAAE-DE8E663F1688}">
  <dimension ref="A1:BE40"/>
  <sheetViews>
    <sheetView topLeftCell="AA1" zoomScaleNormal="100" workbookViewId="0">
      <pane ySplit="1" topLeftCell="A2" activePane="bottomLeft" state="frozen"/>
      <selection sqref="A1:XFD1048576"/>
      <selection pane="bottomLeft" activeCell="J3" sqref="J3:BG6"/>
    </sheetView>
  </sheetViews>
  <sheetFormatPr baseColWidth="10" defaultColWidth="8.83203125" defaultRowHeight="15"/>
  <cols>
    <col min="12" max="12" width="12.83203125" customWidth="1"/>
    <col min="13" max="13" width="15.1640625" customWidth="1"/>
    <col min="53" max="53" width="15.1640625" customWidth="1"/>
    <col min="57" max="57" width="13.83203125" customWidth="1"/>
  </cols>
  <sheetData>
    <row r="1" spans="1:57">
      <c r="F1" s="1"/>
      <c r="G1" s="1"/>
      <c r="H1" s="1"/>
      <c r="J1" s="93" t="s">
        <v>0</v>
      </c>
      <c r="K1" s="94"/>
      <c r="L1" s="95"/>
      <c r="M1" s="96" t="s">
        <v>1</v>
      </c>
      <c r="N1" s="97"/>
      <c r="O1" s="98" t="s">
        <v>2</v>
      </c>
      <c r="P1" s="99"/>
      <c r="Q1" s="99"/>
      <c r="R1" s="99"/>
      <c r="S1" s="99"/>
      <c r="T1" s="99"/>
      <c r="U1" s="99"/>
      <c r="V1" s="99"/>
      <c r="W1" s="100"/>
      <c r="X1" s="101" t="s">
        <v>3</v>
      </c>
      <c r="Y1" s="102"/>
      <c r="Z1" s="102"/>
      <c r="AA1" s="102"/>
      <c r="AB1" s="102"/>
      <c r="AC1" s="102"/>
      <c r="AD1" s="102"/>
      <c r="AE1" s="102"/>
      <c r="AF1" s="103"/>
      <c r="AG1" s="104" t="s">
        <v>4</v>
      </c>
      <c r="AH1" s="105"/>
      <c r="AI1" s="105"/>
      <c r="AJ1" s="105"/>
      <c r="AK1" s="105"/>
      <c r="AL1" s="105"/>
      <c r="AM1" s="105"/>
      <c r="AN1" s="105"/>
      <c r="AO1" s="106"/>
      <c r="AP1" s="107" t="s">
        <v>5</v>
      </c>
      <c r="AQ1" s="108"/>
      <c r="AR1" s="108"/>
      <c r="AS1" s="108"/>
      <c r="AT1" s="108"/>
      <c r="AU1" s="109"/>
      <c r="AV1" s="86" t="s">
        <v>6</v>
      </c>
      <c r="AW1" s="87"/>
      <c r="AX1" s="87"/>
      <c r="AY1" s="87"/>
      <c r="AZ1" s="88"/>
      <c r="BA1" s="2"/>
      <c r="BB1" s="89" t="s">
        <v>7</v>
      </c>
      <c r="BC1" s="90"/>
      <c r="BD1" s="91" t="s">
        <v>8</v>
      </c>
      <c r="BE1" s="92"/>
    </row>
    <row r="2" spans="1:57" ht="64">
      <c r="A2" s="3" t="s">
        <v>9</v>
      </c>
      <c r="B2" s="3" t="s">
        <v>10</v>
      </c>
      <c r="C2" s="3" t="s">
        <v>11</v>
      </c>
      <c r="D2" s="3" t="s">
        <v>12</v>
      </c>
      <c r="E2" s="3" t="s">
        <v>13</v>
      </c>
      <c r="F2" s="4" t="s">
        <v>26</v>
      </c>
      <c r="G2" s="4" t="s">
        <v>27</v>
      </c>
      <c r="H2" s="4" t="s">
        <v>28</v>
      </c>
      <c r="I2" s="3" t="s">
        <v>29</v>
      </c>
      <c r="J2" s="5" t="s">
        <v>30</v>
      </c>
      <c r="K2" s="5" t="s">
        <v>31</v>
      </c>
      <c r="L2" s="5" t="s">
        <v>32</v>
      </c>
      <c r="M2" s="6" t="s">
        <v>33</v>
      </c>
      <c r="N2" s="6" t="s">
        <v>34</v>
      </c>
      <c r="O2" s="5" t="s">
        <v>35</v>
      </c>
      <c r="P2" s="5" t="s">
        <v>36</v>
      </c>
      <c r="Q2" s="5" t="s">
        <v>37</v>
      </c>
      <c r="R2" s="5" t="s">
        <v>38</v>
      </c>
      <c r="S2" s="5" t="s">
        <v>39</v>
      </c>
      <c r="T2" s="5" t="s">
        <v>40</v>
      </c>
      <c r="U2" s="5" t="s">
        <v>41</v>
      </c>
      <c r="V2" s="5" t="s">
        <v>42</v>
      </c>
      <c r="W2" s="5" t="s">
        <v>43</v>
      </c>
      <c r="X2" s="7" t="s">
        <v>44</v>
      </c>
      <c r="Y2" s="8" t="s">
        <v>36</v>
      </c>
      <c r="Z2" s="5" t="s">
        <v>45</v>
      </c>
      <c r="AA2" s="5" t="s">
        <v>38</v>
      </c>
      <c r="AB2" s="5" t="s">
        <v>46</v>
      </c>
      <c r="AC2" s="5" t="s">
        <v>40</v>
      </c>
      <c r="AD2" s="5" t="s">
        <v>47</v>
      </c>
      <c r="AE2" s="5" t="s">
        <v>42</v>
      </c>
      <c r="AF2" s="5" t="s">
        <v>48</v>
      </c>
      <c r="AG2" s="5" t="s">
        <v>49</v>
      </c>
      <c r="AH2" s="5" t="s">
        <v>36</v>
      </c>
      <c r="AI2" s="5" t="s">
        <v>50</v>
      </c>
      <c r="AJ2" s="5" t="s">
        <v>38</v>
      </c>
      <c r="AK2" s="5" t="s">
        <v>51</v>
      </c>
      <c r="AL2" s="5" t="s">
        <v>40</v>
      </c>
      <c r="AM2" s="5" t="s">
        <v>52</v>
      </c>
      <c r="AN2" s="5" t="s">
        <v>42</v>
      </c>
      <c r="AO2" s="5" t="s">
        <v>53</v>
      </c>
      <c r="AP2" s="5" t="s">
        <v>54</v>
      </c>
      <c r="AQ2" s="5" t="s">
        <v>55</v>
      </c>
      <c r="AR2" s="5" t="s">
        <v>56</v>
      </c>
      <c r="AS2" s="47" t="s">
        <v>57</v>
      </c>
      <c r="AT2" s="5" t="s">
        <v>58</v>
      </c>
      <c r="AU2" s="5" t="s">
        <v>59</v>
      </c>
      <c r="AV2" s="5" t="s">
        <v>60</v>
      </c>
      <c r="AW2" s="5" t="s">
        <v>61</v>
      </c>
      <c r="AX2" s="5" t="s">
        <v>62</v>
      </c>
      <c r="AY2" s="5" t="s">
        <v>63</v>
      </c>
      <c r="AZ2" s="5" t="s">
        <v>64</v>
      </c>
      <c r="BA2" s="9" t="s">
        <v>65</v>
      </c>
      <c r="BB2" s="7" t="s">
        <v>66</v>
      </c>
      <c r="BC2" s="7" t="s">
        <v>67</v>
      </c>
      <c r="BD2" s="10" t="s">
        <v>68</v>
      </c>
      <c r="BE2" s="11" t="s">
        <v>69</v>
      </c>
    </row>
    <row r="3" spans="1:57" ht="35.5" customHeight="1">
      <c r="A3" s="12"/>
      <c r="B3" s="48" t="s">
        <v>250</v>
      </c>
      <c r="C3" s="18" t="s">
        <v>174</v>
      </c>
      <c r="D3" s="12" t="s">
        <v>251</v>
      </c>
      <c r="E3" s="12"/>
      <c r="F3" s="14">
        <v>1</v>
      </c>
      <c r="G3" s="14">
        <v>1</v>
      </c>
      <c r="H3" s="14">
        <v>1</v>
      </c>
      <c r="I3" s="14">
        <f>SUM(F3:H3)</f>
        <v>3</v>
      </c>
      <c r="J3" s="18">
        <v>2015</v>
      </c>
      <c r="K3" s="18">
        <v>2015</v>
      </c>
      <c r="L3" s="49">
        <v>2015</v>
      </c>
      <c r="M3" s="17" t="s">
        <v>252</v>
      </c>
      <c r="N3" s="50" t="s">
        <v>253</v>
      </c>
      <c r="O3" s="18">
        <v>1</v>
      </c>
      <c r="P3" s="17" t="s">
        <v>254</v>
      </c>
      <c r="Q3" s="18">
        <v>1</v>
      </c>
      <c r="R3" s="17" t="s">
        <v>255</v>
      </c>
      <c r="S3" s="18">
        <v>1</v>
      </c>
      <c r="T3" s="17" t="s">
        <v>256</v>
      </c>
      <c r="U3" s="18">
        <v>1</v>
      </c>
      <c r="V3" s="17" t="s">
        <v>257</v>
      </c>
      <c r="W3" s="18">
        <f>SUM(O3,Q3,S3,U3)</f>
        <v>4</v>
      </c>
      <c r="X3" s="18">
        <v>0</v>
      </c>
      <c r="Y3" s="18" t="s">
        <v>92</v>
      </c>
      <c r="Z3" s="18">
        <v>0</v>
      </c>
      <c r="AA3" s="18" t="s">
        <v>258</v>
      </c>
      <c r="AB3" s="18">
        <v>1</v>
      </c>
      <c r="AC3" s="17" t="s">
        <v>259</v>
      </c>
      <c r="AD3" s="18">
        <v>0</v>
      </c>
      <c r="AE3" s="18" t="s">
        <v>258</v>
      </c>
      <c r="AF3" s="18">
        <v>1</v>
      </c>
      <c r="AG3" s="18">
        <v>0</v>
      </c>
      <c r="AH3" s="18" t="s">
        <v>260</v>
      </c>
      <c r="AI3" s="18">
        <v>0</v>
      </c>
      <c r="AJ3" s="18" t="s">
        <v>258</v>
      </c>
      <c r="AK3" s="18">
        <v>0</v>
      </c>
      <c r="AL3" s="18" t="s">
        <v>258</v>
      </c>
      <c r="AM3" s="18">
        <v>0</v>
      </c>
      <c r="AN3" s="18" t="s">
        <v>258</v>
      </c>
      <c r="AO3" s="18">
        <v>0</v>
      </c>
      <c r="AP3" s="18">
        <v>1</v>
      </c>
      <c r="AQ3" s="18">
        <v>1</v>
      </c>
      <c r="AR3" s="18">
        <v>1</v>
      </c>
      <c r="AS3" s="18" t="s">
        <v>261</v>
      </c>
      <c r="AT3" s="18">
        <v>0</v>
      </c>
      <c r="AU3" s="18">
        <v>3</v>
      </c>
      <c r="AV3" s="18">
        <v>1</v>
      </c>
      <c r="AW3" s="18">
        <v>1</v>
      </c>
      <c r="AX3" s="18">
        <v>0</v>
      </c>
      <c r="AY3" s="18">
        <v>0</v>
      </c>
      <c r="AZ3" s="18">
        <v>2</v>
      </c>
      <c r="BA3" s="22">
        <f>SUM(AZ3+AU3+AO3+AF3+W3)</f>
        <v>10</v>
      </c>
      <c r="BB3" s="18">
        <v>1</v>
      </c>
      <c r="BC3" s="18" t="s">
        <v>262</v>
      </c>
      <c r="BD3" s="18">
        <v>1</v>
      </c>
      <c r="BE3" s="24"/>
    </row>
    <row r="4" spans="1:57" ht="37.75" customHeight="1">
      <c r="A4" s="12"/>
      <c r="B4" s="12"/>
      <c r="C4" s="12"/>
      <c r="D4" s="12"/>
      <c r="E4" s="12"/>
      <c r="F4" s="14"/>
      <c r="G4" s="14"/>
      <c r="H4" s="14"/>
      <c r="I4" s="14"/>
      <c r="J4" s="18"/>
      <c r="K4" s="18"/>
      <c r="L4" s="49">
        <v>2016</v>
      </c>
      <c r="M4" s="17" t="s">
        <v>252</v>
      </c>
      <c r="N4" s="50" t="s">
        <v>253</v>
      </c>
      <c r="O4" s="18">
        <v>1</v>
      </c>
      <c r="P4" s="17" t="s">
        <v>263</v>
      </c>
      <c r="Q4" s="18">
        <v>1</v>
      </c>
      <c r="R4" s="17" t="s">
        <v>264</v>
      </c>
      <c r="S4" s="18">
        <v>1</v>
      </c>
      <c r="T4" s="17" t="s">
        <v>265</v>
      </c>
      <c r="U4" s="18">
        <v>1</v>
      </c>
      <c r="V4" s="17" t="s">
        <v>266</v>
      </c>
      <c r="W4" s="18">
        <f>SUM(O4,Q4,S4,U4)</f>
        <v>4</v>
      </c>
      <c r="X4" s="18">
        <v>0</v>
      </c>
      <c r="Y4" s="18" t="s">
        <v>92</v>
      </c>
      <c r="Z4" s="18">
        <v>0</v>
      </c>
      <c r="AA4" s="18" t="s">
        <v>258</v>
      </c>
      <c r="AB4" s="18">
        <v>0</v>
      </c>
      <c r="AC4" s="18" t="s">
        <v>258</v>
      </c>
      <c r="AD4" s="18">
        <v>0</v>
      </c>
      <c r="AE4" s="18" t="s">
        <v>258</v>
      </c>
      <c r="AF4" s="18">
        <v>0</v>
      </c>
      <c r="AG4" s="18">
        <v>0</v>
      </c>
      <c r="AH4" s="18" t="s">
        <v>260</v>
      </c>
      <c r="AI4" s="18">
        <v>0</v>
      </c>
      <c r="AJ4" s="18" t="s">
        <v>258</v>
      </c>
      <c r="AK4" s="18">
        <v>0</v>
      </c>
      <c r="AL4" s="18" t="s">
        <v>258</v>
      </c>
      <c r="AM4" s="18">
        <v>0</v>
      </c>
      <c r="AN4" s="18" t="s">
        <v>258</v>
      </c>
      <c r="AO4" s="18">
        <v>0</v>
      </c>
      <c r="AP4" s="18">
        <v>1</v>
      </c>
      <c r="AQ4" s="18">
        <v>1</v>
      </c>
      <c r="AR4" s="18">
        <v>1</v>
      </c>
      <c r="AS4" s="18" t="s">
        <v>261</v>
      </c>
      <c r="AT4" s="18">
        <v>0</v>
      </c>
      <c r="AU4" s="18">
        <v>3</v>
      </c>
      <c r="AV4" s="18">
        <v>1</v>
      </c>
      <c r="AW4" s="18">
        <v>1</v>
      </c>
      <c r="AX4" s="18">
        <v>1</v>
      </c>
      <c r="AY4" s="18">
        <v>0</v>
      </c>
      <c r="AZ4" s="18">
        <v>3</v>
      </c>
      <c r="BA4" s="22">
        <f t="shared" ref="BA4:BA6" si="0">SUM(AZ4+AU4+AO4+AF4+W4)</f>
        <v>10</v>
      </c>
      <c r="BB4" s="18">
        <v>1</v>
      </c>
      <c r="BC4" s="18" t="s">
        <v>267</v>
      </c>
      <c r="BD4" s="18">
        <v>1</v>
      </c>
      <c r="BE4" s="24"/>
    </row>
    <row r="5" spans="1:57" ht="38.5" customHeight="1">
      <c r="A5" s="12"/>
      <c r="B5" s="12"/>
      <c r="C5" s="12"/>
      <c r="D5" s="12"/>
      <c r="E5" s="12"/>
      <c r="F5" s="14"/>
      <c r="G5" s="14"/>
      <c r="H5" s="14"/>
      <c r="I5" s="14"/>
      <c r="J5" s="15"/>
      <c r="K5" s="15"/>
      <c r="L5" s="49">
        <v>2018</v>
      </c>
      <c r="M5" s="19"/>
      <c r="N5" s="50" t="s">
        <v>253</v>
      </c>
      <c r="O5" s="18">
        <v>1</v>
      </c>
      <c r="P5" s="19" t="s">
        <v>268</v>
      </c>
      <c r="Q5" s="18">
        <v>1</v>
      </c>
      <c r="R5" s="19" t="s">
        <v>269</v>
      </c>
      <c r="S5" s="18">
        <v>1</v>
      </c>
      <c r="T5" s="19" t="s">
        <v>270</v>
      </c>
      <c r="U5" s="18">
        <v>1</v>
      </c>
      <c r="V5" s="19" t="s">
        <v>271</v>
      </c>
      <c r="W5" s="18">
        <f>SUM(O5+Q5+S5+U5)</f>
        <v>4</v>
      </c>
      <c r="X5" s="20">
        <v>0</v>
      </c>
      <c r="Y5" s="21" t="s">
        <v>92</v>
      </c>
      <c r="Z5" s="18">
        <v>1</v>
      </c>
      <c r="AA5" s="19" t="s">
        <v>272</v>
      </c>
      <c r="AB5" s="18">
        <v>0</v>
      </c>
      <c r="AC5" s="18" t="s">
        <v>258</v>
      </c>
      <c r="AD5" s="18">
        <v>0</v>
      </c>
      <c r="AE5" s="18" t="s">
        <v>258</v>
      </c>
      <c r="AF5" s="18">
        <f>SUM(X5+Z5+AB5+AD5)</f>
        <v>1</v>
      </c>
      <c r="AG5" s="20">
        <v>0</v>
      </c>
      <c r="AH5" s="19" t="s">
        <v>260</v>
      </c>
      <c r="AI5" s="18">
        <v>0</v>
      </c>
      <c r="AJ5" s="19" t="s">
        <v>273</v>
      </c>
      <c r="AK5" s="18">
        <v>0</v>
      </c>
      <c r="AL5" s="18" t="s">
        <v>258</v>
      </c>
      <c r="AM5" s="18">
        <v>0</v>
      </c>
      <c r="AN5" s="19" t="s">
        <v>274</v>
      </c>
      <c r="AO5" s="18">
        <f>SUM(AG5+AI5+AK5+AM5)</f>
        <v>0</v>
      </c>
      <c r="AP5" s="18">
        <v>0</v>
      </c>
      <c r="AQ5" s="18">
        <v>1</v>
      </c>
      <c r="AR5" s="18">
        <v>1</v>
      </c>
      <c r="AS5" s="18" t="s">
        <v>261</v>
      </c>
      <c r="AT5" s="18">
        <v>0</v>
      </c>
      <c r="AU5" s="18">
        <f t="array" ref="AU5">SUM(AP5:AR5+AT5)</f>
        <v>2</v>
      </c>
      <c r="AV5" s="18">
        <v>1</v>
      </c>
      <c r="AW5" s="18">
        <v>1</v>
      </c>
      <c r="AX5" s="18">
        <v>1</v>
      </c>
      <c r="AY5" s="18">
        <v>0</v>
      </c>
      <c r="AZ5" s="18">
        <f>SUM(AV5:AY5)</f>
        <v>3</v>
      </c>
      <c r="BA5" s="22">
        <f t="shared" si="0"/>
        <v>10</v>
      </c>
      <c r="BB5" s="18">
        <v>1</v>
      </c>
      <c r="BC5" s="19" t="s">
        <v>275</v>
      </c>
      <c r="BD5" s="23" t="s">
        <v>276</v>
      </c>
      <c r="BE5" s="51" t="s">
        <v>277</v>
      </c>
    </row>
    <row r="6" spans="1:57" ht="40.25" customHeight="1">
      <c r="A6" s="12"/>
      <c r="B6" s="12"/>
      <c r="C6" s="12"/>
      <c r="D6" s="12"/>
      <c r="E6" s="12"/>
      <c r="F6" s="14"/>
      <c r="G6" s="14"/>
      <c r="H6" s="14"/>
      <c r="I6" s="14"/>
      <c r="J6" s="15"/>
      <c r="K6" s="15"/>
      <c r="L6" s="49">
        <v>2019</v>
      </c>
      <c r="M6" s="19" t="s">
        <v>278</v>
      </c>
      <c r="N6" s="50" t="s">
        <v>253</v>
      </c>
      <c r="O6" s="18">
        <v>1</v>
      </c>
      <c r="P6" s="19" t="s">
        <v>279</v>
      </c>
      <c r="Q6" s="18">
        <v>1</v>
      </c>
      <c r="R6" s="19" t="s">
        <v>280</v>
      </c>
      <c r="S6" s="18">
        <v>1</v>
      </c>
      <c r="T6" s="19" t="s">
        <v>281</v>
      </c>
      <c r="U6" s="18">
        <v>1</v>
      </c>
      <c r="V6" s="19" t="s">
        <v>282</v>
      </c>
      <c r="W6" s="18">
        <f>SUM(O6+Q6+S6+U6)</f>
        <v>4</v>
      </c>
      <c r="X6" s="20">
        <v>0</v>
      </c>
      <c r="Y6" s="21" t="s">
        <v>92</v>
      </c>
      <c r="Z6" s="18">
        <v>1</v>
      </c>
      <c r="AA6" s="19" t="s">
        <v>283</v>
      </c>
      <c r="AB6" s="18">
        <v>0</v>
      </c>
      <c r="AC6" s="18" t="s">
        <v>284</v>
      </c>
      <c r="AD6" s="18">
        <v>1</v>
      </c>
      <c r="AE6" s="18" t="s">
        <v>285</v>
      </c>
      <c r="AF6" s="18">
        <f>SUM(X6+Z6+AB6+AD6)</f>
        <v>2</v>
      </c>
      <c r="AG6" s="20">
        <v>0</v>
      </c>
      <c r="AH6" s="19" t="s">
        <v>260</v>
      </c>
      <c r="AI6" s="18">
        <v>1</v>
      </c>
      <c r="AJ6" s="19" t="s">
        <v>286</v>
      </c>
      <c r="AK6" s="18">
        <v>0</v>
      </c>
      <c r="AL6" s="18" t="s">
        <v>287</v>
      </c>
      <c r="AM6" s="18">
        <v>0</v>
      </c>
      <c r="AN6" s="19" t="s">
        <v>117</v>
      </c>
      <c r="AO6" s="18">
        <f>SUM(AG6+AI6+AK6+AM6)</f>
        <v>1</v>
      </c>
      <c r="AP6" s="18">
        <v>0</v>
      </c>
      <c r="AQ6" s="18">
        <v>1</v>
      </c>
      <c r="AR6" s="18">
        <v>0</v>
      </c>
      <c r="AS6" s="18"/>
      <c r="AT6" s="18">
        <v>0</v>
      </c>
      <c r="AU6" s="18">
        <f t="array" ref="AU6">SUM(AP6:AR6+AT6)</f>
        <v>1</v>
      </c>
      <c r="AV6" s="18">
        <v>1</v>
      </c>
      <c r="AW6" s="18">
        <v>1</v>
      </c>
      <c r="AX6" s="18">
        <v>1</v>
      </c>
      <c r="AY6" s="18">
        <v>0</v>
      </c>
      <c r="AZ6" s="18">
        <f>SUM(AV6:AY6)</f>
        <v>3</v>
      </c>
      <c r="BA6" s="22">
        <f t="shared" si="0"/>
        <v>11</v>
      </c>
      <c r="BB6" s="18">
        <v>1</v>
      </c>
      <c r="BC6" s="19" t="s">
        <v>275</v>
      </c>
      <c r="BD6" s="23"/>
      <c r="BE6" s="51"/>
    </row>
    <row r="7" spans="1:57">
      <c r="AT7" s="52"/>
    </row>
    <row r="9" spans="1:57" ht="16">
      <c r="J9" s="53"/>
      <c r="K9" s="53" t="s">
        <v>288</v>
      </c>
      <c r="L9" s="54" t="s">
        <v>145</v>
      </c>
      <c r="M9" s="23" t="s">
        <v>146</v>
      </c>
      <c r="N9" s="53" t="s">
        <v>147</v>
      </c>
      <c r="O9" s="53" t="s">
        <v>148</v>
      </c>
      <c r="P9" s="23" t="s">
        <v>149</v>
      </c>
      <c r="Q9" s="53" t="s">
        <v>289</v>
      </c>
    </row>
    <row r="10" spans="1:57">
      <c r="J10" s="55">
        <f>L3</f>
        <v>2015</v>
      </c>
      <c r="K10" s="53">
        <f>SUM(O3,X3,AG3)</f>
        <v>1</v>
      </c>
      <c r="L10" s="53">
        <f>SUM(Q3,Z3,AI3)</f>
        <v>1</v>
      </c>
      <c r="M10" s="53">
        <f>SUM(S3,AB3,AK3)</f>
        <v>2</v>
      </c>
      <c r="N10" s="53">
        <f>SUM(U3,AD3,AM3)</f>
        <v>1</v>
      </c>
      <c r="O10" s="53">
        <f>AU3</f>
        <v>3</v>
      </c>
      <c r="P10" s="53">
        <f>AZ3</f>
        <v>2</v>
      </c>
      <c r="Q10" s="53">
        <f>SUM(K10:P10)</f>
        <v>10</v>
      </c>
    </row>
    <row r="11" spans="1:57">
      <c r="J11" s="55">
        <f>L4</f>
        <v>2016</v>
      </c>
      <c r="K11" s="53">
        <f t="shared" ref="K11:K13" si="1">SUM(O4,X4,AG4)</f>
        <v>1</v>
      </c>
      <c r="L11" s="53">
        <f t="shared" ref="L11:L13" si="2">SUM(Q4,Z4,AI4)</f>
        <v>1</v>
      </c>
      <c r="M11" s="53">
        <f t="shared" ref="M11:M13" si="3">SUM(S4,AB4,AK4)</f>
        <v>1</v>
      </c>
      <c r="N11" s="53">
        <f t="shared" ref="N11:N13" si="4">SUM(U4,AD4,AM4)</f>
        <v>1</v>
      </c>
      <c r="O11" s="53">
        <f t="shared" ref="O11:O13" si="5">AU4</f>
        <v>3</v>
      </c>
      <c r="P11" s="53">
        <f t="shared" ref="P11:P13" si="6">AZ4</f>
        <v>3</v>
      </c>
      <c r="Q11" s="53">
        <f t="shared" ref="Q11:Q13" si="7">SUM(K11:P11)</f>
        <v>10</v>
      </c>
    </row>
    <row r="12" spans="1:57">
      <c r="J12" s="55">
        <f>L5</f>
        <v>2018</v>
      </c>
      <c r="K12" s="53">
        <f t="shared" si="1"/>
        <v>1</v>
      </c>
      <c r="L12" s="53">
        <v>2</v>
      </c>
      <c r="M12" s="53">
        <f t="shared" si="3"/>
        <v>1</v>
      </c>
      <c r="N12" s="53">
        <f t="shared" si="4"/>
        <v>1</v>
      </c>
      <c r="O12" s="53">
        <f t="shared" si="5"/>
        <v>2</v>
      </c>
      <c r="P12" s="53">
        <f t="shared" si="6"/>
        <v>3</v>
      </c>
      <c r="Q12" s="53">
        <f t="shared" si="7"/>
        <v>10</v>
      </c>
    </row>
    <row r="13" spans="1:57">
      <c r="J13" s="53">
        <v>2019</v>
      </c>
      <c r="K13" s="53">
        <f t="shared" si="1"/>
        <v>1</v>
      </c>
      <c r="L13" s="53">
        <f t="shared" si="2"/>
        <v>3</v>
      </c>
      <c r="M13" s="53">
        <f t="shared" si="3"/>
        <v>1</v>
      </c>
      <c r="N13" s="53">
        <f t="shared" si="4"/>
        <v>2</v>
      </c>
      <c r="O13" s="53">
        <f t="shared" si="5"/>
        <v>1</v>
      </c>
      <c r="P13" s="53">
        <f t="shared" si="6"/>
        <v>3</v>
      </c>
      <c r="Q13" s="53">
        <f t="shared" si="7"/>
        <v>11</v>
      </c>
    </row>
    <row r="33" spans="7:22">
      <c r="H33" t="s">
        <v>288</v>
      </c>
      <c r="I33" t="s">
        <v>145</v>
      </c>
      <c r="J33" t="s">
        <v>146</v>
      </c>
      <c r="K33" t="s">
        <v>147</v>
      </c>
      <c r="L33" t="s">
        <v>148</v>
      </c>
      <c r="M33" t="s">
        <v>149</v>
      </c>
      <c r="N33" t="s">
        <v>289</v>
      </c>
      <c r="Q33" t="s">
        <v>288</v>
      </c>
      <c r="R33" t="s">
        <v>145</v>
      </c>
      <c r="S33" t="s">
        <v>146</v>
      </c>
      <c r="T33" t="s">
        <v>147</v>
      </c>
      <c r="U33" t="s">
        <v>148</v>
      </c>
      <c r="V33" t="s">
        <v>149</v>
      </c>
    </row>
    <row r="34" spans="7:22">
      <c r="G34">
        <v>2018</v>
      </c>
      <c r="H34">
        <v>2</v>
      </c>
      <c r="I34">
        <v>2</v>
      </c>
      <c r="J34">
        <v>2</v>
      </c>
      <c r="K34">
        <v>2</v>
      </c>
      <c r="L34">
        <v>0</v>
      </c>
      <c r="M34">
        <v>0</v>
      </c>
      <c r="P34">
        <v>2019</v>
      </c>
      <c r="Q34">
        <v>1</v>
      </c>
      <c r="R34">
        <v>1</v>
      </c>
      <c r="S34">
        <v>1</v>
      </c>
      <c r="T34">
        <v>1</v>
      </c>
      <c r="U34">
        <v>0</v>
      </c>
      <c r="V34">
        <v>0</v>
      </c>
    </row>
    <row r="36" spans="7:22">
      <c r="H36" t="s">
        <v>288</v>
      </c>
      <c r="I36" t="s">
        <v>145</v>
      </c>
      <c r="J36" t="s">
        <v>146</v>
      </c>
      <c r="K36" t="s">
        <v>147</v>
      </c>
      <c r="L36" t="s">
        <v>148</v>
      </c>
      <c r="M36" t="s">
        <v>149</v>
      </c>
      <c r="Q36" t="s">
        <v>288</v>
      </c>
      <c r="R36" t="s">
        <v>145</v>
      </c>
      <c r="S36" t="s">
        <v>146</v>
      </c>
      <c r="T36" t="s">
        <v>147</v>
      </c>
      <c r="U36" t="s">
        <v>148</v>
      </c>
      <c r="V36" t="s">
        <v>149</v>
      </c>
    </row>
    <row r="37" spans="7:22">
      <c r="G37">
        <v>2018</v>
      </c>
      <c r="H37">
        <v>2</v>
      </c>
      <c r="I37">
        <v>3</v>
      </c>
      <c r="J37">
        <v>2</v>
      </c>
      <c r="K37">
        <v>2</v>
      </c>
      <c r="L37">
        <v>0</v>
      </c>
      <c r="M37">
        <v>0</v>
      </c>
      <c r="P37">
        <v>2019</v>
      </c>
      <c r="Q37">
        <v>1</v>
      </c>
      <c r="R37">
        <v>2</v>
      </c>
      <c r="S37">
        <v>1</v>
      </c>
      <c r="T37">
        <v>2</v>
      </c>
      <c r="U37">
        <v>0</v>
      </c>
      <c r="V37">
        <v>0</v>
      </c>
    </row>
    <row r="39" spans="7:22">
      <c r="H39" t="s">
        <v>288</v>
      </c>
      <c r="I39" t="s">
        <v>145</v>
      </c>
      <c r="J39" t="s">
        <v>146</v>
      </c>
      <c r="K39" t="s">
        <v>147</v>
      </c>
      <c r="L39" t="s">
        <v>148</v>
      </c>
      <c r="M39" t="s">
        <v>149</v>
      </c>
      <c r="P39">
        <v>2019</v>
      </c>
      <c r="Q39">
        <v>1</v>
      </c>
      <c r="R39">
        <v>3</v>
      </c>
      <c r="S39">
        <v>1</v>
      </c>
      <c r="T39">
        <v>2</v>
      </c>
      <c r="U39">
        <v>1</v>
      </c>
      <c r="V39">
        <v>3</v>
      </c>
    </row>
    <row r="40" spans="7:22">
      <c r="G40">
        <v>2018</v>
      </c>
      <c r="H40">
        <v>2</v>
      </c>
      <c r="I40">
        <v>4</v>
      </c>
      <c r="J40">
        <v>2</v>
      </c>
      <c r="K40">
        <v>2</v>
      </c>
      <c r="L40">
        <v>2</v>
      </c>
      <c r="M40">
        <v>3</v>
      </c>
    </row>
  </sheetData>
  <mergeCells count="9">
    <mergeCell ref="AV1:AZ1"/>
    <mergeCell ref="BB1:BC1"/>
    <mergeCell ref="BD1:BE1"/>
    <mergeCell ref="J1:L1"/>
    <mergeCell ref="M1:N1"/>
    <mergeCell ref="O1:W1"/>
    <mergeCell ref="X1:AF1"/>
    <mergeCell ref="AG1:AO1"/>
    <mergeCell ref="AP1:AU1"/>
  </mergeCells>
  <hyperlinks>
    <hyperlink ref="N3" r:id="rId1" xr:uid="{C8572D4C-4BF8-41C1-9776-8D59CBAE338C}"/>
    <hyperlink ref="N4" r:id="rId2" xr:uid="{F73EC823-4716-462C-861D-F019C1CFE38E}"/>
    <hyperlink ref="N5" r:id="rId3" xr:uid="{36768854-B27B-46B7-9A3E-BF0FFCD420B0}"/>
    <hyperlink ref="BE5" r:id="rId4" display="https://www.theguardian.com/world/live/2018/jun/01/visa-outage-payment-chaos-after-card-network-crashes-live-updates_x000a_VISA outage affects customers in UK, Europe" xr:uid="{620F58DF-10B5-4A00-B0E5-2DD29A0E2E2D}"/>
    <hyperlink ref="N6" r:id="rId5" xr:uid="{9546147E-ECBF-4A2B-8740-878CBB25EAC0}"/>
  </hyperlinks>
  <pageMargins left="0.7" right="0.7" top="0.75" bottom="0.75" header="0.3" footer="0.3"/>
  <drawing r:id="rId6"/>
  <legacyDrawing r:id="rId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13832-A80C-4524-B239-CE29D3A1BC05}">
  <dimension ref="A1:AZ16"/>
  <sheetViews>
    <sheetView topLeftCell="X1" zoomScale="70" zoomScaleNormal="70" workbookViewId="0">
      <pane ySplit="2" topLeftCell="A3" activePane="bottomLeft" state="frozen"/>
      <selection sqref="A1:XFD1048576"/>
      <selection pane="bottomLeft" activeCell="I3" sqref="I3:AX5"/>
    </sheetView>
  </sheetViews>
  <sheetFormatPr baseColWidth="10" defaultColWidth="12.5" defaultRowHeight="16"/>
  <cols>
    <col min="1" max="1" width="4.83203125" style="66" customWidth="1"/>
    <col min="2" max="2" width="24.5" style="66" customWidth="1"/>
    <col min="3" max="3" width="12.5" style="66"/>
    <col min="4" max="4" width="15.5" style="66" customWidth="1"/>
    <col min="5" max="5" width="18.1640625" style="66" customWidth="1"/>
    <col min="6" max="6" width="12.5" style="66"/>
    <col min="7" max="7" width="14.83203125" style="66" customWidth="1"/>
    <col min="8" max="8" width="17.5" style="66" customWidth="1"/>
    <col min="9" max="9" width="5.83203125" style="66" customWidth="1"/>
    <col min="10" max="10" width="25" style="66" bestFit="1" customWidth="1"/>
    <col min="11" max="11" width="5.1640625" style="66" bestFit="1" customWidth="1"/>
    <col min="12" max="12" width="51.83203125" style="66" bestFit="1" customWidth="1"/>
    <col min="13" max="13" width="5.83203125" style="66" customWidth="1"/>
    <col min="14" max="14" width="33.83203125" style="66" customWidth="1"/>
    <col min="15" max="15" width="6.1640625" style="66" bestFit="1" customWidth="1"/>
    <col min="16" max="16" width="32" style="66" customWidth="1"/>
    <col min="17" max="20" width="12.5" style="66"/>
    <col min="21" max="21" width="37.5" style="66" bestFit="1" customWidth="1"/>
    <col min="22" max="22" width="12.5" style="66"/>
    <col min="23" max="23" width="38.1640625" style="66" bestFit="1" customWidth="1"/>
    <col min="24" max="24" width="6.1640625" style="66" bestFit="1" customWidth="1"/>
    <col min="25" max="25" width="24.6640625" style="66" bestFit="1" customWidth="1"/>
    <col min="26" max="29" width="12.5" style="66"/>
    <col min="30" max="30" width="21.1640625" style="66" customWidth="1"/>
    <col min="31" max="31" width="12.5" style="66"/>
    <col min="32" max="32" width="24.5" style="66" customWidth="1"/>
    <col min="33" max="33" width="12.5" style="66"/>
    <col min="34" max="34" width="23.6640625" style="66" customWidth="1"/>
    <col min="35" max="36" width="12.5" style="66"/>
    <col min="37" max="37" width="14.83203125" style="66" customWidth="1"/>
    <col min="38" max="41" width="12.5" style="66"/>
    <col min="42" max="42" width="14.5" style="66" customWidth="1"/>
    <col min="43" max="43" width="12.5" style="66"/>
    <col min="44" max="44" width="12.1640625" style="66" customWidth="1"/>
    <col min="45" max="47" width="12.5" style="66"/>
    <col min="48" max="48" width="17" style="66" customWidth="1"/>
    <col min="49" max="49" width="12.5" style="66"/>
    <col min="50" max="50" width="30.83203125" style="66" bestFit="1" customWidth="1"/>
    <col min="51" max="16384" width="12.5" style="66"/>
  </cols>
  <sheetData>
    <row r="1" spans="1:52" s="63" customFormat="1" ht="17" thickBot="1">
      <c r="A1" s="56"/>
      <c r="B1" s="57"/>
      <c r="C1" s="58"/>
      <c r="D1" s="126" t="s">
        <v>0</v>
      </c>
      <c r="E1" s="127"/>
      <c r="F1" s="59"/>
      <c r="G1" s="126" t="s">
        <v>1</v>
      </c>
      <c r="H1" s="127"/>
      <c r="I1" s="128" t="s">
        <v>2</v>
      </c>
      <c r="J1" s="129"/>
      <c r="K1" s="129"/>
      <c r="L1" s="129"/>
      <c r="M1" s="129"/>
      <c r="N1" s="129"/>
      <c r="O1" s="129"/>
      <c r="P1" s="129"/>
      <c r="Q1" s="130"/>
      <c r="R1" s="131" t="s">
        <v>3</v>
      </c>
      <c r="S1" s="132"/>
      <c r="T1" s="132"/>
      <c r="U1" s="132"/>
      <c r="V1" s="132"/>
      <c r="W1" s="132"/>
      <c r="X1" s="132"/>
      <c r="Y1" s="132"/>
      <c r="Z1" s="133"/>
      <c r="AA1" s="134" t="s">
        <v>4</v>
      </c>
      <c r="AB1" s="135"/>
      <c r="AC1" s="135"/>
      <c r="AD1" s="135"/>
      <c r="AE1" s="135"/>
      <c r="AF1" s="135"/>
      <c r="AG1" s="135"/>
      <c r="AH1" s="135"/>
      <c r="AI1" s="136"/>
      <c r="AJ1" s="137" t="s">
        <v>5</v>
      </c>
      <c r="AK1" s="138"/>
      <c r="AL1" s="138"/>
      <c r="AM1" s="138"/>
      <c r="AN1" s="138"/>
      <c r="AO1" s="139"/>
      <c r="AP1" s="117" t="s">
        <v>6</v>
      </c>
      <c r="AQ1" s="118"/>
      <c r="AR1" s="118"/>
      <c r="AS1" s="118"/>
      <c r="AT1" s="119"/>
      <c r="AU1" s="60"/>
      <c r="AV1" s="61"/>
      <c r="AW1" s="62"/>
      <c r="AX1" s="62"/>
    </row>
    <row r="2" spans="1:52" ht="51">
      <c r="A2" s="64" t="s">
        <v>189</v>
      </c>
      <c r="B2" s="64" t="s">
        <v>190</v>
      </c>
      <c r="C2" s="64" t="s">
        <v>191</v>
      </c>
      <c r="D2" s="64" t="s">
        <v>290</v>
      </c>
      <c r="E2" s="64" t="s">
        <v>291</v>
      </c>
      <c r="F2" s="64" t="s">
        <v>192</v>
      </c>
      <c r="G2" s="64" t="s">
        <v>33</v>
      </c>
      <c r="H2" s="64" t="s">
        <v>34</v>
      </c>
      <c r="I2" s="64" t="s">
        <v>193</v>
      </c>
      <c r="J2" s="64" t="s">
        <v>36</v>
      </c>
      <c r="K2" s="64" t="s">
        <v>194</v>
      </c>
      <c r="L2" s="64" t="s">
        <v>38</v>
      </c>
      <c r="M2" s="64" t="s">
        <v>195</v>
      </c>
      <c r="N2" s="64" t="s">
        <v>40</v>
      </c>
      <c r="O2" s="64" t="s">
        <v>196</v>
      </c>
      <c r="P2" s="64" t="s">
        <v>42</v>
      </c>
      <c r="Q2" s="64" t="s">
        <v>29</v>
      </c>
      <c r="R2" s="64" t="s">
        <v>193</v>
      </c>
      <c r="S2" s="64" t="s">
        <v>36</v>
      </c>
      <c r="T2" s="64" t="s">
        <v>194</v>
      </c>
      <c r="U2" s="64" t="s">
        <v>38</v>
      </c>
      <c r="V2" s="64" t="s">
        <v>195</v>
      </c>
      <c r="W2" s="64" t="s">
        <v>40</v>
      </c>
      <c r="X2" s="64" t="s">
        <v>196</v>
      </c>
      <c r="Y2" s="64" t="s">
        <v>42</v>
      </c>
      <c r="Z2" s="64" t="s">
        <v>29</v>
      </c>
      <c r="AA2" s="64" t="s">
        <v>193</v>
      </c>
      <c r="AB2" s="64" t="s">
        <v>36</v>
      </c>
      <c r="AC2" s="64" t="s">
        <v>194</v>
      </c>
      <c r="AD2" s="64" t="s">
        <v>38</v>
      </c>
      <c r="AE2" s="64" t="s">
        <v>195</v>
      </c>
      <c r="AF2" s="64" t="s">
        <v>40</v>
      </c>
      <c r="AG2" s="64" t="s">
        <v>196</v>
      </c>
      <c r="AH2" s="64" t="s">
        <v>42</v>
      </c>
      <c r="AI2" s="64" t="s">
        <v>29</v>
      </c>
      <c r="AJ2" s="64" t="s">
        <v>54</v>
      </c>
      <c r="AK2" s="64" t="s">
        <v>55</v>
      </c>
      <c r="AL2" s="64" t="s">
        <v>56</v>
      </c>
      <c r="AM2" s="64" t="s">
        <v>57</v>
      </c>
      <c r="AN2" s="64" t="s">
        <v>197</v>
      </c>
      <c r="AO2" s="64" t="s">
        <v>29</v>
      </c>
      <c r="AP2" s="64" t="s">
        <v>292</v>
      </c>
      <c r="AQ2" s="64" t="s">
        <v>61</v>
      </c>
      <c r="AR2" s="64" t="s">
        <v>198</v>
      </c>
      <c r="AS2" s="64" t="s">
        <v>197</v>
      </c>
      <c r="AT2" s="64" t="s">
        <v>29</v>
      </c>
      <c r="AU2" s="65" t="s">
        <v>65</v>
      </c>
      <c r="AV2" s="64" t="s">
        <v>67</v>
      </c>
      <c r="AW2" s="64" t="s">
        <v>199</v>
      </c>
      <c r="AX2" s="64" t="s">
        <v>293</v>
      </c>
    </row>
    <row r="3" spans="1:52" ht="142" customHeight="1">
      <c r="A3" s="67"/>
      <c r="B3" s="120" t="s">
        <v>294</v>
      </c>
      <c r="C3" s="120" t="s">
        <v>128</v>
      </c>
      <c r="D3" s="123">
        <v>2012</v>
      </c>
      <c r="E3" s="123">
        <v>2012</v>
      </c>
      <c r="F3" s="67">
        <v>2012</v>
      </c>
      <c r="G3" s="123"/>
      <c r="H3" s="123" t="s">
        <v>295</v>
      </c>
      <c r="I3" s="68">
        <v>1</v>
      </c>
      <c r="J3" s="68" t="s">
        <v>296</v>
      </c>
      <c r="K3" s="68">
        <v>1</v>
      </c>
      <c r="L3" s="68" t="s">
        <v>297</v>
      </c>
      <c r="M3" s="68">
        <v>1</v>
      </c>
      <c r="N3" s="68" t="s">
        <v>298</v>
      </c>
      <c r="O3" s="68">
        <v>1</v>
      </c>
      <c r="P3" s="68" t="s">
        <v>299</v>
      </c>
      <c r="Q3" s="68">
        <f>SUM(O3+M3+K3+I3)</f>
        <v>4</v>
      </c>
      <c r="R3" s="68">
        <v>0</v>
      </c>
      <c r="S3" s="68" t="s">
        <v>92</v>
      </c>
      <c r="T3" s="68">
        <v>1</v>
      </c>
      <c r="U3" s="68" t="s">
        <v>300</v>
      </c>
      <c r="V3" s="68">
        <v>0</v>
      </c>
      <c r="W3" s="68" t="s">
        <v>92</v>
      </c>
      <c r="X3" s="68">
        <v>1</v>
      </c>
      <c r="Y3" s="68" t="s">
        <v>301</v>
      </c>
      <c r="Z3" s="68">
        <f>SUM(X3+V3+T3+R3)</f>
        <v>2</v>
      </c>
      <c r="AA3" s="68">
        <v>0</v>
      </c>
      <c r="AB3" s="68" t="s">
        <v>92</v>
      </c>
      <c r="AC3" s="68">
        <v>0</v>
      </c>
      <c r="AD3" s="68" t="s">
        <v>302</v>
      </c>
      <c r="AE3" s="68">
        <v>0</v>
      </c>
      <c r="AF3" s="68" t="s">
        <v>303</v>
      </c>
      <c r="AG3" s="68">
        <v>0</v>
      </c>
      <c r="AH3" s="68" t="s">
        <v>302</v>
      </c>
      <c r="AI3" s="68">
        <f>SUM(AG3+AE3+AC3+AA3)</f>
        <v>0</v>
      </c>
      <c r="AJ3" s="68">
        <v>1</v>
      </c>
      <c r="AK3" s="68">
        <v>0</v>
      </c>
      <c r="AL3" s="68">
        <v>0</v>
      </c>
      <c r="AM3" s="68" t="s">
        <v>186</v>
      </c>
      <c r="AN3" s="68">
        <v>0</v>
      </c>
      <c r="AO3" s="68">
        <f>SUM(AN3+AL3+AK3+AJ3)</f>
        <v>1</v>
      </c>
      <c r="AP3" s="68">
        <v>1</v>
      </c>
      <c r="AQ3" s="68">
        <v>0</v>
      </c>
      <c r="AR3" s="68">
        <v>0</v>
      </c>
      <c r="AS3" s="68">
        <v>0</v>
      </c>
      <c r="AT3" s="68">
        <f>SUM(AS3+AR3+AQ3+AP3)</f>
        <v>1</v>
      </c>
      <c r="AU3" s="69">
        <f>SUM(AT3+AO3+AI3+Z3+Q3)</f>
        <v>8</v>
      </c>
      <c r="AV3" s="68"/>
      <c r="AW3" s="68"/>
      <c r="AX3" s="68"/>
    </row>
    <row r="4" spans="1:52" ht="178" customHeight="1">
      <c r="A4" s="67"/>
      <c r="B4" s="121"/>
      <c r="C4" s="121"/>
      <c r="D4" s="124"/>
      <c r="E4" s="124"/>
      <c r="F4" s="67">
        <v>2016</v>
      </c>
      <c r="G4" s="124"/>
      <c r="H4" s="124"/>
      <c r="I4" s="68">
        <v>1</v>
      </c>
      <c r="J4" s="68" t="s">
        <v>304</v>
      </c>
      <c r="K4" s="68">
        <v>1</v>
      </c>
      <c r="L4" s="68" t="s">
        <v>305</v>
      </c>
      <c r="M4" s="68">
        <v>1</v>
      </c>
      <c r="N4" s="68" t="s">
        <v>306</v>
      </c>
      <c r="O4" s="68">
        <v>1</v>
      </c>
      <c r="P4" s="68" t="s">
        <v>307</v>
      </c>
      <c r="Q4" s="68">
        <f t="shared" ref="Q4:Q5" si="0">SUM(O4+M4+K4+I4)</f>
        <v>4</v>
      </c>
      <c r="R4" s="68">
        <v>0</v>
      </c>
      <c r="S4" s="68" t="s">
        <v>92</v>
      </c>
      <c r="T4" s="68">
        <v>1</v>
      </c>
      <c r="U4" s="68" t="s">
        <v>308</v>
      </c>
      <c r="V4" s="68">
        <v>0</v>
      </c>
      <c r="W4" s="68" t="s">
        <v>309</v>
      </c>
      <c r="X4" s="68">
        <v>0</v>
      </c>
      <c r="Y4" s="68" t="s">
        <v>309</v>
      </c>
      <c r="Z4" s="68">
        <f>SUM(X4+V4+T4+R4)</f>
        <v>1</v>
      </c>
      <c r="AA4" s="68">
        <v>0</v>
      </c>
      <c r="AB4" s="68" t="s">
        <v>92</v>
      </c>
      <c r="AC4" s="68">
        <v>0</v>
      </c>
      <c r="AD4" s="68" t="s">
        <v>310</v>
      </c>
      <c r="AE4" s="68">
        <v>0</v>
      </c>
      <c r="AF4" s="68" t="s">
        <v>311</v>
      </c>
      <c r="AG4" s="68">
        <v>0</v>
      </c>
      <c r="AH4" s="68" t="s">
        <v>311</v>
      </c>
      <c r="AI4" s="68">
        <f>SUM(AG4+AE4+AC4+AA4)</f>
        <v>0</v>
      </c>
      <c r="AJ4" s="68">
        <v>1</v>
      </c>
      <c r="AK4" s="68">
        <v>1</v>
      </c>
      <c r="AL4" s="68">
        <v>0</v>
      </c>
      <c r="AM4" s="68" t="s">
        <v>186</v>
      </c>
      <c r="AN4" s="68">
        <v>0</v>
      </c>
      <c r="AO4" s="68">
        <f>SUM(AN4+AL4+AK4+AJ4)</f>
        <v>2</v>
      </c>
      <c r="AP4" s="68">
        <v>1</v>
      </c>
      <c r="AQ4" s="68">
        <v>0</v>
      </c>
      <c r="AR4" s="68">
        <v>0</v>
      </c>
      <c r="AS4" s="68">
        <v>0</v>
      </c>
      <c r="AT4" s="68">
        <f>SUM(AS4+AR4+AQ4+AP4)</f>
        <v>1</v>
      </c>
      <c r="AU4" s="69">
        <f t="shared" ref="AU4:AU5" si="1">SUM(AT4+AO4+AI4+Z4+Q4)</f>
        <v>8</v>
      </c>
      <c r="AV4" s="68"/>
      <c r="AW4" s="68"/>
      <c r="AX4" s="68"/>
    </row>
    <row r="5" spans="1:52" ht="192" customHeight="1">
      <c r="A5" s="71"/>
      <c r="B5" s="122"/>
      <c r="C5" s="122"/>
      <c r="D5" s="125"/>
      <c r="E5" s="125"/>
      <c r="F5" s="73">
        <v>2018</v>
      </c>
      <c r="G5" s="125"/>
      <c r="H5" s="125"/>
      <c r="I5" s="74">
        <v>0</v>
      </c>
      <c r="J5" s="74" t="s">
        <v>312</v>
      </c>
      <c r="K5" s="74">
        <v>1</v>
      </c>
      <c r="L5" s="74" t="s">
        <v>313</v>
      </c>
      <c r="M5" s="74">
        <v>1</v>
      </c>
      <c r="N5" s="74" t="s">
        <v>314</v>
      </c>
      <c r="O5" s="74">
        <v>1</v>
      </c>
      <c r="P5" s="74" t="s">
        <v>315</v>
      </c>
      <c r="Q5" s="68">
        <f t="shared" si="0"/>
        <v>3</v>
      </c>
      <c r="R5" s="74">
        <v>0</v>
      </c>
      <c r="S5" s="74" t="s">
        <v>92</v>
      </c>
      <c r="T5" s="74">
        <v>1</v>
      </c>
      <c r="U5" s="74" t="s">
        <v>316</v>
      </c>
      <c r="V5" s="74">
        <v>0</v>
      </c>
      <c r="W5" s="68" t="s">
        <v>309</v>
      </c>
      <c r="X5" s="74">
        <v>1</v>
      </c>
      <c r="Y5" s="68" t="s">
        <v>317</v>
      </c>
      <c r="Z5" s="68">
        <f>SUM(X5+V5+T5+R5)</f>
        <v>2</v>
      </c>
      <c r="AA5" s="74">
        <v>0</v>
      </c>
      <c r="AB5" s="74" t="s">
        <v>92</v>
      </c>
      <c r="AC5" s="74">
        <v>0</v>
      </c>
      <c r="AD5" s="68" t="s">
        <v>318</v>
      </c>
      <c r="AE5" s="74">
        <v>0</v>
      </c>
      <c r="AF5" s="68" t="s">
        <v>311</v>
      </c>
      <c r="AG5" s="74">
        <v>0</v>
      </c>
      <c r="AH5" s="68" t="s">
        <v>311</v>
      </c>
      <c r="AI5" s="68">
        <f>SUM(AG5+AE5+AC5+AA5)</f>
        <v>0</v>
      </c>
      <c r="AJ5" s="74">
        <v>1</v>
      </c>
      <c r="AK5" s="74">
        <v>1</v>
      </c>
      <c r="AL5" s="74">
        <v>0</v>
      </c>
      <c r="AM5" s="68" t="s">
        <v>186</v>
      </c>
      <c r="AN5" s="74">
        <v>0</v>
      </c>
      <c r="AO5" s="68">
        <f>SUM(AN5+AL5+AK5+AJ5)</f>
        <v>2</v>
      </c>
      <c r="AP5" s="74">
        <v>1</v>
      </c>
      <c r="AQ5" s="74">
        <v>1</v>
      </c>
      <c r="AR5" s="74">
        <v>1</v>
      </c>
      <c r="AS5" s="74"/>
      <c r="AT5" s="68">
        <f>SUM(AS5+AR5+AQ5+AP5)</f>
        <v>3</v>
      </c>
      <c r="AU5" s="69">
        <f t="shared" si="1"/>
        <v>10</v>
      </c>
      <c r="AV5" s="74" t="s">
        <v>319</v>
      </c>
      <c r="AW5" s="74"/>
      <c r="AX5" s="75"/>
    </row>
    <row r="6" spans="1:52">
      <c r="A6" s="76"/>
      <c r="B6" s="77"/>
      <c r="C6" s="77"/>
      <c r="D6" s="76"/>
      <c r="E6" s="76"/>
      <c r="F6" s="78"/>
      <c r="G6" s="78"/>
      <c r="H6" s="78"/>
      <c r="I6" s="78"/>
      <c r="J6" s="78"/>
      <c r="K6" s="78"/>
      <c r="L6" s="76"/>
      <c r="M6" s="78"/>
      <c r="N6" s="79"/>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80"/>
      <c r="AZ6" s="80"/>
    </row>
    <row r="7" spans="1:52">
      <c r="A7" s="81"/>
      <c r="B7" s="82"/>
      <c r="C7" s="82"/>
      <c r="D7" s="81"/>
      <c r="E7" s="81"/>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row>
    <row r="8" spans="1:52">
      <c r="A8" s="81"/>
      <c r="B8" s="82"/>
      <c r="C8" s="82"/>
      <c r="D8" s="81"/>
      <c r="E8" s="81"/>
      <c r="F8" s="83"/>
      <c r="G8" s="83"/>
      <c r="H8" s="84"/>
      <c r="I8" s="83"/>
      <c r="J8" s="83"/>
      <c r="K8" s="83"/>
      <c r="L8" s="83"/>
      <c r="M8" s="83"/>
      <c r="N8" s="83"/>
      <c r="O8" s="83"/>
      <c r="P8" s="83"/>
      <c r="Q8" s="83"/>
      <c r="R8" s="83"/>
      <c r="S8" s="83"/>
      <c r="T8" s="83"/>
      <c r="U8" s="83"/>
      <c r="V8" s="83"/>
      <c r="W8" s="83"/>
      <c r="X8" s="85"/>
      <c r="Y8" s="85"/>
      <c r="Z8" s="83"/>
      <c r="AA8" s="83"/>
      <c r="AB8" s="83"/>
      <c r="AC8" s="83"/>
      <c r="AD8" s="83"/>
      <c r="AE8" s="83"/>
      <c r="AF8" s="83"/>
      <c r="AG8" s="83"/>
      <c r="AH8" s="83"/>
      <c r="AI8" s="83"/>
      <c r="AJ8" s="83"/>
      <c r="AK8" s="83"/>
      <c r="AL8" s="83"/>
      <c r="AM8" s="83"/>
      <c r="AN8" s="83"/>
      <c r="AO8" s="83"/>
      <c r="AP8" s="83"/>
      <c r="AQ8" s="83"/>
      <c r="AR8" s="83"/>
      <c r="AS8" s="83"/>
      <c r="AT8" s="83"/>
      <c r="AU8" s="83"/>
      <c r="AV8" s="83"/>
      <c r="AW8" s="83"/>
      <c r="AX8" s="83"/>
    </row>
    <row r="13" spans="1:52">
      <c r="C13" s="66" t="s">
        <v>288</v>
      </c>
      <c r="D13" s="66" t="s">
        <v>147</v>
      </c>
      <c r="E13" s="66" t="s">
        <v>146</v>
      </c>
      <c r="F13" s="66" t="s">
        <v>320</v>
      </c>
      <c r="G13" s="66" t="s">
        <v>148</v>
      </c>
      <c r="H13" s="66" t="s">
        <v>149</v>
      </c>
      <c r="I13" s="66" t="s">
        <v>321</v>
      </c>
    </row>
    <row r="14" spans="1:52">
      <c r="B14" s="66">
        <v>2012</v>
      </c>
      <c r="C14" s="66">
        <f>SUM(I3,R3,AA3)</f>
        <v>1</v>
      </c>
      <c r="D14" s="66">
        <f>SUM(O3,X3,AG3)</f>
        <v>2</v>
      </c>
      <c r="E14" s="66">
        <f>SUM(M3,V3,AE3)</f>
        <v>1</v>
      </c>
      <c r="F14" s="66">
        <f>SUM(K3,T3,AC3)</f>
        <v>2</v>
      </c>
      <c r="G14" s="66">
        <f>AO3</f>
        <v>1</v>
      </c>
      <c r="H14" s="66">
        <f>AT3</f>
        <v>1</v>
      </c>
      <c r="I14" s="66">
        <f>SUM(C14:H14)</f>
        <v>8</v>
      </c>
    </row>
    <row r="15" spans="1:52">
      <c r="B15" s="66">
        <v>2016</v>
      </c>
      <c r="C15" s="66">
        <f t="shared" ref="C15:C16" si="2">SUM(I4,R4,AA4)</f>
        <v>1</v>
      </c>
      <c r="D15" s="66">
        <f t="shared" ref="D15:D16" si="3">SUM(O4,X4,AG4)</f>
        <v>1</v>
      </c>
      <c r="E15" s="66">
        <f t="shared" ref="E15:E16" si="4">SUM(M4,V4,AE4)</f>
        <v>1</v>
      </c>
      <c r="F15" s="66">
        <f t="shared" ref="F15:F16" si="5">SUM(K4,T4,AC4)</f>
        <v>2</v>
      </c>
      <c r="G15" s="66">
        <f t="shared" ref="G15:G16" si="6">AO4</f>
        <v>2</v>
      </c>
      <c r="H15" s="66">
        <f t="shared" ref="H15:H16" si="7">AT4</f>
        <v>1</v>
      </c>
      <c r="I15" s="66">
        <f t="shared" ref="I15:I16" si="8">SUM(C15:H15)</f>
        <v>8</v>
      </c>
    </row>
    <row r="16" spans="1:52">
      <c r="B16" s="66">
        <v>2018</v>
      </c>
      <c r="C16" s="66">
        <f t="shared" si="2"/>
        <v>0</v>
      </c>
      <c r="D16" s="66">
        <f t="shared" si="3"/>
        <v>2</v>
      </c>
      <c r="E16" s="66">
        <f t="shared" si="4"/>
        <v>1</v>
      </c>
      <c r="F16" s="66">
        <f t="shared" si="5"/>
        <v>2</v>
      </c>
      <c r="G16" s="66">
        <f t="shared" si="6"/>
        <v>2</v>
      </c>
      <c r="H16" s="66">
        <f t="shared" si="7"/>
        <v>3</v>
      </c>
      <c r="I16" s="66">
        <f t="shared" si="8"/>
        <v>10</v>
      </c>
    </row>
  </sheetData>
  <mergeCells count="13">
    <mergeCell ref="AP1:AT1"/>
    <mergeCell ref="B3:B5"/>
    <mergeCell ref="C3:C5"/>
    <mergeCell ref="D3:D5"/>
    <mergeCell ref="E3:E5"/>
    <mergeCell ref="G3:G5"/>
    <mergeCell ref="H3:H5"/>
    <mergeCell ref="D1:E1"/>
    <mergeCell ref="G1:H1"/>
    <mergeCell ref="I1:Q1"/>
    <mergeCell ref="R1:Z1"/>
    <mergeCell ref="AA1:AI1"/>
    <mergeCell ref="AJ1:AO1"/>
  </mergeCells>
  <pageMargins left="0.75" right="0.75" top="1" bottom="1" header="0.5" footer="0.5"/>
  <pageSetup paperSize="9" orientation="portrait" horizontalDpi="4294967292" verticalDpi="4294967292"/>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SATS</vt:lpstr>
      <vt:lpstr>DBS</vt:lpstr>
      <vt:lpstr>Singtel</vt:lpstr>
      <vt:lpstr>Visa</vt:lpstr>
      <vt:lpstr>Schindler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Tayef Quader</dc:creator>
  <cp:lastModifiedBy>Udai Khattar</cp:lastModifiedBy>
  <dcterms:created xsi:type="dcterms:W3CDTF">2021-01-29T03:47:56Z</dcterms:created>
  <dcterms:modified xsi:type="dcterms:W3CDTF">2021-02-03T20:32:45Z</dcterms:modified>
</cp:coreProperties>
</file>