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3"/>
    <sheet state="visible" name="Sheet5" sheetId="2" r:id="rId4"/>
    <sheet state="visible" name="LTA" sheetId="3" r:id="rId5"/>
    <sheet state="visible" name="Bid Distribution" sheetId="4" r:id="rId6"/>
    <sheet state="visible" name="Bid Distribution 2" sheetId="5" r:id="rId7"/>
  </sheets>
  <definedNames>
    <definedName hidden="1" localSheetId="0" name="_xlnm._FilterDatabase">Results!$D$1:$D$2261</definedName>
  </definedNames>
  <calcPr/>
</workbook>
</file>

<file path=xl/sharedStrings.xml><?xml version="1.0" encoding="utf-8"?>
<sst xmlns="http://schemas.openxmlformats.org/spreadsheetml/2006/main" count="5768" uniqueCount="509">
  <si>
    <t>Bidding Exercise</t>
  </si>
  <si>
    <t>Announcement Date</t>
  </si>
  <si>
    <t>Year</t>
  </si>
  <si>
    <t>Category</t>
  </si>
  <si>
    <t>Quota</t>
  </si>
  <si>
    <t>Quota Premium</t>
  </si>
  <si>
    <t>Total Bids Received</t>
  </si>
  <si>
    <t>Number of Successful Bids</t>
  </si>
  <si>
    <t>April 2021 Second Open Bidding Exercise</t>
  </si>
  <si>
    <t>Cat A (Cars up to 1600cc and 97kW)</t>
  </si>
  <si>
    <t>Cat B (Cars above 1600cc or 97kW)</t>
  </si>
  <si>
    <t>Cat C (Goods vehicles and buses)</t>
  </si>
  <si>
    <t>Cat D (Motorcycles)</t>
  </si>
  <si>
    <t>Cat E (Open)</t>
  </si>
  <si>
    <t>April 2021 First Open Bidding Exercise</t>
  </si>
  <si>
    <t>March 2021 Second Open Bidding Exercise</t>
  </si>
  <si>
    <t>March 2021 First Open Bidding Exercise</t>
  </si>
  <si>
    <t>February 2021 Second Open Bidding Exercise</t>
  </si>
  <si>
    <t>February 2021 First Open Bidding Exercise</t>
  </si>
  <si>
    <t>January 2021 Second Open Bidding Exercise</t>
  </si>
  <si>
    <t>January 2021 First Open Bidding Exercise</t>
  </si>
  <si>
    <t>December 2020 Second Open Bidding Exercise</t>
  </si>
  <si>
    <t>December 2020 First Open Bidding Exercise</t>
  </si>
  <si>
    <t>November 2020 Second Open Bidding Exercise</t>
  </si>
  <si>
    <t>November 2020 First Open Bidding Exercise</t>
  </si>
  <si>
    <t>October 2020 Second Open Bidding Exercise</t>
  </si>
  <si>
    <t>October 2020 First Open Bidding Exercise</t>
  </si>
  <si>
    <t>September 2020 Second Open Bidding Exercise</t>
  </si>
  <si>
    <t>September 2020 First Open Bidding Exercise</t>
  </si>
  <si>
    <t>August 2020 Second Open Bidding Exercise</t>
  </si>
  <si>
    <t>August 2020 First Open Bidding Exercise</t>
  </si>
  <si>
    <t>July 2020 Second Open Bidding Exercise</t>
  </si>
  <si>
    <t>July 2020 First Open Bidding Exercise</t>
  </si>
  <si>
    <t>March 2020 Second Open Bidding Exercise</t>
  </si>
  <si>
    <t>March 2020 First Open Bidding Exercise</t>
  </si>
  <si>
    <t>February 2020 Second Open Bidding Exercise</t>
  </si>
  <si>
    <t>February 2020 First Open Bidding Exercise</t>
  </si>
  <si>
    <t>January 2020 Second Open Bidding Exercise</t>
  </si>
  <si>
    <t>January 2020 First Open Bidding Exercise</t>
  </si>
  <si>
    <t>December 2019 Second Open Bidding Exercise</t>
  </si>
  <si>
    <t>December 2019 First Open Bidding Exercise</t>
  </si>
  <si>
    <t>November 2019 Second Open Bidding Exercise</t>
  </si>
  <si>
    <t>November 2019 First Open Bidding Exercise</t>
  </si>
  <si>
    <t>October 2019 Second Open Bidding Exercise</t>
  </si>
  <si>
    <t>October 2019 First Open Bidding Exercise</t>
  </si>
  <si>
    <t>September 2019 Second Open Bidding Exercise</t>
  </si>
  <si>
    <t>September 2019 First Open Bidding Exercise</t>
  </si>
  <si>
    <t>August 2019 Second Open Bidding Exercise</t>
  </si>
  <si>
    <t>August 2019 First Open Bidding Exercise</t>
  </si>
  <si>
    <t>July 2019 Second Open Bidding Exercise</t>
  </si>
  <si>
    <t>July 2019 First Open Bidding Exercise</t>
  </si>
  <si>
    <t>June 2019 Second Open Bidding Exercise</t>
  </si>
  <si>
    <t>June 2019 First Open Bidding Exercise</t>
  </si>
  <si>
    <t>May 2019 Second Open Bidding Exercise</t>
  </si>
  <si>
    <t>May 2019 First Open Bidding Exercise</t>
  </si>
  <si>
    <t>April 2019 Second Open Bidding Exercise</t>
  </si>
  <si>
    <t>April 2019 First Open Bidding Exercise</t>
  </si>
  <si>
    <t>March 2019 Second Open Bidding Exercise</t>
  </si>
  <si>
    <t>March 2019 First Open Bidding Exercise</t>
  </si>
  <si>
    <t>February 2019 Second Open Bidding Exercise</t>
  </si>
  <si>
    <t>February 2019 First Open Bidding Exercise</t>
  </si>
  <si>
    <t>January 2019 Second Open Bidding Exercise</t>
  </si>
  <si>
    <t>January 2019 First Open Bidding Exercise</t>
  </si>
  <si>
    <t>December 2018 Second Open Bidding Exercise</t>
  </si>
  <si>
    <t>December 2018 First Open Bidding Exercise</t>
  </si>
  <si>
    <t>November 2018 Second Open Bidding Exercise</t>
  </si>
  <si>
    <t>November 2018 First Open Bidding Exercise</t>
  </si>
  <si>
    <t>October 2018 Second Open Bidding Exercise</t>
  </si>
  <si>
    <t>October 2018 First Open Bidding Exercise</t>
  </si>
  <si>
    <t>September 2018 Second Open Bidding Exercise</t>
  </si>
  <si>
    <t>September 2018 First Open Bidding Exercise</t>
  </si>
  <si>
    <t>August 2018 Second Open Bidding Exercise</t>
  </si>
  <si>
    <t>August 2018 First Open Bidding Exercise</t>
  </si>
  <si>
    <t>July 2018 Second Open Bidding Exercise</t>
  </si>
  <si>
    <t>July 2018 First Open Bidding Exercise</t>
  </si>
  <si>
    <t>June 2018 Second Open Bidding Exercise</t>
  </si>
  <si>
    <t>June 2018 First Open Bidding Exercise</t>
  </si>
  <si>
    <t>May 2018 Second Open Bidding Exercise</t>
  </si>
  <si>
    <t>May 2018 First Open Bidding Exercise</t>
  </si>
  <si>
    <t>April 2018 Second Open Bidding Exercise</t>
  </si>
  <si>
    <t>April 2018 First Open Bidding Exercise</t>
  </si>
  <si>
    <t>March 2018 Second Open Bidding Exercise</t>
  </si>
  <si>
    <t>March 2018 First Open Bidding Exercise</t>
  </si>
  <si>
    <t>February 2018 Second Open Bidding Exercise</t>
  </si>
  <si>
    <t>February 2018 First Open Bidding Exercise</t>
  </si>
  <si>
    <t>January 2018 Second Open Bidding Exercise</t>
  </si>
  <si>
    <t>January 2018 First Open Bidding Exercise</t>
  </si>
  <si>
    <t>December 2017 Second Open Bidding Exercise</t>
  </si>
  <si>
    <t>December 2017 First Open Bidding Exercise</t>
  </si>
  <si>
    <t>November 2017 Second Open Bidding Exercise</t>
  </si>
  <si>
    <t>November 2017 First Open Bidding Exercise</t>
  </si>
  <si>
    <t>October 2017 Second Open Bidding Exercise</t>
  </si>
  <si>
    <t>October 2017 First Open Bidding Exercise</t>
  </si>
  <si>
    <t>September 2017 Second Open Bidding Exercise</t>
  </si>
  <si>
    <t>September 2017 First Open Bidding Exercise</t>
  </si>
  <si>
    <t>August 2017 Second Open Bidding Exercise</t>
  </si>
  <si>
    <t>August 2017 First Open Bidding Exercise</t>
  </si>
  <si>
    <t>July 2017 Second Open Bidding Exercise</t>
  </si>
  <si>
    <t>July 2017 First Open Bidding Exercise</t>
  </si>
  <si>
    <t>June 2017 Second Open Bidding Exercise</t>
  </si>
  <si>
    <t>June 2017 First Open Bidding Exercise</t>
  </si>
  <si>
    <t>May 2017 Second Open Bidding Exercise</t>
  </si>
  <si>
    <t>May 2017 First Open Bidding Exercise</t>
  </si>
  <si>
    <t>April 2017 Second Open Bidding Exercise</t>
  </si>
  <si>
    <t>April 2017 First Open Bidding Exercise</t>
  </si>
  <si>
    <t>March 2017 Second Open Bidding Exercise</t>
  </si>
  <si>
    <t>March 2017 First Open Bidding Exercise</t>
  </si>
  <si>
    <t>February 2017 Second Open Bidding Exercise</t>
  </si>
  <si>
    <t>February 2017 First Open Bidding Exercise</t>
  </si>
  <si>
    <t>January 2017 Second Open Bidding Exercise</t>
  </si>
  <si>
    <t>January 2017 First Open Bidding Exercise</t>
  </si>
  <si>
    <t>December 2016 Second Open Bidding Exercise</t>
  </si>
  <si>
    <t>December 2016 First Open Bidding Exercise</t>
  </si>
  <si>
    <t>November 2016 Second Open Bidding Exercise</t>
  </si>
  <si>
    <t>November 2016 First Open Bidding Exercise</t>
  </si>
  <si>
    <t>October 2016 Second Open Bidding Exercise</t>
  </si>
  <si>
    <t>October 2016 First Open Bidding Exercise</t>
  </si>
  <si>
    <t>September 2016 Second Open Bidding Exercise</t>
  </si>
  <si>
    <t>September 2016 First Open Bidding Exercise</t>
  </si>
  <si>
    <t>August 2016 Second Open Bidding Exercise</t>
  </si>
  <si>
    <t>August 2016 First Open Bidding Exercise</t>
  </si>
  <si>
    <t>July 2016 Second Open Bidding Exercise</t>
  </si>
  <si>
    <t>July 2016 First Open Bidding Exercise</t>
  </si>
  <si>
    <t>June 2016 Second Open Bidding Exercise</t>
  </si>
  <si>
    <t>June 2016 First Open Bidding Exercise</t>
  </si>
  <si>
    <t>May 2016 Second Open Bidding Exercise</t>
  </si>
  <si>
    <t>May 2016 First Open Bidding Exercise</t>
  </si>
  <si>
    <t>April 2016 Second Open Bidding Exercise</t>
  </si>
  <si>
    <t>April 2016 First Open Bidding Exercise</t>
  </si>
  <si>
    <t>March 2016 Second Open Bidding Exercise</t>
  </si>
  <si>
    <t>March 2016 First Open Bidding Exercise</t>
  </si>
  <si>
    <t>February 2016 Second Open Bidding Exercise</t>
  </si>
  <si>
    <t>February 2016 First Open Bidding Exercise</t>
  </si>
  <si>
    <t>January 2016 Second Open Bidding Exercise</t>
  </si>
  <si>
    <t>January 2016 First Open Bidding Exercise</t>
  </si>
  <si>
    <t>December 2015 Second Open Bidding Exercise</t>
  </si>
  <si>
    <t>December 2015 First Open Bidding Exercise</t>
  </si>
  <si>
    <t>November 2015 Second Open Bidding Exercise</t>
  </si>
  <si>
    <t>November 2015 First Open Bidding Exercise</t>
  </si>
  <si>
    <t>October 2015 Second Open Bidding Exercise</t>
  </si>
  <si>
    <t>October 2015 First Open Bidding Exercise</t>
  </si>
  <si>
    <t>September 2015 Second Open Bidding Exercise</t>
  </si>
  <si>
    <t>September 2015 First Open Bidding Exercise</t>
  </si>
  <si>
    <t>August 2015 Second Open Bidding Exercise</t>
  </si>
  <si>
    <t>August 2015 First Open Bidding Exercise</t>
  </si>
  <si>
    <t>July 2015 Second Open Bidding Exercise</t>
  </si>
  <si>
    <t>July 2015 First Open Bidding Exercise</t>
  </si>
  <si>
    <t>June 2015 Second Open Bidding Exercise</t>
  </si>
  <si>
    <t>June 2015 First Open Bidding Exercise</t>
  </si>
  <si>
    <t>May 2015 Second Open Bidding Exercise</t>
  </si>
  <si>
    <t>May 2015 First Open Bidding Exercise</t>
  </si>
  <si>
    <t>April 2015 Second Open Bidding Exercise</t>
  </si>
  <si>
    <t>April 2015 First Open Bidding Exercise</t>
  </si>
  <si>
    <t>March 2015 Second Open Bidding Exercise</t>
  </si>
  <si>
    <t>March 2015 First Open Bidding Exercise</t>
  </si>
  <si>
    <t>February 2015 Second Open Bidding Exercise</t>
  </si>
  <si>
    <t>February 2015 First Open Bidding Exercise</t>
  </si>
  <si>
    <t>January 2015 Second Open Bidding Exercise</t>
  </si>
  <si>
    <t>January 2015 First Open Bidding Exercise</t>
  </si>
  <si>
    <t>December 2014 Second Open Bidding Exercise</t>
  </si>
  <si>
    <t>December 2014 First Open Bidding Exercise</t>
  </si>
  <si>
    <t>November 2014 Second Open Bidding Exercise</t>
  </si>
  <si>
    <t>November 2014 First Open Bidding Exercise</t>
  </si>
  <si>
    <t>October 2014 Second Open Bidding Exercise</t>
  </si>
  <si>
    <t>October 2014 First Open Bidding Exercise</t>
  </si>
  <si>
    <t>September 2014 Second Open Bidding Exercise</t>
  </si>
  <si>
    <t>September 2014 First Open Bidding Exercise</t>
  </si>
  <si>
    <t>August 2014 Second Open Bidding Exercise</t>
  </si>
  <si>
    <t>August 2014 First Open Bidding Exercise</t>
  </si>
  <si>
    <t>July 2014 Second Open Bidding Exercise</t>
  </si>
  <si>
    <t>July 2014 First Open Bidding Exercise</t>
  </si>
  <si>
    <t>June 2014 Second Open Bidding Exercise</t>
  </si>
  <si>
    <t>June 2014 First Open Bidding Exercise</t>
  </si>
  <si>
    <t>May 2014 Second Open Bidding Exercise</t>
  </si>
  <si>
    <t>May 2014 First Open Bidding Exercise</t>
  </si>
  <si>
    <t>April 2014 Second Open Bidding Exercise</t>
  </si>
  <si>
    <t>April 2014 First Open Bidding Exercise</t>
  </si>
  <si>
    <t>March 2014 Second Open Bidding Exercise</t>
  </si>
  <si>
    <t>March 2014 First Open Bidding Exercise</t>
  </si>
  <si>
    <t>February 2014 Second Open Bidding Exercise</t>
  </si>
  <si>
    <t>February 2014 First Open Bidding Exercise</t>
  </si>
  <si>
    <t>January 2014 Second Open Bidding Exercise</t>
  </si>
  <si>
    <t>January 2014 First Open Bidding Exercise</t>
  </si>
  <si>
    <t>December 2013 Second Open Bidding Exercise</t>
  </si>
  <si>
    <t>December 2013 First Open Bidding Exercise</t>
  </si>
  <si>
    <t>November 2013 Second Open Bidding Exercise</t>
  </si>
  <si>
    <t>November 2013 First Open Bidding Exercise</t>
  </si>
  <si>
    <t>October 2013 Second Open Bidding Exercise</t>
  </si>
  <si>
    <t>October 2013 First Open Bidding Exercise</t>
  </si>
  <si>
    <t>September 2013 Second Open Bidding Exercise</t>
  </si>
  <si>
    <t>September 2013 First Open Bidding Exercise</t>
  </si>
  <si>
    <t>August 2013 Second Open Bidding Exercise</t>
  </si>
  <si>
    <t>August 2013 First Open Bidding Exercise</t>
  </si>
  <si>
    <t>July 2013 Second Open Bidding Exercise</t>
  </si>
  <si>
    <t>July 2013 First Open Bidding Exercise</t>
  </si>
  <si>
    <t>June 2013 Second Open Bidding Exercise</t>
  </si>
  <si>
    <t>June 2013 First Open Bidding Exercise</t>
  </si>
  <si>
    <t>May 2013 Second Open Bidding Exercise</t>
  </si>
  <si>
    <t>May 2013 First Open Bidding Exercise</t>
  </si>
  <si>
    <t>April 2013 Second Open Bidding Exercise</t>
  </si>
  <si>
    <t>April 2013 First Open Bidding Exercise</t>
  </si>
  <si>
    <t>March 2013 Second Open Bidding Exercise</t>
  </si>
  <si>
    <t>March 2013 First Open Bidding Exercise</t>
  </si>
  <si>
    <t>February 2013 Second Open Bidding Exercise</t>
  </si>
  <si>
    <t>February 2013 First Open Bidding Exercise</t>
  </si>
  <si>
    <t>January 2013 Second Open Bidding Exercise</t>
  </si>
  <si>
    <t>January 2013 First Open Bidding Exercise</t>
  </si>
  <si>
    <t>December 2012 Second Open Bidding Exercise</t>
  </si>
  <si>
    <t>December 2012 First Open Bidding Exercise</t>
  </si>
  <si>
    <t>November 2012 Second Open Bidding Exercise</t>
  </si>
  <si>
    <t>November 2012 First Open Bidding Exercise</t>
  </si>
  <si>
    <t>October 2012 Second Open Bidding Exercise</t>
  </si>
  <si>
    <t>October 2012 First Open Bidding Exercise</t>
  </si>
  <si>
    <t>September 2012 Second Open Bidding Exercise</t>
  </si>
  <si>
    <t>September 2012 First Open Bidding Exercise</t>
  </si>
  <si>
    <t>August 2012 Second Open Bidding Exercise</t>
  </si>
  <si>
    <t>August 2012 First Open Bidding Exercise</t>
  </si>
  <si>
    <t>July 2012 Second Open Bidding Exercise</t>
  </si>
  <si>
    <t>July 2012 First Open Bidding Exercise</t>
  </si>
  <si>
    <t>June 2012 Second Open Bidding Exercise</t>
  </si>
  <si>
    <t>June 2012 First Open Bidding Exercise</t>
  </si>
  <si>
    <t>May 2012 Second Open Bidding Exercise</t>
  </si>
  <si>
    <t>May 2012 First Open Bidding Exercise</t>
  </si>
  <si>
    <t>April 2012 Second Open Bidding Exercise</t>
  </si>
  <si>
    <t>April 2012 First Open Bidding Exercise</t>
  </si>
  <si>
    <t>March 2012 Second Open Bidding Exercise</t>
  </si>
  <si>
    <t>March 2012 First Open Bidding Exercise</t>
  </si>
  <si>
    <t>February 2012 Second Open Bidding Exercise</t>
  </si>
  <si>
    <t>February 2012 First Open Bidding Exercise</t>
  </si>
  <si>
    <t>January 2012 Second Open Bidding Exercise</t>
  </si>
  <si>
    <t>January 2012 First Open Bidding Exercise</t>
  </si>
  <si>
    <t>December 2011 Second Open Bidding Exercise</t>
  </si>
  <si>
    <t>December 2011 First Open Bidding Exercise</t>
  </si>
  <si>
    <t>November 2011 Second Open Bidding Exercise</t>
  </si>
  <si>
    <t>November 2011 First Open Bidding Exercise</t>
  </si>
  <si>
    <t>October 2011 Second Open Bidding Exercise</t>
  </si>
  <si>
    <t>October 2011 First Open Bidding Exercise</t>
  </si>
  <si>
    <t>September 2011 Second Open Bidding Exercise</t>
  </si>
  <si>
    <t>September 2011 First Open Bidding Exercise</t>
  </si>
  <si>
    <t>August 2011 Second Open Bidding Exercise</t>
  </si>
  <si>
    <t>August 2011 First Open Bidding Exercise</t>
  </si>
  <si>
    <t>July 2011 Second Open Bidding Exercise</t>
  </si>
  <si>
    <t>July 2011 First Open Bidding Exercise</t>
  </si>
  <si>
    <t>June 2011 Second Open Bidding Exercise</t>
  </si>
  <si>
    <t>June 2011 First Open Bidding Exercise</t>
  </si>
  <si>
    <t>May 2011 Second Open Bidding Exercise</t>
  </si>
  <si>
    <t>May 2011 First Open Bidding Exercise</t>
  </si>
  <si>
    <t>April 2011 Second Open Bidding Exercise</t>
  </si>
  <si>
    <t>April 2011 First Open Bidding Exercise</t>
  </si>
  <si>
    <t>March 2011 Second Open Bidding Exercise</t>
  </si>
  <si>
    <t>March 2011 First Open Bidding Exercise</t>
  </si>
  <si>
    <t>February 2011 Second Open Bidding Exercise</t>
  </si>
  <si>
    <t>February 2011 First Open Bidding Exercise</t>
  </si>
  <si>
    <t>January 2011 Second Open Bidding Exercise</t>
  </si>
  <si>
    <t>January 2011 First Open Bidding Exercise</t>
  </si>
  <si>
    <t>December 2010 Second Open Bidding Exercise</t>
  </si>
  <si>
    <t>December 2010 First Open Bidding Exercise</t>
  </si>
  <si>
    <t>November 2010 Second Open Bidding Exercise</t>
  </si>
  <si>
    <t>November 2010 First Open Bidding Exercise</t>
  </si>
  <si>
    <t>October 2010 Second Open Bidding Exercise</t>
  </si>
  <si>
    <t>October 2010 First Open Bidding Exercise</t>
  </si>
  <si>
    <t>September 2010 Second Open Bidding Exercise</t>
  </si>
  <si>
    <t>September 2010 First Open Bidding Exercise</t>
  </si>
  <si>
    <t>August 2010 Second Open Bidding Exercise</t>
  </si>
  <si>
    <t>August 2010 First Open Bidding Exercise</t>
  </si>
  <si>
    <t>July 2010 Second Open Bidding Exercise</t>
  </si>
  <si>
    <t>July 2010 First Open Bidding Exercise</t>
  </si>
  <si>
    <t>June 2010 Second Open Bidding Exercise</t>
  </si>
  <si>
    <t>June 2010 First Open Bidding Exercise</t>
  </si>
  <si>
    <t>May 2010 Second Open Bidding Exercise</t>
  </si>
  <si>
    <t>May 2010 First Open Bidding Exercise</t>
  </si>
  <si>
    <t>April 2010 Second Open Bidding Exercise</t>
  </si>
  <si>
    <t>April 2010 First Open Bidding Exercise</t>
  </si>
  <si>
    <t>March 2010 Second Open Bidding Exercise</t>
  </si>
  <si>
    <t>March 2010 First Open Bidding Exercise</t>
  </si>
  <si>
    <t>February 2010 Second Open Bidding Exercise</t>
  </si>
  <si>
    <t>February 2010 First Open Bidding Exercise</t>
  </si>
  <si>
    <t>January 2010 Second Open Bidding Exercise</t>
  </si>
  <si>
    <t>January 2010 First Open Bidding Exercise</t>
  </si>
  <si>
    <t>December 2009 Second Open Bidding Exercise</t>
  </si>
  <si>
    <t>December 2009 First Open Bidding Exercise</t>
  </si>
  <si>
    <t>November 2009 Second Open Bidding Exercise</t>
  </si>
  <si>
    <t>November 2009 First Open Bidding Exercise</t>
  </si>
  <si>
    <t>October 2009 Second Open Bidding Exercise</t>
  </si>
  <si>
    <t>October 2009 First Open Bidding Exercise</t>
  </si>
  <si>
    <t>September 2009 Second Open Bidding Exercise</t>
  </si>
  <si>
    <t>September 2009 First Open Bidding Exercise</t>
  </si>
  <si>
    <t>August 2009 Second Open Bidding Exercise</t>
  </si>
  <si>
    <t>August 2009 First Open Bidding Exercise</t>
  </si>
  <si>
    <t>July 2009 Second Open Bidding Exercise</t>
  </si>
  <si>
    <t>July 2009 First Open Bidding Exercise</t>
  </si>
  <si>
    <t>June 2009 Second Open Bidding Exercise</t>
  </si>
  <si>
    <t>June 2009 First Open Bidding Exercise</t>
  </si>
  <si>
    <t>May 2009 Second Open Bidding Exercise</t>
  </si>
  <si>
    <t>May 2009 First Open Bidding Exercise</t>
  </si>
  <si>
    <t>April 2009 Second Open Bidding Exercise</t>
  </si>
  <si>
    <t>April 2009 First Open Bidding Exercise</t>
  </si>
  <si>
    <t>March 2009 Second Open Bidding Exercise</t>
  </si>
  <si>
    <t>March 2009 First Open Bidding Exercise</t>
  </si>
  <si>
    <t>February 2009 Second Open Bidding Exercise</t>
  </si>
  <si>
    <t>February 2009 First Open Bidding Exercise</t>
  </si>
  <si>
    <t>January 2009 Second Open Bidding Exercise</t>
  </si>
  <si>
    <t>January 2009 First Open Bidding Exercise</t>
  </si>
  <si>
    <t>December 2008 Second Open Bidding Exercise</t>
  </si>
  <si>
    <t>December 2008 First Open Bidding Exercise</t>
  </si>
  <si>
    <t>November 2008 Second Open Bidding Exercise</t>
  </si>
  <si>
    <t>November 2008 First Open Bidding Exercise</t>
  </si>
  <si>
    <t>October 2008 Second Open Bidding Exercise</t>
  </si>
  <si>
    <t>October 2008 First Open Bidding Exercise</t>
  </si>
  <si>
    <t>September 2008 Second Open Bidding Exercise</t>
  </si>
  <si>
    <t>September 2008 First Open Bidding Exercise</t>
  </si>
  <si>
    <t>August 2008 Second Open Bidding Exercise</t>
  </si>
  <si>
    <t>August 2008 First Open Bidding Exercise</t>
  </si>
  <si>
    <t>July 2008 Second Open Bidding Exercise</t>
  </si>
  <si>
    <t>July 2008 First Open Bidding Exercise</t>
  </si>
  <si>
    <t>June 2008 Second Open Bidding Exercise</t>
  </si>
  <si>
    <t>June 2008 First Open Bidding Exercise</t>
  </si>
  <si>
    <t>May 2008 Second Open Bidding Exercise</t>
  </si>
  <si>
    <t>May 2008 First Open Bidding Exercise</t>
  </si>
  <si>
    <t>April 2008 Second Open Bidding Exercise</t>
  </si>
  <si>
    <t>April 2008 First Open Bidding Exercise</t>
  </si>
  <si>
    <t>March 2008 Second Open Bidding Exercise</t>
  </si>
  <si>
    <t>March 2008 First Open Bidding Exercise</t>
  </si>
  <si>
    <t>February 2008 Second Open Bidding Exercise</t>
  </si>
  <si>
    <t>February 2008 First Open Bidding Exercise</t>
  </si>
  <si>
    <t>January 2008 Second Open Bidding Exercise</t>
  </si>
  <si>
    <t>January 2008 First Open Bidding Exercise</t>
  </si>
  <si>
    <t>January 2007 First Open Bidding Exercise</t>
  </si>
  <si>
    <t>January 2007 Second Open Bidding Exercise</t>
  </si>
  <si>
    <t>February 2007 First Open Bidding Exercise</t>
  </si>
  <si>
    <t>February 2007 Second Open Bidding Exercise</t>
  </si>
  <si>
    <t>March 2007 First Open Bidding Exercise</t>
  </si>
  <si>
    <t>March 2007 Second Open Bidding Exercise</t>
  </si>
  <si>
    <t>April 2007 First Open Bidding Exercise</t>
  </si>
  <si>
    <t>April 2007 Second Open Bidding Exercise</t>
  </si>
  <si>
    <t>May 2007 First Open Bidding Exercise</t>
  </si>
  <si>
    <t>May 2007 Second Open Bidding Exercise</t>
  </si>
  <si>
    <t>June 2007 First Open Bidding Exercise</t>
  </si>
  <si>
    <t>June 2007 Second Open Bidding Exercise</t>
  </si>
  <si>
    <t>July 2007 First Open Bidding Exercise</t>
  </si>
  <si>
    <t>July 2007 Second Open Bidding Exercise</t>
  </si>
  <si>
    <t>August 2007 First Open Bidding Exercise</t>
  </si>
  <si>
    <t>August 2007 Second Open Bidding Exercise</t>
  </si>
  <si>
    <t>September 2007 First Open Bidding Exercise</t>
  </si>
  <si>
    <t>September 2007 Second Open Bidding Exercise</t>
  </si>
  <si>
    <t>October 2007 First Open Bidding Exercise</t>
  </si>
  <si>
    <t>October 2007 Second Open Bidding Exercise</t>
  </si>
  <si>
    <t>November 2007 First Open Bidding Exercise</t>
  </si>
  <si>
    <t>November 2007 Second Open Bidding Exercise</t>
  </si>
  <si>
    <t>December 2007 First Open Bidding Exercise</t>
  </si>
  <si>
    <t>December 2007 Second Open Bidding Exercise</t>
  </si>
  <si>
    <t>January 2006 First Open Bidding Exercise</t>
  </si>
  <si>
    <t>January 2006 Second Open Bidding Exercise</t>
  </si>
  <si>
    <t>February 2006 First Open Bidding Exercise</t>
  </si>
  <si>
    <t>February 2006 Second Open Bidding Exercise</t>
  </si>
  <si>
    <t>March 2006 First Open Bidding Exercise</t>
  </si>
  <si>
    <t>March 2006 Second Open Bidding Exercise</t>
  </si>
  <si>
    <t>April 2006 First Open Bidding Exercise</t>
  </si>
  <si>
    <t>April 2006 Second Open Bidding Exercise</t>
  </si>
  <si>
    <t>May 2006 First Open Bidding Exercise</t>
  </si>
  <si>
    <t>May 2006 Second Open Bidding Exercise</t>
  </si>
  <si>
    <t>June 2006 First Open Bidding Exercise</t>
  </si>
  <si>
    <t>June 2006 Second Open Bidding Exercise</t>
  </si>
  <si>
    <t>July 2006 First Open Bidding Exercise</t>
  </si>
  <si>
    <t>July 2006 Second Open Bidding Exercise</t>
  </si>
  <si>
    <t>August 2006 First Open Bidding Exercise</t>
  </si>
  <si>
    <t>August 2006 Second Open Bidding Exercise</t>
  </si>
  <si>
    <t>September 2006 First Open Bidding Exercise</t>
  </si>
  <si>
    <t>September 2006 Second Open Bidding Exercise</t>
  </si>
  <si>
    <t>October 2006 First Open Bidding Exercise</t>
  </si>
  <si>
    <t>October 2006 Second Open Bidding Exercise</t>
  </si>
  <si>
    <t>November 2006 First Open Bidding Exercise</t>
  </si>
  <si>
    <t>November 2006 Second Open Bidding Exercise</t>
  </si>
  <si>
    <t>December 2006 First Open Bidding Exercise</t>
  </si>
  <si>
    <t>December 2006 Second Open Bidding Exercise</t>
  </si>
  <si>
    <t>January 2005 First Open Bidding Exercise</t>
  </si>
  <si>
    <t>January 2005 Second Open Bidding Exercise</t>
  </si>
  <si>
    <t>February 2005 First Open Bidding Exercise</t>
  </si>
  <si>
    <t>February 2005 Second Open Bidding Exercise</t>
  </si>
  <si>
    <t>March 2005 First Open Bidding Exercise</t>
  </si>
  <si>
    <t>March 2005 Second Open Bidding Exercise</t>
  </si>
  <si>
    <t>April 2005 First Open Bidding Exercise</t>
  </si>
  <si>
    <t>April 2005 Second Open Bidding Exercise</t>
  </si>
  <si>
    <t>May 2005 First Open Bidding Exercise</t>
  </si>
  <si>
    <t>May 2005 Second Open Bidding Exercise</t>
  </si>
  <si>
    <t>June 2005 First Open Bidding Exercise</t>
  </si>
  <si>
    <t>June 2005 Second Open Bidding Exercise</t>
  </si>
  <si>
    <t>July 2005 First Open Bidding Exercise</t>
  </si>
  <si>
    <t>July 2005 Second Open Bidding Exercise</t>
  </si>
  <si>
    <t>August 2005 First Open Bidding Exercise</t>
  </si>
  <si>
    <t>August 2005 Second Open Bidding Exercise</t>
  </si>
  <si>
    <t>September 2005 First Open Bidding Exercise</t>
  </si>
  <si>
    <t>September 2005 Second Open Bidding Exercise</t>
  </si>
  <si>
    <t>October 2005 First Open Bidding Exercise</t>
  </si>
  <si>
    <t>October 2005 Second Open Bidding Exercise</t>
  </si>
  <si>
    <t>November 2005 First Open Bidding Exercise</t>
  </si>
  <si>
    <t>November 2005 Second Open Bidding Exercise</t>
  </si>
  <si>
    <t>December 2005 First Open Bidding Exercise</t>
  </si>
  <si>
    <t>December 2005 Second Open Bidding Exercise</t>
  </si>
  <si>
    <t>January 2004 First Open Bidding Exercise</t>
  </si>
  <si>
    <t>January 2004 Second Open Bidding Exercise</t>
  </si>
  <si>
    <t>February 2004 First Open Bidding Exercise</t>
  </si>
  <si>
    <t>February 2004 Second Open Bidding Exercise</t>
  </si>
  <si>
    <t>March 2004 First Open Bidding Exercise</t>
  </si>
  <si>
    <t>March 2004 Second Open Bidding Exercise</t>
  </si>
  <si>
    <t>April 2004 First Open Bidding Exercise</t>
  </si>
  <si>
    <t>April 2004 Second Open Bidding Exercise</t>
  </si>
  <si>
    <t>May 2004 First Open Bidding Exercise</t>
  </si>
  <si>
    <t>May 2004 Second Open Bidding Exercise</t>
  </si>
  <si>
    <t>June 2004 First Open Bidding Exercise</t>
  </si>
  <si>
    <t>June 2004 Second Open Bidding Exercise</t>
  </si>
  <si>
    <t>July 2004 First Open Bidding Exercise</t>
  </si>
  <si>
    <t>July 2004 Second Open Bidding Exercise</t>
  </si>
  <si>
    <t>August 2004 First Open Bidding Exercise</t>
  </si>
  <si>
    <t>August 2004 Second Open Bidding Exercise</t>
  </si>
  <si>
    <t>September 2004 First Open Bidding Exercise</t>
  </si>
  <si>
    <t>September 2004 Second Open Bidding Exercise</t>
  </si>
  <si>
    <t>October 2004 First Open Bidding Exercise</t>
  </si>
  <si>
    <t>October 2004 Second Open Bidding Exercise</t>
  </si>
  <si>
    <t>November 2004 First Open Bidding Exercise</t>
  </si>
  <si>
    <t>November 2004 Second Open Bidding Exercise</t>
  </si>
  <si>
    <t>December 2004 First Open Bidding Exercise</t>
  </si>
  <si>
    <t>December 2004 Second Open Bidding Exercise</t>
  </si>
  <si>
    <t>January 2003 First Open Bidding Exercise</t>
  </si>
  <si>
    <t>January 2003 Second Open Bidding Exercise</t>
  </si>
  <si>
    <t>February 2003 First Open Bidding Exercise</t>
  </si>
  <si>
    <t>February 2003 Second Open Bidding Exercise</t>
  </si>
  <si>
    <t>March 2003 First Open Bidding Exercise</t>
  </si>
  <si>
    <t>March 2003 Second Open Bidding Exercise</t>
  </si>
  <si>
    <t>April 2003 First Open Bidding Exercise</t>
  </si>
  <si>
    <t>April 2003 Second Open Bidding Exercise</t>
  </si>
  <si>
    <t>May 2003 First Open Bidding Exercise</t>
  </si>
  <si>
    <t>May 2003 Second Open Bidding Exercise</t>
  </si>
  <si>
    <t>June 2003 First Open Bidding Exercise</t>
  </si>
  <si>
    <t>June 2003 Second Open Bidding Exercise</t>
  </si>
  <si>
    <t>July 2003 First Open Bidding Exercise</t>
  </si>
  <si>
    <t>July 2003 Second Open Bidding Exercise</t>
  </si>
  <si>
    <t>August 2003 First Open Bidding Exercise</t>
  </si>
  <si>
    <t>August 2003 Second Open Bidding Exercise</t>
  </si>
  <si>
    <t>September 2003 First Open Bidding Exercise</t>
  </si>
  <si>
    <t>September 2003 Second Open Bidding Exercise</t>
  </si>
  <si>
    <t>October 2003 First Open Bidding Exercise</t>
  </si>
  <si>
    <t>October 2003 Second Open Bidding Exercise</t>
  </si>
  <si>
    <t>November 2003 First Open Bidding Exercise</t>
  </si>
  <si>
    <t>November 2003 Second Open Bidding Exercise</t>
  </si>
  <si>
    <t>December 2003 First Open Bidding Exercise</t>
  </si>
  <si>
    <t>December 2003 Second Open Bidding Exercise</t>
  </si>
  <si>
    <t>April 2002 First Open Bidding Exercise</t>
  </si>
  <si>
    <t>April 2002 Second Open Bidding Exercise</t>
  </si>
  <si>
    <t>May 2002 First Open Bidding Exercise</t>
  </si>
  <si>
    <t>May 2002 Second Open Bidding Exercise</t>
  </si>
  <si>
    <t>June 2002 First Open Bidding Exercise</t>
  </si>
  <si>
    <t>June 2002 Second Open Bidding Exercise</t>
  </si>
  <si>
    <t>July 2002 First Open Bidding Exercise</t>
  </si>
  <si>
    <t>July 2002 Second Open Bidding Exercise</t>
  </si>
  <si>
    <t>August 2002 First Open Bidding Exercise</t>
  </si>
  <si>
    <t>August 2002 Second Open Bidding Exercise</t>
  </si>
  <si>
    <t>September 2002 First Open Bidding Exercise</t>
  </si>
  <si>
    <t>September 2002 Second Open Bidding Exercise</t>
  </si>
  <si>
    <t>October 2002 First Open Bidding Exercise</t>
  </si>
  <si>
    <t>October 2002 Second Open Bidding Exercise</t>
  </si>
  <si>
    <t>November 2002 First Open Bidding Exercise</t>
  </si>
  <si>
    <t>November 2002 Second Open Bidding Exercise</t>
  </si>
  <si>
    <t>December 2002 First Open Bidding Exercise</t>
  </si>
  <si>
    <t>December 2002 Second Open Bidding Exercise</t>
  </si>
  <si>
    <t>https://www.mytransport.sg/oneMotoring/coeDetails.html</t>
  </si>
  <si>
    <t>A</t>
  </si>
  <si>
    <t>CAR UP TO 1600CC &amp; 97KW</t>
  </si>
  <si>
    <t>B</t>
  </si>
  <si>
    <t>CAR ABOVE 1600CC OR 97KW</t>
  </si>
  <si>
    <t>C</t>
  </si>
  <si>
    <t>GOODS VEHICLE &amp; BUS</t>
  </si>
  <si>
    <t>D</t>
  </si>
  <si>
    <t>MOTORCYCLE</t>
  </si>
  <si>
    <t>E</t>
  </si>
  <si>
    <t>OPEN-ALL EXCEPT MOTORCYCLE</t>
  </si>
  <si>
    <t>https://www.lta.gov.sg/apps/news/page.aspx?c=2&amp;id=08da539a-572a-4955-ae7a-d73e5d67b67c</t>
  </si>
  <si>
    <t>Percentage of Successful Bids at &lt;5% Above QP</t>
  </si>
  <si>
    <t>Percentage of Successful Bids at 5-10% Above QP</t>
  </si>
  <si>
    <t>Percentage of Successful Bids at 10-15% Above QP</t>
  </si>
  <si>
    <t>Percentage of Successful Bids at 15-20% Above QP</t>
  </si>
  <si>
    <t>Percentage of Successful Bids at 20-25% Above QP</t>
  </si>
  <si>
    <t>Percentage of Successful Bids at 25-30% Above QP</t>
  </si>
  <si>
    <t>Percentage of Successful Bids at 30-40% Above QP</t>
  </si>
  <si>
    <t>Percentage of Successful Bids at &gt;40% Above QP</t>
  </si>
  <si>
    <t>Category A (Cars 1600cc and below)</t>
  </si>
  <si>
    <t>Category B (Cars 1601cc and above)</t>
  </si>
  <si>
    <t>Category D (Motorcycles)</t>
  </si>
  <si>
    <t>Category C (Goods vehicles and buses)</t>
  </si>
  <si>
    <t>Category E (Open)</t>
  </si>
  <si>
    <t>Bid Range</t>
  </si>
  <si>
    <t>Factor</t>
  </si>
  <si>
    <t>Upper Limit of Bid Range</t>
  </si>
  <si>
    <t>Percentage Of Bids Within Each Range</t>
  </si>
  <si>
    <t>Estimated Number Of Bids Within Each Range</t>
  </si>
  <si>
    <t>Overbid Bucket</t>
  </si>
  <si>
    <t>Quota Premium (QP) / Total Number Of Successful Bids</t>
  </si>
  <si>
    <t>Total number of successful bids</t>
  </si>
  <si>
    <t>&lt;5% Above QP</t>
  </si>
  <si>
    <t>Bids exceeding QP by less than 10%</t>
  </si>
  <si>
    <t>5-10% Above QP</t>
  </si>
  <si>
    <t>10-15% Above QP</t>
  </si>
  <si>
    <t>Bids exceeding QP by 10% or more</t>
  </si>
  <si>
    <t>15-20% Above QP</t>
  </si>
  <si>
    <t>20-25% Above QP</t>
  </si>
  <si>
    <t>25-30% Above QP</t>
  </si>
  <si>
    <t>30-40% Above QP</t>
  </si>
  <si>
    <t>&gt;40% Above QP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</si>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</sst>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$#,##0"/>
    <numFmt numFmtId="166" formatCode="dd/MM/yyyy"/>
    <numFmt numFmtId="167" formatCode="#,##0.0000"/>
  </numFmts>
  <fonts count="5">
    <font>
      <sz val="10.0"/>
      <color rgb="FF000000"/>
      <name val="Arial"/>
    </font>
    <font/>
    <font>
      <u/>
      <color rgb="FF1155CC"/>
    </font>
    <font>
      <sz val="11.0"/>
      <color rgb="FF000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shrinkToFit="0" wrapText="1"/>
    </xf>
    <xf borderId="0" fillId="2" fontId="3" numFmtId="165" xfId="0" applyAlignment="1" applyFill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0" fillId="0" fontId="1" numFmtId="167" xfId="0" applyAlignment="1" applyFont="1" applyNumberFormat="1">
      <alignment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9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ytransport.sg/oneMotoring/coeDetails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ta.gov.sg/apps/news/page.aspx?c=2&amp;id=08da539a-572a-4955-ae7a-d73e5d67b67c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43.71"/>
    <col customWidth="1" min="2" max="2" width="17.29"/>
    <col customWidth="1" min="3" max="3" width="7.14"/>
    <col customWidth="1" min="4" max="4" width="35.57"/>
    <col customWidth="1" min="5" max="5" width="17.14"/>
    <col customWidth="1" min="6" max="19" width="1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ht="14.25" customHeight="1">
      <c r="A2" s="6" t="s">
        <v>8</v>
      </c>
      <c r="B2" s="7">
        <v>44307.0</v>
      </c>
      <c r="C2" s="8">
        <v>2021.0</v>
      </c>
      <c r="D2" s="9" t="s">
        <v>9</v>
      </c>
      <c r="E2" s="10">
        <v>890.0</v>
      </c>
      <c r="F2" s="11">
        <v>49640.0</v>
      </c>
      <c r="G2" s="10">
        <v>1290.0</v>
      </c>
      <c r="H2" s="10">
        <v>883.0</v>
      </c>
    </row>
    <row r="3" ht="14.25" customHeight="1">
      <c r="A3" s="6" t="s">
        <v>8</v>
      </c>
      <c r="B3" s="7">
        <v>44307.0</v>
      </c>
      <c r="C3" s="8">
        <v>2021.0</v>
      </c>
      <c r="D3" s="9" t="s">
        <v>10</v>
      </c>
      <c r="E3" s="10">
        <v>956.0</v>
      </c>
      <c r="F3" s="11">
        <v>61190.0</v>
      </c>
      <c r="G3" s="10">
        <v>1585.0</v>
      </c>
      <c r="H3" s="10">
        <v>949.0</v>
      </c>
    </row>
    <row r="4" ht="14.25" customHeight="1">
      <c r="A4" s="6" t="s">
        <v>8</v>
      </c>
      <c r="B4" s="7">
        <v>44307.0</v>
      </c>
      <c r="C4" s="8">
        <v>2021.0</v>
      </c>
      <c r="D4" s="9" t="s">
        <v>11</v>
      </c>
      <c r="E4" s="10">
        <v>262.0</v>
      </c>
      <c r="F4" s="11">
        <v>44001.0</v>
      </c>
      <c r="G4" s="10">
        <v>441.0</v>
      </c>
      <c r="H4" s="10">
        <v>256.0</v>
      </c>
    </row>
    <row r="5" ht="14.25" customHeight="1">
      <c r="A5" s="6" t="s">
        <v>8</v>
      </c>
      <c r="B5" s="7">
        <v>44307.0</v>
      </c>
      <c r="C5" s="8">
        <v>2021.0</v>
      </c>
      <c r="D5" s="9" t="s">
        <v>12</v>
      </c>
      <c r="E5" s="10">
        <v>546.0</v>
      </c>
      <c r="F5" s="11">
        <v>8000.0</v>
      </c>
      <c r="G5" s="10">
        <v>734.0</v>
      </c>
      <c r="H5" s="10">
        <v>532.0</v>
      </c>
    </row>
    <row r="6" ht="14.25" customHeight="1">
      <c r="A6" s="6" t="s">
        <v>8</v>
      </c>
      <c r="B6" s="7">
        <v>44307.0</v>
      </c>
      <c r="C6" s="8">
        <v>2021.0</v>
      </c>
      <c r="D6" s="9" t="s">
        <v>13</v>
      </c>
      <c r="E6" s="10">
        <v>303.0</v>
      </c>
      <c r="F6" s="11">
        <v>62100.0</v>
      </c>
      <c r="G6" s="10">
        <v>633.0</v>
      </c>
      <c r="H6" s="10">
        <v>295.0</v>
      </c>
    </row>
    <row r="7" ht="14.25" customHeight="1">
      <c r="A7" s="6" t="s">
        <v>14</v>
      </c>
      <c r="B7" s="7">
        <v>44293.0</v>
      </c>
      <c r="C7" s="8">
        <v>2021.0</v>
      </c>
      <c r="D7" s="9" t="s">
        <v>9</v>
      </c>
      <c r="E7" s="10">
        <v>883.0</v>
      </c>
      <c r="F7" s="11">
        <v>45600.0</v>
      </c>
      <c r="G7" s="10">
        <v>1212.0</v>
      </c>
      <c r="H7" s="10">
        <v>880.0</v>
      </c>
    </row>
    <row r="8" ht="14.25" customHeight="1">
      <c r="A8" s="6" t="s">
        <v>14</v>
      </c>
      <c r="B8" s="7">
        <v>44293.0</v>
      </c>
      <c r="C8" s="8">
        <v>2021.0</v>
      </c>
      <c r="D8" s="9" t="s">
        <v>10</v>
      </c>
      <c r="E8" s="10">
        <v>958.0</v>
      </c>
      <c r="F8" s="11">
        <v>52309.0</v>
      </c>
      <c r="G8" s="10">
        <v>1524.0</v>
      </c>
      <c r="H8" s="10">
        <v>949.0</v>
      </c>
    </row>
    <row r="9" ht="14.25" customHeight="1">
      <c r="A9" s="6" t="s">
        <v>14</v>
      </c>
      <c r="B9" s="7">
        <v>44293.0</v>
      </c>
      <c r="C9" s="8">
        <v>2021.0</v>
      </c>
      <c r="D9" s="9" t="s">
        <v>11</v>
      </c>
      <c r="E9" s="10">
        <v>263.0</v>
      </c>
      <c r="F9" s="11">
        <v>36134.0</v>
      </c>
      <c r="G9" s="10">
        <v>488.0</v>
      </c>
      <c r="H9" s="10">
        <v>263.0</v>
      </c>
    </row>
    <row r="10" ht="14.25" customHeight="1">
      <c r="A10" s="6" t="s">
        <v>14</v>
      </c>
      <c r="B10" s="7">
        <v>44293.0</v>
      </c>
      <c r="C10" s="8">
        <v>2021.0</v>
      </c>
      <c r="D10" s="9" t="s">
        <v>12</v>
      </c>
      <c r="E10" s="10">
        <v>560.0</v>
      </c>
      <c r="F10" s="11">
        <v>8000.0</v>
      </c>
      <c r="G10" s="10">
        <v>735.0</v>
      </c>
      <c r="H10" s="10">
        <v>524.0</v>
      </c>
    </row>
    <row r="11" ht="14.25" customHeight="1">
      <c r="A11" s="6" t="s">
        <v>14</v>
      </c>
      <c r="B11" s="7">
        <v>44293.0</v>
      </c>
      <c r="C11" s="8">
        <v>2021.0</v>
      </c>
      <c r="D11" s="9" t="s">
        <v>13</v>
      </c>
      <c r="E11" s="10">
        <v>296.0</v>
      </c>
      <c r="F11" s="11">
        <v>52200.0</v>
      </c>
      <c r="G11" s="10">
        <v>635.0</v>
      </c>
      <c r="H11" s="10">
        <v>286.0</v>
      </c>
    </row>
    <row r="12" ht="14.25" customHeight="1">
      <c r="A12" s="6" t="s">
        <v>15</v>
      </c>
      <c r="B12" s="7">
        <v>44272.0</v>
      </c>
      <c r="C12" s="8">
        <v>2021.0</v>
      </c>
      <c r="D12" s="9" t="s">
        <v>9</v>
      </c>
      <c r="E12" s="10">
        <v>886.0</v>
      </c>
      <c r="F12" s="11">
        <v>44589.0</v>
      </c>
      <c r="G12" s="10">
        <v>1186.0</v>
      </c>
      <c r="H12" s="10">
        <v>879.0</v>
      </c>
    </row>
    <row r="13" ht="14.25" customHeight="1">
      <c r="A13" s="6" t="s">
        <v>15</v>
      </c>
      <c r="B13" s="7">
        <v>44272.0</v>
      </c>
      <c r="C13" s="8">
        <v>2021.0</v>
      </c>
      <c r="D13" s="9" t="s">
        <v>10</v>
      </c>
      <c r="E13" s="10">
        <v>946.0</v>
      </c>
      <c r="F13" s="11">
        <v>47001.0</v>
      </c>
      <c r="G13" s="10">
        <v>1222.0</v>
      </c>
      <c r="H13" s="10">
        <v>932.0</v>
      </c>
    </row>
    <row r="14" ht="14.25" customHeight="1">
      <c r="A14" s="6" t="s">
        <v>15</v>
      </c>
      <c r="B14" s="7">
        <v>44272.0</v>
      </c>
      <c r="C14" s="8">
        <v>2021.0</v>
      </c>
      <c r="D14" s="9" t="s">
        <v>11</v>
      </c>
      <c r="E14" s="10">
        <v>292.0</v>
      </c>
      <c r="F14" s="11">
        <v>39589.0</v>
      </c>
      <c r="G14" s="10">
        <v>507.0</v>
      </c>
      <c r="H14" s="10">
        <v>286.0</v>
      </c>
    </row>
    <row r="15" ht="14.25" customHeight="1">
      <c r="A15" s="6" t="s">
        <v>15</v>
      </c>
      <c r="B15" s="7">
        <v>44272.0</v>
      </c>
      <c r="C15" s="8">
        <v>2021.0</v>
      </c>
      <c r="D15" s="9" t="s">
        <v>12</v>
      </c>
      <c r="E15" s="10">
        <v>542.0</v>
      </c>
      <c r="F15" s="11">
        <v>7791.0</v>
      </c>
      <c r="G15" s="10">
        <v>700.0</v>
      </c>
      <c r="H15" s="10">
        <v>538.0</v>
      </c>
    </row>
    <row r="16" ht="14.25" customHeight="1">
      <c r="A16" s="6" t="s">
        <v>15</v>
      </c>
      <c r="B16" s="7">
        <v>44272.0</v>
      </c>
      <c r="C16" s="8">
        <v>2021.0</v>
      </c>
      <c r="D16" s="9" t="s">
        <v>13</v>
      </c>
      <c r="E16" s="10">
        <v>298.0</v>
      </c>
      <c r="F16" s="11">
        <v>47806.0</v>
      </c>
      <c r="G16" s="10">
        <v>430.0</v>
      </c>
      <c r="H16" s="10">
        <v>291.0</v>
      </c>
    </row>
    <row r="17" ht="14.25" customHeight="1">
      <c r="A17" s="6" t="s">
        <v>16</v>
      </c>
      <c r="B17" s="7">
        <v>44258.0</v>
      </c>
      <c r="C17" s="8">
        <v>2021.0</v>
      </c>
      <c r="D17" s="9" t="s">
        <v>9</v>
      </c>
      <c r="E17" s="10">
        <v>887.0</v>
      </c>
      <c r="F17" s="11">
        <v>41996.0</v>
      </c>
      <c r="G17" s="10">
        <v>1175.0</v>
      </c>
      <c r="H17" s="10">
        <v>887.0</v>
      </c>
    </row>
    <row r="18" ht="14.25" customHeight="1">
      <c r="A18" s="6" t="s">
        <v>16</v>
      </c>
      <c r="B18" s="7">
        <v>44258.0</v>
      </c>
      <c r="C18" s="8">
        <v>2021.0</v>
      </c>
      <c r="D18" s="9" t="s">
        <v>10</v>
      </c>
      <c r="E18" s="10">
        <v>942.0</v>
      </c>
      <c r="F18" s="11">
        <v>45001.0</v>
      </c>
      <c r="G18" s="10">
        <v>1121.0</v>
      </c>
      <c r="H18" s="10">
        <v>926.0</v>
      </c>
    </row>
    <row r="19" ht="14.25" customHeight="1">
      <c r="A19" s="6" t="s">
        <v>16</v>
      </c>
      <c r="B19" s="7">
        <v>44258.0</v>
      </c>
      <c r="C19" s="8">
        <v>2021.0</v>
      </c>
      <c r="D19" s="9" t="s">
        <v>11</v>
      </c>
      <c r="E19" s="10">
        <v>255.0</v>
      </c>
      <c r="F19" s="11">
        <v>37513.0</v>
      </c>
      <c r="G19" s="10">
        <v>480.0</v>
      </c>
      <c r="H19" s="10">
        <v>248.0</v>
      </c>
    </row>
    <row r="20" ht="14.25" customHeight="1">
      <c r="A20" s="6" t="s">
        <v>16</v>
      </c>
      <c r="B20" s="7">
        <v>44258.0</v>
      </c>
      <c r="C20" s="8">
        <v>2021.0</v>
      </c>
      <c r="D20" s="9" t="s">
        <v>12</v>
      </c>
      <c r="E20" s="10">
        <v>542.0</v>
      </c>
      <c r="F20" s="11">
        <v>7752.0</v>
      </c>
      <c r="G20" s="10">
        <v>707.0</v>
      </c>
      <c r="H20" s="10">
        <v>524.0</v>
      </c>
    </row>
    <row r="21" ht="14.25" customHeight="1">
      <c r="A21" s="6" t="s">
        <v>16</v>
      </c>
      <c r="B21" s="7">
        <v>44258.0</v>
      </c>
      <c r="C21" s="8">
        <v>2021.0</v>
      </c>
      <c r="D21" s="9" t="s">
        <v>13</v>
      </c>
      <c r="E21" s="10">
        <v>296.0</v>
      </c>
      <c r="F21" s="11">
        <v>47001.0</v>
      </c>
      <c r="G21" s="10">
        <v>450.0</v>
      </c>
      <c r="H21" s="10">
        <v>296.0</v>
      </c>
    </row>
    <row r="22" ht="14.25" customHeight="1">
      <c r="A22" s="6" t="s">
        <v>17</v>
      </c>
      <c r="B22" s="7">
        <v>44244.0</v>
      </c>
      <c r="C22" s="8">
        <v>2021.0</v>
      </c>
      <c r="D22" s="9" t="s">
        <v>9</v>
      </c>
      <c r="E22" s="10">
        <v>903.0</v>
      </c>
      <c r="F22" s="11">
        <v>41001.0</v>
      </c>
      <c r="G22" s="10">
        <v>1226.0</v>
      </c>
      <c r="H22" s="10">
        <v>900.0</v>
      </c>
    </row>
    <row r="23" ht="14.25" customHeight="1">
      <c r="A23" s="6" t="s">
        <v>17</v>
      </c>
      <c r="B23" s="7">
        <v>44244.0</v>
      </c>
      <c r="C23" s="8">
        <v>2021.0</v>
      </c>
      <c r="D23" s="9" t="s">
        <v>10</v>
      </c>
      <c r="E23" s="10">
        <v>942.0</v>
      </c>
      <c r="F23" s="11">
        <v>46002.0</v>
      </c>
      <c r="G23" s="10">
        <v>1168.0</v>
      </c>
      <c r="H23" s="10">
        <v>938.0</v>
      </c>
    </row>
    <row r="24" ht="14.25" customHeight="1">
      <c r="A24" s="6" t="s">
        <v>17</v>
      </c>
      <c r="B24" s="7">
        <v>44244.0</v>
      </c>
      <c r="C24" s="8">
        <v>2021.0</v>
      </c>
      <c r="D24" s="9" t="s">
        <v>11</v>
      </c>
      <c r="E24" s="10">
        <v>259.0</v>
      </c>
      <c r="F24" s="11">
        <v>40890.0</v>
      </c>
      <c r="G24" s="10">
        <v>424.0</v>
      </c>
      <c r="H24" s="10">
        <v>223.0</v>
      </c>
    </row>
    <row r="25" ht="14.25" customHeight="1">
      <c r="A25" s="6" t="s">
        <v>17</v>
      </c>
      <c r="B25" s="7">
        <v>44244.0</v>
      </c>
      <c r="C25" s="8">
        <v>2021.0</v>
      </c>
      <c r="D25" s="9" t="s">
        <v>12</v>
      </c>
      <c r="E25" s="10">
        <v>554.0</v>
      </c>
      <c r="F25" s="11">
        <v>7500.0</v>
      </c>
      <c r="G25" s="10">
        <v>715.0</v>
      </c>
      <c r="H25" s="10">
        <v>554.0</v>
      </c>
    </row>
    <row r="26" ht="14.25" customHeight="1">
      <c r="A26" s="6" t="s">
        <v>17</v>
      </c>
      <c r="B26" s="7">
        <v>44244.0</v>
      </c>
      <c r="C26" s="8">
        <v>2021.0</v>
      </c>
      <c r="D26" s="9" t="s">
        <v>13</v>
      </c>
      <c r="E26" s="10">
        <v>304.0</v>
      </c>
      <c r="F26" s="11">
        <v>47506.0</v>
      </c>
      <c r="G26" s="10">
        <v>503.0</v>
      </c>
      <c r="H26" s="10">
        <v>302.0</v>
      </c>
    </row>
    <row r="27" ht="14.25" customHeight="1">
      <c r="A27" s="6" t="s">
        <v>18</v>
      </c>
      <c r="B27" s="7">
        <v>44230.0</v>
      </c>
      <c r="C27" s="8">
        <v>2021.0</v>
      </c>
      <c r="D27" s="9" t="s">
        <v>9</v>
      </c>
      <c r="E27" s="10">
        <v>885.0</v>
      </c>
      <c r="F27" s="11">
        <v>42000.0</v>
      </c>
      <c r="G27" s="10">
        <v>1098.0</v>
      </c>
      <c r="H27" s="10">
        <v>881.0</v>
      </c>
    </row>
    <row r="28" ht="14.25" customHeight="1">
      <c r="A28" s="6" t="s">
        <v>18</v>
      </c>
      <c r="B28" s="7">
        <v>44230.0</v>
      </c>
      <c r="C28" s="8">
        <v>2021.0</v>
      </c>
      <c r="D28" s="9" t="s">
        <v>10</v>
      </c>
      <c r="E28" s="10">
        <v>943.0</v>
      </c>
      <c r="F28" s="11">
        <v>46790.0</v>
      </c>
      <c r="G28" s="10">
        <v>1107.0</v>
      </c>
      <c r="H28" s="10">
        <v>943.0</v>
      </c>
    </row>
    <row r="29" ht="14.25" customHeight="1">
      <c r="A29" s="6" t="s">
        <v>18</v>
      </c>
      <c r="B29" s="7">
        <v>44230.0</v>
      </c>
      <c r="C29" s="8">
        <v>2021.0</v>
      </c>
      <c r="D29" s="9" t="s">
        <v>11</v>
      </c>
      <c r="E29" s="10">
        <v>276.0</v>
      </c>
      <c r="F29" s="11">
        <v>45001.0</v>
      </c>
      <c r="G29" s="10">
        <v>510.0</v>
      </c>
      <c r="H29" s="10">
        <v>276.0</v>
      </c>
    </row>
    <row r="30" ht="14.25" customHeight="1">
      <c r="A30" s="6" t="s">
        <v>18</v>
      </c>
      <c r="B30" s="7">
        <v>44230.0</v>
      </c>
      <c r="C30" s="8">
        <v>2021.0</v>
      </c>
      <c r="D30" s="9" t="s">
        <v>12</v>
      </c>
      <c r="E30" s="10">
        <v>572.0</v>
      </c>
      <c r="F30" s="11">
        <v>7506.0</v>
      </c>
      <c r="G30" s="10">
        <v>705.0</v>
      </c>
      <c r="H30" s="10">
        <v>572.0</v>
      </c>
    </row>
    <row r="31" ht="14.25" customHeight="1">
      <c r="A31" s="6" t="s">
        <v>18</v>
      </c>
      <c r="B31" s="7">
        <v>44230.0</v>
      </c>
      <c r="C31" s="8">
        <v>2021.0</v>
      </c>
      <c r="D31" s="9" t="s">
        <v>13</v>
      </c>
      <c r="E31" s="10">
        <v>300.0</v>
      </c>
      <c r="F31" s="11">
        <v>49778.0</v>
      </c>
      <c r="G31" s="10">
        <v>435.0</v>
      </c>
      <c r="H31" s="10">
        <v>300.0</v>
      </c>
    </row>
    <row r="32" ht="14.25" customHeight="1">
      <c r="A32" s="6" t="s">
        <v>19</v>
      </c>
      <c r="B32" s="7">
        <v>44216.0</v>
      </c>
      <c r="C32" s="8">
        <v>2021.0</v>
      </c>
      <c r="D32" s="9" t="s">
        <v>9</v>
      </c>
      <c r="E32" s="10">
        <v>963.0</v>
      </c>
      <c r="F32" s="11">
        <v>40609.0</v>
      </c>
      <c r="G32" s="10">
        <v>1280.0</v>
      </c>
      <c r="H32" s="10">
        <v>962.0</v>
      </c>
    </row>
    <row r="33" ht="14.25" customHeight="1">
      <c r="A33" s="6" t="s">
        <v>19</v>
      </c>
      <c r="B33" s="7">
        <v>44216.0</v>
      </c>
      <c r="C33" s="8">
        <v>2021.0</v>
      </c>
      <c r="D33" s="9" t="s">
        <v>10</v>
      </c>
      <c r="E33" s="10">
        <v>1023.0</v>
      </c>
      <c r="F33" s="11">
        <v>49001.0</v>
      </c>
      <c r="G33" s="10">
        <v>1396.0</v>
      </c>
      <c r="H33" s="10">
        <v>1021.0</v>
      </c>
    </row>
    <row r="34" ht="14.25" customHeight="1">
      <c r="A34" s="6" t="s">
        <v>19</v>
      </c>
      <c r="B34" s="7">
        <v>44216.0</v>
      </c>
      <c r="C34" s="8">
        <v>2021.0</v>
      </c>
      <c r="D34" s="9" t="s">
        <v>11</v>
      </c>
      <c r="E34" s="10">
        <v>372.0</v>
      </c>
      <c r="F34" s="11">
        <v>35900.0</v>
      </c>
      <c r="G34" s="10">
        <v>679.0</v>
      </c>
      <c r="H34" s="10">
        <v>352.0</v>
      </c>
    </row>
    <row r="35" ht="14.25" customHeight="1">
      <c r="A35" s="6" t="s">
        <v>19</v>
      </c>
      <c r="B35" s="7">
        <v>44216.0</v>
      </c>
      <c r="C35" s="8">
        <v>2021.0</v>
      </c>
      <c r="D35" s="9" t="s">
        <v>12</v>
      </c>
      <c r="E35" s="10">
        <v>529.0</v>
      </c>
      <c r="F35" s="11">
        <v>7501.0</v>
      </c>
      <c r="G35" s="10">
        <v>692.0</v>
      </c>
      <c r="H35" s="10">
        <v>498.0</v>
      </c>
    </row>
    <row r="36" ht="14.25" customHeight="1">
      <c r="A36" s="6" t="s">
        <v>19</v>
      </c>
      <c r="B36" s="7">
        <v>44216.0</v>
      </c>
      <c r="C36" s="8">
        <v>2021.0</v>
      </c>
      <c r="D36" s="9" t="s">
        <v>13</v>
      </c>
      <c r="E36" s="10">
        <v>467.0</v>
      </c>
      <c r="F36" s="11">
        <v>49489.0</v>
      </c>
      <c r="G36" s="10">
        <v>758.0</v>
      </c>
      <c r="H36" s="10">
        <v>463.0</v>
      </c>
    </row>
    <row r="37" ht="14.25" customHeight="1">
      <c r="A37" s="6" t="s">
        <v>20</v>
      </c>
      <c r="B37" s="7">
        <v>44202.0</v>
      </c>
      <c r="C37" s="8">
        <v>2021.0</v>
      </c>
      <c r="D37" s="9" t="s">
        <v>9</v>
      </c>
      <c r="E37" s="10">
        <v>963.0</v>
      </c>
      <c r="F37" s="11">
        <v>40609.0</v>
      </c>
      <c r="G37" s="10">
        <v>1280.0</v>
      </c>
      <c r="H37" s="10">
        <v>962.0</v>
      </c>
    </row>
    <row r="38" ht="14.25" customHeight="1">
      <c r="A38" s="6" t="s">
        <v>20</v>
      </c>
      <c r="B38" s="7">
        <v>44202.0</v>
      </c>
      <c r="C38" s="8">
        <v>2021.0</v>
      </c>
      <c r="D38" s="9" t="s">
        <v>10</v>
      </c>
      <c r="E38" s="10">
        <v>1023.0</v>
      </c>
      <c r="F38" s="11">
        <v>49001.0</v>
      </c>
      <c r="G38" s="10">
        <v>1396.0</v>
      </c>
      <c r="H38" s="10">
        <v>1021.0</v>
      </c>
    </row>
    <row r="39" ht="14.25" customHeight="1">
      <c r="A39" s="6" t="s">
        <v>20</v>
      </c>
      <c r="B39" s="7">
        <v>44202.0</v>
      </c>
      <c r="C39" s="8">
        <v>2021.0</v>
      </c>
      <c r="D39" s="9" t="s">
        <v>11</v>
      </c>
      <c r="E39" s="10">
        <v>372.0</v>
      </c>
      <c r="F39" s="11">
        <v>35900.0</v>
      </c>
      <c r="G39" s="10">
        <v>679.0</v>
      </c>
      <c r="H39" s="10">
        <v>352.0</v>
      </c>
    </row>
    <row r="40" ht="14.25" customHeight="1">
      <c r="A40" s="6" t="s">
        <v>20</v>
      </c>
      <c r="B40" s="7">
        <v>44202.0</v>
      </c>
      <c r="C40" s="8">
        <v>2021.0</v>
      </c>
      <c r="D40" s="9" t="s">
        <v>12</v>
      </c>
      <c r="E40" s="10">
        <v>529.0</v>
      </c>
      <c r="F40" s="11">
        <v>7501.0</v>
      </c>
      <c r="G40" s="10">
        <v>692.0</v>
      </c>
      <c r="H40" s="10">
        <v>498.0</v>
      </c>
    </row>
    <row r="41" ht="14.25" customHeight="1">
      <c r="A41" s="6" t="s">
        <v>20</v>
      </c>
      <c r="B41" s="7">
        <v>44202.0</v>
      </c>
      <c r="C41" s="8">
        <v>2021.0</v>
      </c>
      <c r="D41" s="9" t="s">
        <v>13</v>
      </c>
      <c r="E41" s="10">
        <v>467.0</v>
      </c>
      <c r="F41" s="11">
        <v>49489.0</v>
      </c>
      <c r="G41" s="10">
        <v>758.0</v>
      </c>
      <c r="H41" s="10">
        <v>463.0</v>
      </c>
    </row>
    <row r="42" ht="14.25" customHeight="1">
      <c r="A42" s="6" t="s">
        <v>21</v>
      </c>
      <c r="B42" s="7">
        <v>44188.0</v>
      </c>
      <c r="C42" s="12">
        <f t="shared" ref="C42:C1571" si="1">year(B42)</f>
        <v>2020</v>
      </c>
      <c r="D42" s="9" t="s">
        <v>9</v>
      </c>
      <c r="E42" s="10">
        <v>969.0</v>
      </c>
      <c r="F42" s="11">
        <v>40556.0</v>
      </c>
      <c r="G42" s="10">
        <v>1403.0</v>
      </c>
      <c r="H42" s="10">
        <v>966.0</v>
      </c>
    </row>
    <row r="43" ht="14.25" customHeight="1">
      <c r="A43" s="6" t="s">
        <v>21</v>
      </c>
      <c r="B43" s="7">
        <v>44188.0</v>
      </c>
      <c r="C43" s="12">
        <f t="shared" si="1"/>
        <v>2020</v>
      </c>
      <c r="D43" s="9" t="s">
        <v>10</v>
      </c>
      <c r="E43" s="10">
        <v>1009.0</v>
      </c>
      <c r="F43" s="11">
        <v>49300.0</v>
      </c>
      <c r="G43" s="10">
        <v>1631.0</v>
      </c>
      <c r="H43" s="10">
        <v>998.0</v>
      </c>
    </row>
    <row r="44" ht="14.25" customHeight="1">
      <c r="A44" s="6" t="s">
        <v>21</v>
      </c>
      <c r="B44" s="7">
        <v>44188.0</v>
      </c>
      <c r="C44" s="12">
        <f t="shared" si="1"/>
        <v>2020</v>
      </c>
      <c r="D44" s="9" t="s">
        <v>11</v>
      </c>
      <c r="E44" s="10">
        <v>369.0</v>
      </c>
      <c r="F44" s="11">
        <v>35201.0</v>
      </c>
      <c r="G44" s="10">
        <v>640.0</v>
      </c>
      <c r="H44" s="10">
        <v>355.0</v>
      </c>
    </row>
    <row r="45" ht="14.25" customHeight="1">
      <c r="A45" s="6" t="s">
        <v>21</v>
      </c>
      <c r="B45" s="7">
        <v>44188.0</v>
      </c>
      <c r="C45" s="12">
        <f t="shared" si="1"/>
        <v>2020</v>
      </c>
      <c r="D45" s="9" t="s">
        <v>12</v>
      </c>
      <c r="E45" s="10">
        <v>530.0</v>
      </c>
      <c r="F45" s="11">
        <v>7689.0</v>
      </c>
      <c r="G45" s="10">
        <v>710.0</v>
      </c>
      <c r="H45" s="10">
        <v>507.0</v>
      </c>
    </row>
    <row r="46" ht="14.25" customHeight="1">
      <c r="A46" s="6" t="s">
        <v>21</v>
      </c>
      <c r="B46" s="7">
        <v>44188.0</v>
      </c>
      <c r="C46" s="12">
        <f t="shared" si="1"/>
        <v>2020</v>
      </c>
      <c r="D46" s="9" t="s">
        <v>13</v>
      </c>
      <c r="E46" s="10">
        <v>471.0</v>
      </c>
      <c r="F46" s="11">
        <v>49500.0</v>
      </c>
      <c r="G46" s="10">
        <v>688.0</v>
      </c>
      <c r="H46" s="10">
        <v>469.0</v>
      </c>
    </row>
    <row r="47" ht="14.25" customHeight="1">
      <c r="A47" s="6" t="s">
        <v>22</v>
      </c>
      <c r="B47" s="7">
        <v>44174.0</v>
      </c>
      <c r="C47" s="12">
        <f t="shared" si="1"/>
        <v>2020</v>
      </c>
      <c r="D47" s="9" t="s">
        <v>9</v>
      </c>
      <c r="E47" s="10">
        <v>978.0</v>
      </c>
      <c r="F47" s="11">
        <v>40714.0</v>
      </c>
      <c r="G47" s="10">
        <v>1620.0</v>
      </c>
      <c r="H47" s="10">
        <v>978.0</v>
      </c>
    </row>
    <row r="48" ht="14.25" customHeight="1">
      <c r="A48" s="6" t="s">
        <v>22</v>
      </c>
      <c r="B48" s="7">
        <v>44174.0</v>
      </c>
      <c r="C48" s="12">
        <f t="shared" si="1"/>
        <v>2020</v>
      </c>
      <c r="D48" s="9" t="s">
        <v>10</v>
      </c>
      <c r="E48" s="10">
        <v>1035.0</v>
      </c>
      <c r="F48" s="11">
        <v>45012.0</v>
      </c>
      <c r="G48" s="10">
        <v>1712.0</v>
      </c>
      <c r="H48" s="10">
        <v>1019.0</v>
      </c>
    </row>
    <row r="49" ht="14.25" customHeight="1">
      <c r="A49" s="6" t="s">
        <v>22</v>
      </c>
      <c r="B49" s="7">
        <v>44174.0</v>
      </c>
      <c r="C49" s="12">
        <f t="shared" si="1"/>
        <v>2020</v>
      </c>
      <c r="D49" s="9" t="s">
        <v>11</v>
      </c>
      <c r="E49" s="10">
        <v>368.0</v>
      </c>
      <c r="F49" s="11">
        <v>32889.0</v>
      </c>
      <c r="G49" s="10">
        <v>599.0</v>
      </c>
      <c r="H49" s="10">
        <v>363.0</v>
      </c>
    </row>
    <row r="50" ht="14.25" customHeight="1">
      <c r="A50" s="6" t="s">
        <v>22</v>
      </c>
      <c r="B50" s="7">
        <v>44174.0</v>
      </c>
      <c r="C50" s="12">
        <f t="shared" si="1"/>
        <v>2020</v>
      </c>
      <c r="D50" s="9" t="s">
        <v>12</v>
      </c>
      <c r="E50" s="10">
        <v>526.0</v>
      </c>
      <c r="F50" s="11">
        <v>7670.0</v>
      </c>
      <c r="G50" s="10">
        <v>767.0</v>
      </c>
      <c r="H50" s="10">
        <v>522.0</v>
      </c>
    </row>
    <row r="51" ht="14.25" customHeight="1">
      <c r="A51" s="6" t="s">
        <v>22</v>
      </c>
      <c r="B51" s="7">
        <v>44174.0</v>
      </c>
      <c r="C51" s="12">
        <f t="shared" si="1"/>
        <v>2020</v>
      </c>
      <c r="D51" s="9" t="s">
        <v>13</v>
      </c>
      <c r="E51" s="10">
        <v>464.0</v>
      </c>
      <c r="F51" s="11">
        <v>45510.0</v>
      </c>
      <c r="G51" s="10">
        <v>722.0</v>
      </c>
      <c r="H51" s="10">
        <v>461.0</v>
      </c>
    </row>
    <row r="52" ht="14.25" customHeight="1">
      <c r="A52" s="6" t="s">
        <v>23</v>
      </c>
      <c r="B52" s="7">
        <v>44153.0</v>
      </c>
      <c r="C52" s="12">
        <f t="shared" si="1"/>
        <v>2020</v>
      </c>
      <c r="D52" s="9" t="s">
        <v>9</v>
      </c>
      <c r="E52" s="10">
        <v>972.0</v>
      </c>
      <c r="F52" s="11">
        <v>37690.0</v>
      </c>
      <c r="G52" s="13">
        <v>1361.0</v>
      </c>
      <c r="H52" s="13">
        <v>966.0</v>
      </c>
    </row>
    <row r="53" ht="14.25" customHeight="1">
      <c r="A53" s="6" t="s">
        <v>23</v>
      </c>
      <c r="B53" s="7">
        <v>44153.0</v>
      </c>
      <c r="C53" s="12">
        <f t="shared" si="1"/>
        <v>2020</v>
      </c>
      <c r="D53" s="9" t="s">
        <v>10</v>
      </c>
      <c r="E53" s="10">
        <v>1007.0</v>
      </c>
      <c r="F53" s="11">
        <v>41101.0</v>
      </c>
      <c r="G53" s="13">
        <v>1559.0</v>
      </c>
      <c r="H53" s="13">
        <v>1006.0</v>
      </c>
    </row>
    <row r="54" ht="14.25" customHeight="1">
      <c r="A54" s="6" t="s">
        <v>23</v>
      </c>
      <c r="B54" s="7">
        <v>44153.0</v>
      </c>
      <c r="C54" s="12">
        <f t="shared" si="1"/>
        <v>2020</v>
      </c>
      <c r="D54" s="9" t="s">
        <v>11</v>
      </c>
      <c r="E54" s="10">
        <v>369.0</v>
      </c>
      <c r="F54" s="11">
        <v>30334.0</v>
      </c>
      <c r="G54" s="13">
        <v>597.0</v>
      </c>
      <c r="H54" s="13">
        <v>367.0</v>
      </c>
    </row>
    <row r="55" ht="14.25" customHeight="1">
      <c r="A55" s="6" t="s">
        <v>23</v>
      </c>
      <c r="B55" s="7">
        <v>44153.0</v>
      </c>
      <c r="C55" s="12">
        <f t="shared" si="1"/>
        <v>2020</v>
      </c>
      <c r="D55" s="9" t="s">
        <v>12</v>
      </c>
      <c r="E55" s="10">
        <v>537.0</v>
      </c>
      <c r="F55" s="11">
        <v>7300.0</v>
      </c>
      <c r="G55" s="13">
        <v>679.0</v>
      </c>
      <c r="H55" s="13">
        <v>532.0</v>
      </c>
    </row>
    <row r="56" ht="14.25" customHeight="1">
      <c r="A56" s="6" t="s">
        <v>23</v>
      </c>
      <c r="B56" s="7">
        <v>44153.0</v>
      </c>
      <c r="C56" s="12">
        <f t="shared" si="1"/>
        <v>2020</v>
      </c>
      <c r="D56" s="9" t="s">
        <v>13</v>
      </c>
      <c r="E56" s="10">
        <v>520.0</v>
      </c>
      <c r="F56" s="11">
        <v>41503.0</v>
      </c>
      <c r="G56" s="13">
        <v>803.0</v>
      </c>
      <c r="H56" s="13">
        <v>512.0</v>
      </c>
    </row>
    <row r="57" ht="14.25" customHeight="1">
      <c r="A57" s="6" t="s">
        <v>24</v>
      </c>
      <c r="B57" s="7">
        <v>44139.0</v>
      </c>
      <c r="C57" s="12">
        <f t="shared" si="1"/>
        <v>2020</v>
      </c>
      <c r="D57" s="9" t="s">
        <v>9</v>
      </c>
      <c r="E57" s="10">
        <v>967.0</v>
      </c>
      <c r="F57" s="11">
        <v>35990.0</v>
      </c>
      <c r="G57" s="10">
        <v>1262.0</v>
      </c>
      <c r="H57" s="10">
        <v>952.0</v>
      </c>
    </row>
    <row r="58" ht="14.25" customHeight="1">
      <c r="A58" s="6" t="s">
        <v>24</v>
      </c>
      <c r="B58" s="7">
        <v>44139.0</v>
      </c>
      <c r="C58" s="12">
        <f t="shared" si="1"/>
        <v>2020</v>
      </c>
      <c r="D58" s="9" t="s">
        <v>10</v>
      </c>
      <c r="E58" s="10">
        <v>1013.0</v>
      </c>
      <c r="F58" s="11">
        <v>39000.0</v>
      </c>
      <c r="G58" s="10">
        <v>1415.0</v>
      </c>
      <c r="H58" s="10">
        <v>985.0</v>
      </c>
    </row>
    <row r="59" ht="14.25" customHeight="1">
      <c r="A59" s="6" t="s">
        <v>24</v>
      </c>
      <c r="B59" s="7">
        <v>44139.0</v>
      </c>
      <c r="C59" s="12">
        <f t="shared" si="1"/>
        <v>2020</v>
      </c>
      <c r="D59" s="9" t="s">
        <v>11</v>
      </c>
      <c r="E59" s="10">
        <v>370.0</v>
      </c>
      <c r="F59" s="11">
        <v>31502.0</v>
      </c>
      <c r="G59" s="10">
        <v>558.0</v>
      </c>
      <c r="H59" s="10">
        <v>370.0</v>
      </c>
    </row>
    <row r="60" ht="14.25" customHeight="1">
      <c r="A60" s="6" t="s">
        <v>24</v>
      </c>
      <c r="B60" s="7">
        <v>44139.0</v>
      </c>
      <c r="C60" s="12">
        <f t="shared" si="1"/>
        <v>2020</v>
      </c>
      <c r="D60" s="9" t="s">
        <v>12</v>
      </c>
      <c r="E60" s="10">
        <v>533.0</v>
      </c>
      <c r="F60" s="11">
        <v>7251.0</v>
      </c>
      <c r="G60" s="10">
        <v>727.0</v>
      </c>
      <c r="H60" s="10">
        <v>532.0</v>
      </c>
    </row>
    <row r="61" ht="14.25" customHeight="1">
      <c r="A61" s="6" t="s">
        <v>24</v>
      </c>
      <c r="B61" s="7">
        <v>44139.0</v>
      </c>
      <c r="C61" s="12">
        <f t="shared" si="1"/>
        <v>2020</v>
      </c>
      <c r="D61" s="9" t="s">
        <v>13</v>
      </c>
      <c r="E61" s="10">
        <v>464.0</v>
      </c>
      <c r="F61" s="11">
        <v>39500.0</v>
      </c>
      <c r="G61" s="10">
        <v>683.0</v>
      </c>
      <c r="H61" s="10">
        <v>463.0</v>
      </c>
    </row>
    <row r="62" ht="14.25" customHeight="1">
      <c r="A62" s="6" t="s">
        <v>25</v>
      </c>
      <c r="B62" s="7">
        <v>44125.0</v>
      </c>
      <c r="C62" s="12">
        <f t="shared" si="1"/>
        <v>2020</v>
      </c>
      <c r="D62" s="9" t="s">
        <v>9</v>
      </c>
      <c r="E62" s="10">
        <v>916.0</v>
      </c>
      <c r="F62" s="11">
        <v>37334.0</v>
      </c>
      <c r="G62" s="10">
        <v>1323.0</v>
      </c>
      <c r="H62" s="10">
        <v>907.0</v>
      </c>
    </row>
    <row r="63" ht="14.25" customHeight="1">
      <c r="A63" s="6" t="s">
        <v>25</v>
      </c>
      <c r="B63" s="7">
        <v>44125.0</v>
      </c>
      <c r="C63" s="12">
        <f t="shared" si="1"/>
        <v>2020</v>
      </c>
      <c r="D63" s="9" t="s">
        <v>10</v>
      </c>
      <c r="E63" s="10">
        <v>793.0</v>
      </c>
      <c r="F63" s="11">
        <v>40990.0</v>
      </c>
      <c r="G63" s="10">
        <v>1272.0</v>
      </c>
      <c r="H63" s="10">
        <v>793.0</v>
      </c>
    </row>
    <row r="64" ht="14.25" customHeight="1">
      <c r="A64" s="6" t="s">
        <v>25</v>
      </c>
      <c r="B64" s="7">
        <v>44125.0</v>
      </c>
      <c r="C64" s="12">
        <f t="shared" si="1"/>
        <v>2020</v>
      </c>
      <c r="D64" s="9" t="s">
        <v>11</v>
      </c>
      <c r="E64" s="10">
        <v>316.0</v>
      </c>
      <c r="F64" s="11">
        <v>33778.0</v>
      </c>
      <c r="G64" s="10">
        <v>538.0</v>
      </c>
      <c r="H64" s="10">
        <v>315.0</v>
      </c>
    </row>
    <row r="65" ht="14.25" customHeight="1">
      <c r="A65" s="6" t="s">
        <v>25</v>
      </c>
      <c r="B65" s="7">
        <v>44125.0</v>
      </c>
      <c r="C65" s="12">
        <f t="shared" si="1"/>
        <v>2020</v>
      </c>
      <c r="D65" s="9" t="s">
        <v>12</v>
      </c>
      <c r="E65" s="10">
        <v>423.0</v>
      </c>
      <c r="F65" s="11">
        <v>7300.0</v>
      </c>
      <c r="G65" s="10">
        <v>560.0</v>
      </c>
      <c r="H65" s="10">
        <v>410.0</v>
      </c>
    </row>
    <row r="66" ht="14.25" customHeight="1">
      <c r="A66" s="6" t="s">
        <v>25</v>
      </c>
      <c r="B66" s="7">
        <v>44125.0</v>
      </c>
      <c r="C66" s="12">
        <f t="shared" si="1"/>
        <v>2020</v>
      </c>
      <c r="D66" s="9" t="s">
        <v>13</v>
      </c>
      <c r="E66" s="10">
        <v>430.0</v>
      </c>
      <c r="F66" s="11">
        <v>39889.0</v>
      </c>
      <c r="G66" s="10">
        <v>672.0</v>
      </c>
      <c r="H66" s="10">
        <v>373.0</v>
      </c>
    </row>
    <row r="67" ht="14.25" customHeight="1">
      <c r="A67" s="6" t="s">
        <v>26</v>
      </c>
      <c r="B67" s="7">
        <v>44111.0</v>
      </c>
      <c r="C67" s="12">
        <f t="shared" si="1"/>
        <v>2020</v>
      </c>
      <c r="D67" s="9" t="s">
        <v>9</v>
      </c>
      <c r="E67" s="10">
        <v>912.0</v>
      </c>
      <c r="F67" s="11">
        <v>36534.0</v>
      </c>
      <c r="G67" s="10">
        <v>1272.0</v>
      </c>
      <c r="H67" s="10">
        <v>907.0</v>
      </c>
    </row>
    <row r="68" ht="14.25" customHeight="1">
      <c r="A68" s="6" t="s">
        <v>26</v>
      </c>
      <c r="B68" s="7">
        <v>44111.0</v>
      </c>
      <c r="C68" s="12">
        <f t="shared" si="1"/>
        <v>2020</v>
      </c>
      <c r="D68" s="9" t="s">
        <v>10</v>
      </c>
      <c r="E68" s="10">
        <v>805.0</v>
      </c>
      <c r="F68" s="11">
        <v>40690.0</v>
      </c>
      <c r="G68" s="10">
        <v>1218.0</v>
      </c>
      <c r="H68" s="10">
        <v>800.0</v>
      </c>
    </row>
    <row r="69" ht="14.25" customHeight="1">
      <c r="A69" s="6" t="s">
        <v>26</v>
      </c>
      <c r="B69" s="7">
        <v>44111.0</v>
      </c>
      <c r="C69" s="12">
        <f t="shared" si="1"/>
        <v>2020</v>
      </c>
      <c r="D69" s="9" t="s">
        <v>11</v>
      </c>
      <c r="E69" s="10">
        <v>316.0</v>
      </c>
      <c r="F69" s="11">
        <v>33089.0</v>
      </c>
      <c r="G69" s="10">
        <v>587.0</v>
      </c>
      <c r="H69" s="10">
        <v>314.0</v>
      </c>
    </row>
    <row r="70" ht="14.25" customHeight="1">
      <c r="A70" s="6" t="s">
        <v>26</v>
      </c>
      <c r="B70" s="7">
        <v>44111.0</v>
      </c>
      <c r="C70" s="12">
        <f t="shared" si="1"/>
        <v>2020</v>
      </c>
      <c r="D70" s="9" t="s">
        <v>12</v>
      </c>
      <c r="E70" s="10">
        <v>429.0</v>
      </c>
      <c r="F70" s="11">
        <v>7451.0</v>
      </c>
      <c r="G70" s="10">
        <v>677.0</v>
      </c>
      <c r="H70" s="10">
        <v>420.0</v>
      </c>
    </row>
    <row r="71" ht="14.25" customHeight="1">
      <c r="A71" s="6" t="s">
        <v>26</v>
      </c>
      <c r="B71" s="7">
        <v>44111.0</v>
      </c>
      <c r="C71" s="12">
        <f t="shared" si="1"/>
        <v>2020</v>
      </c>
      <c r="D71" s="9" t="s">
        <v>13</v>
      </c>
      <c r="E71" s="10">
        <v>427.0</v>
      </c>
      <c r="F71" s="11">
        <v>40301.0</v>
      </c>
      <c r="G71" s="10">
        <v>688.0</v>
      </c>
      <c r="H71" s="10">
        <v>426.0</v>
      </c>
    </row>
    <row r="72" ht="14.25" customHeight="1">
      <c r="A72" s="6" t="s">
        <v>27</v>
      </c>
      <c r="B72" s="7">
        <v>44097.0</v>
      </c>
      <c r="C72" s="12">
        <f t="shared" si="1"/>
        <v>2020</v>
      </c>
      <c r="D72" s="9" t="s">
        <v>9</v>
      </c>
      <c r="E72" s="10">
        <v>1034.0</v>
      </c>
      <c r="F72" s="11">
        <v>38504.0</v>
      </c>
      <c r="G72" s="10">
        <v>1540.0</v>
      </c>
      <c r="H72" s="10">
        <v>1031.0</v>
      </c>
    </row>
    <row r="73" ht="14.25" customHeight="1">
      <c r="A73" s="6" t="s">
        <v>27</v>
      </c>
      <c r="B73" s="7">
        <v>44097.0</v>
      </c>
      <c r="C73" s="12">
        <f t="shared" si="1"/>
        <v>2020</v>
      </c>
      <c r="D73" s="9" t="s">
        <v>10</v>
      </c>
      <c r="E73" s="10">
        <v>912.0</v>
      </c>
      <c r="F73" s="11">
        <v>40989.0</v>
      </c>
      <c r="G73" s="10">
        <v>1497.0</v>
      </c>
      <c r="H73" s="10">
        <v>912.0</v>
      </c>
    </row>
    <row r="74" ht="14.25" customHeight="1">
      <c r="A74" s="6" t="s">
        <v>27</v>
      </c>
      <c r="B74" s="7">
        <v>44097.0</v>
      </c>
      <c r="C74" s="12">
        <f t="shared" si="1"/>
        <v>2020</v>
      </c>
      <c r="D74" s="9" t="s">
        <v>11</v>
      </c>
      <c r="E74" s="10">
        <v>351.0</v>
      </c>
      <c r="F74" s="11">
        <v>28589.0</v>
      </c>
      <c r="G74" s="10">
        <v>591.0</v>
      </c>
      <c r="H74" s="10">
        <v>346.0</v>
      </c>
    </row>
    <row r="75" ht="14.25" customHeight="1">
      <c r="A75" s="6" t="s">
        <v>27</v>
      </c>
      <c r="B75" s="7">
        <v>44097.0</v>
      </c>
      <c r="C75" s="12">
        <f t="shared" si="1"/>
        <v>2020</v>
      </c>
      <c r="D75" s="9" t="s">
        <v>12</v>
      </c>
      <c r="E75" s="10">
        <v>494.0</v>
      </c>
      <c r="F75" s="11">
        <v>7331.0</v>
      </c>
      <c r="G75" s="10">
        <v>642.0</v>
      </c>
      <c r="H75" s="10">
        <v>492.0</v>
      </c>
    </row>
    <row r="76" ht="14.25" customHeight="1">
      <c r="A76" s="6" t="s">
        <v>27</v>
      </c>
      <c r="B76" s="7">
        <v>44097.0</v>
      </c>
      <c r="C76" s="12">
        <f t="shared" si="1"/>
        <v>2020</v>
      </c>
      <c r="D76" s="9" t="s">
        <v>13</v>
      </c>
      <c r="E76" s="10">
        <v>471.0</v>
      </c>
      <c r="F76" s="11">
        <v>41001.0</v>
      </c>
      <c r="G76" s="10">
        <v>671.0</v>
      </c>
      <c r="H76" s="10">
        <v>468.0</v>
      </c>
    </row>
    <row r="77" ht="14.25" customHeight="1">
      <c r="A77" s="6" t="s">
        <v>28</v>
      </c>
      <c r="B77" s="7">
        <v>44083.0</v>
      </c>
      <c r="C77" s="12">
        <f t="shared" si="1"/>
        <v>2020</v>
      </c>
      <c r="D77" s="9" t="s">
        <v>9</v>
      </c>
      <c r="E77" s="10">
        <v>1035.0</v>
      </c>
      <c r="F77" s="11">
        <v>37766.0</v>
      </c>
      <c r="G77" s="10">
        <v>1737.0</v>
      </c>
      <c r="H77" s="10">
        <v>1035.0</v>
      </c>
    </row>
    <row r="78" ht="14.25" customHeight="1">
      <c r="A78" s="6" t="s">
        <v>28</v>
      </c>
      <c r="B78" s="7">
        <v>44083.0</v>
      </c>
      <c r="C78" s="12">
        <f t="shared" si="1"/>
        <v>2020</v>
      </c>
      <c r="D78" s="9" t="s">
        <v>10</v>
      </c>
      <c r="E78" s="10">
        <v>904.0</v>
      </c>
      <c r="F78" s="11">
        <v>41510.0</v>
      </c>
      <c r="G78" s="10">
        <v>1715.0</v>
      </c>
      <c r="H78" s="10">
        <v>892.0</v>
      </c>
    </row>
    <row r="79" ht="14.25" customHeight="1">
      <c r="A79" s="6" t="s">
        <v>28</v>
      </c>
      <c r="B79" s="7">
        <v>44083.0</v>
      </c>
      <c r="C79" s="12">
        <f t="shared" si="1"/>
        <v>2020</v>
      </c>
      <c r="D79" s="9" t="s">
        <v>11</v>
      </c>
      <c r="E79" s="10">
        <v>354.0</v>
      </c>
      <c r="F79" s="11">
        <v>26644.0</v>
      </c>
      <c r="G79" s="10">
        <v>525.0</v>
      </c>
      <c r="H79" s="10">
        <v>350.0</v>
      </c>
    </row>
    <row r="80" ht="14.25" customHeight="1">
      <c r="A80" s="6" t="s">
        <v>28</v>
      </c>
      <c r="B80" s="7">
        <v>44083.0</v>
      </c>
      <c r="C80" s="12">
        <f t="shared" si="1"/>
        <v>2020</v>
      </c>
      <c r="D80" s="9" t="s">
        <v>12</v>
      </c>
      <c r="E80" s="10">
        <v>496.0</v>
      </c>
      <c r="F80" s="11">
        <v>7399.0</v>
      </c>
      <c r="G80" s="10">
        <v>691.0</v>
      </c>
      <c r="H80" s="10">
        <v>488.0</v>
      </c>
    </row>
    <row r="81" ht="14.25" customHeight="1">
      <c r="A81" s="6" t="s">
        <v>28</v>
      </c>
      <c r="B81" s="7">
        <v>44083.0</v>
      </c>
      <c r="C81" s="12">
        <f t="shared" si="1"/>
        <v>2020</v>
      </c>
      <c r="D81" s="9" t="s">
        <v>13</v>
      </c>
      <c r="E81" s="10">
        <v>470.0</v>
      </c>
      <c r="F81" s="11">
        <v>40790.0</v>
      </c>
      <c r="G81" s="10">
        <v>672.0</v>
      </c>
      <c r="H81" s="10">
        <v>470.0</v>
      </c>
    </row>
    <row r="82" ht="14.25" customHeight="1">
      <c r="A82" s="6" t="s">
        <v>29</v>
      </c>
      <c r="B82" s="7">
        <v>44062.0</v>
      </c>
      <c r="C82" s="12">
        <f t="shared" si="1"/>
        <v>2020</v>
      </c>
      <c r="D82" s="9" t="s">
        <v>9</v>
      </c>
      <c r="E82" s="10">
        <v>1034.0</v>
      </c>
      <c r="F82" s="11">
        <v>35710.0</v>
      </c>
      <c r="G82" s="10">
        <v>2099.0</v>
      </c>
      <c r="H82" s="10">
        <v>1019.0</v>
      </c>
    </row>
    <row r="83" ht="14.25" customHeight="1">
      <c r="A83" s="6" t="s">
        <v>29</v>
      </c>
      <c r="B83" s="7">
        <v>44062.0</v>
      </c>
      <c r="C83" s="12">
        <f t="shared" si="1"/>
        <v>2020</v>
      </c>
      <c r="D83" s="9" t="s">
        <v>10</v>
      </c>
      <c r="E83" s="10">
        <v>923.0</v>
      </c>
      <c r="F83" s="11">
        <v>38802.0</v>
      </c>
      <c r="G83" s="10">
        <v>1727.0</v>
      </c>
      <c r="H83" s="10">
        <v>912.0</v>
      </c>
    </row>
    <row r="84" ht="14.25" customHeight="1">
      <c r="A84" s="6" t="s">
        <v>29</v>
      </c>
      <c r="B84" s="7">
        <v>44062.0</v>
      </c>
      <c r="C84" s="12">
        <f t="shared" si="1"/>
        <v>2020</v>
      </c>
      <c r="D84" s="9" t="s">
        <v>11</v>
      </c>
      <c r="E84" s="10">
        <v>357.0</v>
      </c>
      <c r="F84" s="11">
        <v>25006.0</v>
      </c>
      <c r="G84" s="10">
        <v>586.0</v>
      </c>
      <c r="H84" s="10">
        <v>356.0</v>
      </c>
    </row>
    <row r="85" ht="14.25" customHeight="1">
      <c r="A85" s="6" t="s">
        <v>29</v>
      </c>
      <c r="B85" s="7">
        <v>44062.0</v>
      </c>
      <c r="C85" s="12">
        <f t="shared" si="1"/>
        <v>2020</v>
      </c>
      <c r="D85" s="9" t="s">
        <v>12</v>
      </c>
      <c r="E85" s="10">
        <v>495.0</v>
      </c>
      <c r="F85" s="11">
        <v>7432.0</v>
      </c>
      <c r="G85" s="10">
        <v>797.0</v>
      </c>
      <c r="H85" s="10">
        <v>491.0</v>
      </c>
    </row>
    <row r="86" ht="14.25" customHeight="1">
      <c r="A86" s="6" t="s">
        <v>29</v>
      </c>
      <c r="B86" s="7">
        <v>44062.0</v>
      </c>
      <c r="C86" s="12">
        <f t="shared" si="1"/>
        <v>2020</v>
      </c>
      <c r="D86" s="9" t="s">
        <v>13</v>
      </c>
      <c r="E86" s="10">
        <v>474.0</v>
      </c>
      <c r="F86" s="11">
        <v>38110.0</v>
      </c>
      <c r="G86" s="10">
        <v>764.0</v>
      </c>
      <c r="H86" s="10">
        <v>467.0</v>
      </c>
    </row>
    <row r="87" ht="14.25" customHeight="1">
      <c r="A87" s="6" t="s">
        <v>30</v>
      </c>
      <c r="B87" s="7">
        <v>44048.0</v>
      </c>
      <c r="C87" s="12">
        <f t="shared" si="1"/>
        <v>2020</v>
      </c>
      <c r="D87" s="9" t="s">
        <v>9</v>
      </c>
      <c r="E87" s="10">
        <v>1022.0</v>
      </c>
      <c r="F87" s="11">
        <v>33000.0</v>
      </c>
      <c r="G87" s="10">
        <v>2047.0</v>
      </c>
      <c r="H87" s="10">
        <v>1007.0</v>
      </c>
    </row>
    <row r="88" ht="14.25" customHeight="1">
      <c r="A88" s="6" t="s">
        <v>30</v>
      </c>
      <c r="B88" s="7">
        <v>44048.0</v>
      </c>
      <c r="C88" s="12">
        <f t="shared" si="1"/>
        <v>2020</v>
      </c>
      <c r="D88" s="9" t="s">
        <v>10</v>
      </c>
      <c r="E88" s="10">
        <v>932.0</v>
      </c>
      <c r="F88" s="11">
        <v>37102.0</v>
      </c>
      <c r="G88" s="10">
        <v>1985.0</v>
      </c>
      <c r="H88" s="10">
        <v>928.0</v>
      </c>
    </row>
    <row r="89" ht="14.25" customHeight="1">
      <c r="A89" s="6" t="s">
        <v>30</v>
      </c>
      <c r="B89" s="7">
        <v>44048.0</v>
      </c>
      <c r="C89" s="12">
        <f t="shared" si="1"/>
        <v>2020</v>
      </c>
      <c r="D89" s="9" t="s">
        <v>11</v>
      </c>
      <c r="E89" s="10">
        <v>358.0</v>
      </c>
      <c r="F89" s="11">
        <v>24100.0</v>
      </c>
      <c r="G89" s="10">
        <v>658.0</v>
      </c>
      <c r="H89" s="10">
        <v>354.0</v>
      </c>
    </row>
    <row r="90" ht="14.25" customHeight="1">
      <c r="A90" s="6" t="s">
        <v>30</v>
      </c>
      <c r="B90" s="7">
        <v>44048.0</v>
      </c>
      <c r="C90" s="12">
        <f t="shared" si="1"/>
        <v>2020</v>
      </c>
      <c r="D90" s="9" t="s">
        <v>12</v>
      </c>
      <c r="E90" s="10">
        <v>503.0</v>
      </c>
      <c r="F90" s="11">
        <v>7701.0</v>
      </c>
      <c r="G90" s="10">
        <v>720.0</v>
      </c>
      <c r="H90" s="10">
        <v>497.0</v>
      </c>
    </row>
    <row r="91" ht="14.25" customHeight="1">
      <c r="A91" s="6" t="s">
        <v>30</v>
      </c>
      <c r="B91" s="7">
        <v>44048.0</v>
      </c>
      <c r="C91" s="12">
        <f t="shared" si="1"/>
        <v>2020</v>
      </c>
      <c r="D91" s="9" t="s">
        <v>13</v>
      </c>
      <c r="E91" s="10">
        <v>472.0</v>
      </c>
      <c r="F91" s="11">
        <v>36502.0</v>
      </c>
      <c r="G91" s="10">
        <v>784.0</v>
      </c>
      <c r="H91" s="10">
        <v>466.0</v>
      </c>
    </row>
    <row r="92" ht="14.25" customHeight="1">
      <c r="A92" s="6" t="s">
        <v>31</v>
      </c>
      <c r="B92" s="7">
        <v>44034.0</v>
      </c>
      <c r="C92" s="12">
        <f t="shared" si="1"/>
        <v>2020</v>
      </c>
      <c r="D92" s="9" t="s">
        <v>9</v>
      </c>
      <c r="E92" s="10">
        <v>1304.0</v>
      </c>
      <c r="F92" s="11">
        <v>32699.0</v>
      </c>
      <c r="G92" s="10">
        <v>2485.0</v>
      </c>
      <c r="H92" s="10">
        <v>1290.0</v>
      </c>
    </row>
    <row r="93" ht="14.25" customHeight="1">
      <c r="A93" s="6" t="s">
        <v>31</v>
      </c>
      <c r="B93" s="7">
        <v>44034.0</v>
      </c>
      <c r="C93" s="12">
        <f t="shared" si="1"/>
        <v>2020</v>
      </c>
      <c r="D93" s="9" t="s">
        <v>10</v>
      </c>
      <c r="E93" s="10">
        <v>1339.0</v>
      </c>
      <c r="F93" s="11">
        <v>35001.0</v>
      </c>
      <c r="G93" s="10">
        <v>2497.0</v>
      </c>
      <c r="H93" s="10">
        <v>1316.0</v>
      </c>
    </row>
    <row r="94" ht="14.25" customHeight="1">
      <c r="A94" s="6" t="s">
        <v>31</v>
      </c>
      <c r="B94" s="7">
        <v>44034.0</v>
      </c>
      <c r="C94" s="12">
        <f t="shared" si="1"/>
        <v>2020</v>
      </c>
      <c r="D94" s="9" t="s">
        <v>11</v>
      </c>
      <c r="E94" s="10">
        <v>489.0</v>
      </c>
      <c r="F94" s="11">
        <v>23888.0</v>
      </c>
      <c r="G94" s="10">
        <v>759.0</v>
      </c>
      <c r="H94" s="10">
        <v>482.0</v>
      </c>
    </row>
    <row r="95" ht="14.25" customHeight="1">
      <c r="A95" s="6" t="s">
        <v>31</v>
      </c>
      <c r="B95" s="7">
        <v>44034.0</v>
      </c>
      <c r="C95" s="12">
        <f t="shared" si="1"/>
        <v>2020</v>
      </c>
      <c r="D95" s="9" t="s">
        <v>12</v>
      </c>
      <c r="E95" s="10">
        <v>869.0</v>
      </c>
      <c r="F95" s="11">
        <v>6510.0</v>
      </c>
      <c r="G95" s="10">
        <v>1355.0</v>
      </c>
      <c r="H95" s="10">
        <v>864.0</v>
      </c>
    </row>
    <row r="96" ht="14.25" customHeight="1">
      <c r="A96" s="6" t="s">
        <v>31</v>
      </c>
      <c r="B96" s="7">
        <v>44034.0</v>
      </c>
      <c r="C96" s="12">
        <f t="shared" si="1"/>
        <v>2020</v>
      </c>
      <c r="D96" s="9" t="s">
        <v>13</v>
      </c>
      <c r="E96" s="10">
        <v>448.0</v>
      </c>
      <c r="F96" s="11">
        <v>35001.0</v>
      </c>
      <c r="G96" s="10">
        <v>714.0</v>
      </c>
      <c r="H96" s="10">
        <v>438.0</v>
      </c>
    </row>
    <row r="97" ht="14.25" customHeight="1">
      <c r="A97" s="6" t="s">
        <v>32</v>
      </c>
      <c r="B97" s="7">
        <v>44020.0</v>
      </c>
      <c r="C97" s="12">
        <f t="shared" si="1"/>
        <v>2020</v>
      </c>
      <c r="D97" s="9" t="s">
        <v>9</v>
      </c>
      <c r="E97" s="10">
        <v>1289.0</v>
      </c>
      <c r="F97" s="11">
        <v>33520.0</v>
      </c>
      <c r="G97" s="10">
        <v>3061.0</v>
      </c>
      <c r="H97" s="10">
        <v>1286.0</v>
      </c>
    </row>
    <row r="98" ht="14.25" customHeight="1">
      <c r="A98" s="6" t="s">
        <v>32</v>
      </c>
      <c r="B98" s="7">
        <v>44020.0</v>
      </c>
      <c r="C98" s="12">
        <f t="shared" si="1"/>
        <v>2020</v>
      </c>
      <c r="D98" s="9" t="s">
        <v>10</v>
      </c>
      <c r="E98" s="10">
        <v>1291.0</v>
      </c>
      <c r="F98" s="11">
        <v>35889.0</v>
      </c>
      <c r="G98" s="10">
        <v>3160.0</v>
      </c>
      <c r="H98" s="10">
        <v>1260.0</v>
      </c>
    </row>
    <row r="99" ht="14.25" customHeight="1">
      <c r="A99" s="6" t="s">
        <v>32</v>
      </c>
      <c r="B99" s="7">
        <v>44020.0</v>
      </c>
      <c r="C99" s="12">
        <f t="shared" si="1"/>
        <v>2020</v>
      </c>
      <c r="D99" s="9" t="s">
        <v>11</v>
      </c>
      <c r="E99" s="10">
        <v>489.0</v>
      </c>
      <c r="F99" s="11">
        <v>24502.0</v>
      </c>
      <c r="G99" s="10">
        <v>866.0</v>
      </c>
      <c r="H99" s="10">
        <v>481.0</v>
      </c>
    </row>
    <row r="100" ht="14.25" customHeight="1">
      <c r="A100" s="6" t="s">
        <v>32</v>
      </c>
      <c r="B100" s="7">
        <v>44020.0</v>
      </c>
      <c r="C100" s="12">
        <f t="shared" si="1"/>
        <v>2020</v>
      </c>
      <c r="D100" s="9" t="s">
        <v>12</v>
      </c>
      <c r="E100" s="10">
        <v>869.0</v>
      </c>
      <c r="F100" s="11">
        <v>7702.0</v>
      </c>
      <c r="G100" s="10">
        <v>1611.0</v>
      </c>
      <c r="H100" s="10">
        <v>856.0</v>
      </c>
    </row>
    <row r="101" ht="14.25" customHeight="1">
      <c r="A101" s="6" t="s">
        <v>32</v>
      </c>
      <c r="B101" s="7">
        <v>44020.0</v>
      </c>
      <c r="C101" s="12">
        <f t="shared" si="1"/>
        <v>2020</v>
      </c>
      <c r="D101" s="9" t="s">
        <v>13</v>
      </c>
      <c r="E101" s="10">
        <v>444.0</v>
      </c>
      <c r="F101" s="11">
        <v>34989.0</v>
      </c>
      <c r="G101" s="10">
        <v>937.0</v>
      </c>
      <c r="H101" s="10">
        <v>436.0</v>
      </c>
    </row>
    <row r="102" ht="14.25" customHeight="1">
      <c r="A102" s="6" t="s">
        <v>33</v>
      </c>
      <c r="B102" s="7">
        <v>43908.0</v>
      </c>
      <c r="C102" s="12">
        <f t="shared" si="1"/>
        <v>2020</v>
      </c>
      <c r="D102" s="9" t="s">
        <v>9</v>
      </c>
      <c r="E102" s="10">
        <v>982.0</v>
      </c>
      <c r="F102" s="11">
        <v>31210.0</v>
      </c>
      <c r="G102" s="10">
        <v>1421.0</v>
      </c>
      <c r="H102" s="10">
        <v>962.0</v>
      </c>
    </row>
    <row r="103" ht="14.25" customHeight="1">
      <c r="A103" s="6" t="s">
        <v>33</v>
      </c>
      <c r="B103" s="7">
        <v>43908.0</v>
      </c>
      <c r="C103" s="12">
        <f t="shared" si="1"/>
        <v>2020</v>
      </c>
      <c r="D103" s="9" t="s">
        <v>10</v>
      </c>
      <c r="E103" s="10">
        <v>992.0</v>
      </c>
      <c r="F103" s="11">
        <v>30012.0</v>
      </c>
      <c r="G103" s="10">
        <v>1366.0</v>
      </c>
      <c r="H103" s="10">
        <v>943.0</v>
      </c>
    </row>
    <row r="104" ht="14.25" customHeight="1">
      <c r="A104" s="6" t="s">
        <v>33</v>
      </c>
      <c r="B104" s="7">
        <v>43908.0</v>
      </c>
      <c r="C104" s="12">
        <f t="shared" si="1"/>
        <v>2020</v>
      </c>
      <c r="D104" s="9" t="s">
        <v>11</v>
      </c>
      <c r="E104" s="10">
        <v>448.0</v>
      </c>
      <c r="F104" s="11">
        <v>22002.0</v>
      </c>
      <c r="G104" s="10">
        <v>708.0</v>
      </c>
      <c r="H104" s="10">
        <v>448.0</v>
      </c>
    </row>
    <row r="105" ht="14.25" customHeight="1">
      <c r="A105" s="6" t="s">
        <v>33</v>
      </c>
      <c r="B105" s="7">
        <v>43908.0</v>
      </c>
      <c r="C105" s="12">
        <f t="shared" si="1"/>
        <v>2020</v>
      </c>
      <c r="D105" s="9" t="s">
        <v>12</v>
      </c>
      <c r="E105" s="10">
        <v>581.0</v>
      </c>
      <c r="F105" s="11">
        <v>4489.0</v>
      </c>
      <c r="G105" s="10">
        <v>757.0</v>
      </c>
      <c r="H105" s="10">
        <v>576.0</v>
      </c>
    </row>
    <row r="106" ht="14.25" customHeight="1">
      <c r="A106" s="6" t="s">
        <v>33</v>
      </c>
      <c r="B106" s="7">
        <v>43908.0</v>
      </c>
      <c r="C106" s="12">
        <f t="shared" si="1"/>
        <v>2020</v>
      </c>
      <c r="D106" s="9" t="s">
        <v>13</v>
      </c>
      <c r="E106" s="10">
        <v>331.0</v>
      </c>
      <c r="F106" s="11">
        <v>32500.0</v>
      </c>
      <c r="G106" s="10">
        <v>503.0</v>
      </c>
      <c r="H106" s="10">
        <v>324.0</v>
      </c>
    </row>
    <row r="107" ht="14.25" customHeight="1">
      <c r="A107" s="6" t="s">
        <v>34</v>
      </c>
      <c r="B107" s="7">
        <v>43894.0</v>
      </c>
      <c r="C107" s="12">
        <f t="shared" si="1"/>
        <v>2020</v>
      </c>
      <c r="D107" s="9" t="s">
        <v>9</v>
      </c>
      <c r="E107" s="10">
        <v>978.0</v>
      </c>
      <c r="F107" s="11">
        <v>32699.0</v>
      </c>
      <c r="G107" s="10">
        <v>1436.0</v>
      </c>
      <c r="H107" s="10">
        <v>973.0</v>
      </c>
    </row>
    <row r="108" ht="14.25" customHeight="1">
      <c r="A108" s="6" t="s">
        <v>34</v>
      </c>
      <c r="B108" s="7">
        <v>43894.0</v>
      </c>
      <c r="C108" s="12">
        <f t="shared" si="1"/>
        <v>2020</v>
      </c>
      <c r="D108" s="9" t="s">
        <v>10</v>
      </c>
      <c r="E108" s="10">
        <v>987.0</v>
      </c>
      <c r="F108" s="11">
        <v>32801.0</v>
      </c>
      <c r="G108" s="10">
        <v>1347.0</v>
      </c>
      <c r="H108" s="10">
        <v>987.0</v>
      </c>
    </row>
    <row r="109" ht="14.25" customHeight="1">
      <c r="A109" s="6" t="s">
        <v>34</v>
      </c>
      <c r="B109" s="7">
        <v>43894.0</v>
      </c>
      <c r="C109" s="12">
        <f t="shared" si="1"/>
        <v>2020</v>
      </c>
      <c r="D109" s="9" t="s">
        <v>11</v>
      </c>
      <c r="E109" s="10">
        <v>315.0</v>
      </c>
      <c r="F109" s="11">
        <v>24202.0</v>
      </c>
      <c r="G109" s="10">
        <v>504.0</v>
      </c>
      <c r="H109" s="10">
        <v>315.0</v>
      </c>
    </row>
    <row r="110" ht="14.25" customHeight="1">
      <c r="A110" s="6" t="s">
        <v>34</v>
      </c>
      <c r="B110" s="7">
        <v>43894.0</v>
      </c>
      <c r="C110" s="12">
        <f t="shared" si="1"/>
        <v>2020</v>
      </c>
      <c r="D110" s="9" t="s">
        <v>12</v>
      </c>
      <c r="E110" s="10">
        <v>593.0</v>
      </c>
      <c r="F110" s="11">
        <v>4310.0</v>
      </c>
      <c r="G110" s="10">
        <v>785.0</v>
      </c>
      <c r="H110" s="10">
        <v>587.0</v>
      </c>
    </row>
    <row r="111" ht="14.25" customHeight="1">
      <c r="A111" s="6" t="s">
        <v>34</v>
      </c>
      <c r="B111" s="7">
        <v>43894.0</v>
      </c>
      <c r="C111" s="12">
        <f t="shared" si="1"/>
        <v>2020</v>
      </c>
      <c r="D111" s="9" t="s">
        <v>13</v>
      </c>
      <c r="E111" s="10">
        <v>333.0</v>
      </c>
      <c r="F111" s="11">
        <v>32500.0</v>
      </c>
      <c r="G111" s="10">
        <v>512.0</v>
      </c>
      <c r="H111" s="10">
        <v>331.0</v>
      </c>
    </row>
    <row r="112" ht="14.25" customHeight="1">
      <c r="A112" s="6" t="s">
        <v>35</v>
      </c>
      <c r="B112" s="7">
        <v>43880.0</v>
      </c>
      <c r="C112" s="12">
        <f t="shared" si="1"/>
        <v>2020</v>
      </c>
      <c r="D112" s="9" t="s">
        <v>9</v>
      </c>
      <c r="E112" s="10">
        <v>982.0</v>
      </c>
      <c r="F112" s="11">
        <v>32999.0</v>
      </c>
      <c r="G112" s="10">
        <v>1564.0</v>
      </c>
      <c r="H112" s="10">
        <v>973.0</v>
      </c>
    </row>
    <row r="113" ht="14.25" customHeight="1">
      <c r="A113" s="6" t="s">
        <v>35</v>
      </c>
      <c r="B113" s="7">
        <v>43880.0</v>
      </c>
      <c r="C113" s="12">
        <f t="shared" si="1"/>
        <v>2020</v>
      </c>
      <c r="D113" s="9" t="s">
        <v>10</v>
      </c>
      <c r="E113" s="10">
        <v>987.0</v>
      </c>
      <c r="F113" s="11">
        <v>32889.0</v>
      </c>
      <c r="G113" s="10">
        <v>1459.0</v>
      </c>
      <c r="H113" s="10">
        <v>978.0</v>
      </c>
    </row>
    <row r="114" ht="14.25" customHeight="1">
      <c r="A114" s="6" t="s">
        <v>35</v>
      </c>
      <c r="B114" s="7">
        <v>43880.0</v>
      </c>
      <c r="C114" s="12">
        <f t="shared" si="1"/>
        <v>2020</v>
      </c>
      <c r="D114" s="9" t="s">
        <v>11</v>
      </c>
      <c r="E114" s="10">
        <v>352.0</v>
      </c>
      <c r="F114" s="11">
        <v>25001.0</v>
      </c>
      <c r="G114" s="10">
        <v>561.0</v>
      </c>
      <c r="H114" s="10">
        <v>219.0</v>
      </c>
    </row>
    <row r="115" ht="14.25" customHeight="1">
      <c r="A115" s="6" t="s">
        <v>35</v>
      </c>
      <c r="B115" s="7">
        <v>43880.0</v>
      </c>
      <c r="C115" s="12">
        <f t="shared" si="1"/>
        <v>2020</v>
      </c>
      <c r="D115" s="9" t="s">
        <v>12</v>
      </c>
      <c r="E115" s="10">
        <v>577.0</v>
      </c>
      <c r="F115" s="11">
        <v>4309.0</v>
      </c>
      <c r="G115" s="10">
        <v>729.0</v>
      </c>
      <c r="H115" s="10">
        <v>574.0</v>
      </c>
    </row>
    <row r="116" ht="14.25" customHeight="1">
      <c r="A116" s="6" t="s">
        <v>35</v>
      </c>
      <c r="B116" s="7">
        <v>43880.0</v>
      </c>
      <c r="C116" s="12">
        <f t="shared" si="1"/>
        <v>2020</v>
      </c>
      <c r="D116" s="9" t="s">
        <v>13</v>
      </c>
      <c r="E116" s="10">
        <v>328.0</v>
      </c>
      <c r="F116" s="11">
        <v>33301.0</v>
      </c>
      <c r="G116" s="10">
        <v>550.0</v>
      </c>
      <c r="H116" s="10">
        <v>324.0</v>
      </c>
    </row>
    <row r="117" ht="14.25" customHeight="1">
      <c r="A117" s="6" t="s">
        <v>36</v>
      </c>
      <c r="B117" s="7">
        <v>43866.0</v>
      </c>
      <c r="C117" s="12">
        <f t="shared" si="1"/>
        <v>2020</v>
      </c>
      <c r="D117" s="9" t="s">
        <v>9</v>
      </c>
      <c r="E117" s="10">
        <v>982.0</v>
      </c>
      <c r="F117" s="11">
        <v>30010.0</v>
      </c>
      <c r="G117" s="10">
        <v>1204.0</v>
      </c>
      <c r="H117" s="10">
        <v>977.0</v>
      </c>
    </row>
    <row r="118" ht="14.25" customHeight="1">
      <c r="A118" s="6" t="s">
        <v>36</v>
      </c>
      <c r="B118" s="7">
        <v>43866.0</v>
      </c>
      <c r="C118" s="12">
        <f t="shared" si="1"/>
        <v>2020</v>
      </c>
      <c r="D118" s="9" t="s">
        <v>10</v>
      </c>
      <c r="E118" s="10">
        <v>984.0</v>
      </c>
      <c r="F118" s="11">
        <v>30890.0</v>
      </c>
      <c r="G118" s="10">
        <v>1173.0</v>
      </c>
      <c r="H118" s="10">
        <v>980.0</v>
      </c>
    </row>
    <row r="119" ht="14.25" customHeight="1">
      <c r="A119" s="6" t="s">
        <v>36</v>
      </c>
      <c r="B119" s="7">
        <v>43866.0</v>
      </c>
      <c r="C119" s="12">
        <f t="shared" si="1"/>
        <v>2020</v>
      </c>
      <c r="D119" s="9" t="s">
        <v>11</v>
      </c>
      <c r="E119" s="10">
        <v>314.0</v>
      </c>
      <c r="F119" s="11">
        <v>25013.0</v>
      </c>
      <c r="G119" s="10">
        <v>504.0</v>
      </c>
      <c r="H119" s="10">
        <v>314.0</v>
      </c>
    </row>
    <row r="120" ht="14.25" customHeight="1">
      <c r="A120" s="6" t="s">
        <v>36</v>
      </c>
      <c r="B120" s="7">
        <v>43866.0</v>
      </c>
      <c r="C120" s="12">
        <f t="shared" si="1"/>
        <v>2020</v>
      </c>
      <c r="D120" s="9" t="s">
        <v>12</v>
      </c>
      <c r="E120" s="10">
        <v>578.0</v>
      </c>
      <c r="F120" s="11">
        <v>4401.0</v>
      </c>
      <c r="G120" s="10">
        <v>821.0</v>
      </c>
      <c r="H120" s="10">
        <v>562.0</v>
      </c>
    </row>
    <row r="121" ht="14.25" customHeight="1">
      <c r="A121" s="6" t="s">
        <v>36</v>
      </c>
      <c r="B121" s="7">
        <v>43866.0</v>
      </c>
      <c r="C121" s="12">
        <f t="shared" si="1"/>
        <v>2020</v>
      </c>
      <c r="D121" s="9" t="s">
        <v>13</v>
      </c>
      <c r="E121" s="10">
        <v>335.0</v>
      </c>
      <c r="F121" s="11">
        <v>34900.0</v>
      </c>
      <c r="G121" s="10">
        <v>525.0</v>
      </c>
      <c r="H121" s="10">
        <v>330.0</v>
      </c>
    </row>
    <row r="122" ht="14.25" customHeight="1">
      <c r="A122" s="6" t="s">
        <v>37</v>
      </c>
      <c r="B122" s="7">
        <v>43852.0</v>
      </c>
      <c r="C122" s="12">
        <f t="shared" si="1"/>
        <v>2020</v>
      </c>
      <c r="D122" s="9" t="s">
        <v>9</v>
      </c>
      <c r="E122" s="10">
        <v>1034.0</v>
      </c>
      <c r="F122" s="11">
        <v>35010.0</v>
      </c>
      <c r="G122" s="10">
        <v>1390.0</v>
      </c>
      <c r="H122" s="10">
        <v>1025.0</v>
      </c>
    </row>
    <row r="123" ht="14.25" customHeight="1">
      <c r="A123" s="6" t="s">
        <v>37</v>
      </c>
      <c r="B123" s="7">
        <v>43852.0</v>
      </c>
      <c r="C123" s="12">
        <f t="shared" si="1"/>
        <v>2020</v>
      </c>
      <c r="D123" s="9" t="s">
        <v>10</v>
      </c>
      <c r="E123" s="10">
        <v>1012.0</v>
      </c>
      <c r="F123" s="11">
        <v>37705.0</v>
      </c>
      <c r="G123" s="10">
        <v>1157.0</v>
      </c>
      <c r="H123" s="10">
        <v>1008.0</v>
      </c>
    </row>
    <row r="124" ht="14.25" customHeight="1">
      <c r="A124" s="6" t="s">
        <v>37</v>
      </c>
      <c r="B124" s="7">
        <v>43852.0</v>
      </c>
      <c r="C124" s="12">
        <f t="shared" si="1"/>
        <v>2020</v>
      </c>
      <c r="D124" s="9" t="s">
        <v>11</v>
      </c>
      <c r="E124" s="10">
        <v>329.0</v>
      </c>
      <c r="F124" s="11">
        <v>25001.0</v>
      </c>
      <c r="G124" s="10">
        <v>504.0</v>
      </c>
      <c r="H124" s="10">
        <v>292.0</v>
      </c>
    </row>
    <row r="125" ht="14.25" customHeight="1">
      <c r="A125" s="6" t="s">
        <v>37</v>
      </c>
      <c r="B125" s="7">
        <v>43852.0</v>
      </c>
      <c r="C125" s="12">
        <f t="shared" si="1"/>
        <v>2020</v>
      </c>
      <c r="D125" s="9" t="s">
        <v>12</v>
      </c>
      <c r="E125" s="10">
        <v>693.0</v>
      </c>
      <c r="F125" s="11">
        <v>4610.0</v>
      </c>
      <c r="G125" s="10">
        <v>936.0</v>
      </c>
      <c r="H125" s="10">
        <v>693.0</v>
      </c>
    </row>
    <row r="126" ht="14.25" customHeight="1">
      <c r="A126" s="6" t="s">
        <v>37</v>
      </c>
      <c r="B126" s="7">
        <v>43852.0</v>
      </c>
      <c r="C126" s="12">
        <f t="shared" si="1"/>
        <v>2020</v>
      </c>
      <c r="D126" s="9" t="s">
        <v>13</v>
      </c>
      <c r="E126" s="10">
        <v>388.0</v>
      </c>
      <c r="F126" s="11">
        <v>37500.0</v>
      </c>
      <c r="G126" s="10">
        <v>528.0</v>
      </c>
      <c r="H126" s="10">
        <v>388.0</v>
      </c>
    </row>
    <row r="127" ht="14.25" customHeight="1">
      <c r="A127" s="6" t="s">
        <v>38</v>
      </c>
      <c r="B127" s="7">
        <v>43838.0</v>
      </c>
      <c r="C127" s="12">
        <f t="shared" si="1"/>
        <v>2020</v>
      </c>
      <c r="D127" s="9" t="s">
        <v>9</v>
      </c>
      <c r="E127" s="10">
        <v>1035.0</v>
      </c>
      <c r="F127" s="11">
        <v>35320.0</v>
      </c>
      <c r="G127" s="10">
        <v>1450.0</v>
      </c>
      <c r="H127" s="10">
        <v>1026.0</v>
      </c>
    </row>
    <row r="128" ht="14.25" customHeight="1">
      <c r="A128" s="6" t="s">
        <v>38</v>
      </c>
      <c r="B128" s="7">
        <v>43838.0</v>
      </c>
      <c r="C128" s="12">
        <f t="shared" si="1"/>
        <v>2020</v>
      </c>
      <c r="D128" s="9" t="s">
        <v>10</v>
      </c>
      <c r="E128" s="10">
        <v>1022.0</v>
      </c>
      <c r="F128" s="11">
        <v>37109.0</v>
      </c>
      <c r="G128" s="10">
        <v>1229.0</v>
      </c>
      <c r="H128" s="10">
        <v>1021.0</v>
      </c>
    </row>
    <row r="129" ht="14.25" customHeight="1">
      <c r="A129" s="6" t="s">
        <v>38</v>
      </c>
      <c r="B129" s="7">
        <v>43838.0</v>
      </c>
      <c r="C129" s="12">
        <f t="shared" si="1"/>
        <v>2020</v>
      </c>
      <c r="D129" s="9" t="s">
        <v>11</v>
      </c>
      <c r="E129" s="10">
        <v>321.0</v>
      </c>
      <c r="F129" s="11">
        <v>24402.0</v>
      </c>
      <c r="G129" s="10">
        <v>457.0</v>
      </c>
      <c r="H129" s="10">
        <v>321.0</v>
      </c>
    </row>
    <row r="130" ht="14.25" customHeight="1">
      <c r="A130" s="6" t="s">
        <v>38</v>
      </c>
      <c r="B130" s="7">
        <v>43838.0</v>
      </c>
      <c r="C130" s="12">
        <f t="shared" si="1"/>
        <v>2020</v>
      </c>
      <c r="D130" s="9" t="s">
        <v>12</v>
      </c>
      <c r="E130" s="10">
        <v>707.0</v>
      </c>
      <c r="F130" s="11">
        <v>3989.0</v>
      </c>
      <c r="G130" s="10">
        <v>1084.0</v>
      </c>
      <c r="H130" s="10">
        <v>706.0</v>
      </c>
    </row>
    <row r="131" ht="14.25" customHeight="1">
      <c r="A131" s="6" t="s">
        <v>38</v>
      </c>
      <c r="B131" s="7">
        <v>43838.0</v>
      </c>
      <c r="C131" s="12">
        <f t="shared" si="1"/>
        <v>2020</v>
      </c>
      <c r="D131" s="9" t="s">
        <v>13</v>
      </c>
      <c r="E131" s="10">
        <v>384.0</v>
      </c>
      <c r="F131" s="11">
        <v>38000.0</v>
      </c>
      <c r="G131" s="10">
        <v>541.0</v>
      </c>
      <c r="H131" s="10">
        <v>377.0</v>
      </c>
    </row>
    <row r="132" ht="14.25" customHeight="1">
      <c r="A132" s="6" t="s">
        <v>39</v>
      </c>
      <c r="B132" s="7">
        <v>43817.0</v>
      </c>
      <c r="C132" s="12">
        <f t="shared" si="1"/>
        <v>2019</v>
      </c>
      <c r="D132" s="9" t="s">
        <v>9</v>
      </c>
      <c r="E132" s="10">
        <v>1029.0</v>
      </c>
      <c r="F132" s="11">
        <v>32889.0</v>
      </c>
      <c r="G132" s="10">
        <v>1256.0</v>
      </c>
      <c r="H132" s="10">
        <v>1013.0</v>
      </c>
    </row>
    <row r="133" ht="14.25" customHeight="1">
      <c r="A133" s="6" t="s">
        <v>39</v>
      </c>
      <c r="B133" s="7">
        <v>43817.0</v>
      </c>
      <c r="C133" s="12">
        <f t="shared" si="1"/>
        <v>2019</v>
      </c>
      <c r="D133" s="9" t="s">
        <v>10</v>
      </c>
      <c r="E133" s="10">
        <v>1015.0</v>
      </c>
      <c r="F133" s="11">
        <v>36000.0</v>
      </c>
      <c r="G133" s="10">
        <v>1251.0</v>
      </c>
      <c r="H133" s="10">
        <v>1015.0</v>
      </c>
    </row>
    <row r="134" ht="14.25" customHeight="1">
      <c r="A134" s="6" t="s">
        <v>39</v>
      </c>
      <c r="B134" s="7">
        <v>43817.0</v>
      </c>
      <c r="C134" s="12">
        <f t="shared" si="1"/>
        <v>2019</v>
      </c>
      <c r="D134" s="9" t="s">
        <v>11</v>
      </c>
      <c r="E134" s="10">
        <v>318.0</v>
      </c>
      <c r="F134" s="11">
        <v>23200.0</v>
      </c>
      <c r="G134" s="10">
        <v>441.0</v>
      </c>
      <c r="H134" s="10">
        <v>307.0</v>
      </c>
    </row>
    <row r="135" ht="14.25" customHeight="1">
      <c r="A135" s="6" t="s">
        <v>39</v>
      </c>
      <c r="B135" s="7">
        <v>43817.0</v>
      </c>
      <c r="C135" s="12">
        <f t="shared" si="1"/>
        <v>2019</v>
      </c>
      <c r="D135" s="9" t="s">
        <v>12</v>
      </c>
      <c r="E135" s="10">
        <v>697.0</v>
      </c>
      <c r="F135" s="11">
        <v>3658.0</v>
      </c>
      <c r="G135" s="10">
        <v>850.0</v>
      </c>
      <c r="H135" s="10">
        <v>696.0</v>
      </c>
    </row>
    <row r="136" ht="14.25" customHeight="1">
      <c r="A136" s="6" t="s">
        <v>39</v>
      </c>
      <c r="B136" s="7">
        <v>43817.0</v>
      </c>
      <c r="C136" s="12">
        <f t="shared" si="1"/>
        <v>2019</v>
      </c>
      <c r="D136" s="9" t="s">
        <v>13</v>
      </c>
      <c r="E136" s="10">
        <v>384.0</v>
      </c>
      <c r="F136" s="11">
        <v>37989.0</v>
      </c>
      <c r="G136" s="10">
        <v>496.0</v>
      </c>
      <c r="H136" s="10">
        <v>373.0</v>
      </c>
    </row>
    <row r="137" ht="14.25" customHeight="1">
      <c r="A137" s="6" t="s">
        <v>40</v>
      </c>
      <c r="B137" s="7">
        <v>43803.0</v>
      </c>
      <c r="C137" s="12">
        <f t="shared" si="1"/>
        <v>2019</v>
      </c>
      <c r="D137" s="9" t="s">
        <v>9</v>
      </c>
      <c r="E137" s="10">
        <v>1030.0</v>
      </c>
      <c r="F137" s="11">
        <v>33009.0</v>
      </c>
      <c r="G137" s="10">
        <v>1386.0</v>
      </c>
      <c r="H137" s="10">
        <v>1013.0</v>
      </c>
    </row>
    <row r="138" ht="14.25" customHeight="1">
      <c r="A138" s="6" t="s">
        <v>40</v>
      </c>
      <c r="B138" s="7">
        <v>43803.0</v>
      </c>
      <c r="C138" s="12">
        <f t="shared" si="1"/>
        <v>2019</v>
      </c>
      <c r="D138" s="9" t="s">
        <v>10</v>
      </c>
      <c r="E138" s="10">
        <v>1013.0</v>
      </c>
      <c r="F138" s="11">
        <v>37900.0</v>
      </c>
      <c r="G138" s="10">
        <v>1265.0</v>
      </c>
      <c r="H138" s="10">
        <v>1003.0</v>
      </c>
    </row>
    <row r="139" ht="14.25" customHeight="1">
      <c r="A139" s="6" t="s">
        <v>40</v>
      </c>
      <c r="B139" s="7">
        <v>43803.0</v>
      </c>
      <c r="C139" s="12">
        <f t="shared" si="1"/>
        <v>2019</v>
      </c>
      <c r="D139" s="9" t="s">
        <v>11</v>
      </c>
      <c r="E139" s="10">
        <v>318.0</v>
      </c>
      <c r="F139" s="11">
        <v>23704.0</v>
      </c>
      <c r="G139" s="10">
        <v>402.0</v>
      </c>
      <c r="H139" s="10">
        <v>315.0</v>
      </c>
    </row>
    <row r="140" ht="14.25" customHeight="1">
      <c r="A140" s="6" t="s">
        <v>40</v>
      </c>
      <c r="B140" s="7">
        <v>43803.0</v>
      </c>
      <c r="C140" s="12">
        <f t="shared" si="1"/>
        <v>2019</v>
      </c>
      <c r="D140" s="9" t="s">
        <v>12</v>
      </c>
      <c r="E140" s="10">
        <v>693.0</v>
      </c>
      <c r="F140" s="11">
        <v>3789.0</v>
      </c>
      <c r="G140" s="10">
        <v>908.0</v>
      </c>
      <c r="H140" s="10">
        <v>678.0</v>
      </c>
    </row>
    <row r="141" ht="14.25" customHeight="1">
      <c r="A141" s="6" t="s">
        <v>40</v>
      </c>
      <c r="B141" s="7">
        <v>43803.0</v>
      </c>
      <c r="C141" s="12">
        <f t="shared" si="1"/>
        <v>2019</v>
      </c>
      <c r="D141" s="9" t="s">
        <v>13</v>
      </c>
      <c r="E141" s="10">
        <v>384.0</v>
      </c>
      <c r="F141" s="11">
        <v>38889.0</v>
      </c>
      <c r="G141" s="10">
        <v>518.0</v>
      </c>
      <c r="H141" s="10">
        <v>377.0</v>
      </c>
    </row>
    <row r="142" ht="14.25" customHeight="1">
      <c r="A142" s="6" t="s">
        <v>41</v>
      </c>
      <c r="B142" s="7">
        <v>43789.0</v>
      </c>
      <c r="C142" s="12">
        <f t="shared" si="1"/>
        <v>2019</v>
      </c>
      <c r="D142" s="9" t="s">
        <v>9</v>
      </c>
      <c r="E142" s="10">
        <v>1023.0</v>
      </c>
      <c r="F142" s="11">
        <v>32000.0</v>
      </c>
      <c r="G142" s="10">
        <v>1468.0</v>
      </c>
      <c r="H142" s="10">
        <v>1012.0</v>
      </c>
    </row>
    <row r="143" ht="14.25" customHeight="1">
      <c r="A143" s="6" t="s">
        <v>41</v>
      </c>
      <c r="B143" s="7">
        <v>43789.0</v>
      </c>
      <c r="C143" s="12">
        <f t="shared" si="1"/>
        <v>2019</v>
      </c>
      <c r="D143" s="9" t="s">
        <v>10</v>
      </c>
      <c r="E143" s="10">
        <v>1019.0</v>
      </c>
      <c r="F143" s="11">
        <v>39700.0</v>
      </c>
      <c r="G143" s="10">
        <v>1331.0</v>
      </c>
      <c r="H143" s="10">
        <v>1016.0</v>
      </c>
    </row>
    <row r="144" ht="14.25" customHeight="1">
      <c r="A144" s="6" t="s">
        <v>41</v>
      </c>
      <c r="B144" s="7">
        <v>43789.0</v>
      </c>
      <c r="C144" s="12">
        <f t="shared" si="1"/>
        <v>2019</v>
      </c>
      <c r="D144" s="9" t="s">
        <v>11</v>
      </c>
      <c r="E144" s="10">
        <v>322.0</v>
      </c>
      <c r="F144" s="11">
        <v>24502.0</v>
      </c>
      <c r="G144" s="10">
        <v>495.0</v>
      </c>
      <c r="H144" s="10">
        <v>322.0</v>
      </c>
    </row>
    <row r="145" ht="14.25" customHeight="1">
      <c r="A145" s="6" t="s">
        <v>41</v>
      </c>
      <c r="B145" s="7">
        <v>43789.0</v>
      </c>
      <c r="C145" s="12">
        <f t="shared" si="1"/>
        <v>2019</v>
      </c>
      <c r="D145" s="9" t="s">
        <v>12</v>
      </c>
      <c r="E145" s="10">
        <v>698.0</v>
      </c>
      <c r="F145" s="11">
        <v>3921.0</v>
      </c>
      <c r="G145" s="10">
        <v>974.0</v>
      </c>
      <c r="H145" s="10">
        <v>692.0</v>
      </c>
    </row>
    <row r="146" ht="14.25" customHeight="1">
      <c r="A146" s="6" t="s">
        <v>41</v>
      </c>
      <c r="B146" s="7">
        <v>43789.0</v>
      </c>
      <c r="C146" s="12">
        <f t="shared" si="1"/>
        <v>2019</v>
      </c>
      <c r="D146" s="9" t="s">
        <v>13</v>
      </c>
      <c r="E146" s="10">
        <v>390.0</v>
      </c>
      <c r="F146" s="11">
        <v>40889.0</v>
      </c>
      <c r="G146" s="10">
        <v>540.0</v>
      </c>
      <c r="H146" s="10">
        <v>383.0</v>
      </c>
    </row>
    <row r="147" ht="14.25" customHeight="1">
      <c r="A147" s="6" t="s">
        <v>42</v>
      </c>
      <c r="B147" s="7">
        <v>43775.0</v>
      </c>
      <c r="C147" s="12">
        <f t="shared" si="1"/>
        <v>2019</v>
      </c>
      <c r="D147" s="9" t="s">
        <v>9</v>
      </c>
      <c r="E147" s="10">
        <v>1043.0</v>
      </c>
      <c r="F147" s="11">
        <v>30000.0</v>
      </c>
      <c r="G147" s="10">
        <v>1302.0</v>
      </c>
      <c r="H147" s="10">
        <v>1031.0</v>
      </c>
    </row>
    <row r="148" ht="14.25" customHeight="1">
      <c r="A148" s="6" t="s">
        <v>42</v>
      </c>
      <c r="B148" s="7">
        <v>43775.0</v>
      </c>
      <c r="C148" s="12">
        <f t="shared" si="1"/>
        <v>2019</v>
      </c>
      <c r="D148" s="9" t="s">
        <v>10</v>
      </c>
      <c r="E148" s="10">
        <v>1017.0</v>
      </c>
      <c r="F148" s="11">
        <v>40009.0</v>
      </c>
      <c r="G148" s="10">
        <v>1296.0</v>
      </c>
      <c r="H148" s="10">
        <v>1016.0</v>
      </c>
    </row>
    <row r="149" ht="14.25" customHeight="1">
      <c r="A149" s="6" t="s">
        <v>42</v>
      </c>
      <c r="B149" s="7">
        <v>43775.0</v>
      </c>
      <c r="C149" s="12">
        <f t="shared" si="1"/>
        <v>2019</v>
      </c>
      <c r="D149" s="9" t="s">
        <v>11</v>
      </c>
      <c r="E149" s="10">
        <v>318.0</v>
      </c>
      <c r="F149" s="11">
        <v>25392.0</v>
      </c>
      <c r="G149" s="10">
        <v>440.0</v>
      </c>
      <c r="H149" s="10">
        <v>318.0</v>
      </c>
    </row>
    <row r="150" ht="14.25" customHeight="1">
      <c r="A150" s="6" t="s">
        <v>42</v>
      </c>
      <c r="B150" s="7">
        <v>43775.0</v>
      </c>
      <c r="C150" s="12">
        <f t="shared" si="1"/>
        <v>2019</v>
      </c>
      <c r="D150" s="9" t="s">
        <v>12</v>
      </c>
      <c r="E150" s="10">
        <v>693.0</v>
      </c>
      <c r="F150" s="11">
        <v>4100.0</v>
      </c>
      <c r="G150" s="10">
        <v>831.0</v>
      </c>
      <c r="H150" s="10">
        <v>691.0</v>
      </c>
    </row>
    <row r="151" ht="14.25" customHeight="1">
      <c r="A151" s="6" t="s">
        <v>42</v>
      </c>
      <c r="B151" s="7">
        <v>43775.0</v>
      </c>
      <c r="C151" s="12">
        <f t="shared" si="1"/>
        <v>2019</v>
      </c>
      <c r="D151" s="9" t="s">
        <v>13</v>
      </c>
      <c r="E151" s="10">
        <v>383.0</v>
      </c>
      <c r="F151" s="11">
        <v>40101.0</v>
      </c>
      <c r="G151" s="10">
        <v>587.0</v>
      </c>
      <c r="H151" s="10">
        <v>376.0</v>
      </c>
    </row>
    <row r="152" ht="14.25" customHeight="1">
      <c r="A152" s="6" t="s">
        <v>43</v>
      </c>
      <c r="B152" s="7">
        <v>43761.0</v>
      </c>
      <c r="C152" s="12">
        <f t="shared" si="1"/>
        <v>2019</v>
      </c>
      <c r="D152" s="9" t="s">
        <v>9</v>
      </c>
      <c r="E152" s="10">
        <v>1060.0</v>
      </c>
      <c r="F152" s="11">
        <v>32309.0</v>
      </c>
      <c r="G152" s="10">
        <v>1467.0</v>
      </c>
      <c r="H152" s="10">
        <v>1056.0</v>
      </c>
    </row>
    <row r="153" ht="14.25" customHeight="1">
      <c r="A153" s="6" t="s">
        <v>43</v>
      </c>
      <c r="B153" s="7">
        <v>43761.0</v>
      </c>
      <c r="C153" s="12">
        <f t="shared" si="1"/>
        <v>2019</v>
      </c>
      <c r="D153" s="9" t="s">
        <v>10</v>
      </c>
      <c r="E153" s="10">
        <v>1044.0</v>
      </c>
      <c r="F153" s="11">
        <v>41805.0</v>
      </c>
      <c r="G153" s="10">
        <v>1503.0</v>
      </c>
      <c r="H153" s="10">
        <v>1037.0</v>
      </c>
    </row>
    <row r="154" ht="14.25" customHeight="1">
      <c r="A154" s="6" t="s">
        <v>43</v>
      </c>
      <c r="B154" s="7">
        <v>43761.0</v>
      </c>
      <c r="C154" s="12">
        <f t="shared" si="1"/>
        <v>2019</v>
      </c>
      <c r="D154" s="9" t="s">
        <v>11</v>
      </c>
      <c r="E154" s="10">
        <v>284.0</v>
      </c>
      <c r="F154" s="11">
        <v>26001.0</v>
      </c>
      <c r="G154" s="10">
        <v>439.0</v>
      </c>
      <c r="H154" s="10">
        <v>279.0</v>
      </c>
    </row>
    <row r="155" ht="14.25" customHeight="1">
      <c r="A155" s="6" t="s">
        <v>43</v>
      </c>
      <c r="B155" s="7">
        <v>43761.0</v>
      </c>
      <c r="C155" s="12">
        <f t="shared" si="1"/>
        <v>2019</v>
      </c>
      <c r="D155" s="9" t="s">
        <v>12</v>
      </c>
      <c r="E155" s="10">
        <v>753.0</v>
      </c>
      <c r="F155" s="11">
        <v>3889.0</v>
      </c>
      <c r="G155" s="10">
        <v>989.0</v>
      </c>
      <c r="H155" s="10">
        <v>746.0</v>
      </c>
    </row>
    <row r="156" ht="14.25" customHeight="1">
      <c r="A156" s="6" t="s">
        <v>43</v>
      </c>
      <c r="B156" s="7">
        <v>43761.0</v>
      </c>
      <c r="C156" s="12">
        <f t="shared" si="1"/>
        <v>2019</v>
      </c>
      <c r="D156" s="9" t="s">
        <v>13</v>
      </c>
      <c r="E156" s="10">
        <v>369.0</v>
      </c>
      <c r="F156" s="11">
        <v>42020.0</v>
      </c>
      <c r="G156" s="10">
        <v>506.0</v>
      </c>
      <c r="H156" s="10">
        <v>356.0</v>
      </c>
    </row>
    <row r="157" ht="14.25" customHeight="1">
      <c r="A157" s="6" t="s">
        <v>44</v>
      </c>
      <c r="B157" s="7">
        <v>43747.0</v>
      </c>
      <c r="C157" s="12">
        <f t="shared" si="1"/>
        <v>2019</v>
      </c>
      <c r="D157" s="9" t="s">
        <v>9</v>
      </c>
      <c r="E157" s="10">
        <v>1057.0</v>
      </c>
      <c r="F157" s="11">
        <v>34001.0</v>
      </c>
      <c r="G157" s="10">
        <v>1659.0</v>
      </c>
      <c r="H157" s="10">
        <v>1033.0</v>
      </c>
    </row>
    <row r="158" ht="14.25" customHeight="1">
      <c r="A158" s="6" t="s">
        <v>44</v>
      </c>
      <c r="B158" s="7">
        <v>43747.0</v>
      </c>
      <c r="C158" s="12">
        <f t="shared" si="1"/>
        <v>2019</v>
      </c>
      <c r="D158" s="9" t="s">
        <v>10</v>
      </c>
      <c r="E158" s="10">
        <v>1048.0</v>
      </c>
      <c r="F158" s="11">
        <v>41361.0</v>
      </c>
      <c r="G158" s="10">
        <v>1559.0</v>
      </c>
      <c r="H158" s="10">
        <v>1042.0</v>
      </c>
    </row>
    <row r="159" ht="14.25" customHeight="1">
      <c r="A159" s="6" t="s">
        <v>44</v>
      </c>
      <c r="B159" s="7">
        <v>43747.0</v>
      </c>
      <c r="C159" s="12">
        <f t="shared" si="1"/>
        <v>2019</v>
      </c>
      <c r="D159" s="9" t="s">
        <v>11</v>
      </c>
      <c r="E159" s="10">
        <v>286.0</v>
      </c>
      <c r="F159" s="11">
        <v>26509.0</v>
      </c>
      <c r="G159" s="10">
        <v>522.0</v>
      </c>
      <c r="H159" s="10">
        <v>286.0</v>
      </c>
    </row>
    <row r="160" ht="14.25" customHeight="1">
      <c r="A160" s="6" t="s">
        <v>44</v>
      </c>
      <c r="B160" s="7">
        <v>43747.0</v>
      </c>
      <c r="C160" s="12">
        <f t="shared" si="1"/>
        <v>2019</v>
      </c>
      <c r="D160" s="9" t="s">
        <v>12</v>
      </c>
      <c r="E160" s="10">
        <v>765.0</v>
      </c>
      <c r="F160" s="11">
        <v>3800.0</v>
      </c>
      <c r="G160" s="10">
        <v>1036.0</v>
      </c>
      <c r="H160" s="10">
        <v>763.0</v>
      </c>
    </row>
    <row r="161" ht="14.25" customHeight="1">
      <c r="A161" s="6" t="s">
        <v>44</v>
      </c>
      <c r="B161" s="7">
        <v>43747.0</v>
      </c>
      <c r="C161" s="12">
        <f t="shared" si="1"/>
        <v>2019</v>
      </c>
      <c r="D161" s="9" t="s">
        <v>13</v>
      </c>
      <c r="E161" s="10">
        <v>364.0</v>
      </c>
      <c r="F161" s="11">
        <v>41001.0</v>
      </c>
      <c r="G161" s="10">
        <v>601.0</v>
      </c>
      <c r="H161" s="10">
        <v>358.0</v>
      </c>
    </row>
    <row r="162" ht="14.25" customHeight="1">
      <c r="A162" s="6" t="s">
        <v>45</v>
      </c>
      <c r="B162" s="7">
        <v>43726.0</v>
      </c>
      <c r="C162" s="12">
        <f t="shared" si="1"/>
        <v>2019</v>
      </c>
      <c r="D162" s="9" t="s">
        <v>9</v>
      </c>
      <c r="E162" s="10">
        <v>1056.0</v>
      </c>
      <c r="F162" s="11">
        <v>31759.0</v>
      </c>
      <c r="G162" s="10">
        <v>1453.0</v>
      </c>
      <c r="H162" s="10">
        <v>1053.0</v>
      </c>
    </row>
    <row r="163" ht="14.25" customHeight="1">
      <c r="A163" s="6" t="s">
        <v>45</v>
      </c>
      <c r="B163" s="7">
        <v>43726.0</v>
      </c>
      <c r="C163" s="12">
        <f t="shared" si="1"/>
        <v>2019</v>
      </c>
      <c r="D163" s="9" t="s">
        <v>10</v>
      </c>
      <c r="E163" s="10">
        <v>1044.0</v>
      </c>
      <c r="F163" s="11">
        <v>37000.0</v>
      </c>
      <c r="G163" s="10">
        <v>1418.0</v>
      </c>
      <c r="H163" s="10">
        <v>1042.0</v>
      </c>
    </row>
    <row r="164" ht="14.25" customHeight="1">
      <c r="A164" s="6" t="s">
        <v>45</v>
      </c>
      <c r="B164" s="7">
        <v>43726.0</v>
      </c>
      <c r="C164" s="12">
        <f t="shared" si="1"/>
        <v>2019</v>
      </c>
      <c r="D164" s="9" t="s">
        <v>11</v>
      </c>
      <c r="E164" s="10">
        <v>283.0</v>
      </c>
      <c r="F164" s="11">
        <v>25556.0</v>
      </c>
      <c r="G164" s="10">
        <v>544.0</v>
      </c>
      <c r="H164" s="10">
        <v>282.0</v>
      </c>
    </row>
    <row r="165" ht="14.25" customHeight="1">
      <c r="A165" s="6" t="s">
        <v>45</v>
      </c>
      <c r="B165" s="7">
        <v>43726.0</v>
      </c>
      <c r="C165" s="12">
        <f t="shared" si="1"/>
        <v>2019</v>
      </c>
      <c r="D165" s="9" t="s">
        <v>12</v>
      </c>
      <c r="E165" s="10">
        <v>907.0</v>
      </c>
      <c r="F165" s="11">
        <v>3601.0</v>
      </c>
      <c r="G165" s="10">
        <v>1197.0</v>
      </c>
      <c r="H165" s="10">
        <v>893.0</v>
      </c>
    </row>
    <row r="166" ht="14.25" customHeight="1">
      <c r="A166" s="6" t="s">
        <v>45</v>
      </c>
      <c r="B166" s="7">
        <v>43726.0</v>
      </c>
      <c r="C166" s="12">
        <f t="shared" si="1"/>
        <v>2019</v>
      </c>
      <c r="D166" s="9" t="s">
        <v>13</v>
      </c>
      <c r="E166" s="10">
        <v>365.0</v>
      </c>
      <c r="F166" s="11">
        <v>40000.0</v>
      </c>
      <c r="G166" s="10">
        <v>632.0</v>
      </c>
      <c r="H166" s="10">
        <v>350.0</v>
      </c>
    </row>
    <row r="167" ht="14.25" customHeight="1">
      <c r="A167" s="6" t="s">
        <v>46</v>
      </c>
      <c r="B167" s="7">
        <v>43712.0</v>
      </c>
      <c r="C167" s="12">
        <f t="shared" si="1"/>
        <v>2019</v>
      </c>
      <c r="D167" s="9" t="s">
        <v>9</v>
      </c>
      <c r="E167" s="10">
        <v>1056.0</v>
      </c>
      <c r="F167" s="11">
        <v>31783.0</v>
      </c>
      <c r="G167" s="10">
        <v>1656.0</v>
      </c>
      <c r="H167" s="10">
        <v>1056.0</v>
      </c>
    </row>
    <row r="168" ht="14.25" customHeight="1">
      <c r="A168" s="6" t="s">
        <v>46</v>
      </c>
      <c r="B168" s="7">
        <v>43712.0</v>
      </c>
      <c r="C168" s="12">
        <f t="shared" si="1"/>
        <v>2019</v>
      </c>
      <c r="D168" s="9" t="s">
        <v>10</v>
      </c>
      <c r="E168" s="10">
        <v>1046.0</v>
      </c>
      <c r="F168" s="11">
        <v>36001.0</v>
      </c>
      <c r="G168" s="10">
        <v>1289.0</v>
      </c>
      <c r="H168" s="10">
        <v>1040.0</v>
      </c>
    </row>
    <row r="169" ht="14.25" customHeight="1">
      <c r="A169" s="6" t="s">
        <v>46</v>
      </c>
      <c r="B169" s="7">
        <v>43712.0</v>
      </c>
      <c r="C169" s="12">
        <f t="shared" si="1"/>
        <v>2019</v>
      </c>
      <c r="D169" s="9" t="s">
        <v>11</v>
      </c>
      <c r="E169" s="10">
        <v>302.0</v>
      </c>
      <c r="F169" s="11">
        <v>25502.0</v>
      </c>
      <c r="G169" s="10">
        <v>446.0</v>
      </c>
      <c r="H169" s="10">
        <v>299.0</v>
      </c>
    </row>
    <row r="170" ht="14.25" customHeight="1">
      <c r="A170" s="6" t="s">
        <v>46</v>
      </c>
      <c r="B170" s="7">
        <v>43712.0</v>
      </c>
      <c r="C170" s="12">
        <f t="shared" si="1"/>
        <v>2019</v>
      </c>
      <c r="D170" s="9" t="s">
        <v>12</v>
      </c>
      <c r="E170" s="10">
        <v>739.0</v>
      </c>
      <c r="F170" s="11">
        <v>4089.0</v>
      </c>
      <c r="G170" s="10">
        <v>1086.0</v>
      </c>
      <c r="H170" s="10">
        <v>712.0</v>
      </c>
    </row>
    <row r="171" ht="14.25" customHeight="1">
      <c r="A171" s="6" t="s">
        <v>46</v>
      </c>
      <c r="B171" s="7">
        <v>43712.0</v>
      </c>
      <c r="C171" s="12">
        <f t="shared" si="1"/>
        <v>2019</v>
      </c>
      <c r="D171" s="9" t="s">
        <v>13</v>
      </c>
      <c r="E171" s="10">
        <v>359.0</v>
      </c>
      <c r="F171" s="11">
        <v>37912.0</v>
      </c>
      <c r="G171" s="10">
        <v>552.0</v>
      </c>
      <c r="H171" s="10">
        <v>350.0</v>
      </c>
    </row>
    <row r="172" ht="14.25" customHeight="1">
      <c r="A172" s="6" t="s">
        <v>47</v>
      </c>
      <c r="B172" s="7">
        <v>43698.0</v>
      </c>
      <c r="C172" s="12">
        <f t="shared" si="1"/>
        <v>2019</v>
      </c>
      <c r="D172" s="9" t="s">
        <v>9</v>
      </c>
      <c r="E172" s="10">
        <v>1062.0</v>
      </c>
      <c r="F172" s="11">
        <v>31917.0</v>
      </c>
      <c r="G172" s="10">
        <v>1725.0</v>
      </c>
      <c r="H172" s="10">
        <v>1062.0</v>
      </c>
    </row>
    <row r="173" ht="14.25" customHeight="1">
      <c r="A173" s="6" t="s">
        <v>47</v>
      </c>
      <c r="B173" s="7">
        <v>43698.0</v>
      </c>
      <c r="C173" s="12">
        <f t="shared" si="1"/>
        <v>2019</v>
      </c>
      <c r="D173" s="9" t="s">
        <v>10</v>
      </c>
      <c r="E173" s="10">
        <v>1045.0</v>
      </c>
      <c r="F173" s="11">
        <v>38602.0</v>
      </c>
      <c r="G173" s="10">
        <v>1415.0</v>
      </c>
      <c r="H173" s="10">
        <v>1043.0</v>
      </c>
    </row>
    <row r="174" ht="14.25" customHeight="1">
      <c r="A174" s="6" t="s">
        <v>47</v>
      </c>
      <c r="B174" s="7">
        <v>43698.0</v>
      </c>
      <c r="C174" s="12">
        <f t="shared" si="1"/>
        <v>2019</v>
      </c>
      <c r="D174" s="9" t="s">
        <v>11</v>
      </c>
      <c r="E174" s="10">
        <v>283.0</v>
      </c>
      <c r="F174" s="11">
        <v>26501.0</v>
      </c>
      <c r="G174" s="10">
        <v>446.0</v>
      </c>
      <c r="H174" s="10">
        <v>283.0</v>
      </c>
    </row>
    <row r="175" ht="14.25" customHeight="1">
      <c r="A175" s="6" t="s">
        <v>47</v>
      </c>
      <c r="B175" s="7">
        <v>43698.0</v>
      </c>
      <c r="C175" s="12">
        <f t="shared" si="1"/>
        <v>2019</v>
      </c>
      <c r="D175" s="9" t="s">
        <v>12</v>
      </c>
      <c r="E175" s="10">
        <v>742.0</v>
      </c>
      <c r="F175" s="11">
        <v>4301.0</v>
      </c>
      <c r="G175" s="10">
        <v>1010.0</v>
      </c>
      <c r="H175" s="10">
        <v>574.0</v>
      </c>
    </row>
    <row r="176" ht="14.25" customHeight="1">
      <c r="A176" s="6" t="s">
        <v>47</v>
      </c>
      <c r="B176" s="7">
        <v>43698.0</v>
      </c>
      <c r="C176" s="12">
        <f t="shared" si="1"/>
        <v>2019</v>
      </c>
      <c r="D176" s="9" t="s">
        <v>13</v>
      </c>
      <c r="E176" s="10">
        <v>363.0</v>
      </c>
      <c r="F176" s="11">
        <v>40002.0</v>
      </c>
      <c r="G176" s="10">
        <v>593.0</v>
      </c>
      <c r="H176" s="10">
        <v>353.0</v>
      </c>
    </row>
    <row r="177" ht="14.25" customHeight="1">
      <c r="A177" s="6" t="s">
        <v>48</v>
      </c>
      <c r="B177" s="7">
        <v>43684.0</v>
      </c>
      <c r="C177" s="12">
        <f t="shared" si="1"/>
        <v>2019</v>
      </c>
      <c r="D177" s="9" t="s">
        <v>9</v>
      </c>
      <c r="E177" s="10">
        <v>1059.0</v>
      </c>
      <c r="F177" s="11">
        <v>32725.0</v>
      </c>
      <c r="G177" s="10">
        <v>2023.0</v>
      </c>
      <c r="H177" s="10">
        <v>1059.0</v>
      </c>
    </row>
    <row r="178" ht="14.25" customHeight="1">
      <c r="A178" s="6" t="s">
        <v>48</v>
      </c>
      <c r="B178" s="7">
        <v>43684.0</v>
      </c>
      <c r="C178" s="12">
        <f t="shared" si="1"/>
        <v>2019</v>
      </c>
      <c r="D178" s="9" t="s">
        <v>10</v>
      </c>
      <c r="E178" s="10">
        <v>1047.0</v>
      </c>
      <c r="F178" s="11">
        <v>40001.0</v>
      </c>
      <c r="G178" s="10">
        <v>1487.0</v>
      </c>
      <c r="H178" s="10">
        <v>1043.0</v>
      </c>
    </row>
    <row r="179" ht="14.25" customHeight="1">
      <c r="A179" s="6" t="s">
        <v>48</v>
      </c>
      <c r="B179" s="7">
        <v>43684.0</v>
      </c>
      <c r="C179" s="12">
        <f t="shared" si="1"/>
        <v>2019</v>
      </c>
      <c r="D179" s="9" t="s">
        <v>11</v>
      </c>
      <c r="E179" s="10">
        <v>292.0</v>
      </c>
      <c r="F179" s="11">
        <v>27800.0</v>
      </c>
      <c r="G179" s="10">
        <v>492.0</v>
      </c>
      <c r="H179" s="10">
        <v>273.0</v>
      </c>
    </row>
    <row r="180" ht="14.25" customHeight="1">
      <c r="A180" s="6" t="s">
        <v>48</v>
      </c>
      <c r="B180" s="7">
        <v>43684.0</v>
      </c>
      <c r="C180" s="12">
        <f t="shared" si="1"/>
        <v>2019</v>
      </c>
      <c r="D180" s="9" t="s">
        <v>12</v>
      </c>
      <c r="E180" s="10">
        <v>751.0</v>
      </c>
      <c r="F180" s="11">
        <v>4400.0</v>
      </c>
      <c r="G180" s="10">
        <v>1040.0</v>
      </c>
      <c r="H180" s="10">
        <v>751.0</v>
      </c>
    </row>
    <row r="181" ht="14.25" customHeight="1">
      <c r="A181" s="6" t="s">
        <v>48</v>
      </c>
      <c r="B181" s="7">
        <v>43684.0</v>
      </c>
      <c r="C181" s="12">
        <f t="shared" si="1"/>
        <v>2019</v>
      </c>
      <c r="D181" s="9" t="s">
        <v>13</v>
      </c>
      <c r="E181" s="10">
        <v>357.0</v>
      </c>
      <c r="F181" s="11">
        <v>40512.0</v>
      </c>
      <c r="G181" s="10">
        <v>589.0</v>
      </c>
      <c r="H181" s="10">
        <v>353.0</v>
      </c>
    </row>
    <row r="182" ht="14.25" customHeight="1">
      <c r="A182" s="6" t="s">
        <v>49</v>
      </c>
      <c r="B182" s="7">
        <v>43663.0</v>
      </c>
      <c r="C182" s="12">
        <f t="shared" si="1"/>
        <v>2019</v>
      </c>
      <c r="D182" s="9" t="s">
        <v>9</v>
      </c>
      <c r="E182" s="10">
        <v>1623.0</v>
      </c>
      <c r="F182" s="11">
        <v>26667.0</v>
      </c>
      <c r="G182" s="10">
        <v>1902.0</v>
      </c>
      <c r="H182" s="10">
        <v>1617.0</v>
      </c>
    </row>
    <row r="183" ht="14.25" customHeight="1">
      <c r="A183" s="6" t="s">
        <v>49</v>
      </c>
      <c r="B183" s="7">
        <v>43663.0</v>
      </c>
      <c r="C183" s="12">
        <f t="shared" si="1"/>
        <v>2019</v>
      </c>
      <c r="D183" s="9" t="s">
        <v>10</v>
      </c>
      <c r="E183" s="10">
        <v>1143.0</v>
      </c>
      <c r="F183" s="11">
        <v>39406.0</v>
      </c>
      <c r="G183" s="10">
        <v>1677.0</v>
      </c>
      <c r="H183" s="10">
        <v>1140.0</v>
      </c>
    </row>
    <row r="184" ht="14.25" customHeight="1">
      <c r="A184" s="6" t="s">
        <v>49</v>
      </c>
      <c r="B184" s="7">
        <v>43663.0</v>
      </c>
      <c r="C184" s="12">
        <f t="shared" si="1"/>
        <v>2019</v>
      </c>
      <c r="D184" s="9" t="s">
        <v>11</v>
      </c>
      <c r="E184" s="10">
        <v>393.0</v>
      </c>
      <c r="F184" s="11">
        <v>24599.0</v>
      </c>
      <c r="G184" s="10">
        <v>657.0</v>
      </c>
      <c r="H184" s="10">
        <v>393.0</v>
      </c>
    </row>
    <row r="185" ht="14.25" customHeight="1">
      <c r="A185" s="6" t="s">
        <v>49</v>
      </c>
      <c r="B185" s="7">
        <v>43663.0</v>
      </c>
      <c r="C185" s="12">
        <f t="shared" si="1"/>
        <v>2019</v>
      </c>
      <c r="D185" s="9" t="s">
        <v>12</v>
      </c>
      <c r="E185" s="10">
        <v>900.0</v>
      </c>
      <c r="F185" s="11">
        <v>3554.0</v>
      </c>
      <c r="G185" s="10">
        <v>1193.0</v>
      </c>
      <c r="H185" s="10">
        <v>897.0</v>
      </c>
    </row>
    <row r="186" ht="14.25" customHeight="1">
      <c r="A186" s="6" t="s">
        <v>49</v>
      </c>
      <c r="B186" s="7">
        <v>43663.0</v>
      </c>
      <c r="C186" s="12">
        <f t="shared" si="1"/>
        <v>2019</v>
      </c>
      <c r="D186" s="9" t="s">
        <v>13</v>
      </c>
      <c r="E186" s="10">
        <v>375.0</v>
      </c>
      <c r="F186" s="11">
        <v>39889.0</v>
      </c>
      <c r="G186" s="10">
        <v>751.0</v>
      </c>
      <c r="H186" s="10">
        <v>367.0</v>
      </c>
    </row>
    <row r="187" ht="14.25" customHeight="1">
      <c r="A187" s="6" t="s">
        <v>50</v>
      </c>
      <c r="B187" s="7">
        <v>43649.0</v>
      </c>
      <c r="C187" s="12">
        <f t="shared" si="1"/>
        <v>2019</v>
      </c>
      <c r="D187" s="9" t="s">
        <v>9</v>
      </c>
      <c r="E187" s="10">
        <v>1431.0</v>
      </c>
      <c r="F187" s="11">
        <v>28589.0</v>
      </c>
      <c r="G187" s="10">
        <v>1795.0</v>
      </c>
      <c r="H187" s="10">
        <v>1428.0</v>
      </c>
    </row>
    <row r="188" ht="14.25" customHeight="1">
      <c r="A188" s="6" t="s">
        <v>50</v>
      </c>
      <c r="B188" s="7">
        <v>43649.0</v>
      </c>
      <c r="C188" s="12">
        <f t="shared" si="1"/>
        <v>2019</v>
      </c>
      <c r="D188" s="9" t="s">
        <v>10</v>
      </c>
      <c r="E188" s="10">
        <v>1141.0</v>
      </c>
      <c r="F188" s="11">
        <v>34000.0</v>
      </c>
      <c r="G188" s="10">
        <v>1390.0</v>
      </c>
      <c r="H188" s="10">
        <v>1135.0</v>
      </c>
    </row>
    <row r="189" ht="14.25" customHeight="1">
      <c r="A189" s="6" t="s">
        <v>50</v>
      </c>
      <c r="B189" s="7">
        <v>43649.0</v>
      </c>
      <c r="C189" s="12">
        <f t="shared" si="1"/>
        <v>2019</v>
      </c>
      <c r="D189" s="9" t="s">
        <v>11</v>
      </c>
      <c r="E189" s="10">
        <v>390.0</v>
      </c>
      <c r="F189" s="11">
        <v>25089.0</v>
      </c>
      <c r="G189" s="10">
        <v>649.0</v>
      </c>
      <c r="H189" s="10">
        <v>382.0</v>
      </c>
    </row>
    <row r="190" ht="14.25" customHeight="1">
      <c r="A190" s="6" t="s">
        <v>50</v>
      </c>
      <c r="B190" s="7">
        <v>43649.0</v>
      </c>
      <c r="C190" s="12">
        <f t="shared" si="1"/>
        <v>2019</v>
      </c>
      <c r="D190" s="9" t="s">
        <v>12</v>
      </c>
      <c r="E190" s="10">
        <v>902.0</v>
      </c>
      <c r="F190" s="11">
        <v>3081.0</v>
      </c>
      <c r="G190" s="10">
        <v>1141.0</v>
      </c>
      <c r="H190" s="10">
        <v>890.0</v>
      </c>
    </row>
    <row r="191" ht="14.25" customHeight="1">
      <c r="A191" s="6" t="s">
        <v>50</v>
      </c>
      <c r="B191" s="7">
        <v>43649.0</v>
      </c>
      <c r="C191" s="12">
        <f t="shared" si="1"/>
        <v>2019</v>
      </c>
      <c r="D191" s="9" t="s">
        <v>13</v>
      </c>
      <c r="E191" s="10">
        <v>379.0</v>
      </c>
      <c r="F191" s="11">
        <v>36901.0</v>
      </c>
      <c r="G191" s="10">
        <v>523.0</v>
      </c>
      <c r="H191" s="10">
        <v>377.0</v>
      </c>
    </row>
    <row r="192" ht="14.25" customHeight="1">
      <c r="A192" s="6" t="s">
        <v>51</v>
      </c>
      <c r="B192" s="7">
        <v>43635.0</v>
      </c>
      <c r="C192" s="12">
        <f t="shared" si="1"/>
        <v>2019</v>
      </c>
      <c r="D192" s="9" t="s">
        <v>9</v>
      </c>
      <c r="E192" s="10">
        <v>1424.0</v>
      </c>
      <c r="F192" s="11">
        <v>26999.0</v>
      </c>
      <c r="G192" s="10">
        <v>1742.0</v>
      </c>
      <c r="H192" s="10">
        <v>1225.0</v>
      </c>
    </row>
    <row r="193" ht="14.25" customHeight="1">
      <c r="A193" s="6" t="s">
        <v>51</v>
      </c>
      <c r="B193" s="7">
        <v>43635.0</v>
      </c>
      <c r="C193" s="12">
        <f t="shared" si="1"/>
        <v>2019</v>
      </c>
      <c r="D193" s="9" t="s">
        <v>10</v>
      </c>
      <c r="E193" s="10">
        <v>1141.0</v>
      </c>
      <c r="F193" s="11">
        <v>35906.0</v>
      </c>
      <c r="G193" s="10">
        <v>1418.0</v>
      </c>
      <c r="H193" s="10">
        <v>1137.0</v>
      </c>
    </row>
    <row r="194" ht="14.25" customHeight="1">
      <c r="A194" s="6" t="s">
        <v>51</v>
      </c>
      <c r="B194" s="7">
        <v>43635.0</v>
      </c>
      <c r="C194" s="12">
        <f t="shared" si="1"/>
        <v>2019</v>
      </c>
      <c r="D194" s="9" t="s">
        <v>11</v>
      </c>
      <c r="E194" s="10">
        <v>393.0</v>
      </c>
      <c r="F194" s="11">
        <v>25501.0</v>
      </c>
      <c r="G194" s="10">
        <v>607.0</v>
      </c>
      <c r="H194" s="10">
        <v>390.0</v>
      </c>
    </row>
    <row r="195" ht="14.25" customHeight="1">
      <c r="A195" s="6" t="s">
        <v>51</v>
      </c>
      <c r="B195" s="7">
        <v>43635.0</v>
      </c>
      <c r="C195" s="12">
        <f t="shared" si="1"/>
        <v>2019</v>
      </c>
      <c r="D195" s="9" t="s">
        <v>12</v>
      </c>
      <c r="E195" s="10">
        <v>909.0</v>
      </c>
      <c r="F195" s="11">
        <v>3000.0</v>
      </c>
      <c r="G195" s="10">
        <v>1187.0</v>
      </c>
      <c r="H195" s="10">
        <v>906.0</v>
      </c>
    </row>
    <row r="196" ht="14.25" customHeight="1">
      <c r="A196" s="6" t="s">
        <v>51</v>
      </c>
      <c r="B196" s="7">
        <v>43635.0</v>
      </c>
      <c r="C196" s="12">
        <f t="shared" si="1"/>
        <v>2019</v>
      </c>
      <c r="D196" s="9" t="s">
        <v>13</v>
      </c>
      <c r="E196" s="10">
        <v>381.0</v>
      </c>
      <c r="F196" s="11">
        <v>39400.0</v>
      </c>
      <c r="G196" s="10">
        <v>536.0</v>
      </c>
      <c r="H196" s="10">
        <v>380.0</v>
      </c>
    </row>
    <row r="197" ht="14.25" customHeight="1">
      <c r="A197" s="6" t="s">
        <v>52</v>
      </c>
      <c r="B197" s="7">
        <v>43622.0</v>
      </c>
      <c r="C197" s="12">
        <f t="shared" si="1"/>
        <v>2019</v>
      </c>
      <c r="D197" s="9" t="s">
        <v>9</v>
      </c>
      <c r="E197" s="10">
        <v>1424.0</v>
      </c>
      <c r="F197" s="11">
        <v>30009.0</v>
      </c>
      <c r="G197" s="10">
        <v>1902.0</v>
      </c>
      <c r="H197" s="10">
        <v>1417.0</v>
      </c>
    </row>
    <row r="198" ht="14.25" customHeight="1">
      <c r="A198" s="6" t="s">
        <v>52</v>
      </c>
      <c r="B198" s="7">
        <v>43622.0</v>
      </c>
      <c r="C198" s="12">
        <f t="shared" si="1"/>
        <v>2019</v>
      </c>
      <c r="D198" s="9" t="s">
        <v>10</v>
      </c>
      <c r="E198" s="10">
        <v>1139.0</v>
      </c>
      <c r="F198" s="11">
        <v>39728.0</v>
      </c>
      <c r="G198" s="10">
        <v>1346.0</v>
      </c>
      <c r="H198" s="10">
        <v>1137.0</v>
      </c>
    </row>
    <row r="199" ht="14.25" customHeight="1">
      <c r="A199" s="6" t="s">
        <v>52</v>
      </c>
      <c r="B199" s="7">
        <v>43622.0</v>
      </c>
      <c r="C199" s="12">
        <f t="shared" si="1"/>
        <v>2019</v>
      </c>
      <c r="D199" s="9" t="s">
        <v>11</v>
      </c>
      <c r="E199" s="10">
        <v>389.0</v>
      </c>
      <c r="F199" s="11">
        <v>25502.0</v>
      </c>
      <c r="G199" s="10">
        <v>535.0</v>
      </c>
      <c r="H199" s="10">
        <v>389.0</v>
      </c>
    </row>
    <row r="200" ht="14.25" customHeight="1">
      <c r="A200" s="6" t="s">
        <v>52</v>
      </c>
      <c r="B200" s="7">
        <v>43622.0</v>
      </c>
      <c r="C200" s="12">
        <f t="shared" si="1"/>
        <v>2019</v>
      </c>
      <c r="D200" s="9" t="s">
        <v>12</v>
      </c>
      <c r="E200" s="10">
        <v>925.0</v>
      </c>
      <c r="F200" s="11">
        <v>3090.0</v>
      </c>
      <c r="G200" s="10">
        <v>1149.0</v>
      </c>
      <c r="H200" s="10">
        <v>920.0</v>
      </c>
    </row>
    <row r="201" ht="14.25" customHeight="1">
      <c r="A201" s="6" t="s">
        <v>52</v>
      </c>
      <c r="B201" s="7">
        <v>43622.0</v>
      </c>
      <c r="C201" s="12">
        <f t="shared" si="1"/>
        <v>2019</v>
      </c>
      <c r="D201" s="9" t="s">
        <v>13</v>
      </c>
      <c r="E201" s="10">
        <v>380.0</v>
      </c>
      <c r="F201" s="11">
        <v>42002.0</v>
      </c>
      <c r="G201" s="10">
        <v>724.0</v>
      </c>
      <c r="H201" s="10">
        <v>375.0</v>
      </c>
    </row>
    <row r="202" ht="14.25" customHeight="1">
      <c r="A202" s="6" t="s">
        <v>53</v>
      </c>
      <c r="B202" s="7">
        <v>43608.0</v>
      </c>
      <c r="C202" s="12">
        <f t="shared" si="1"/>
        <v>2019</v>
      </c>
      <c r="D202" s="9" t="s">
        <v>9</v>
      </c>
      <c r="E202" s="10">
        <v>1475.0</v>
      </c>
      <c r="F202" s="11">
        <v>27000.0</v>
      </c>
      <c r="G202" s="10">
        <v>1799.0</v>
      </c>
      <c r="H202" s="10">
        <v>1475.0</v>
      </c>
    </row>
    <row r="203" ht="14.25" customHeight="1">
      <c r="A203" s="6" t="s">
        <v>53</v>
      </c>
      <c r="B203" s="7">
        <v>43608.0</v>
      </c>
      <c r="C203" s="12">
        <f t="shared" si="1"/>
        <v>2019</v>
      </c>
      <c r="D203" s="9" t="s">
        <v>10</v>
      </c>
      <c r="E203" s="10">
        <v>1163.0</v>
      </c>
      <c r="F203" s="11">
        <v>42564.0</v>
      </c>
      <c r="G203" s="10">
        <v>1407.0</v>
      </c>
      <c r="H203" s="10">
        <v>1161.0</v>
      </c>
    </row>
    <row r="204" ht="14.25" customHeight="1">
      <c r="A204" s="6" t="s">
        <v>53</v>
      </c>
      <c r="B204" s="7">
        <v>43608.0</v>
      </c>
      <c r="C204" s="12">
        <f t="shared" si="1"/>
        <v>2019</v>
      </c>
      <c r="D204" s="9" t="s">
        <v>11</v>
      </c>
      <c r="E204" s="10">
        <v>409.0</v>
      </c>
      <c r="F204" s="11">
        <v>27400.0</v>
      </c>
      <c r="G204" s="10">
        <v>600.0</v>
      </c>
      <c r="H204" s="10">
        <v>406.0</v>
      </c>
    </row>
    <row r="205" ht="14.25" customHeight="1">
      <c r="A205" s="6" t="s">
        <v>53</v>
      </c>
      <c r="B205" s="7">
        <v>43608.0</v>
      </c>
      <c r="C205" s="12">
        <f t="shared" si="1"/>
        <v>2019</v>
      </c>
      <c r="D205" s="9" t="s">
        <v>12</v>
      </c>
      <c r="E205" s="10">
        <v>898.0</v>
      </c>
      <c r="F205" s="11">
        <v>3202.0</v>
      </c>
      <c r="G205" s="10">
        <v>1193.0</v>
      </c>
      <c r="H205" s="10">
        <v>886.0</v>
      </c>
    </row>
    <row r="206" ht="14.25" customHeight="1">
      <c r="A206" s="6" t="s">
        <v>53</v>
      </c>
      <c r="B206" s="7">
        <v>43608.0</v>
      </c>
      <c r="C206" s="12">
        <f t="shared" si="1"/>
        <v>2019</v>
      </c>
      <c r="D206" s="9" t="s">
        <v>13</v>
      </c>
      <c r="E206" s="10">
        <v>382.0</v>
      </c>
      <c r="F206" s="11">
        <v>47000.0</v>
      </c>
      <c r="G206" s="10">
        <v>626.0</v>
      </c>
      <c r="H206" s="10">
        <v>375.0</v>
      </c>
    </row>
    <row r="207" ht="14.25" customHeight="1">
      <c r="A207" s="6" t="s">
        <v>54</v>
      </c>
      <c r="B207" s="7">
        <v>43593.0</v>
      </c>
      <c r="C207" s="12">
        <f t="shared" si="1"/>
        <v>2019</v>
      </c>
      <c r="D207" s="9" t="s">
        <v>9</v>
      </c>
      <c r="E207" s="10">
        <v>1431.0</v>
      </c>
      <c r="F207" s="11">
        <v>36704.0</v>
      </c>
      <c r="G207" s="10">
        <v>1988.0</v>
      </c>
      <c r="H207" s="10">
        <v>1431.0</v>
      </c>
    </row>
    <row r="208" ht="14.25" customHeight="1">
      <c r="A208" s="6" t="s">
        <v>54</v>
      </c>
      <c r="B208" s="7">
        <v>43593.0</v>
      </c>
      <c r="C208" s="12">
        <f t="shared" si="1"/>
        <v>2019</v>
      </c>
      <c r="D208" s="9" t="s">
        <v>10</v>
      </c>
      <c r="E208" s="10">
        <v>1139.0</v>
      </c>
      <c r="F208" s="11">
        <v>48010.0</v>
      </c>
      <c r="G208" s="10">
        <v>1360.0</v>
      </c>
      <c r="H208" s="10">
        <v>1139.0</v>
      </c>
    </row>
    <row r="209" ht="14.25" customHeight="1">
      <c r="A209" s="6" t="s">
        <v>54</v>
      </c>
      <c r="B209" s="7">
        <v>43593.0</v>
      </c>
      <c r="C209" s="12">
        <f t="shared" si="1"/>
        <v>2019</v>
      </c>
      <c r="D209" s="9" t="s">
        <v>11</v>
      </c>
      <c r="E209" s="10">
        <v>394.0</v>
      </c>
      <c r="F209" s="11">
        <v>28559.0</v>
      </c>
      <c r="G209" s="10">
        <v>610.0</v>
      </c>
      <c r="H209" s="10">
        <v>394.0</v>
      </c>
    </row>
    <row r="210" ht="14.25" customHeight="1">
      <c r="A210" s="6" t="s">
        <v>54</v>
      </c>
      <c r="B210" s="7">
        <v>43593.0</v>
      </c>
      <c r="C210" s="12">
        <f t="shared" si="1"/>
        <v>2019</v>
      </c>
      <c r="D210" s="9" t="s">
        <v>12</v>
      </c>
      <c r="E210" s="10">
        <v>923.0</v>
      </c>
      <c r="F210" s="11">
        <v>3352.0</v>
      </c>
      <c r="G210" s="10">
        <v>1154.0</v>
      </c>
      <c r="H210" s="10">
        <v>896.0</v>
      </c>
    </row>
    <row r="211" ht="14.25" customHeight="1">
      <c r="A211" s="6" t="s">
        <v>54</v>
      </c>
      <c r="B211" s="7">
        <v>43593.0</v>
      </c>
      <c r="C211" s="12">
        <f t="shared" si="1"/>
        <v>2019</v>
      </c>
      <c r="D211" s="9" t="s">
        <v>13</v>
      </c>
      <c r="E211" s="10">
        <v>384.0</v>
      </c>
      <c r="F211" s="11">
        <v>52502.0</v>
      </c>
      <c r="G211" s="10">
        <v>513.0</v>
      </c>
      <c r="H211" s="10">
        <v>379.0</v>
      </c>
    </row>
    <row r="212" ht="14.25" customHeight="1">
      <c r="A212" s="6" t="s">
        <v>55</v>
      </c>
      <c r="B212" s="7">
        <v>43572.0</v>
      </c>
      <c r="C212" s="12">
        <f t="shared" si="1"/>
        <v>2019</v>
      </c>
      <c r="D212" s="9" t="s">
        <v>9</v>
      </c>
      <c r="E212" s="10">
        <v>1653.0</v>
      </c>
      <c r="F212" s="11">
        <v>33199.0</v>
      </c>
      <c r="G212" s="10">
        <v>2249.0</v>
      </c>
      <c r="H212" s="10">
        <v>1603.0</v>
      </c>
    </row>
    <row r="213" ht="14.25" customHeight="1">
      <c r="A213" s="6" t="s">
        <v>55</v>
      </c>
      <c r="B213" s="7">
        <v>43572.0</v>
      </c>
      <c r="C213" s="12">
        <f t="shared" si="1"/>
        <v>2019</v>
      </c>
      <c r="D213" s="9" t="s">
        <v>10</v>
      </c>
      <c r="E213" s="10">
        <v>1205.0</v>
      </c>
      <c r="F213" s="11">
        <v>48000.0</v>
      </c>
      <c r="G213" s="10">
        <v>1634.0</v>
      </c>
      <c r="H213" s="10">
        <v>1181.0</v>
      </c>
    </row>
    <row r="214" ht="14.25" customHeight="1">
      <c r="A214" s="6" t="s">
        <v>55</v>
      </c>
      <c r="B214" s="7">
        <v>43572.0</v>
      </c>
      <c r="C214" s="12">
        <f t="shared" si="1"/>
        <v>2019</v>
      </c>
      <c r="D214" s="9" t="s">
        <v>11</v>
      </c>
      <c r="E214" s="10">
        <v>304.0</v>
      </c>
      <c r="F214" s="11">
        <v>32001.0</v>
      </c>
      <c r="G214" s="10">
        <v>560.0</v>
      </c>
      <c r="H214" s="10">
        <v>284.0</v>
      </c>
    </row>
    <row r="215" ht="14.25" customHeight="1">
      <c r="A215" s="6" t="s">
        <v>55</v>
      </c>
      <c r="B215" s="7">
        <v>43572.0</v>
      </c>
      <c r="C215" s="12">
        <f t="shared" si="1"/>
        <v>2019</v>
      </c>
      <c r="D215" s="9" t="s">
        <v>12</v>
      </c>
      <c r="E215" s="10">
        <v>835.0</v>
      </c>
      <c r="F215" s="11">
        <v>3452.0</v>
      </c>
      <c r="G215" s="10">
        <v>1129.0</v>
      </c>
      <c r="H215" s="10">
        <v>834.0</v>
      </c>
    </row>
    <row r="216" ht="14.25" customHeight="1">
      <c r="A216" s="6" t="s">
        <v>55</v>
      </c>
      <c r="B216" s="7">
        <v>43572.0</v>
      </c>
      <c r="C216" s="12">
        <f t="shared" si="1"/>
        <v>2019</v>
      </c>
      <c r="D216" s="9" t="s">
        <v>13</v>
      </c>
      <c r="E216" s="10">
        <v>398.0</v>
      </c>
      <c r="F216" s="11">
        <v>52410.0</v>
      </c>
      <c r="G216" s="10">
        <v>667.0</v>
      </c>
      <c r="H216" s="10">
        <v>391.0</v>
      </c>
    </row>
    <row r="217" ht="14.25" customHeight="1">
      <c r="A217" s="6" t="s">
        <v>56</v>
      </c>
      <c r="B217" s="7">
        <v>43558.0</v>
      </c>
      <c r="C217" s="12">
        <f t="shared" si="1"/>
        <v>2019</v>
      </c>
      <c r="D217" s="9" t="s">
        <v>9</v>
      </c>
      <c r="E217" s="10">
        <v>1656.0</v>
      </c>
      <c r="F217" s="11">
        <v>29159.0</v>
      </c>
      <c r="G217" s="10">
        <v>2338.0</v>
      </c>
      <c r="H217" s="10">
        <v>1650.0</v>
      </c>
    </row>
    <row r="218" ht="14.25" customHeight="1">
      <c r="A218" s="6" t="s">
        <v>56</v>
      </c>
      <c r="B218" s="7">
        <v>43558.0</v>
      </c>
      <c r="C218" s="12">
        <f t="shared" si="1"/>
        <v>2019</v>
      </c>
      <c r="D218" s="9" t="s">
        <v>10</v>
      </c>
      <c r="E218" s="10">
        <v>1202.0</v>
      </c>
      <c r="F218" s="11">
        <v>43102.0</v>
      </c>
      <c r="G218" s="10">
        <v>1782.0</v>
      </c>
      <c r="H218" s="10">
        <v>1202.0</v>
      </c>
    </row>
    <row r="219" ht="14.25" customHeight="1">
      <c r="A219" s="6" t="s">
        <v>56</v>
      </c>
      <c r="B219" s="7">
        <v>43558.0</v>
      </c>
      <c r="C219" s="12">
        <f t="shared" si="1"/>
        <v>2019</v>
      </c>
      <c r="D219" s="9" t="s">
        <v>11</v>
      </c>
      <c r="E219" s="10">
        <v>309.0</v>
      </c>
      <c r="F219" s="11">
        <v>27589.0</v>
      </c>
      <c r="G219" s="10">
        <v>431.0</v>
      </c>
      <c r="H219" s="10">
        <v>304.0</v>
      </c>
    </row>
    <row r="220" ht="14.25" customHeight="1">
      <c r="A220" s="6" t="s">
        <v>56</v>
      </c>
      <c r="B220" s="7">
        <v>43558.0</v>
      </c>
      <c r="C220" s="12">
        <f t="shared" si="1"/>
        <v>2019</v>
      </c>
      <c r="D220" s="9" t="s">
        <v>12</v>
      </c>
      <c r="E220" s="10">
        <v>829.0</v>
      </c>
      <c r="F220" s="11">
        <v>3501.0</v>
      </c>
      <c r="G220" s="10">
        <v>1193.0</v>
      </c>
      <c r="H220" s="10">
        <v>803.0</v>
      </c>
    </row>
    <row r="221" ht="14.25" customHeight="1">
      <c r="A221" s="6" t="s">
        <v>56</v>
      </c>
      <c r="B221" s="7">
        <v>43558.0</v>
      </c>
      <c r="C221" s="12">
        <f t="shared" si="1"/>
        <v>2019</v>
      </c>
      <c r="D221" s="9" t="s">
        <v>13</v>
      </c>
      <c r="E221" s="10">
        <v>400.0</v>
      </c>
      <c r="F221" s="11">
        <v>48209.0</v>
      </c>
      <c r="G221" s="10">
        <v>648.0</v>
      </c>
      <c r="H221" s="10">
        <v>391.0</v>
      </c>
    </row>
    <row r="222" ht="14.25" customHeight="1">
      <c r="A222" s="6" t="s">
        <v>57</v>
      </c>
      <c r="B222" s="7">
        <v>43544.0</v>
      </c>
      <c r="C222" s="12">
        <f t="shared" si="1"/>
        <v>2019</v>
      </c>
      <c r="D222" s="9" t="s">
        <v>9</v>
      </c>
      <c r="E222" s="10">
        <v>1650.0</v>
      </c>
      <c r="F222" s="11">
        <v>26659.0</v>
      </c>
      <c r="G222" s="10">
        <v>2204.0</v>
      </c>
      <c r="H222" s="10">
        <v>1647.0</v>
      </c>
    </row>
    <row r="223" ht="14.25" customHeight="1">
      <c r="A223" s="6" t="s">
        <v>57</v>
      </c>
      <c r="B223" s="7">
        <v>43544.0</v>
      </c>
      <c r="C223" s="12">
        <f t="shared" si="1"/>
        <v>2019</v>
      </c>
      <c r="D223" s="9" t="s">
        <v>10</v>
      </c>
      <c r="E223" s="10">
        <v>1201.0</v>
      </c>
      <c r="F223" s="11">
        <v>39401.0</v>
      </c>
      <c r="G223" s="10">
        <v>1878.0</v>
      </c>
      <c r="H223" s="10">
        <v>1195.0</v>
      </c>
    </row>
    <row r="224" ht="14.25" customHeight="1">
      <c r="A224" s="6" t="s">
        <v>57</v>
      </c>
      <c r="B224" s="7">
        <v>43544.0</v>
      </c>
      <c r="C224" s="12">
        <f t="shared" si="1"/>
        <v>2019</v>
      </c>
      <c r="D224" s="9" t="s">
        <v>11</v>
      </c>
      <c r="E224" s="10">
        <v>304.0</v>
      </c>
      <c r="F224" s="11">
        <v>27021.0</v>
      </c>
      <c r="G224" s="10">
        <v>411.0</v>
      </c>
      <c r="H224" s="10">
        <v>304.0</v>
      </c>
    </row>
    <row r="225" ht="14.25" customHeight="1">
      <c r="A225" s="6" t="s">
        <v>57</v>
      </c>
      <c r="B225" s="7">
        <v>43544.0</v>
      </c>
      <c r="C225" s="12">
        <f t="shared" si="1"/>
        <v>2019</v>
      </c>
      <c r="D225" s="9" t="s">
        <v>12</v>
      </c>
      <c r="E225" s="10">
        <v>834.0</v>
      </c>
      <c r="F225" s="11">
        <v>3469.0</v>
      </c>
      <c r="G225" s="10">
        <v>1039.0</v>
      </c>
      <c r="H225" s="10">
        <v>825.0</v>
      </c>
    </row>
    <row r="226" ht="14.25" customHeight="1">
      <c r="A226" s="6" t="s">
        <v>57</v>
      </c>
      <c r="B226" s="7">
        <v>43544.0</v>
      </c>
      <c r="C226" s="12">
        <f t="shared" si="1"/>
        <v>2019</v>
      </c>
      <c r="D226" s="9" t="s">
        <v>13</v>
      </c>
      <c r="E226" s="10">
        <v>397.0</v>
      </c>
      <c r="F226" s="11">
        <v>41000.0</v>
      </c>
      <c r="G226" s="10">
        <v>730.0</v>
      </c>
      <c r="H226" s="10">
        <v>396.0</v>
      </c>
    </row>
    <row r="227" ht="14.25" customHeight="1">
      <c r="A227" s="6" t="s">
        <v>58</v>
      </c>
      <c r="B227" s="7">
        <v>43530.0</v>
      </c>
      <c r="C227" s="12">
        <f t="shared" si="1"/>
        <v>2019</v>
      </c>
      <c r="D227" s="9" t="s">
        <v>9</v>
      </c>
      <c r="E227" s="10">
        <v>1659.0</v>
      </c>
      <c r="F227" s="11">
        <v>26309.0</v>
      </c>
      <c r="G227" s="10">
        <v>2213.0</v>
      </c>
      <c r="H227" s="10">
        <v>1653.0</v>
      </c>
    </row>
    <row r="228" ht="14.25" customHeight="1">
      <c r="A228" s="6" t="s">
        <v>58</v>
      </c>
      <c r="B228" s="7">
        <v>43530.0</v>
      </c>
      <c r="C228" s="12">
        <f t="shared" si="1"/>
        <v>2019</v>
      </c>
      <c r="D228" s="9" t="s">
        <v>10</v>
      </c>
      <c r="E228" s="10">
        <v>1233.0</v>
      </c>
      <c r="F228" s="11">
        <v>36961.0</v>
      </c>
      <c r="G228" s="10">
        <v>1903.0</v>
      </c>
      <c r="H228" s="10">
        <v>1230.0</v>
      </c>
    </row>
    <row r="229" ht="14.25" customHeight="1">
      <c r="A229" s="6" t="s">
        <v>58</v>
      </c>
      <c r="B229" s="7">
        <v>43530.0</v>
      </c>
      <c r="C229" s="12">
        <f t="shared" si="1"/>
        <v>2019</v>
      </c>
      <c r="D229" s="9" t="s">
        <v>11</v>
      </c>
      <c r="E229" s="10">
        <v>306.0</v>
      </c>
      <c r="F229" s="11">
        <v>27010.0</v>
      </c>
      <c r="G229" s="10">
        <v>443.0</v>
      </c>
      <c r="H229" s="10">
        <v>301.0</v>
      </c>
    </row>
    <row r="230" ht="14.25" customHeight="1">
      <c r="A230" s="6" t="s">
        <v>58</v>
      </c>
      <c r="B230" s="7">
        <v>43530.0</v>
      </c>
      <c r="C230" s="12">
        <f t="shared" si="1"/>
        <v>2019</v>
      </c>
      <c r="D230" s="9" t="s">
        <v>12</v>
      </c>
      <c r="E230" s="10">
        <v>825.0</v>
      </c>
      <c r="F230" s="11">
        <v>3602.0</v>
      </c>
      <c r="G230" s="10">
        <v>1175.0</v>
      </c>
      <c r="H230" s="10">
        <v>822.0</v>
      </c>
    </row>
    <row r="231" ht="14.25" customHeight="1">
      <c r="A231" s="6" t="s">
        <v>58</v>
      </c>
      <c r="B231" s="7">
        <v>43530.0</v>
      </c>
      <c r="C231" s="12">
        <f t="shared" si="1"/>
        <v>2019</v>
      </c>
      <c r="D231" s="9" t="s">
        <v>13</v>
      </c>
      <c r="E231" s="10">
        <v>408.0</v>
      </c>
      <c r="F231" s="11">
        <v>37620.0</v>
      </c>
      <c r="G231" s="10">
        <v>689.0</v>
      </c>
      <c r="H231" s="10">
        <v>405.0</v>
      </c>
    </row>
    <row r="232" ht="14.25" customHeight="1">
      <c r="A232" s="6" t="s">
        <v>59</v>
      </c>
      <c r="B232" s="7">
        <v>43516.0</v>
      </c>
      <c r="C232" s="12">
        <f t="shared" si="1"/>
        <v>2019</v>
      </c>
      <c r="D232" s="9" t="s">
        <v>9</v>
      </c>
      <c r="E232" s="10">
        <v>1650.0</v>
      </c>
      <c r="F232" s="11">
        <v>26301.0</v>
      </c>
      <c r="G232" s="10">
        <v>2261.0</v>
      </c>
      <c r="H232" s="10">
        <v>1650.0</v>
      </c>
    </row>
    <row r="233" ht="14.25" customHeight="1">
      <c r="A233" s="6" t="s">
        <v>59</v>
      </c>
      <c r="B233" s="7">
        <v>43516.0</v>
      </c>
      <c r="C233" s="12">
        <f t="shared" si="1"/>
        <v>2019</v>
      </c>
      <c r="D233" s="9" t="s">
        <v>10</v>
      </c>
      <c r="E233" s="10">
        <v>1214.0</v>
      </c>
      <c r="F233" s="11">
        <v>35403.0</v>
      </c>
      <c r="G233" s="10">
        <v>1993.0</v>
      </c>
      <c r="H233" s="10">
        <v>1213.0</v>
      </c>
    </row>
    <row r="234" ht="14.25" customHeight="1">
      <c r="A234" s="6" t="s">
        <v>59</v>
      </c>
      <c r="B234" s="7">
        <v>43516.0</v>
      </c>
      <c r="C234" s="12">
        <f t="shared" si="1"/>
        <v>2019</v>
      </c>
      <c r="D234" s="9" t="s">
        <v>11</v>
      </c>
      <c r="E234" s="10">
        <v>306.0</v>
      </c>
      <c r="F234" s="11">
        <v>26914.0</v>
      </c>
      <c r="G234" s="10">
        <v>433.0</v>
      </c>
      <c r="H234" s="10">
        <v>306.0</v>
      </c>
    </row>
    <row r="235" ht="14.25" customHeight="1">
      <c r="A235" s="6" t="s">
        <v>59</v>
      </c>
      <c r="B235" s="7">
        <v>43516.0</v>
      </c>
      <c r="C235" s="12">
        <f t="shared" si="1"/>
        <v>2019</v>
      </c>
      <c r="D235" s="9" t="s">
        <v>12</v>
      </c>
      <c r="E235" s="10">
        <v>826.0</v>
      </c>
      <c r="F235" s="11">
        <v>3689.0</v>
      </c>
      <c r="G235" s="10">
        <v>1100.0</v>
      </c>
      <c r="H235" s="10">
        <v>817.0</v>
      </c>
    </row>
    <row r="236" ht="14.25" customHeight="1">
      <c r="A236" s="6" t="s">
        <v>59</v>
      </c>
      <c r="B236" s="7">
        <v>43516.0</v>
      </c>
      <c r="C236" s="12">
        <f t="shared" si="1"/>
        <v>2019</v>
      </c>
      <c r="D236" s="9" t="s">
        <v>13</v>
      </c>
      <c r="E236" s="10">
        <v>407.0</v>
      </c>
      <c r="F236" s="11">
        <v>36667.0</v>
      </c>
      <c r="G236" s="10">
        <v>658.0</v>
      </c>
      <c r="H236" s="10">
        <v>407.0</v>
      </c>
    </row>
    <row r="237" ht="14.25" customHeight="1">
      <c r="A237" s="6" t="s">
        <v>60</v>
      </c>
      <c r="B237" s="7">
        <v>43504.0</v>
      </c>
      <c r="C237" s="12">
        <f t="shared" si="1"/>
        <v>2019</v>
      </c>
      <c r="D237" s="9" t="s">
        <v>9</v>
      </c>
      <c r="E237" s="10">
        <v>1662.0</v>
      </c>
      <c r="F237" s="11">
        <v>25689.0</v>
      </c>
      <c r="G237" s="10">
        <v>2371.0</v>
      </c>
      <c r="H237" s="10">
        <v>1653.0</v>
      </c>
    </row>
    <row r="238" ht="14.25" customHeight="1">
      <c r="A238" s="6" t="s">
        <v>60</v>
      </c>
      <c r="B238" s="7">
        <v>43504.0</v>
      </c>
      <c r="C238" s="12">
        <f t="shared" si="1"/>
        <v>2019</v>
      </c>
      <c r="D238" s="9" t="s">
        <v>10</v>
      </c>
      <c r="E238" s="10">
        <v>1202.0</v>
      </c>
      <c r="F238" s="11">
        <v>34509.0</v>
      </c>
      <c r="G238" s="10">
        <v>1937.0</v>
      </c>
      <c r="H238" s="10">
        <v>1169.0</v>
      </c>
    </row>
    <row r="239" ht="14.25" customHeight="1">
      <c r="A239" s="6" t="s">
        <v>60</v>
      </c>
      <c r="B239" s="7">
        <v>43504.0</v>
      </c>
      <c r="C239" s="12">
        <f t="shared" si="1"/>
        <v>2019</v>
      </c>
      <c r="D239" s="9" t="s">
        <v>11</v>
      </c>
      <c r="E239" s="10">
        <v>326.0</v>
      </c>
      <c r="F239" s="11">
        <v>26378.0</v>
      </c>
      <c r="G239" s="10">
        <v>466.0</v>
      </c>
      <c r="H239" s="10">
        <v>324.0</v>
      </c>
    </row>
    <row r="240" ht="14.25" customHeight="1">
      <c r="A240" s="6" t="s">
        <v>60</v>
      </c>
      <c r="B240" s="7">
        <v>43504.0</v>
      </c>
      <c r="C240" s="12">
        <f t="shared" si="1"/>
        <v>2019</v>
      </c>
      <c r="D240" s="9" t="s">
        <v>12</v>
      </c>
      <c r="E240" s="10">
        <v>834.0</v>
      </c>
      <c r="F240" s="11">
        <v>3709.0</v>
      </c>
      <c r="G240" s="10">
        <v>1164.0</v>
      </c>
      <c r="H240" s="10">
        <v>834.0</v>
      </c>
    </row>
    <row r="241" ht="14.25" customHeight="1">
      <c r="A241" s="6" t="s">
        <v>60</v>
      </c>
      <c r="B241" s="7">
        <v>43504.0</v>
      </c>
      <c r="C241" s="12">
        <f t="shared" si="1"/>
        <v>2019</v>
      </c>
      <c r="D241" s="9" t="s">
        <v>13</v>
      </c>
      <c r="E241" s="10">
        <v>403.0</v>
      </c>
      <c r="F241" s="11">
        <v>35310.0</v>
      </c>
      <c r="G241" s="10">
        <v>545.0</v>
      </c>
      <c r="H241" s="10">
        <v>392.0</v>
      </c>
    </row>
    <row r="242" ht="14.25" customHeight="1">
      <c r="A242" s="6" t="s">
        <v>61</v>
      </c>
      <c r="B242" s="7">
        <v>43488.0</v>
      </c>
      <c r="C242" s="12">
        <f t="shared" si="1"/>
        <v>2019</v>
      </c>
      <c r="D242" s="9" t="s">
        <v>9</v>
      </c>
      <c r="E242" s="10">
        <v>1818.0</v>
      </c>
      <c r="F242" s="11">
        <v>26170.0</v>
      </c>
      <c r="G242" s="10">
        <v>2864.0</v>
      </c>
      <c r="H242" s="10">
        <v>1818.0</v>
      </c>
    </row>
    <row r="243" ht="14.25" customHeight="1">
      <c r="A243" s="6" t="s">
        <v>61</v>
      </c>
      <c r="B243" s="7">
        <v>43488.0</v>
      </c>
      <c r="C243" s="12">
        <f t="shared" si="1"/>
        <v>2019</v>
      </c>
      <c r="D243" s="9" t="s">
        <v>10</v>
      </c>
      <c r="E243" s="10">
        <v>1244.0</v>
      </c>
      <c r="F243" s="11">
        <v>33989.0</v>
      </c>
      <c r="G243" s="10">
        <v>2119.0</v>
      </c>
      <c r="H243" s="10">
        <v>1230.0</v>
      </c>
    </row>
    <row r="244" ht="14.25" customHeight="1">
      <c r="A244" s="6" t="s">
        <v>61</v>
      </c>
      <c r="B244" s="7">
        <v>43488.0</v>
      </c>
      <c r="C244" s="12">
        <f t="shared" si="1"/>
        <v>2019</v>
      </c>
      <c r="D244" s="9" t="s">
        <v>11</v>
      </c>
      <c r="E244" s="10">
        <v>344.0</v>
      </c>
      <c r="F244" s="11">
        <v>26230.0</v>
      </c>
      <c r="G244" s="10">
        <v>537.0</v>
      </c>
      <c r="H244" s="10">
        <v>342.0</v>
      </c>
    </row>
    <row r="245" ht="14.25" customHeight="1">
      <c r="A245" s="6" t="s">
        <v>61</v>
      </c>
      <c r="B245" s="7">
        <v>43488.0</v>
      </c>
      <c r="C245" s="12">
        <f t="shared" si="1"/>
        <v>2019</v>
      </c>
      <c r="D245" s="9" t="s">
        <v>12</v>
      </c>
      <c r="E245" s="10">
        <v>1104.0</v>
      </c>
      <c r="F245" s="11">
        <v>2889.0</v>
      </c>
      <c r="G245" s="10">
        <v>1473.0</v>
      </c>
      <c r="H245" s="10">
        <v>1104.0</v>
      </c>
    </row>
    <row r="246" ht="14.25" customHeight="1">
      <c r="A246" s="6" t="s">
        <v>61</v>
      </c>
      <c r="B246" s="7">
        <v>43488.0</v>
      </c>
      <c r="C246" s="12">
        <f t="shared" si="1"/>
        <v>2019</v>
      </c>
      <c r="D246" s="9" t="s">
        <v>13</v>
      </c>
      <c r="E246" s="10">
        <v>540.0</v>
      </c>
      <c r="F246" s="11">
        <v>33689.0</v>
      </c>
      <c r="G246" s="10">
        <v>797.0</v>
      </c>
      <c r="H246" s="10">
        <v>530.0</v>
      </c>
    </row>
    <row r="247" ht="14.25" customHeight="1">
      <c r="A247" s="6" t="s">
        <v>62</v>
      </c>
      <c r="B247" s="7">
        <v>43474.0</v>
      </c>
      <c r="C247" s="12">
        <f t="shared" si="1"/>
        <v>2019</v>
      </c>
      <c r="D247" s="9" t="s">
        <v>9</v>
      </c>
      <c r="E247" s="10">
        <v>1815.0</v>
      </c>
      <c r="F247" s="11">
        <v>25920.0</v>
      </c>
      <c r="G247" s="10">
        <v>2707.0</v>
      </c>
      <c r="H247" s="10">
        <v>1804.0</v>
      </c>
    </row>
    <row r="248" ht="14.25" customHeight="1">
      <c r="A248" s="6" t="s">
        <v>62</v>
      </c>
      <c r="B248" s="7">
        <v>43474.0</v>
      </c>
      <c r="C248" s="12">
        <f t="shared" si="1"/>
        <v>2019</v>
      </c>
      <c r="D248" s="9" t="s">
        <v>10</v>
      </c>
      <c r="E248" s="10">
        <v>1245.0</v>
      </c>
      <c r="F248" s="11">
        <v>32200.0</v>
      </c>
      <c r="G248" s="10">
        <v>1818.0</v>
      </c>
      <c r="H248" s="10">
        <v>1242.0</v>
      </c>
    </row>
    <row r="249" ht="14.25" customHeight="1">
      <c r="A249" s="6" t="s">
        <v>62</v>
      </c>
      <c r="B249" s="7">
        <v>43474.0</v>
      </c>
      <c r="C249" s="12">
        <f t="shared" si="1"/>
        <v>2019</v>
      </c>
      <c r="D249" s="9" t="s">
        <v>11</v>
      </c>
      <c r="E249" s="10">
        <v>330.0</v>
      </c>
      <c r="F249" s="11">
        <v>27002.0</v>
      </c>
      <c r="G249" s="10">
        <v>472.0</v>
      </c>
      <c r="H249" s="10">
        <v>308.0</v>
      </c>
    </row>
    <row r="250" ht="14.25" customHeight="1">
      <c r="A250" s="6" t="s">
        <v>62</v>
      </c>
      <c r="B250" s="7">
        <v>43474.0</v>
      </c>
      <c r="C250" s="12">
        <f t="shared" si="1"/>
        <v>2019</v>
      </c>
      <c r="D250" s="9" t="s">
        <v>12</v>
      </c>
      <c r="E250" s="10">
        <v>1112.0</v>
      </c>
      <c r="F250" s="11">
        <v>3610.0</v>
      </c>
      <c r="G250" s="10">
        <v>1396.0</v>
      </c>
      <c r="H250" s="10">
        <v>1103.0</v>
      </c>
    </row>
    <row r="251" ht="14.25" customHeight="1">
      <c r="A251" s="6" t="s">
        <v>62</v>
      </c>
      <c r="B251" s="7">
        <v>43474.0</v>
      </c>
      <c r="C251" s="12">
        <f t="shared" si="1"/>
        <v>2019</v>
      </c>
      <c r="D251" s="9" t="s">
        <v>13</v>
      </c>
      <c r="E251" s="10">
        <v>546.0</v>
      </c>
      <c r="F251" s="11">
        <v>32909.0</v>
      </c>
      <c r="G251" s="10">
        <v>776.0</v>
      </c>
      <c r="H251" s="10">
        <v>540.0</v>
      </c>
    </row>
    <row r="252" ht="14.25" customHeight="1">
      <c r="A252" s="6" t="s">
        <v>63</v>
      </c>
      <c r="B252" s="7">
        <v>43453.0</v>
      </c>
      <c r="C252" s="12">
        <f t="shared" si="1"/>
        <v>2018</v>
      </c>
      <c r="D252" s="9" t="s">
        <v>9</v>
      </c>
      <c r="E252" s="10">
        <v>1890.0</v>
      </c>
      <c r="F252" s="11">
        <v>25501.0</v>
      </c>
      <c r="G252" s="10">
        <v>2729.0</v>
      </c>
      <c r="H252" s="10">
        <v>1887.0</v>
      </c>
    </row>
    <row r="253" ht="14.25" customHeight="1">
      <c r="A253" s="6" t="s">
        <v>63</v>
      </c>
      <c r="B253" s="7">
        <v>43453.0</v>
      </c>
      <c r="C253" s="12">
        <f t="shared" si="1"/>
        <v>2018</v>
      </c>
      <c r="D253" s="9" t="s">
        <v>10</v>
      </c>
      <c r="E253" s="10">
        <v>1243.0</v>
      </c>
      <c r="F253" s="11">
        <v>31001.0</v>
      </c>
      <c r="G253" s="10">
        <v>1804.0</v>
      </c>
      <c r="H253" s="10">
        <v>1235.0</v>
      </c>
    </row>
    <row r="254" ht="14.25" customHeight="1">
      <c r="A254" s="6" t="s">
        <v>63</v>
      </c>
      <c r="B254" s="7">
        <v>43453.0</v>
      </c>
      <c r="C254" s="12">
        <f t="shared" si="1"/>
        <v>2018</v>
      </c>
      <c r="D254" s="9" t="s">
        <v>11</v>
      </c>
      <c r="E254" s="10">
        <v>333.0</v>
      </c>
      <c r="F254" s="11">
        <v>27001.0</v>
      </c>
      <c r="G254" s="10">
        <v>503.0</v>
      </c>
      <c r="H254" s="10">
        <v>318.0</v>
      </c>
    </row>
    <row r="255" ht="14.25" customHeight="1">
      <c r="A255" s="6" t="s">
        <v>63</v>
      </c>
      <c r="B255" s="7">
        <v>43453.0</v>
      </c>
      <c r="C255" s="12">
        <f t="shared" si="1"/>
        <v>2018</v>
      </c>
      <c r="D255" s="9" t="s">
        <v>12</v>
      </c>
      <c r="E255" s="10">
        <v>1114.0</v>
      </c>
      <c r="F255" s="11">
        <v>3789.0</v>
      </c>
      <c r="G255" s="10">
        <v>1375.0</v>
      </c>
      <c r="H255" s="10">
        <v>1114.0</v>
      </c>
    </row>
    <row r="256" ht="14.25" customHeight="1">
      <c r="A256" s="6" t="s">
        <v>63</v>
      </c>
      <c r="B256" s="7">
        <v>43453.0</v>
      </c>
      <c r="C256" s="12">
        <f t="shared" si="1"/>
        <v>2018</v>
      </c>
      <c r="D256" s="9" t="s">
        <v>13</v>
      </c>
      <c r="E256" s="10">
        <v>545.0</v>
      </c>
      <c r="F256" s="11">
        <v>31809.0</v>
      </c>
      <c r="G256" s="10">
        <v>778.0</v>
      </c>
      <c r="H256" s="10">
        <v>545.0</v>
      </c>
    </row>
    <row r="257" ht="14.25" customHeight="1">
      <c r="A257" s="6" t="s">
        <v>64</v>
      </c>
      <c r="B257" s="7">
        <v>43439.0</v>
      </c>
      <c r="C257" s="12">
        <f t="shared" si="1"/>
        <v>2018</v>
      </c>
      <c r="D257" s="9" t="s">
        <v>9</v>
      </c>
      <c r="E257" s="10">
        <v>1878.0</v>
      </c>
      <c r="F257" s="11">
        <v>23568.0</v>
      </c>
      <c r="G257" s="10">
        <v>2177.0</v>
      </c>
      <c r="H257" s="10">
        <v>1878.0</v>
      </c>
    </row>
    <row r="258" ht="14.25" customHeight="1">
      <c r="A258" s="6" t="s">
        <v>64</v>
      </c>
      <c r="B258" s="7">
        <v>43439.0</v>
      </c>
      <c r="C258" s="12">
        <f t="shared" si="1"/>
        <v>2018</v>
      </c>
      <c r="D258" s="9" t="s">
        <v>10</v>
      </c>
      <c r="E258" s="10">
        <v>1239.0</v>
      </c>
      <c r="F258" s="11">
        <v>31001.0</v>
      </c>
      <c r="G258" s="10">
        <v>1780.0</v>
      </c>
      <c r="H258" s="10">
        <v>1230.0</v>
      </c>
    </row>
    <row r="259" ht="14.25" customHeight="1">
      <c r="A259" s="6" t="s">
        <v>64</v>
      </c>
      <c r="B259" s="7">
        <v>43439.0</v>
      </c>
      <c r="C259" s="12">
        <f t="shared" si="1"/>
        <v>2018</v>
      </c>
      <c r="D259" s="9" t="s">
        <v>11</v>
      </c>
      <c r="E259" s="10">
        <v>329.0</v>
      </c>
      <c r="F259" s="11">
        <v>27009.0</v>
      </c>
      <c r="G259" s="10">
        <v>489.0</v>
      </c>
      <c r="H259" s="10">
        <v>328.0</v>
      </c>
    </row>
    <row r="260" ht="14.25" customHeight="1">
      <c r="A260" s="6" t="s">
        <v>64</v>
      </c>
      <c r="B260" s="7">
        <v>43439.0</v>
      </c>
      <c r="C260" s="12">
        <f t="shared" si="1"/>
        <v>2018</v>
      </c>
      <c r="D260" s="9" t="s">
        <v>12</v>
      </c>
      <c r="E260" s="10">
        <v>1121.0</v>
      </c>
      <c r="F260" s="11">
        <v>3399.0</v>
      </c>
      <c r="G260" s="10">
        <v>1483.0</v>
      </c>
      <c r="H260" s="10">
        <v>1113.0</v>
      </c>
    </row>
    <row r="261" ht="14.25" customHeight="1">
      <c r="A261" s="6" t="s">
        <v>64</v>
      </c>
      <c r="B261" s="7">
        <v>43439.0</v>
      </c>
      <c r="C261" s="12">
        <f t="shared" si="1"/>
        <v>2018</v>
      </c>
      <c r="D261" s="9" t="s">
        <v>13</v>
      </c>
      <c r="E261" s="10">
        <v>552.0</v>
      </c>
      <c r="F261" s="11">
        <v>30851.0</v>
      </c>
      <c r="G261" s="10">
        <v>1021.0</v>
      </c>
      <c r="H261" s="10">
        <v>546.0</v>
      </c>
    </row>
    <row r="262" ht="14.25" customHeight="1">
      <c r="A262" s="6" t="s">
        <v>65</v>
      </c>
      <c r="B262" s="7">
        <v>43425.0</v>
      </c>
      <c r="C262" s="12">
        <f t="shared" si="1"/>
        <v>2018</v>
      </c>
      <c r="D262" s="9" t="s">
        <v>9</v>
      </c>
      <c r="E262" s="10">
        <v>1818.0</v>
      </c>
      <c r="F262" s="11">
        <v>25000.0</v>
      </c>
      <c r="G262" s="10">
        <v>2231.0</v>
      </c>
      <c r="H262" s="10">
        <v>1744.0</v>
      </c>
    </row>
    <row r="263" ht="14.25" customHeight="1">
      <c r="A263" s="6" t="s">
        <v>65</v>
      </c>
      <c r="B263" s="7">
        <v>43425.0</v>
      </c>
      <c r="C263" s="12">
        <f t="shared" si="1"/>
        <v>2018</v>
      </c>
      <c r="D263" s="9" t="s">
        <v>10</v>
      </c>
      <c r="E263" s="10">
        <v>1241.0</v>
      </c>
      <c r="F263" s="11">
        <v>31101.0</v>
      </c>
      <c r="G263" s="10">
        <v>1786.0</v>
      </c>
      <c r="H263" s="10">
        <v>1234.0</v>
      </c>
    </row>
    <row r="264" ht="14.25" customHeight="1">
      <c r="A264" s="6" t="s">
        <v>65</v>
      </c>
      <c r="B264" s="7">
        <v>43425.0</v>
      </c>
      <c r="C264" s="12">
        <f t="shared" si="1"/>
        <v>2018</v>
      </c>
      <c r="D264" s="9" t="s">
        <v>11</v>
      </c>
      <c r="E264" s="10">
        <v>331.0</v>
      </c>
      <c r="F264" s="11">
        <v>27509.0</v>
      </c>
      <c r="G264" s="10">
        <v>580.0</v>
      </c>
      <c r="H264" s="10">
        <v>327.0</v>
      </c>
    </row>
    <row r="265" ht="14.25" customHeight="1">
      <c r="A265" s="6" t="s">
        <v>65</v>
      </c>
      <c r="B265" s="7">
        <v>43425.0</v>
      </c>
      <c r="C265" s="12">
        <f t="shared" si="1"/>
        <v>2018</v>
      </c>
      <c r="D265" s="9" t="s">
        <v>12</v>
      </c>
      <c r="E265" s="10">
        <v>1103.0</v>
      </c>
      <c r="F265" s="11">
        <v>2989.0</v>
      </c>
      <c r="G265" s="10">
        <v>1423.0</v>
      </c>
      <c r="H265" s="10">
        <v>1093.0</v>
      </c>
    </row>
    <row r="266" ht="14.25" customHeight="1">
      <c r="A266" s="6" t="s">
        <v>65</v>
      </c>
      <c r="B266" s="7">
        <v>43425.0</v>
      </c>
      <c r="C266" s="12">
        <f t="shared" si="1"/>
        <v>2018</v>
      </c>
      <c r="D266" s="9" t="s">
        <v>13</v>
      </c>
      <c r="E266" s="10">
        <v>552.0</v>
      </c>
      <c r="F266" s="11">
        <v>30959.0</v>
      </c>
      <c r="G266" s="10">
        <v>930.0</v>
      </c>
      <c r="H266" s="10">
        <v>546.0</v>
      </c>
    </row>
    <row r="267" ht="14.25" customHeight="1">
      <c r="A267" s="6" t="s">
        <v>66</v>
      </c>
      <c r="B267" s="7">
        <v>43412.0</v>
      </c>
      <c r="C267" s="12">
        <f t="shared" si="1"/>
        <v>2018</v>
      </c>
      <c r="D267" s="9" t="s">
        <v>9</v>
      </c>
      <c r="E267" s="10">
        <v>1819.0</v>
      </c>
      <c r="F267" s="11">
        <v>28199.0</v>
      </c>
      <c r="G267" s="10">
        <v>2849.0</v>
      </c>
      <c r="H267" s="13">
        <v>1757.0</v>
      </c>
    </row>
    <row r="268" ht="14.25" customHeight="1">
      <c r="A268" s="6" t="s">
        <v>66</v>
      </c>
      <c r="B268" s="7">
        <v>43412.0</v>
      </c>
      <c r="C268" s="12">
        <f t="shared" si="1"/>
        <v>2018</v>
      </c>
      <c r="D268" s="9" t="s">
        <v>10</v>
      </c>
      <c r="E268" s="10">
        <v>1265.0</v>
      </c>
      <c r="F268" s="11">
        <v>32302.0</v>
      </c>
      <c r="G268" s="10">
        <v>2142.0</v>
      </c>
      <c r="H268" s="13">
        <v>1262.0</v>
      </c>
    </row>
    <row r="269" ht="14.25" customHeight="1">
      <c r="A269" s="6" t="s">
        <v>66</v>
      </c>
      <c r="B269" s="7">
        <v>43412.0</v>
      </c>
      <c r="C269" s="12">
        <f t="shared" si="1"/>
        <v>2018</v>
      </c>
      <c r="D269" s="9" t="s">
        <v>11</v>
      </c>
      <c r="E269" s="10">
        <v>332.0</v>
      </c>
      <c r="F269" s="11">
        <v>29501.0</v>
      </c>
      <c r="G269" s="10">
        <v>460.0</v>
      </c>
      <c r="H269" s="13">
        <v>332.0</v>
      </c>
    </row>
    <row r="270" ht="14.25" customHeight="1">
      <c r="A270" s="6" t="s">
        <v>66</v>
      </c>
      <c r="B270" s="7">
        <v>43412.0</v>
      </c>
      <c r="C270" s="12">
        <f t="shared" si="1"/>
        <v>2018</v>
      </c>
      <c r="D270" s="9" t="s">
        <v>12</v>
      </c>
      <c r="E270" s="10">
        <v>1121.0</v>
      </c>
      <c r="F270" s="11">
        <v>2509.0</v>
      </c>
      <c r="G270" s="10">
        <v>1543.0</v>
      </c>
      <c r="H270" s="13">
        <v>1104.0</v>
      </c>
    </row>
    <row r="271" ht="14.25" customHeight="1">
      <c r="A271" s="6" t="s">
        <v>66</v>
      </c>
      <c r="B271" s="7">
        <v>43412.0</v>
      </c>
      <c r="C271" s="12">
        <f t="shared" si="1"/>
        <v>2018</v>
      </c>
      <c r="D271" s="9" t="s">
        <v>13</v>
      </c>
      <c r="E271" s="10">
        <v>557.0</v>
      </c>
      <c r="F271" s="11">
        <v>32000.0</v>
      </c>
      <c r="G271" s="10">
        <v>862.0</v>
      </c>
      <c r="H271" s="13">
        <v>544.0</v>
      </c>
    </row>
    <row r="272" ht="14.25" customHeight="1">
      <c r="A272" s="6" t="s">
        <v>67</v>
      </c>
      <c r="B272" s="7">
        <v>43390.0</v>
      </c>
      <c r="C272" s="12">
        <f t="shared" si="1"/>
        <v>2018</v>
      </c>
      <c r="D272" s="9" t="s">
        <v>9</v>
      </c>
      <c r="E272" s="10">
        <v>1674.0</v>
      </c>
      <c r="F272" s="11">
        <v>25556.0</v>
      </c>
      <c r="G272" s="10">
        <v>1811.0</v>
      </c>
      <c r="H272" s="10">
        <v>1672.0</v>
      </c>
    </row>
    <row r="273">
      <c r="A273" s="6" t="s">
        <v>67</v>
      </c>
      <c r="B273" s="7">
        <v>43390.0</v>
      </c>
      <c r="C273" s="12">
        <f t="shared" si="1"/>
        <v>2018</v>
      </c>
      <c r="D273" s="9" t="s">
        <v>10</v>
      </c>
      <c r="E273" s="10">
        <v>1273.0</v>
      </c>
      <c r="F273" s="11">
        <v>31302.0</v>
      </c>
      <c r="G273" s="10">
        <v>1856.0</v>
      </c>
      <c r="H273" s="10">
        <v>1267.0</v>
      </c>
    </row>
    <row r="274">
      <c r="A274" s="6" t="s">
        <v>67</v>
      </c>
      <c r="B274" s="7">
        <v>43390.0</v>
      </c>
      <c r="C274" s="12">
        <f t="shared" si="1"/>
        <v>2018</v>
      </c>
      <c r="D274" s="9" t="s">
        <v>11</v>
      </c>
      <c r="E274" s="10">
        <v>350.0</v>
      </c>
      <c r="F274" s="11">
        <v>29501.0</v>
      </c>
      <c r="G274" s="10">
        <v>470.0</v>
      </c>
      <c r="H274" s="10">
        <v>349.0</v>
      </c>
    </row>
    <row r="275">
      <c r="A275" s="6" t="s">
        <v>67</v>
      </c>
      <c r="B275" s="7">
        <v>43390.0</v>
      </c>
      <c r="C275" s="12">
        <f t="shared" si="1"/>
        <v>2018</v>
      </c>
      <c r="D275" s="9" t="s">
        <v>12</v>
      </c>
      <c r="E275" s="10">
        <v>819.0</v>
      </c>
      <c r="F275" s="11">
        <v>3951.0</v>
      </c>
      <c r="G275" s="10">
        <v>1201.0</v>
      </c>
      <c r="H275" s="10">
        <v>819.0</v>
      </c>
    </row>
    <row r="276">
      <c r="A276" s="6" t="s">
        <v>67</v>
      </c>
      <c r="B276" s="7">
        <v>43390.0</v>
      </c>
      <c r="C276" s="12">
        <f t="shared" si="1"/>
        <v>2018</v>
      </c>
      <c r="D276" s="9" t="s">
        <v>13</v>
      </c>
      <c r="E276" s="10">
        <v>539.0</v>
      </c>
      <c r="F276" s="11">
        <v>32900.0</v>
      </c>
      <c r="G276" s="10">
        <v>779.0</v>
      </c>
      <c r="H276" s="10">
        <v>527.0</v>
      </c>
    </row>
    <row r="277">
      <c r="A277" s="6" t="s">
        <v>68</v>
      </c>
      <c r="B277" s="7">
        <v>43376.0</v>
      </c>
      <c r="C277" s="12">
        <f t="shared" si="1"/>
        <v>2018</v>
      </c>
      <c r="D277" s="9" t="s">
        <v>9</v>
      </c>
      <c r="E277" s="10">
        <v>1668.0</v>
      </c>
      <c r="F277" s="11">
        <v>28457.0</v>
      </c>
      <c r="G277" s="10">
        <v>2059.0</v>
      </c>
      <c r="H277" s="10">
        <v>1665.0</v>
      </c>
    </row>
    <row r="278">
      <c r="A278" s="6" t="s">
        <v>68</v>
      </c>
      <c r="B278" s="7">
        <v>43376.0</v>
      </c>
      <c r="C278" s="12">
        <f t="shared" si="1"/>
        <v>2018</v>
      </c>
      <c r="D278" s="9" t="s">
        <v>10</v>
      </c>
      <c r="E278" s="10">
        <v>1271.0</v>
      </c>
      <c r="F278" s="11">
        <v>31301.0</v>
      </c>
      <c r="G278" s="10">
        <v>1886.0</v>
      </c>
      <c r="H278" s="10">
        <v>1241.0</v>
      </c>
    </row>
    <row r="279">
      <c r="A279" s="6" t="s">
        <v>68</v>
      </c>
      <c r="B279" s="7">
        <v>43376.0</v>
      </c>
      <c r="C279" s="12">
        <f t="shared" si="1"/>
        <v>2018</v>
      </c>
      <c r="D279" s="9" t="s">
        <v>11</v>
      </c>
      <c r="E279" s="10">
        <v>342.0</v>
      </c>
      <c r="F279" s="11">
        <v>28501.0</v>
      </c>
      <c r="G279" s="10">
        <v>522.0</v>
      </c>
      <c r="H279" s="10">
        <v>340.0</v>
      </c>
    </row>
    <row r="280">
      <c r="A280" s="6" t="s">
        <v>68</v>
      </c>
      <c r="B280" s="7">
        <v>43376.0</v>
      </c>
      <c r="C280" s="12">
        <f t="shared" si="1"/>
        <v>2018</v>
      </c>
      <c r="D280" s="9" t="s">
        <v>12</v>
      </c>
      <c r="E280" s="10">
        <v>827.0</v>
      </c>
      <c r="F280" s="11">
        <v>4109.0</v>
      </c>
      <c r="G280" s="10">
        <v>1140.0</v>
      </c>
      <c r="H280" s="10">
        <v>809.0</v>
      </c>
    </row>
    <row r="281">
      <c r="A281" s="6" t="s">
        <v>68</v>
      </c>
      <c r="B281" s="7">
        <v>43376.0</v>
      </c>
      <c r="C281" s="12">
        <f t="shared" si="1"/>
        <v>2018</v>
      </c>
      <c r="D281" s="9" t="s">
        <v>13</v>
      </c>
      <c r="E281" s="10">
        <v>561.0</v>
      </c>
      <c r="F281" s="11">
        <v>32552.0</v>
      </c>
      <c r="G281" s="10">
        <v>1066.0</v>
      </c>
      <c r="H281" s="10">
        <v>543.0</v>
      </c>
    </row>
    <row r="282">
      <c r="A282" s="6" t="s">
        <v>69</v>
      </c>
      <c r="B282" s="7">
        <v>43362.0</v>
      </c>
      <c r="C282" s="12">
        <f t="shared" si="1"/>
        <v>2018</v>
      </c>
      <c r="D282" s="9" t="s">
        <v>9</v>
      </c>
      <c r="E282" s="10">
        <v>1664.0</v>
      </c>
      <c r="F282" s="11">
        <v>28000.0</v>
      </c>
      <c r="G282" s="10">
        <v>2059.0</v>
      </c>
      <c r="H282" s="10">
        <v>1655.0</v>
      </c>
    </row>
    <row r="283">
      <c r="A283" s="6" t="s">
        <v>69</v>
      </c>
      <c r="B283" s="7">
        <v>43362.0</v>
      </c>
      <c r="C283" s="12">
        <f t="shared" si="1"/>
        <v>2018</v>
      </c>
      <c r="D283" s="9" t="s">
        <v>10</v>
      </c>
      <c r="E283" s="10">
        <v>1278.0</v>
      </c>
      <c r="F283" s="11">
        <v>31307.0</v>
      </c>
      <c r="G283" s="10">
        <v>1859.0</v>
      </c>
      <c r="H283" s="10">
        <v>1269.0</v>
      </c>
    </row>
    <row r="284">
      <c r="A284" s="6" t="s">
        <v>69</v>
      </c>
      <c r="B284" s="7">
        <v>43362.0</v>
      </c>
      <c r="C284" s="12">
        <f t="shared" si="1"/>
        <v>2018</v>
      </c>
      <c r="D284" s="9" t="s">
        <v>11</v>
      </c>
      <c r="E284" s="10">
        <v>542.0</v>
      </c>
      <c r="F284" s="11">
        <v>27104.0</v>
      </c>
      <c r="G284" s="10">
        <v>921.0</v>
      </c>
      <c r="H284" s="10">
        <v>529.0</v>
      </c>
    </row>
    <row r="285">
      <c r="A285" s="6" t="s">
        <v>69</v>
      </c>
      <c r="B285" s="7">
        <v>43362.0</v>
      </c>
      <c r="C285" s="12">
        <f t="shared" si="1"/>
        <v>2018</v>
      </c>
      <c r="D285" s="9" t="s">
        <v>12</v>
      </c>
      <c r="E285" s="10">
        <v>821.0</v>
      </c>
      <c r="F285" s="11">
        <v>4214.0</v>
      </c>
      <c r="G285" s="10">
        <v>1098.0</v>
      </c>
      <c r="H285" s="10">
        <v>821.0</v>
      </c>
    </row>
    <row r="286">
      <c r="A286" s="6" t="s">
        <v>69</v>
      </c>
      <c r="B286" s="7">
        <v>43362.0</v>
      </c>
      <c r="C286" s="12">
        <f t="shared" si="1"/>
        <v>2018</v>
      </c>
      <c r="D286" s="9" t="s">
        <v>13</v>
      </c>
      <c r="E286" s="10">
        <v>530.0</v>
      </c>
      <c r="F286" s="11">
        <v>32000.0</v>
      </c>
      <c r="G286" s="10">
        <v>928.0</v>
      </c>
      <c r="H286" s="10">
        <v>519.0</v>
      </c>
    </row>
    <row r="287">
      <c r="A287" s="6" t="s">
        <v>70</v>
      </c>
      <c r="B287" s="7">
        <v>43348.0</v>
      </c>
      <c r="C287" s="12">
        <f t="shared" si="1"/>
        <v>2018</v>
      </c>
      <c r="D287" s="9" t="s">
        <v>9</v>
      </c>
      <c r="E287" s="10">
        <v>1664.0</v>
      </c>
      <c r="F287" s="11">
        <v>30209.0</v>
      </c>
      <c r="G287" s="10">
        <v>2488.0</v>
      </c>
      <c r="H287" s="10">
        <v>1661.0</v>
      </c>
    </row>
    <row r="288">
      <c r="A288" s="6" t="s">
        <v>70</v>
      </c>
      <c r="B288" s="7">
        <v>43348.0</v>
      </c>
      <c r="C288" s="12">
        <f t="shared" si="1"/>
        <v>2018</v>
      </c>
      <c r="D288" s="9" t="s">
        <v>10</v>
      </c>
      <c r="E288" s="10">
        <v>1274.0</v>
      </c>
      <c r="F288" s="11">
        <v>32001.0</v>
      </c>
      <c r="G288" s="10">
        <v>1959.0</v>
      </c>
      <c r="H288" s="10">
        <v>1268.0</v>
      </c>
    </row>
    <row r="289">
      <c r="A289" s="6" t="s">
        <v>70</v>
      </c>
      <c r="B289" s="7">
        <v>43348.0</v>
      </c>
      <c r="C289" s="12">
        <f t="shared" si="1"/>
        <v>2018</v>
      </c>
      <c r="D289" s="9" t="s">
        <v>11</v>
      </c>
      <c r="E289" s="10">
        <v>386.0</v>
      </c>
      <c r="F289" s="11">
        <v>27001.0</v>
      </c>
      <c r="G289" s="10">
        <v>612.0</v>
      </c>
      <c r="H289" s="10">
        <v>381.0</v>
      </c>
    </row>
    <row r="290">
      <c r="A290" s="6" t="s">
        <v>70</v>
      </c>
      <c r="B290" s="7">
        <v>43348.0</v>
      </c>
      <c r="C290" s="12">
        <f t="shared" si="1"/>
        <v>2018</v>
      </c>
      <c r="D290" s="9" t="s">
        <v>12</v>
      </c>
      <c r="E290" s="10">
        <v>874.0</v>
      </c>
      <c r="F290" s="11">
        <v>4390.0</v>
      </c>
      <c r="G290" s="10">
        <v>1213.0</v>
      </c>
      <c r="H290" s="10">
        <v>867.0</v>
      </c>
    </row>
    <row r="291">
      <c r="A291" s="6" t="s">
        <v>70</v>
      </c>
      <c r="B291" s="7">
        <v>43348.0</v>
      </c>
      <c r="C291" s="12">
        <f t="shared" si="1"/>
        <v>2018</v>
      </c>
      <c r="D291" s="9" t="s">
        <v>13</v>
      </c>
      <c r="E291" s="10">
        <v>540.0</v>
      </c>
      <c r="F291" s="11">
        <v>31801.0</v>
      </c>
      <c r="G291" s="10">
        <v>1006.0</v>
      </c>
      <c r="H291" s="10">
        <v>506.0</v>
      </c>
    </row>
    <row r="292">
      <c r="A292" s="6" t="s">
        <v>71</v>
      </c>
      <c r="B292" s="7">
        <v>43335.0</v>
      </c>
      <c r="C292" s="12">
        <f t="shared" si="1"/>
        <v>2018</v>
      </c>
      <c r="D292" s="9" t="s">
        <v>9</v>
      </c>
      <c r="E292" s="10">
        <v>1695.0</v>
      </c>
      <c r="F292" s="11">
        <v>31997.0</v>
      </c>
      <c r="G292" s="10">
        <v>2948.0</v>
      </c>
      <c r="H292" s="10">
        <v>1695.0</v>
      </c>
    </row>
    <row r="293">
      <c r="A293" s="6" t="s">
        <v>71</v>
      </c>
      <c r="B293" s="7">
        <v>43335.0</v>
      </c>
      <c r="C293" s="12">
        <f t="shared" si="1"/>
        <v>2018</v>
      </c>
      <c r="D293" s="9" t="s">
        <v>10</v>
      </c>
      <c r="E293" s="10">
        <v>1272.0</v>
      </c>
      <c r="F293" s="11">
        <v>32429.0</v>
      </c>
      <c r="G293" s="10">
        <v>2031.0</v>
      </c>
      <c r="H293" s="10">
        <v>1259.0</v>
      </c>
    </row>
    <row r="294">
      <c r="A294" s="6" t="s">
        <v>71</v>
      </c>
      <c r="B294" s="7">
        <v>43335.0</v>
      </c>
      <c r="C294" s="12">
        <f t="shared" si="1"/>
        <v>2018</v>
      </c>
      <c r="D294" s="9" t="s">
        <v>11</v>
      </c>
      <c r="E294" s="10">
        <v>409.0</v>
      </c>
      <c r="F294" s="11">
        <v>29902.0</v>
      </c>
      <c r="G294" s="10">
        <v>635.0</v>
      </c>
      <c r="H294" s="10">
        <v>204.0</v>
      </c>
    </row>
    <row r="295">
      <c r="A295" s="6" t="s">
        <v>71</v>
      </c>
      <c r="B295" s="7">
        <v>43335.0</v>
      </c>
      <c r="C295" s="12">
        <f t="shared" si="1"/>
        <v>2018</v>
      </c>
      <c r="D295" s="9" t="s">
        <v>12</v>
      </c>
      <c r="E295" s="10">
        <v>824.0</v>
      </c>
      <c r="F295" s="11">
        <v>4889.0</v>
      </c>
      <c r="G295" s="10">
        <v>1176.0</v>
      </c>
      <c r="H295" s="10">
        <v>823.0</v>
      </c>
    </row>
    <row r="296">
      <c r="A296" s="6" t="s">
        <v>71</v>
      </c>
      <c r="B296" s="7">
        <v>43335.0</v>
      </c>
      <c r="C296" s="12">
        <f t="shared" si="1"/>
        <v>2018</v>
      </c>
      <c r="D296" s="9" t="s">
        <v>13</v>
      </c>
      <c r="E296" s="10">
        <v>527.0</v>
      </c>
      <c r="F296" s="11">
        <v>32311.0</v>
      </c>
      <c r="G296" s="10">
        <v>927.0</v>
      </c>
      <c r="H296" s="10">
        <v>525.0</v>
      </c>
    </row>
    <row r="297">
      <c r="A297" s="6" t="s">
        <v>72</v>
      </c>
      <c r="B297" s="7">
        <v>43320.0</v>
      </c>
      <c r="C297" s="12">
        <f t="shared" si="1"/>
        <v>2018</v>
      </c>
      <c r="D297" s="9" t="s">
        <v>9</v>
      </c>
      <c r="E297" s="10">
        <v>1672.0</v>
      </c>
      <c r="F297" s="11">
        <v>33798.0</v>
      </c>
      <c r="G297" s="10">
        <v>3633.0</v>
      </c>
      <c r="H297" s="10">
        <v>1672.0</v>
      </c>
    </row>
    <row r="298">
      <c r="A298" s="6" t="s">
        <v>72</v>
      </c>
      <c r="B298" s="7">
        <v>43320.0</v>
      </c>
      <c r="C298" s="12">
        <f t="shared" si="1"/>
        <v>2018</v>
      </c>
      <c r="D298" s="9" t="s">
        <v>10</v>
      </c>
      <c r="E298" s="10">
        <v>1265.0</v>
      </c>
      <c r="F298" s="11">
        <v>34381.0</v>
      </c>
      <c r="G298" s="10">
        <v>2132.0</v>
      </c>
      <c r="H298" s="10">
        <v>1256.0</v>
      </c>
    </row>
    <row r="299">
      <c r="A299" s="6" t="s">
        <v>72</v>
      </c>
      <c r="B299" s="7">
        <v>43320.0</v>
      </c>
      <c r="C299" s="12">
        <f t="shared" si="1"/>
        <v>2018</v>
      </c>
      <c r="D299" s="9" t="s">
        <v>11</v>
      </c>
      <c r="E299" s="10">
        <v>379.0</v>
      </c>
      <c r="F299" s="11">
        <v>30389.0</v>
      </c>
      <c r="G299" s="10">
        <v>549.0</v>
      </c>
      <c r="H299" s="10">
        <v>330.0</v>
      </c>
    </row>
    <row r="300">
      <c r="A300" s="6" t="s">
        <v>72</v>
      </c>
      <c r="B300" s="7">
        <v>43320.0</v>
      </c>
      <c r="C300" s="12">
        <f t="shared" si="1"/>
        <v>2018</v>
      </c>
      <c r="D300" s="9" t="s">
        <v>12</v>
      </c>
      <c r="E300" s="10">
        <v>845.0</v>
      </c>
      <c r="F300" s="11">
        <v>5514.0</v>
      </c>
      <c r="G300" s="10">
        <v>1208.0</v>
      </c>
      <c r="H300" s="10">
        <v>791.0</v>
      </c>
    </row>
    <row r="301">
      <c r="A301" s="6" t="s">
        <v>72</v>
      </c>
      <c r="B301" s="7">
        <v>43320.0</v>
      </c>
      <c r="C301" s="12">
        <f t="shared" si="1"/>
        <v>2018</v>
      </c>
      <c r="D301" s="9" t="s">
        <v>13</v>
      </c>
      <c r="E301" s="10">
        <v>536.0</v>
      </c>
      <c r="F301" s="11">
        <v>33420.0</v>
      </c>
      <c r="G301" s="10">
        <v>896.0</v>
      </c>
      <c r="H301" s="10">
        <v>524.0</v>
      </c>
    </row>
    <row r="302">
      <c r="A302" s="6" t="s">
        <v>73</v>
      </c>
      <c r="B302" s="7">
        <v>43299.0</v>
      </c>
      <c r="C302" s="12">
        <f t="shared" si="1"/>
        <v>2018</v>
      </c>
      <c r="D302" s="9" t="s">
        <v>9</v>
      </c>
      <c r="E302" s="10">
        <v>1443.0</v>
      </c>
      <c r="F302" s="11">
        <v>32699.0</v>
      </c>
      <c r="G302" s="10">
        <v>3100.0</v>
      </c>
      <c r="H302" s="10">
        <v>1412.0</v>
      </c>
    </row>
    <row r="303">
      <c r="A303" s="6" t="s">
        <v>73</v>
      </c>
      <c r="B303" s="7">
        <v>43299.0</v>
      </c>
      <c r="C303" s="12">
        <f t="shared" si="1"/>
        <v>2018</v>
      </c>
      <c r="D303" s="9" t="s">
        <v>10</v>
      </c>
      <c r="E303" s="10">
        <v>1285.0</v>
      </c>
      <c r="F303" s="11">
        <v>32551.0</v>
      </c>
      <c r="G303" s="10">
        <v>1919.0</v>
      </c>
      <c r="H303" s="10">
        <v>1278.0</v>
      </c>
    </row>
    <row r="304">
      <c r="A304" s="6" t="s">
        <v>73</v>
      </c>
      <c r="B304" s="7">
        <v>43299.0</v>
      </c>
      <c r="C304" s="12">
        <f t="shared" si="1"/>
        <v>2018</v>
      </c>
      <c r="D304" s="9" t="s">
        <v>11</v>
      </c>
      <c r="E304" s="10">
        <v>320.0</v>
      </c>
      <c r="F304" s="11">
        <v>30889.0</v>
      </c>
      <c r="G304" s="10">
        <v>538.0</v>
      </c>
      <c r="H304" s="10">
        <v>249.0</v>
      </c>
    </row>
    <row r="305">
      <c r="A305" s="6" t="s">
        <v>73</v>
      </c>
      <c r="B305" s="7">
        <v>43299.0</v>
      </c>
      <c r="C305" s="12">
        <f t="shared" si="1"/>
        <v>2018</v>
      </c>
      <c r="D305" s="9" t="s">
        <v>12</v>
      </c>
      <c r="E305" s="10">
        <v>537.0</v>
      </c>
      <c r="F305" s="11">
        <v>6189.0</v>
      </c>
      <c r="G305" s="10">
        <v>772.0</v>
      </c>
      <c r="H305" s="10">
        <v>533.0</v>
      </c>
    </row>
    <row r="306">
      <c r="A306" s="6" t="s">
        <v>73</v>
      </c>
      <c r="B306" s="7">
        <v>43299.0</v>
      </c>
      <c r="C306" s="12">
        <f t="shared" si="1"/>
        <v>2018</v>
      </c>
      <c r="D306" s="9" t="s">
        <v>13</v>
      </c>
      <c r="E306" s="10">
        <v>558.0</v>
      </c>
      <c r="F306" s="11">
        <v>32809.0</v>
      </c>
      <c r="G306" s="10">
        <v>1082.0</v>
      </c>
      <c r="H306" s="10">
        <v>558.0</v>
      </c>
    </row>
    <row r="307">
      <c r="A307" s="6" t="s">
        <v>74</v>
      </c>
      <c r="B307" s="7">
        <v>43285.0</v>
      </c>
      <c r="C307" s="12">
        <f t="shared" si="1"/>
        <v>2018</v>
      </c>
      <c r="D307" s="9" t="s">
        <v>9</v>
      </c>
      <c r="E307" s="10">
        <v>1435.0</v>
      </c>
      <c r="F307" s="11">
        <v>25000.0</v>
      </c>
      <c r="G307" s="10">
        <v>1626.0</v>
      </c>
      <c r="H307" s="10">
        <v>1427.0</v>
      </c>
    </row>
    <row r="308">
      <c r="A308" s="6" t="s">
        <v>74</v>
      </c>
      <c r="B308" s="7">
        <v>43285.0</v>
      </c>
      <c r="C308" s="12">
        <f t="shared" si="1"/>
        <v>2018</v>
      </c>
      <c r="D308" s="9" t="s">
        <v>10</v>
      </c>
      <c r="E308" s="10">
        <v>1288.0</v>
      </c>
      <c r="F308" s="11">
        <v>31000.0</v>
      </c>
      <c r="G308" s="10">
        <v>1637.0</v>
      </c>
      <c r="H308" s="10">
        <v>1288.0</v>
      </c>
    </row>
    <row r="309">
      <c r="A309" s="6" t="s">
        <v>74</v>
      </c>
      <c r="B309" s="7">
        <v>43285.0</v>
      </c>
      <c r="C309" s="12">
        <f t="shared" si="1"/>
        <v>2018</v>
      </c>
      <c r="D309" s="9" t="s">
        <v>11</v>
      </c>
      <c r="E309" s="10">
        <v>313.0</v>
      </c>
      <c r="F309" s="11">
        <v>31092.0</v>
      </c>
      <c r="G309" s="10">
        <v>535.0</v>
      </c>
      <c r="H309" s="10">
        <v>272.0</v>
      </c>
    </row>
    <row r="310">
      <c r="A310" s="6" t="s">
        <v>74</v>
      </c>
      <c r="B310" s="7">
        <v>43285.0</v>
      </c>
      <c r="C310" s="12">
        <f t="shared" si="1"/>
        <v>2018</v>
      </c>
      <c r="D310" s="9" t="s">
        <v>12</v>
      </c>
      <c r="E310" s="10">
        <v>612.0</v>
      </c>
      <c r="F310" s="11">
        <v>6514.0</v>
      </c>
      <c r="G310" s="10">
        <v>807.0</v>
      </c>
      <c r="H310" s="10">
        <v>587.0</v>
      </c>
    </row>
    <row r="311">
      <c r="A311" s="6" t="s">
        <v>74</v>
      </c>
      <c r="B311" s="7">
        <v>43285.0</v>
      </c>
      <c r="C311" s="12">
        <f t="shared" si="1"/>
        <v>2018</v>
      </c>
      <c r="D311" s="9" t="s">
        <v>13</v>
      </c>
      <c r="E311" s="10">
        <v>591.0</v>
      </c>
      <c r="F311" s="11">
        <v>31001.0</v>
      </c>
      <c r="G311" s="10">
        <v>975.0</v>
      </c>
      <c r="H311" s="10">
        <v>582.0</v>
      </c>
    </row>
    <row r="312">
      <c r="A312" s="6" t="s">
        <v>75</v>
      </c>
      <c r="B312" s="7">
        <v>43271.0</v>
      </c>
      <c r="C312" s="12">
        <f t="shared" si="1"/>
        <v>2018</v>
      </c>
      <c r="D312" s="9" t="s">
        <v>9</v>
      </c>
      <c r="E312" s="10">
        <v>1446.0</v>
      </c>
      <c r="F312" s="11">
        <v>34110.0</v>
      </c>
      <c r="G312" s="10">
        <v>1818.0</v>
      </c>
      <c r="H312" s="10">
        <v>1437.0</v>
      </c>
    </row>
    <row r="313">
      <c r="A313" s="6" t="s">
        <v>75</v>
      </c>
      <c r="B313" s="7">
        <v>43271.0</v>
      </c>
      <c r="C313" s="12">
        <f t="shared" si="1"/>
        <v>2018</v>
      </c>
      <c r="D313" s="9" t="s">
        <v>10</v>
      </c>
      <c r="E313" s="10">
        <v>1316.0</v>
      </c>
      <c r="F313" s="11">
        <v>33900.0</v>
      </c>
      <c r="G313" s="10">
        <v>1729.0</v>
      </c>
      <c r="H313" s="10">
        <v>1311.0</v>
      </c>
    </row>
    <row r="314">
      <c r="A314" s="6" t="s">
        <v>75</v>
      </c>
      <c r="B314" s="7">
        <v>43271.0</v>
      </c>
      <c r="C314" s="12">
        <f t="shared" si="1"/>
        <v>2018</v>
      </c>
      <c r="D314" s="9" t="s">
        <v>11</v>
      </c>
      <c r="E314" s="10">
        <v>308.0</v>
      </c>
      <c r="F314" s="11">
        <v>32001.0</v>
      </c>
      <c r="G314" s="10">
        <v>548.0</v>
      </c>
      <c r="H314" s="10">
        <v>293.0</v>
      </c>
    </row>
    <row r="315">
      <c r="A315" s="6" t="s">
        <v>75</v>
      </c>
      <c r="B315" s="7">
        <v>43271.0</v>
      </c>
      <c r="C315" s="12">
        <f t="shared" si="1"/>
        <v>2018</v>
      </c>
      <c r="D315" s="9" t="s">
        <v>12</v>
      </c>
      <c r="E315" s="10">
        <v>527.0</v>
      </c>
      <c r="F315" s="11">
        <v>6889.0</v>
      </c>
      <c r="G315" s="10">
        <v>771.0</v>
      </c>
      <c r="H315" s="10">
        <v>517.0</v>
      </c>
    </row>
    <row r="316">
      <c r="A316" s="6" t="s">
        <v>75</v>
      </c>
      <c r="B316" s="7">
        <v>43271.0</v>
      </c>
      <c r="C316" s="12">
        <f t="shared" si="1"/>
        <v>2018</v>
      </c>
      <c r="D316" s="9" t="s">
        <v>13</v>
      </c>
      <c r="E316" s="10">
        <v>581.0</v>
      </c>
      <c r="F316" s="11">
        <v>34400.0</v>
      </c>
      <c r="G316" s="10">
        <v>868.0</v>
      </c>
      <c r="H316" s="10">
        <v>580.0</v>
      </c>
    </row>
    <row r="317">
      <c r="A317" s="6" t="s">
        <v>76</v>
      </c>
      <c r="B317" s="7">
        <v>43257.0</v>
      </c>
      <c r="C317" s="12">
        <f t="shared" si="1"/>
        <v>2018</v>
      </c>
      <c r="D317" s="9" t="s">
        <v>9</v>
      </c>
      <c r="E317" s="10">
        <v>1441.0</v>
      </c>
      <c r="F317" s="11">
        <v>36426.0</v>
      </c>
      <c r="G317" s="10">
        <v>1696.0</v>
      </c>
      <c r="H317" s="10">
        <v>1440.0</v>
      </c>
    </row>
    <row r="318">
      <c r="A318" s="6" t="s">
        <v>76</v>
      </c>
      <c r="B318" s="7">
        <v>43257.0</v>
      </c>
      <c r="C318" s="12">
        <f t="shared" si="1"/>
        <v>2018</v>
      </c>
      <c r="D318" s="9" t="s">
        <v>10</v>
      </c>
      <c r="E318" s="10">
        <v>1293.0</v>
      </c>
      <c r="F318" s="11">
        <v>36000.0</v>
      </c>
      <c r="G318" s="10">
        <v>1727.0</v>
      </c>
      <c r="H318" s="10">
        <v>1285.0</v>
      </c>
    </row>
    <row r="319">
      <c r="A319" s="6" t="s">
        <v>76</v>
      </c>
      <c r="B319" s="7">
        <v>43257.0</v>
      </c>
      <c r="C319" s="12">
        <f t="shared" si="1"/>
        <v>2018</v>
      </c>
      <c r="D319" s="9" t="s">
        <v>11</v>
      </c>
      <c r="E319" s="10">
        <v>425.0</v>
      </c>
      <c r="F319" s="11">
        <v>29902.0</v>
      </c>
      <c r="G319" s="10">
        <v>685.0</v>
      </c>
      <c r="H319" s="10">
        <v>417.0</v>
      </c>
    </row>
    <row r="320">
      <c r="A320" s="6" t="s">
        <v>76</v>
      </c>
      <c r="B320" s="7">
        <v>43257.0</v>
      </c>
      <c r="C320" s="12">
        <f t="shared" si="1"/>
        <v>2018</v>
      </c>
      <c r="D320" s="9" t="s">
        <v>12</v>
      </c>
      <c r="E320" s="10">
        <v>572.0</v>
      </c>
      <c r="F320" s="11">
        <v>7001.0</v>
      </c>
      <c r="G320" s="10">
        <v>828.0</v>
      </c>
      <c r="H320" s="10">
        <v>487.0</v>
      </c>
    </row>
    <row r="321">
      <c r="A321" s="6" t="s">
        <v>76</v>
      </c>
      <c r="B321" s="7">
        <v>43257.0</v>
      </c>
      <c r="C321" s="12">
        <f t="shared" si="1"/>
        <v>2018</v>
      </c>
      <c r="D321" s="9" t="s">
        <v>13</v>
      </c>
      <c r="E321" s="10">
        <v>559.0</v>
      </c>
      <c r="F321" s="11">
        <v>37000.0</v>
      </c>
      <c r="G321" s="10">
        <v>927.0</v>
      </c>
      <c r="H321" s="10">
        <v>525.0</v>
      </c>
    </row>
    <row r="322">
      <c r="A322" s="6" t="s">
        <v>77</v>
      </c>
      <c r="B322" s="7">
        <v>43243.0</v>
      </c>
      <c r="C322" s="12">
        <f t="shared" si="1"/>
        <v>2018</v>
      </c>
      <c r="D322" s="9" t="s">
        <v>9</v>
      </c>
      <c r="E322" s="10">
        <v>1434.0</v>
      </c>
      <c r="F322" s="11">
        <v>38001.0</v>
      </c>
      <c r="G322" s="10">
        <v>1805.0</v>
      </c>
      <c r="H322" s="10">
        <v>1422.0</v>
      </c>
    </row>
    <row r="323">
      <c r="A323" s="6" t="s">
        <v>77</v>
      </c>
      <c r="B323" s="7">
        <v>43243.0</v>
      </c>
      <c r="C323" s="12">
        <f t="shared" si="1"/>
        <v>2018</v>
      </c>
      <c r="D323" s="9" t="s">
        <v>10</v>
      </c>
      <c r="E323" s="10">
        <v>1283.0</v>
      </c>
      <c r="F323" s="11">
        <v>37989.0</v>
      </c>
      <c r="G323" s="10">
        <v>1915.0</v>
      </c>
      <c r="H323" s="10">
        <v>1247.0</v>
      </c>
    </row>
    <row r="324">
      <c r="A324" s="6" t="s">
        <v>77</v>
      </c>
      <c r="B324" s="7">
        <v>43243.0</v>
      </c>
      <c r="C324" s="12">
        <f t="shared" si="1"/>
        <v>2018</v>
      </c>
      <c r="D324" s="9" t="s">
        <v>11</v>
      </c>
      <c r="E324" s="10">
        <v>385.0</v>
      </c>
      <c r="F324" s="11">
        <v>29901.0</v>
      </c>
      <c r="G324" s="10">
        <v>786.0</v>
      </c>
      <c r="H324" s="10">
        <v>382.0</v>
      </c>
    </row>
    <row r="325">
      <c r="A325" s="6" t="s">
        <v>77</v>
      </c>
      <c r="B325" s="7">
        <v>43243.0</v>
      </c>
      <c r="C325" s="12">
        <f t="shared" si="1"/>
        <v>2018</v>
      </c>
      <c r="D325" s="9" t="s">
        <v>12</v>
      </c>
      <c r="E325" s="10">
        <v>529.0</v>
      </c>
      <c r="F325" s="11">
        <v>7115.0</v>
      </c>
      <c r="G325" s="10">
        <v>898.0</v>
      </c>
      <c r="H325" s="10">
        <v>529.0</v>
      </c>
    </row>
    <row r="326">
      <c r="A326" s="6" t="s">
        <v>77</v>
      </c>
      <c r="B326" s="7">
        <v>43243.0</v>
      </c>
      <c r="C326" s="12">
        <f t="shared" si="1"/>
        <v>2018</v>
      </c>
      <c r="D326" s="9" t="s">
        <v>13</v>
      </c>
      <c r="E326" s="10">
        <v>558.0</v>
      </c>
      <c r="F326" s="11">
        <v>38700.0</v>
      </c>
      <c r="G326" s="10">
        <v>836.0</v>
      </c>
      <c r="H326" s="10">
        <v>533.0</v>
      </c>
    </row>
    <row r="327">
      <c r="A327" s="6" t="s">
        <v>78</v>
      </c>
      <c r="B327" s="7">
        <v>43229.0</v>
      </c>
      <c r="C327" s="12">
        <f t="shared" si="1"/>
        <v>2018</v>
      </c>
      <c r="D327" s="9" t="s">
        <v>9</v>
      </c>
      <c r="E327" s="10">
        <v>1435.0</v>
      </c>
      <c r="F327" s="11">
        <v>38941.0</v>
      </c>
      <c r="G327" s="10">
        <v>1836.0</v>
      </c>
      <c r="H327" s="10">
        <v>1428.0</v>
      </c>
    </row>
    <row r="328">
      <c r="A328" s="6" t="s">
        <v>78</v>
      </c>
      <c r="B328" s="7">
        <v>43229.0</v>
      </c>
      <c r="C328" s="12">
        <f t="shared" si="1"/>
        <v>2018</v>
      </c>
      <c r="D328" s="9" t="s">
        <v>10</v>
      </c>
      <c r="E328" s="10">
        <v>1280.0</v>
      </c>
      <c r="F328" s="11">
        <v>38501.0</v>
      </c>
      <c r="G328" s="10">
        <v>2155.0</v>
      </c>
      <c r="H328" s="10">
        <v>1267.0</v>
      </c>
    </row>
    <row r="329">
      <c r="A329" s="6" t="s">
        <v>78</v>
      </c>
      <c r="B329" s="7">
        <v>43229.0</v>
      </c>
      <c r="C329" s="12">
        <f t="shared" si="1"/>
        <v>2018</v>
      </c>
      <c r="D329" s="9" t="s">
        <v>11</v>
      </c>
      <c r="E329" s="10">
        <v>308.0</v>
      </c>
      <c r="F329" s="11">
        <v>33190.0</v>
      </c>
      <c r="G329" s="10">
        <v>611.0</v>
      </c>
      <c r="H329" s="10">
        <v>188.0</v>
      </c>
    </row>
    <row r="330">
      <c r="A330" s="6" t="s">
        <v>78</v>
      </c>
      <c r="B330" s="7">
        <v>43229.0</v>
      </c>
      <c r="C330" s="12">
        <f t="shared" si="1"/>
        <v>2018</v>
      </c>
      <c r="D330" s="9" t="s">
        <v>12</v>
      </c>
      <c r="E330" s="10">
        <v>560.0</v>
      </c>
      <c r="F330" s="11">
        <v>7204.0</v>
      </c>
      <c r="G330" s="10">
        <v>1171.0</v>
      </c>
      <c r="H330" s="10">
        <v>515.0</v>
      </c>
    </row>
    <row r="331">
      <c r="A331" s="6" t="s">
        <v>78</v>
      </c>
      <c r="B331" s="7">
        <v>43229.0</v>
      </c>
      <c r="C331" s="12">
        <f t="shared" si="1"/>
        <v>2018</v>
      </c>
      <c r="D331" s="9" t="s">
        <v>13</v>
      </c>
      <c r="E331" s="10">
        <v>565.0</v>
      </c>
      <c r="F331" s="11">
        <v>38600.0</v>
      </c>
      <c r="G331" s="10">
        <v>1008.0</v>
      </c>
      <c r="H331" s="10">
        <v>562.0</v>
      </c>
    </row>
    <row r="332">
      <c r="A332" s="6" t="s">
        <v>79</v>
      </c>
      <c r="B332" s="7">
        <v>43208.0</v>
      </c>
      <c r="C332" s="12">
        <f t="shared" si="1"/>
        <v>2018</v>
      </c>
      <c r="D332" s="9" t="s">
        <v>9</v>
      </c>
      <c r="E332" s="10">
        <v>1566.0</v>
      </c>
      <c r="F332" s="11">
        <v>38510.0</v>
      </c>
      <c r="G332" s="10">
        <v>2027.0</v>
      </c>
      <c r="H332" s="10">
        <v>1566.0</v>
      </c>
    </row>
    <row r="333">
      <c r="A333" s="6" t="s">
        <v>79</v>
      </c>
      <c r="B333" s="7">
        <v>43208.0</v>
      </c>
      <c r="C333" s="12">
        <f t="shared" si="1"/>
        <v>2018</v>
      </c>
      <c r="D333" s="9" t="s">
        <v>10</v>
      </c>
      <c r="E333" s="10">
        <v>1417.0</v>
      </c>
      <c r="F333" s="11">
        <v>37330.0</v>
      </c>
      <c r="G333" s="10">
        <v>1919.0</v>
      </c>
      <c r="H333" s="10">
        <v>1414.0</v>
      </c>
    </row>
    <row r="334">
      <c r="A334" s="6" t="s">
        <v>79</v>
      </c>
      <c r="B334" s="7">
        <v>43208.0</v>
      </c>
      <c r="C334" s="12">
        <f t="shared" si="1"/>
        <v>2018</v>
      </c>
      <c r="D334" s="9" t="s">
        <v>11</v>
      </c>
      <c r="E334" s="10">
        <v>260.0</v>
      </c>
      <c r="F334" s="11">
        <v>34202.0</v>
      </c>
      <c r="G334" s="10">
        <v>461.0</v>
      </c>
      <c r="H334" s="10">
        <v>181.0</v>
      </c>
    </row>
    <row r="335">
      <c r="A335" s="6" t="s">
        <v>79</v>
      </c>
      <c r="B335" s="7">
        <v>43208.0</v>
      </c>
      <c r="C335" s="12">
        <f t="shared" si="1"/>
        <v>2018</v>
      </c>
      <c r="D335" s="9" t="s">
        <v>12</v>
      </c>
      <c r="E335" s="10">
        <v>518.0</v>
      </c>
      <c r="F335" s="11">
        <v>7115.0</v>
      </c>
      <c r="G335" s="10">
        <v>727.0</v>
      </c>
      <c r="H335" s="10">
        <v>515.0</v>
      </c>
    </row>
    <row r="336">
      <c r="A336" s="6" t="s">
        <v>79</v>
      </c>
      <c r="B336" s="7">
        <v>43208.0</v>
      </c>
      <c r="C336" s="12">
        <f t="shared" si="1"/>
        <v>2018</v>
      </c>
      <c r="D336" s="9" t="s">
        <v>13</v>
      </c>
      <c r="E336" s="10">
        <v>573.0</v>
      </c>
      <c r="F336" s="11">
        <v>38389.0</v>
      </c>
      <c r="G336" s="10">
        <v>1027.0</v>
      </c>
      <c r="H336" s="10">
        <v>571.0</v>
      </c>
    </row>
    <row r="337">
      <c r="A337" s="6" t="s">
        <v>80</v>
      </c>
      <c r="B337" s="7">
        <v>43194.0</v>
      </c>
      <c r="C337" s="12">
        <f t="shared" si="1"/>
        <v>2018</v>
      </c>
      <c r="D337" s="9" t="s">
        <v>9</v>
      </c>
      <c r="E337" s="10">
        <v>1566.0</v>
      </c>
      <c r="F337" s="11">
        <v>37000.0</v>
      </c>
      <c r="G337" s="10">
        <v>1888.0</v>
      </c>
      <c r="H337" s="10">
        <v>1564.0</v>
      </c>
    </row>
    <row r="338">
      <c r="A338" s="6" t="s">
        <v>80</v>
      </c>
      <c r="B338" s="7">
        <v>43194.0</v>
      </c>
      <c r="C338" s="12">
        <f t="shared" si="1"/>
        <v>2018</v>
      </c>
      <c r="D338" s="9" t="s">
        <v>10</v>
      </c>
      <c r="E338" s="10">
        <v>1389.0</v>
      </c>
      <c r="F338" s="11">
        <v>37605.0</v>
      </c>
      <c r="G338" s="10">
        <v>1689.0</v>
      </c>
      <c r="H338" s="10">
        <v>1388.0</v>
      </c>
    </row>
    <row r="339">
      <c r="A339" s="6" t="s">
        <v>80</v>
      </c>
      <c r="B339" s="7">
        <v>43194.0</v>
      </c>
      <c r="C339" s="12">
        <f t="shared" si="1"/>
        <v>2018</v>
      </c>
      <c r="D339" s="9" t="s">
        <v>11</v>
      </c>
      <c r="E339" s="10">
        <v>292.0</v>
      </c>
      <c r="F339" s="11">
        <v>34001.0</v>
      </c>
      <c r="G339" s="10">
        <v>500.0</v>
      </c>
      <c r="H339" s="10">
        <v>290.0</v>
      </c>
    </row>
    <row r="340">
      <c r="A340" s="6" t="s">
        <v>80</v>
      </c>
      <c r="B340" s="7">
        <v>43194.0</v>
      </c>
      <c r="C340" s="12">
        <f t="shared" si="1"/>
        <v>2018</v>
      </c>
      <c r="D340" s="9" t="s">
        <v>12</v>
      </c>
      <c r="E340" s="10">
        <v>516.0</v>
      </c>
      <c r="F340" s="11">
        <v>7114.0</v>
      </c>
      <c r="G340" s="10">
        <v>953.0</v>
      </c>
      <c r="H340" s="10">
        <v>483.0</v>
      </c>
    </row>
    <row r="341">
      <c r="A341" s="6" t="s">
        <v>80</v>
      </c>
      <c r="B341" s="7">
        <v>43194.0</v>
      </c>
      <c r="C341" s="12">
        <f t="shared" si="1"/>
        <v>2018</v>
      </c>
      <c r="D341" s="9" t="s">
        <v>13</v>
      </c>
      <c r="E341" s="10">
        <v>612.0</v>
      </c>
      <c r="F341" s="11">
        <v>38039.0</v>
      </c>
      <c r="G341" s="10">
        <v>967.0</v>
      </c>
      <c r="H341" s="10">
        <v>604.0</v>
      </c>
    </row>
    <row r="342">
      <c r="A342" s="6" t="s">
        <v>81</v>
      </c>
      <c r="B342" s="7">
        <v>43180.0</v>
      </c>
      <c r="C342" s="12">
        <f t="shared" si="1"/>
        <v>2018</v>
      </c>
      <c r="D342" s="9" t="s">
        <v>9</v>
      </c>
      <c r="E342" s="10">
        <v>1559.0</v>
      </c>
      <c r="F342" s="11">
        <v>38000.0</v>
      </c>
      <c r="G342" s="10">
        <v>2117.0</v>
      </c>
      <c r="H342" s="10">
        <v>1551.0</v>
      </c>
    </row>
    <row r="343">
      <c r="A343" s="6" t="s">
        <v>81</v>
      </c>
      <c r="B343" s="7">
        <v>43180.0</v>
      </c>
      <c r="C343" s="12">
        <f t="shared" si="1"/>
        <v>2018</v>
      </c>
      <c r="D343" s="9" t="s">
        <v>10</v>
      </c>
      <c r="E343" s="10">
        <v>1402.0</v>
      </c>
      <c r="F343" s="11">
        <v>37010.0</v>
      </c>
      <c r="G343" s="10">
        <v>1639.0</v>
      </c>
      <c r="H343" s="10">
        <v>1374.0</v>
      </c>
    </row>
    <row r="344">
      <c r="A344" s="6" t="s">
        <v>81</v>
      </c>
      <c r="B344" s="7">
        <v>43180.0</v>
      </c>
      <c r="C344" s="12">
        <f t="shared" si="1"/>
        <v>2018</v>
      </c>
      <c r="D344" s="9" t="s">
        <v>11</v>
      </c>
      <c r="E344" s="10">
        <v>247.0</v>
      </c>
      <c r="F344" s="11">
        <v>35001.0</v>
      </c>
      <c r="G344" s="10">
        <v>378.0</v>
      </c>
      <c r="H344" s="10">
        <v>234.0</v>
      </c>
    </row>
    <row r="345">
      <c r="A345" s="6" t="s">
        <v>81</v>
      </c>
      <c r="B345" s="7">
        <v>43180.0</v>
      </c>
      <c r="C345" s="12">
        <f t="shared" si="1"/>
        <v>2018</v>
      </c>
      <c r="D345" s="9" t="s">
        <v>12</v>
      </c>
      <c r="E345" s="10">
        <v>522.0</v>
      </c>
      <c r="F345" s="11">
        <v>7602.0</v>
      </c>
      <c r="G345" s="10">
        <v>803.0</v>
      </c>
      <c r="H345" s="10">
        <v>517.0</v>
      </c>
    </row>
    <row r="346">
      <c r="A346" s="6" t="s">
        <v>81</v>
      </c>
      <c r="B346" s="7">
        <v>43180.0</v>
      </c>
      <c r="C346" s="12">
        <f t="shared" si="1"/>
        <v>2018</v>
      </c>
      <c r="D346" s="9" t="s">
        <v>13</v>
      </c>
      <c r="E346" s="10">
        <v>571.0</v>
      </c>
      <c r="F346" s="11">
        <v>38000.0</v>
      </c>
      <c r="G346" s="10">
        <v>977.0</v>
      </c>
      <c r="H346" s="10">
        <v>564.0</v>
      </c>
    </row>
    <row r="347">
      <c r="A347" s="6" t="s">
        <v>82</v>
      </c>
      <c r="B347" s="7">
        <v>43166.0</v>
      </c>
      <c r="C347" s="12">
        <f t="shared" si="1"/>
        <v>2018</v>
      </c>
      <c r="D347" s="9" t="s">
        <v>9</v>
      </c>
      <c r="E347" s="10">
        <v>1580.0</v>
      </c>
      <c r="F347" s="11">
        <v>38830.0</v>
      </c>
      <c r="G347" s="10">
        <v>2405.0</v>
      </c>
      <c r="H347" s="10">
        <v>1572.0</v>
      </c>
    </row>
    <row r="348">
      <c r="A348" s="6" t="s">
        <v>82</v>
      </c>
      <c r="B348" s="7">
        <v>43166.0</v>
      </c>
      <c r="C348" s="12">
        <f t="shared" si="1"/>
        <v>2018</v>
      </c>
      <c r="D348" s="9" t="s">
        <v>10</v>
      </c>
      <c r="E348" s="10">
        <v>1390.0</v>
      </c>
      <c r="F348" s="11">
        <v>39001.0</v>
      </c>
      <c r="G348" s="10">
        <v>1731.0</v>
      </c>
      <c r="H348" s="10">
        <v>1390.0</v>
      </c>
    </row>
    <row r="349">
      <c r="A349" s="6" t="s">
        <v>82</v>
      </c>
      <c r="B349" s="7">
        <v>43166.0</v>
      </c>
      <c r="C349" s="12">
        <f t="shared" si="1"/>
        <v>2018</v>
      </c>
      <c r="D349" s="9" t="s">
        <v>11</v>
      </c>
      <c r="E349" s="10">
        <v>247.0</v>
      </c>
      <c r="F349" s="11">
        <v>36003.0</v>
      </c>
      <c r="G349" s="10">
        <v>446.0</v>
      </c>
      <c r="H349" s="10">
        <v>202.0</v>
      </c>
    </row>
    <row r="350">
      <c r="A350" s="6" t="s">
        <v>82</v>
      </c>
      <c r="B350" s="7">
        <v>43166.0</v>
      </c>
      <c r="C350" s="12">
        <f t="shared" si="1"/>
        <v>2018</v>
      </c>
      <c r="D350" s="9" t="s">
        <v>12</v>
      </c>
      <c r="E350" s="10">
        <v>528.0</v>
      </c>
      <c r="F350" s="11">
        <v>8009.0</v>
      </c>
      <c r="G350" s="10">
        <v>885.0</v>
      </c>
      <c r="H350" s="10">
        <v>525.0</v>
      </c>
    </row>
    <row r="351">
      <c r="A351" s="6" t="s">
        <v>82</v>
      </c>
      <c r="B351" s="7">
        <v>43166.0</v>
      </c>
      <c r="C351" s="12">
        <f t="shared" si="1"/>
        <v>2018</v>
      </c>
      <c r="D351" s="9" t="s">
        <v>13</v>
      </c>
      <c r="E351" s="10">
        <v>571.0</v>
      </c>
      <c r="F351" s="11">
        <v>39000.0</v>
      </c>
      <c r="G351" s="10">
        <v>967.0</v>
      </c>
      <c r="H351" s="10">
        <v>525.0</v>
      </c>
    </row>
    <row r="352">
      <c r="A352" s="6" t="s">
        <v>83</v>
      </c>
      <c r="B352" s="7">
        <v>43152.0</v>
      </c>
      <c r="C352" s="12">
        <f t="shared" si="1"/>
        <v>2018</v>
      </c>
      <c r="D352" s="9" t="s">
        <v>9</v>
      </c>
      <c r="E352" s="10">
        <v>1562.0</v>
      </c>
      <c r="F352" s="11">
        <v>36810.0</v>
      </c>
      <c r="G352" s="10">
        <v>2073.0</v>
      </c>
      <c r="H352" s="10">
        <v>1561.0</v>
      </c>
    </row>
    <row r="353">
      <c r="A353" s="6" t="s">
        <v>83</v>
      </c>
      <c r="B353" s="7">
        <v>43152.0</v>
      </c>
      <c r="C353" s="12">
        <f t="shared" si="1"/>
        <v>2018</v>
      </c>
      <c r="D353" s="9" t="s">
        <v>10</v>
      </c>
      <c r="E353" s="10">
        <v>1391.0</v>
      </c>
      <c r="F353" s="11">
        <v>39000.0</v>
      </c>
      <c r="G353" s="10">
        <v>1744.0</v>
      </c>
      <c r="H353" s="10">
        <v>1379.0</v>
      </c>
    </row>
    <row r="354">
      <c r="A354" s="6" t="s">
        <v>83</v>
      </c>
      <c r="B354" s="7">
        <v>43152.0</v>
      </c>
      <c r="C354" s="12">
        <f t="shared" si="1"/>
        <v>2018</v>
      </c>
      <c r="D354" s="9" t="s">
        <v>11</v>
      </c>
      <c r="E354" s="10">
        <v>257.0</v>
      </c>
      <c r="F354" s="11">
        <v>36859.0</v>
      </c>
      <c r="G354" s="10">
        <v>489.0</v>
      </c>
      <c r="H354" s="10">
        <v>256.0</v>
      </c>
    </row>
    <row r="355">
      <c r="A355" s="6" t="s">
        <v>83</v>
      </c>
      <c r="B355" s="7">
        <v>43152.0</v>
      </c>
      <c r="C355" s="12">
        <f t="shared" si="1"/>
        <v>2018</v>
      </c>
      <c r="D355" s="9" t="s">
        <v>12</v>
      </c>
      <c r="E355" s="10">
        <v>577.0</v>
      </c>
      <c r="F355" s="11">
        <v>7667.0</v>
      </c>
      <c r="G355" s="10">
        <v>1073.0</v>
      </c>
      <c r="H355" s="10">
        <v>568.0</v>
      </c>
    </row>
    <row r="356">
      <c r="A356" s="6" t="s">
        <v>83</v>
      </c>
      <c r="B356" s="7">
        <v>43152.0</v>
      </c>
      <c r="C356" s="12">
        <f t="shared" si="1"/>
        <v>2018</v>
      </c>
      <c r="D356" s="9" t="s">
        <v>13</v>
      </c>
      <c r="E356" s="10">
        <v>586.0</v>
      </c>
      <c r="F356" s="11">
        <v>38801.0</v>
      </c>
      <c r="G356" s="10">
        <v>1216.0</v>
      </c>
      <c r="H356" s="10">
        <v>581.0</v>
      </c>
    </row>
    <row r="357">
      <c r="A357" s="6" t="s">
        <v>84</v>
      </c>
      <c r="B357" s="7">
        <v>43138.0</v>
      </c>
      <c r="C357" s="12">
        <f t="shared" si="1"/>
        <v>2018</v>
      </c>
      <c r="D357" s="9" t="s">
        <v>9</v>
      </c>
      <c r="E357" s="10">
        <v>1557.0</v>
      </c>
      <c r="F357" s="11">
        <v>40000.0</v>
      </c>
      <c r="G357" s="10">
        <v>2389.0</v>
      </c>
      <c r="H357" s="10">
        <v>1534.0</v>
      </c>
    </row>
    <row r="358">
      <c r="A358" s="6" t="s">
        <v>84</v>
      </c>
      <c r="B358" s="7">
        <v>43138.0</v>
      </c>
      <c r="C358" s="12">
        <f t="shared" si="1"/>
        <v>2018</v>
      </c>
      <c r="D358" s="9" t="s">
        <v>10</v>
      </c>
      <c r="E358" s="10">
        <v>1396.0</v>
      </c>
      <c r="F358" s="11">
        <v>42322.0</v>
      </c>
      <c r="G358" s="10">
        <v>1831.0</v>
      </c>
      <c r="H358" s="10">
        <v>1396.0</v>
      </c>
    </row>
    <row r="359">
      <c r="A359" s="6" t="s">
        <v>84</v>
      </c>
      <c r="B359" s="7">
        <v>43138.0</v>
      </c>
      <c r="C359" s="12">
        <f t="shared" si="1"/>
        <v>2018</v>
      </c>
      <c r="D359" s="9" t="s">
        <v>11</v>
      </c>
      <c r="E359" s="10">
        <v>249.0</v>
      </c>
      <c r="F359" s="11">
        <v>38303.0</v>
      </c>
      <c r="G359" s="10">
        <v>486.0</v>
      </c>
      <c r="H359" s="10">
        <v>249.0</v>
      </c>
    </row>
    <row r="360">
      <c r="A360" s="6" t="s">
        <v>84</v>
      </c>
      <c r="B360" s="7">
        <v>43138.0</v>
      </c>
      <c r="C360" s="12">
        <f t="shared" si="1"/>
        <v>2018</v>
      </c>
      <c r="D360" s="9" t="s">
        <v>12</v>
      </c>
      <c r="E360" s="10">
        <v>624.0</v>
      </c>
      <c r="F360" s="11">
        <v>8451.0</v>
      </c>
      <c r="G360" s="10">
        <v>933.0</v>
      </c>
      <c r="H360" s="10">
        <v>608.0</v>
      </c>
    </row>
    <row r="361">
      <c r="A361" s="6" t="s">
        <v>84</v>
      </c>
      <c r="B361" s="7">
        <v>43138.0</v>
      </c>
      <c r="C361" s="12">
        <f t="shared" si="1"/>
        <v>2018</v>
      </c>
      <c r="D361" s="9" t="s">
        <v>13</v>
      </c>
      <c r="E361" s="10">
        <v>566.0</v>
      </c>
      <c r="F361" s="11">
        <v>39903.0</v>
      </c>
      <c r="G361" s="10">
        <v>790.0</v>
      </c>
      <c r="H361" s="10">
        <v>562.0</v>
      </c>
    </row>
    <row r="362">
      <c r="A362" s="6" t="s">
        <v>85</v>
      </c>
      <c r="B362" s="7">
        <v>43117.0</v>
      </c>
      <c r="C362" s="12">
        <f t="shared" si="1"/>
        <v>2018</v>
      </c>
      <c r="D362" s="9" t="s">
        <v>9</v>
      </c>
      <c r="E362" s="10">
        <v>1713.0</v>
      </c>
      <c r="F362" s="11">
        <v>36890.0</v>
      </c>
      <c r="G362" s="10">
        <v>1938.0</v>
      </c>
      <c r="H362" s="10">
        <v>1708.0</v>
      </c>
    </row>
    <row r="363">
      <c r="A363" s="6" t="s">
        <v>85</v>
      </c>
      <c r="B363" s="7">
        <v>43117.0</v>
      </c>
      <c r="C363" s="12">
        <f t="shared" si="1"/>
        <v>2018</v>
      </c>
      <c r="D363" s="9" t="s">
        <v>10</v>
      </c>
      <c r="E363" s="10">
        <v>1381.0</v>
      </c>
      <c r="F363" s="11">
        <v>42661.0</v>
      </c>
      <c r="G363" s="10">
        <v>1654.0</v>
      </c>
      <c r="H363" s="10">
        <v>1380.0</v>
      </c>
    </row>
    <row r="364">
      <c r="A364" s="6" t="s">
        <v>85</v>
      </c>
      <c r="B364" s="7">
        <v>43117.0</v>
      </c>
      <c r="C364" s="12">
        <f t="shared" si="1"/>
        <v>2018</v>
      </c>
      <c r="D364" s="9" t="s">
        <v>11</v>
      </c>
      <c r="E364" s="10">
        <v>257.0</v>
      </c>
      <c r="F364" s="11">
        <v>39000.0</v>
      </c>
      <c r="G364" s="10">
        <v>399.0</v>
      </c>
      <c r="H364" s="10">
        <v>247.0</v>
      </c>
    </row>
    <row r="365">
      <c r="A365" s="6" t="s">
        <v>85</v>
      </c>
      <c r="B365" s="7">
        <v>43117.0</v>
      </c>
      <c r="C365" s="12">
        <f t="shared" si="1"/>
        <v>2018</v>
      </c>
      <c r="D365" s="9" t="s">
        <v>12</v>
      </c>
      <c r="E365" s="10">
        <v>565.0</v>
      </c>
      <c r="F365" s="11">
        <v>8001.0</v>
      </c>
      <c r="G365" s="10">
        <v>786.0</v>
      </c>
      <c r="H365" s="10">
        <v>500.0</v>
      </c>
    </row>
    <row r="366">
      <c r="A366" s="6" t="s">
        <v>85</v>
      </c>
      <c r="B366" s="7">
        <v>43117.0</v>
      </c>
      <c r="C366" s="12">
        <f t="shared" si="1"/>
        <v>2018</v>
      </c>
      <c r="D366" s="9" t="s">
        <v>13</v>
      </c>
      <c r="E366" s="10">
        <v>515.0</v>
      </c>
      <c r="F366" s="11">
        <v>44000.0</v>
      </c>
      <c r="G366" s="10">
        <v>817.0</v>
      </c>
      <c r="H366" s="10">
        <v>495.0</v>
      </c>
    </row>
    <row r="367">
      <c r="A367" s="6" t="s">
        <v>86</v>
      </c>
      <c r="B367" s="7">
        <v>43104.0</v>
      </c>
      <c r="C367" s="12">
        <f t="shared" si="1"/>
        <v>2018</v>
      </c>
      <c r="D367" s="9" t="s">
        <v>9</v>
      </c>
      <c r="E367" s="10">
        <v>1693.0</v>
      </c>
      <c r="F367" s="11">
        <v>41400.0</v>
      </c>
      <c r="G367" s="13">
        <v>2264.0</v>
      </c>
      <c r="H367" s="13">
        <v>1693.0</v>
      </c>
    </row>
    <row r="368">
      <c r="A368" s="6" t="s">
        <v>86</v>
      </c>
      <c r="B368" s="7">
        <v>43104.0</v>
      </c>
      <c r="C368" s="12">
        <f t="shared" si="1"/>
        <v>2018</v>
      </c>
      <c r="D368" s="9" t="s">
        <v>10</v>
      </c>
      <c r="E368" s="10">
        <v>1374.0</v>
      </c>
      <c r="F368" s="11">
        <v>45289.0</v>
      </c>
      <c r="G368" s="13">
        <v>1811.0</v>
      </c>
      <c r="H368" s="13">
        <v>1368.0</v>
      </c>
    </row>
    <row r="369">
      <c r="A369" s="6" t="s">
        <v>86</v>
      </c>
      <c r="B369" s="7">
        <v>43104.0</v>
      </c>
      <c r="C369" s="12">
        <f t="shared" si="1"/>
        <v>2018</v>
      </c>
      <c r="D369" s="9" t="s">
        <v>11</v>
      </c>
      <c r="E369" s="10">
        <v>249.0</v>
      </c>
      <c r="F369" s="11">
        <v>40101.0</v>
      </c>
      <c r="G369" s="13">
        <v>458.0</v>
      </c>
      <c r="H369" s="13">
        <v>247.0</v>
      </c>
    </row>
    <row r="370">
      <c r="A370" s="6" t="s">
        <v>86</v>
      </c>
      <c r="B370" s="7">
        <v>43104.0</v>
      </c>
      <c r="C370" s="12">
        <f t="shared" si="1"/>
        <v>2018</v>
      </c>
      <c r="D370" s="9" t="s">
        <v>12</v>
      </c>
      <c r="E370" s="10">
        <v>525.0</v>
      </c>
      <c r="F370" s="11">
        <v>7701.0</v>
      </c>
      <c r="G370" s="13">
        <v>919.0</v>
      </c>
      <c r="H370" s="13">
        <v>413.0</v>
      </c>
    </row>
    <row r="371">
      <c r="A371" s="6" t="s">
        <v>86</v>
      </c>
      <c r="B371" s="7">
        <v>43104.0</v>
      </c>
      <c r="C371" s="12">
        <f t="shared" si="1"/>
        <v>2018</v>
      </c>
      <c r="D371" s="9" t="s">
        <v>13</v>
      </c>
      <c r="E371" s="10">
        <v>518.0</v>
      </c>
      <c r="F371" s="11">
        <v>47390.0</v>
      </c>
      <c r="G371" s="13">
        <v>923.0</v>
      </c>
      <c r="H371" s="13">
        <v>518.0</v>
      </c>
    </row>
    <row r="372">
      <c r="A372" s="6" t="s">
        <v>87</v>
      </c>
      <c r="B372" s="7">
        <v>43089.0</v>
      </c>
      <c r="C372" s="12">
        <f t="shared" si="1"/>
        <v>2017</v>
      </c>
      <c r="D372" s="9" t="s">
        <v>9</v>
      </c>
      <c r="E372" s="10">
        <v>1687.0</v>
      </c>
      <c r="F372" s="11">
        <v>38200.0</v>
      </c>
      <c r="G372" s="10">
        <v>1970.0</v>
      </c>
      <c r="H372" s="10">
        <v>1654.0</v>
      </c>
    </row>
    <row r="373">
      <c r="A373" s="6" t="s">
        <v>87</v>
      </c>
      <c r="B373" s="7">
        <v>43089.0</v>
      </c>
      <c r="C373" s="12">
        <f t="shared" si="1"/>
        <v>2017</v>
      </c>
      <c r="D373" s="9" t="s">
        <v>10</v>
      </c>
      <c r="E373" s="10">
        <v>1374.0</v>
      </c>
      <c r="F373" s="11">
        <v>47002.0</v>
      </c>
      <c r="G373" s="10">
        <v>1634.0</v>
      </c>
      <c r="H373" s="10">
        <v>1367.0</v>
      </c>
    </row>
    <row r="374">
      <c r="A374" s="6" t="s">
        <v>87</v>
      </c>
      <c r="B374" s="7">
        <v>43089.0</v>
      </c>
      <c r="C374" s="12">
        <f t="shared" si="1"/>
        <v>2017</v>
      </c>
      <c r="D374" s="9" t="s">
        <v>11</v>
      </c>
      <c r="E374" s="10">
        <v>246.0</v>
      </c>
      <c r="F374" s="11">
        <v>45112.0</v>
      </c>
      <c r="G374" s="10">
        <v>482.0</v>
      </c>
      <c r="H374" s="10">
        <v>232.0</v>
      </c>
    </row>
    <row r="375">
      <c r="A375" s="6" t="s">
        <v>87</v>
      </c>
      <c r="B375" s="7">
        <v>43089.0</v>
      </c>
      <c r="C375" s="12">
        <f t="shared" si="1"/>
        <v>2017</v>
      </c>
      <c r="D375" s="9" t="s">
        <v>12</v>
      </c>
      <c r="E375" s="10">
        <v>514.0</v>
      </c>
      <c r="F375" s="11">
        <v>7501.0</v>
      </c>
      <c r="G375" s="10">
        <v>743.0</v>
      </c>
      <c r="H375" s="10">
        <v>458.0</v>
      </c>
    </row>
    <row r="376">
      <c r="A376" s="6" t="s">
        <v>87</v>
      </c>
      <c r="B376" s="7">
        <v>43089.0</v>
      </c>
      <c r="C376" s="12">
        <f t="shared" si="1"/>
        <v>2017</v>
      </c>
      <c r="D376" s="9" t="s">
        <v>13</v>
      </c>
      <c r="E376" s="10">
        <v>531.0</v>
      </c>
      <c r="F376" s="11">
        <v>48011.0</v>
      </c>
      <c r="G376" s="10">
        <v>1003.0</v>
      </c>
      <c r="H376" s="10">
        <v>529.0</v>
      </c>
    </row>
    <row r="377">
      <c r="A377" s="6" t="s">
        <v>88</v>
      </c>
      <c r="B377" s="7">
        <v>43075.0</v>
      </c>
      <c r="C377" s="12">
        <f t="shared" si="1"/>
        <v>2017</v>
      </c>
      <c r="D377" s="9" t="s">
        <v>9</v>
      </c>
      <c r="E377" s="10">
        <v>1680.0</v>
      </c>
      <c r="F377" s="11">
        <v>42339.0</v>
      </c>
      <c r="G377" s="10">
        <v>2158.0</v>
      </c>
      <c r="H377" s="10">
        <v>1667.0</v>
      </c>
    </row>
    <row r="378">
      <c r="A378" s="6" t="s">
        <v>88</v>
      </c>
      <c r="B378" s="7">
        <v>43075.0</v>
      </c>
      <c r="C378" s="12">
        <f t="shared" si="1"/>
        <v>2017</v>
      </c>
      <c r="D378" s="9" t="s">
        <v>10</v>
      </c>
      <c r="E378" s="10">
        <v>1375.0</v>
      </c>
      <c r="F378" s="11">
        <v>53711.0</v>
      </c>
      <c r="G378" s="10">
        <v>1805.0</v>
      </c>
      <c r="H378" s="10">
        <v>1375.0</v>
      </c>
    </row>
    <row r="379">
      <c r="A379" s="6" t="s">
        <v>88</v>
      </c>
      <c r="B379" s="7">
        <v>43075.0</v>
      </c>
      <c r="C379" s="12">
        <f t="shared" si="1"/>
        <v>2017</v>
      </c>
      <c r="D379" s="9" t="s">
        <v>11</v>
      </c>
      <c r="E379" s="10">
        <v>285.0</v>
      </c>
      <c r="F379" s="11">
        <v>42000.0</v>
      </c>
      <c r="G379" s="10">
        <v>454.0</v>
      </c>
      <c r="H379" s="10">
        <v>279.0</v>
      </c>
    </row>
    <row r="380">
      <c r="A380" s="6" t="s">
        <v>88</v>
      </c>
      <c r="B380" s="7">
        <v>43075.0</v>
      </c>
      <c r="C380" s="12">
        <f t="shared" si="1"/>
        <v>2017</v>
      </c>
      <c r="D380" s="9" t="s">
        <v>12</v>
      </c>
      <c r="E380" s="10">
        <v>516.0</v>
      </c>
      <c r="F380" s="11">
        <v>6552.0</v>
      </c>
      <c r="G380" s="10">
        <v>791.0</v>
      </c>
      <c r="H380" s="10">
        <v>500.0</v>
      </c>
    </row>
    <row r="381">
      <c r="A381" s="6" t="s">
        <v>88</v>
      </c>
      <c r="B381" s="7">
        <v>43075.0</v>
      </c>
      <c r="C381" s="12">
        <f t="shared" si="1"/>
        <v>2017</v>
      </c>
      <c r="D381" s="9" t="s">
        <v>13</v>
      </c>
      <c r="E381" s="10">
        <v>542.0</v>
      </c>
      <c r="F381" s="11">
        <v>54334.0</v>
      </c>
      <c r="G381" s="10">
        <v>831.0</v>
      </c>
      <c r="H381" s="10">
        <v>537.0</v>
      </c>
    </row>
    <row r="382">
      <c r="A382" s="6" t="s">
        <v>89</v>
      </c>
      <c r="B382" s="7">
        <v>43061.0</v>
      </c>
      <c r="C382" s="12">
        <f t="shared" si="1"/>
        <v>2017</v>
      </c>
      <c r="D382" s="9" t="s">
        <v>9</v>
      </c>
      <c r="E382" s="10">
        <v>1686.0</v>
      </c>
      <c r="F382" s="11">
        <v>46791.0</v>
      </c>
      <c r="G382" s="10">
        <v>2721.0</v>
      </c>
      <c r="H382" s="10">
        <v>1679.0</v>
      </c>
    </row>
    <row r="383">
      <c r="A383" s="6" t="s">
        <v>89</v>
      </c>
      <c r="B383" s="7">
        <v>43061.0</v>
      </c>
      <c r="C383" s="12">
        <f t="shared" si="1"/>
        <v>2017</v>
      </c>
      <c r="D383" s="9" t="s">
        <v>10</v>
      </c>
      <c r="E383" s="10">
        <v>1383.0</v>
      </c>
      <c r="F383" s="11">
        <v>57390.0</v>
      </c>
      <c r="G383" s="10">
        <v>2173.0</v>
      </c>
      <c r="H383" s="10">
        <v>1383.0</v>
      </c>
    </row>
    <row r="384">
      <c r="A384" s="6" t="s">
        <v>89</v>
      </c>
      <c r="B384" s="7">
        <v>43061.0</v>
      </c>
      <c r="C384" s="12">
        <f t="shared" si="1"/>
        <v>2017</v>
      </c>
      <c r="D384" s="9" t="s">
        <v>11</v>
      </c>
      <c r="E384" s="10">
        <v>244.0</v>
      </c>
      <c r="F384" s="11">
        <v>57701.0</v>
      </c>
      <c r="G384" s="10">
        <v>356.0</v>
      </c>
      <c r="H384" s="10">
        <v>241.0</v>
      </c>
    </row>
    <row r="385">
      <c r="A385" s="6" t="s">
        <v>89</v>
      </c>
      <c r="B385" s="7">
        <v>43061.0</v>
      </c>
      <c r="C385" s="12">
        <f t="shared" si="1"/>
        <v>2017</v>
      </c>
      <c r="D385" s="9" t="s">
        <v>12</v>
      </c>
      <c r="E385" s="10">
        <v>538.0</v>
      </c>
      <c r="F385" s="11">
        <v>5992.0</v>
      </c>
      <c r="G385" s="10">
        <v>708.0</v>
      </c>
      <c r="H385" s="10">
        <v>533.0</v>
      </c>
    </row>
    <row r="386">
      <c r="A386" s="6" t="s">
        <v>89</v>
      </c>
      <c r="B386" s="7">
        <v>43061.0</v>
      </c>
      <c r="C386" s="12">
        <f t="shared" si="1"/>
        <v>2017</v>
      </c>
      <c r="D386" s="9" t="s">
        <v>13</v>
      </c>
      <c r="E386" s="10">
        <v>516.0</v>
      </c>
      <c r="F386" s="11">
        <v>57501.0</v>
      </c>
      <c r="G386" s="10">
        <v>844.0</v>
      </c>
      <c r="H386" s="10">
        <v>498.0</v>
      </c>
    </row>
    <row r="387">
      <c r="A387" s="6" t="s">
        <v>90</v>
      </c>
      <c r="B387" s="7">
        <v>43047.0</v>
      </c>
      <c r="C387" s="12">
        <f t="shared" si="1"/>
        <v>2017</v>
      </c>
      <c r="D387" s="9" t="s">
        <v>9</v>
      </c>
      <c r="E387" s="10">
        <v>1683.0</v>
      </c>
      <c r="F387" s="11">
        <v>47112.0</v>
      </c>
      <c r="G387" s="10">
        <v>3430.0</v>
      </c>
      <c r="H387" s="10">
        <v>1683.0</v>
      </c>
    </row>
    <row r="388">
      <c r="A388" s="6" t="s">
        <v>90</v>
      </c>
      <c r="B388" s="7">
        <v>43047.0</v>
      </c>
      <c r="C388" s="12">
        <f t="shared" si="1"/>
        <v>2017</v>
      </c>
      <c r="D388" s="9" t="s">
        <v>10</v>
      </c>
      <c r="E388" s="10">
        <v>1376.0</v>
      </c>
      <c r="F388" s="11">
        <v>57414.0</v>
      </c>
      <c r="G388" s="10">
        <v>2515.0</v>
      </c>
      <c r="H388" s="10">
        <v>1375.0</v>
      </c>
    </row>
    <row r="389">
      <c r="A389" s="6" t="s">
        <v>90</v>
      </c>
      <c r="B389" s="7">
        <v>43047.0</v>
      </c>
      <c r="C389" s="12">
        <f t="shared" si="1"/>
        <v>2017</v>
      </c>
      <c r="D389" s="9" t="s">
        <v>11</v>
      </c>
      <c r="E389" s="10">
        <v>242.0</v>
      </c>
      <c r="F389" s="11">
        <v>58036.0</v>
      </c>
      <c r="G389" s="10">
        <v>375.0</v>
      </c>
      <c r="H389" s="10">
        <v>200.0</v>
      </c>
    </row>
    <row r="390">
      <c r="A390" s="6" t="s">
        <v>90</v>
      </c>
      <c r="B390" s="7">
        <v>43047.0</v>
      </c>
      <c r="C390" s="12">
        <f t="shared" si="1"/>
        <v>2017</v>
      </c>
      <c r="D390" s="9" t="s">
        <v>12</v>
      </c>
      <c r="E390" s="10">
        <v>509.0</v>
      </c>
      <c r="F390" s="11">
        <v>5502.0</v>
      </c>
      <c r="G390" s="10">
        <v>683.0</v>
      </c>
      <c r="H390" s="10">
        <v>502.0</v>
      </c>
    </row>
    <row r="391">
      <c r="A391" s="6" t="s">
        <v>90</v>
      </c>
      <c r="B391" s="7">
        <v>43047.0</v>
      </c>
      <c r="C391" s="12">
        <f t="shared" si="1"/>
        <v>2017</v>
      </c>
      <c r="D391" s="9" t="s">
        <v>13</v>
      </c>
      <c r="E391" s="10">
        <v>524.0</v>
      </c>
      <c r="F391" s="11">
        <v>57000.0</v>
      </c>
      <c r="G391" s="10">
        <v>867.0</v>
      </c>
      <c r="H391" s="10">
        <v>495.0</v>
      </c>
    </row>
    <row r="392">
      <c r="A392" s="6" t="s">
        <v>91</v>
      </c>
      <c r="B392" s="7">
        <v>43027.0</v>
      </c>
      <c r="C392" s="12">
        <f t="shared" si="1"/>
        <v>2017</v>
      </c>
      <c r="D392" s="9" t="s">
        <v>9</v>
      </c>
      <c r="E392" s="10">
        <v>1815.0</v>
      </c>
      <c r="F392" s="11">
        <v>41617.0</v>
      </c>
      <c r="G392" s="10">
        <v>2391.0</v>
      </c>
      <c r="H392" s="10">
        <v>1809.0</v>
      </c>
    </row>
    <row r="393">
      <c r="A393" s="6" t="s">
        <v>91</v>
      </c>
      <c r="B393" s="7">
        <v>43027.0</v>
      </c>
      <c r="C393" s="12">
        <f t="shared" si="1"/>
        <v>2017</v>
      </c>
      <c r="D393" s="9" t="s">
        <v>10</v>
      </c>
      <c r="E393" s="10">
        <v>1285.0</v>
      </c>
      <c r="F393" s="11">
        <v>49996.0</v>
      </c>
      <c r="G393" s="10">
        <v>1718.0</v>
      </c>
      <c r="H393" s="10">
        <v>1277.0</v>
      </c>
    </row>
    <row r="394">
      <c r="A394" s="6" t="s">
        <v>91</v>
      </c>
      <c r="B394" s="7">
        <v>43027.0</v>
      </c>
      <c r="C394" s="12">
        <f t="shared" si="1"/>
        <v>2017</v>
      </c>
      <c r="D394" s="9" t="s">
        <v>11</v>
      </c>
      <c r="E394" s="10">
        <v>445.0</v>
      </c>
      <c r="F394" s="11">
        <v>51890.0</v>
      </c>
      <c r="G394" s="10">
        <v>611.0</v>
      </c>
      <c r="H394" s="10">
        <v>443.0</v>
      </c>
    </row>
    <row r="395">
      <c r="A395" s="6" t="s">
        <v>91</v>
      </c>
      <c r="B395" s="7">
        <v>43027.0</v>
      </c>
      <c r="C395" s="12">
        <f t="shared" si="1"/>
        <v>2017</v>
      </c>
      <c r="D395" s="9" t="s">
        <v>12</v>
      </c>
      <c r="E395" s="10">
        <v>478.0</v>
      </c>
      <c r="F395" s="11">
        <v>4903.0</v>
      </c>
      <c r="G395" s="10">
        <v>687.0</v>
      </c>
      <c r="H395" s="10">
        <v>449.0</v>
      </c>
    </row>
    <row r="396">
      <c r="A396" s="6" t="s">
        <v>91</v>
      </c>
      <c r="B396" s="7">
        <v>43027.0</v>
      </c>
      <c r="C396" s="12">
        <f t="shared" si="1"/>
        <v>2017</v>
      </c>
      <c r="D396" s="9" t="s">
        <v>13</v>
      </c>
      <c r="E396" s="10">
        <v>542.0</v>
      </c>
      <c r="F396" s="11">
        <v>52000.0</v>
      </c>
      <c r="G396" s="10">
        <v>809.0</v>
      </c>
      <c r="H396" s="10">
        <v>539.0</v>
      </c>
    </row>
    <row r="397">
      <c r="A397" s="6" t="s">
        <v>92</v>
      </c>
      <c r="B397" s="7">
        <v>43012.0</v>
      </c>
      <c r="C397" s="12">
        <f t="shared" si="1"/>
        <v>2017</v>
      </c>
      <c r="D397" s="9" t="s">
        <v>9</v>
      </c>
      <c r="E397" s="10">
        <v>1829.0</v>
      </c>
      <c r="F397" s="11">
        <v>41761.0</v>
      </c>
      <c r="G397" s="10">
        <v>2808.0</v>
      </c>
      <c r="H397" s="10">
        <v>1827.0</v>
      </c>
    </row>
    <row r="398">
      <c r="A398" s="6" t="s">
        <v>92</v>
      </c>
      <c r="B398" s="7">
        <v>43012.0</v>
      </c>
      <c r="C398" s="12">
        <f t="shared" si="1"/>
        <v>2017</v>
      </c>
      <c r="D398" s="9" t="s">
        <v>10</v>
      </c>
      <c r="E398" s="10">
        <v>1285.0</v>
      </c>
      <c r="F398" s="11">
        <v>48109.0</v>
      </c>
      <c r="G398" s="10">
        <v>1646.0</v>
      </c>
      <c r="H398" s="10">
        <v>1284.0</v>
      </c>
    </row>
    <row r="399">
      <c r="A399" s="6" t="s">
        <v>92</v>
      </c>
      <c r="B399" s="7">
        <v>43012.0</v>
      </c>
      <c r="C399" s="12">
        <f t="shared" si="1"/>
        <v>2017</v>
      </c>
      <c r="D399" s="9" t="s">
        <v>11</v>
      </c>
      <c r="E399" s="10">
        <v>492.0</v>
      </c>
      <c r="F399" s="11">
        <v>48902.0</v>
      </c>
      <c r="G399" s="10">
        <v>723.0</v>
      </c>
      <c r="H399" s="10">
        <v>492.0</v>
      </c>
    </row>
    <row r="400">
      <c r="A400" s="6" t="s">
        <v>92</v>
      </c>
      <c r="B400" s="7">
        <v>43012.0</v>
      </c>
      <c r="C400" s="12">
        <f t="shared" si="1"/>
        <v>2017</v>
      </c>
      <c r="D400" s="9" t="s">
        <v>12</v>
      </c>
      <c r="E400" s="10">
        <v>485.0</v>
      </c>
      <c r="F400" s="11">
        <v>5010.0</v>
      </c>
      <c r="G400" s="10">
        <v>721.0</v>
      </c>
      <c r="H400" s="10">
        <v>484.0</v>
      </c>
    </row>
    <row r="401">
      <c r="A401" s="6" t="s">
        <v>92</v>
      </c>
      <c r="B401" s="7">
        <v>43012.0</v>
      </c>
      <c r="C401" s="12">
        <f t="shared" si="1"/>
        <v>2017</v>
      </c>
      <c r="D401" s="9" t="s">
        <v>13</v>
      </c>
      <c r="E401" s="10">
        <v>540.0</v>
      </c>
      <c r="F401" s="11">
        <v>49000.0</v>
      </c>
      <c r="G401" s="10">
        <v>869.0</v>
      </c>
      <c r="H401" s="10">
        <v>528.0</v>
      </c>
    </row>
    <row r="402">
      <c r="A402" s="6" t="s">
        <v>93</v>
      </c>
      <c r="B402" s="7">
        <v>42998.0</v>
      </c>
      <c r="C402" s="12">
        <f t="shared" si="1"/>
        <v>2017</v>
      </c>
      <c r="D402" s="9" t="s">
        <v>9</v>
      </c>
      <c r="E402" s="10">
        <v>1815.0</v>
      </c>
      <c r="F402" s="11">
        <v>42902.0</v>
      </c>
      <c r="G402" s="10">
        <v>3469.0</v>
      </c>
      <c r="H402" s="10">
        <v>1815.0</v>
      </c>
    </row>
    <row r="403">
      <c r="A403" s="6" t="s">
        <v>93</v>
      </c>
      <c r="B403" s="7">
        <v>42998.0</v>
      </c>
      <c r="C403" s="12">
        <f t="shared" si="1"/>
        <v>2017</v>
      </c>
      <c r="D403" s="9" t="s">
        <v>10</v>
      </c>
      <c r="E403" s="10">
        <v>1288.0</v>
      </c>
      <c r="F403" s="11">
        <v>49189.0</v>
      </c>
      <c r="G403" s="10">
        <v>1859.0</v>
      </c>
      <c r="H403" s="10">
        <v>1288.0</v>
      </c>
    </row>
    <row r="404">
      <c r="A404" s="6" t="s">
        <v>93</v>
      </c>
      <c r="B404" s="7">
        <v>42998.0</v>
      </c>
      <c r="C404" s="12">
        <f t="shared" si="1"/>
        <v>2017</v>
      </c>
      <c r="D404" s="9" t="s">
        <v>11</v>
      </c>
      <c r="E404" s="10">
        <v>453.0</v>
      </c>
      <c r="F404" s="11">
        <v>46890.0</v>
      </c>
      <c r="G404" s="10">
        <v>706.0</v>
      </c>
      <c r="H404" s="10">
        <v>453.0</v>
      </c>
    </row>
    <row r="405">
      <c r="A405" s="6" t="s">
        <v>93</v>
      </c>
      <c r="B405" s="7">
        <v>42998.0</v>
      </c>
      <c r="C405" s="12">
        <f t="shared" si="1"/>
        <v>2017</v>
      </c>
      <c r="D405" s="9" t="s">
        <v>12</v>
      </c>
      <c r="E405" s="10">
        <v>494.0</v>
      </c>
      <c r="F405" s="11">
        <v>5501.0</v>
      </c>
      <c r="G405" s="10">
        <v>727.0</v>
      </c>
      <c r="H405" s="10">
        <v>493.0</v>
      </c>
    </row>
    <row r="406">
      <c r="A406" s="6" t="s">
        <v>93</v>
      </c>
      <c r="B406" s="7">
        <v>42998.0</v>
      </c>
      <c r="C406" s="12">
        <f t="shared" si="1"/>
        <v>2017</v>
      </c>
      <c r="D406" s="9" t="s">
        <v>13</v>
      </c>
      <c r="E406" s="10">
        <v>565.0</v>
      </c>
      <c r="F406" s="11">
        <v>49012.0</v>
      </c>
      <c r="G406" s="10">
        <v>905.0</v>
      </c>
      <c r="H406" s="10">
        <v>563.0</v>
      </c>
    </row>
    <row r="407">
      <c r="A407" s="6" t="s">
        <v>94</v>
      </c>
      <c r="B407" s="7">
        <v>42984.0</v>
      </c>
      <c r="C407" s="12">
        <f t="shared" si="1"/>
        <v>2017</v>
      </c>
      <c r="D407" s="9" t="s">
        <v>9</v>
      </c>
      <c r="E407" s="10">
        <v>1820.0</v>
      </c>
      <c r="F407" s="11">
        <v>36001.0</v>
      </c>
      <c r="G407" s="10">
        <v>2195.0</v>
      </c>
      <c r="H407" s="10">
        <v>1806.0</v>
      </c>
    </row>
    <row r="408">
      <c r="A408" s="6" t="s">
        <v>94</v>
      </c>
      <c r="B408" s="7">
        <v>42984.0</v>
      </c>
      <c r="C408" s="12">
        <f t="shared" si="1"/>
        <v>2017</v>
      </c>
      <c r="D408" s="9" t="s">
        <v>10</v>
      </c>
      <c r="E408" s="10">
        <v>1290.0</v>
      </c>
      <c r="F408" s="11">
        <v>49000.0</v>
      </c>
      <c r="G408" s="10">
        <v>1704.0</v>
      </c>
      <c r="H408" s="10">
        <v>1290.0</v>
      </c>
    </row>
    <row r="409">
      <c r="A409" s="6" t="s">
        <v>94</v>
      </c>
      <c r="B409" s="7">
        <v>42984.0</v>
      </c>
      <c r="C409" s="12">
        <f t="shared" si="1"/>
        <v>2017</v>
      </c>
      <c r="D409" s="9" t="s">
        <v>11</v>
      </c>
      <c r="E409" s="10">
        <v>453.0</v>
      </c>
      <c r="F409" s="11">
        <v>43002.0</v>
      </c>
      <c r="G409" s="10">
        <v>695.0</v>
      </c>
      <c r="H409" s="10">
        <v>406.0</v>
      </c>
    </row>
    <row r="410">
      <c r="A410" s="6" t="s">
        <v>94</v>
      </c>
      <c r="B410" s="7">
        <v>42984.0</v>
      </c>
      <c r="C410" s="12">
        <f t="shared" si="1"/>
        <v>2017</v>
      </c>
      <c r="D410" s="9" t="s">
        <v>12</v>
      </c>
      <c r="E410" s="10">
        <v>543.0</v>
      </c>
      <c r="F410" s="11">
        <v>5402.0</v>
      </c>
      <c r="G410" s="10">
        <v>871.0</v>
      </c>
      <c r="H410" s="10">
        <v>535.0</v>
      </c>
    </row>
    <row r="411">
      <c r="A411" s="6" t="s">
        <v>94</v>
      </c>
      <c r="B411" s="7">
        <v>42984.0</v>
      </c>
      <c r="C411" s="12">
        <f t="shared" si="1"/>
        <v>2017</v>
      </c>
      <c r="D411" s="9" t="s">
        <v>13</v>
      </c>
      <c r="E411" s="10">
        <v>543.0</v>
      </c>
      <c r="F411" s="11">
        <v>48005.0</v>
      </c>
      <c r="G411" s="10">
        <v>805.0</v>
      </c>
      <c r="H411" s="10">
        <v>543.0</v>
      </c>
    </row>
    <row r="412">
      <c r="A412" s="6" t="s">
        <v>95</v>
      </c>
      <c r="B412" s="7">
        <v>42970.0</v>
      </c>
      <c r="C412" s="12">
        <f t="shared" si="1"/>
        <v>2017</v>
      </c>
      <c r="D412" s="9" t="s">
        <v>9</v>
      </c>
      <c r="E412" s="10">
        <v>1817.0</v>
      </c>
      <c r="F412" s="11">
        <v>42900.0</v>
      </c>
      <c r="G412" s="10">
        <v>2148.0</v>
      </c>
      <c r="H412" s="10">
        <v>1817.0</v>
      </c>
    </row>
    <row r="413">
      <c r="A413" s="6" t="s">
        <v>95</v>
      </c>
      <c r="B413" s="7">
        <v>42970.0</v>
      </c>
      <c r="C413" s="12">
        <f t="shared" si="1"/>
        <v>2017</v>
      </c>
      <c r="D413" s="9" t="s">
        <v>10</v>
      </c>
      <c r="E413" s="10">
        <v>1293.0</v>
      </c>
      <c r="F413" s="11">
        <v>51000.0</v>
      </c>
      <c r="G413" s="10">
        <v>1683.0</v>
      </c>
      <c r="H413" s="10">
        <v>1290.0</v>
      </c>
    </row>
    <row r="414">
      <c r="A414" s="6" t="s">
        <v>95</v>
      </c>
      <c r="B414" s="7">
        <v>42970.0</v>
      </c>
      <c r="C414" s="12">
        <f t="shared" si="1"/>
        <v>2017</v>
      </c>
      <c r="D414" s="9" t="s">
        <v>11</v>
      </c>
      <c r="E414" s="10">
        <v>445.0</v>
      </c>
      <c r="F414" s="11">
        <v>42004.0</v>
      </c>
      <c r="G414" s="10">
        <v>836.0</v>
      </c>
      <c r="H414" s="10">
        <v>436.0</v>
      </c>
    </row>
    <row r="415">
      <c r="A415" s="6" t="s">
        <v>95</v>
      </c>
      <c r="B415" s="7">
        <v>42970.0</v>
      </c>
      <c r="C415" s="12">
        <f t="shared" si="1"/>
        <v>2017</v>
      </c>
      <c r="D415" s="9" t="s">
        <v>12</v>
      </c>
      <c r="E415" s="10">
        <v>605.0</v>
      </c>
      <c r="F415" s="11">
        <v>3512.0</v>
      </c>
      <c r="G415" s="10">
        <v>1069.0</v>
      </c>
      <c r="H415" s="10">
        <v>588.0</v>
      </c>
    </row>
    <row r="416">
      <c r="A416" s="6" t="s">
        <v>95</v>
      </c>
      <c r="B416" s="7">
        <v>42970.0</v>
      </c>
      <c r="C416" s="12">
        <f t="shared" si="1"/>
        <v>2017</v>
      </c>
      <c r="D416" s="9" t="s">
        <v>13</v>
      </c>
      <c r="E416" s="10">
        <v>586.0</v>
      </c>
      <c r="F416" s="11">
        <v>50000.0</v>
      </c>
      <c r="G416" s="10">
        <v>781.0</v>
      </c>
      <c r="H416" s="10">
        <v>562.0</v>
      </c>
    </row>
    <row r="417">
      <c r="A417" s="6" t="s">
        <v>96</v>
      </c>
      <c r="B417" s="7">
        <v>42957.0</v>
      </c>
      <c r="C417" s="12">
        <f t="shared" si="1"/>
        <v>2017</v>
      </c>
      <c r="D417" s="9" t="s">
        <v>9</v>
      </c>
      <c r="E417" s="13">
        <v>1817.0</v>
      </c>
      <c r="F417" s="14">
        <v>46778.0</v>
      </c>
      <c r="G417" s="13">
        <v>2403.0</v>
      </c>
      <c r="H417" s="13">
        <v>1812.0</v>
      </c>
    </row>
    <row r="418">
      <c r="A418" s="6" t="s">
        <v>96</v>
      </c>
      <c r="B418" s="7">
        <v>42957.0</v>
      </c>
      <c r="C418" s="12">
        <f t="shared" si="1"/>
        <v>2017</v>
      </c>
      <c r="D418" s="9" t="s">
        <v>10</v>
      </c>
      <c r="E418" s="13">
        <v>1286.0</v>
      </c>
      <c r="F418" s="14">
        <v>53711.0</v>
      </c>
      <c r="G418" s="13">
        <v>1978.0</v>
      </c>
      <c r="H418" s="13">
        <v>1281.0</v>
      </c>
    </row>
    <row r="419">
      <c r="A419" s="6" t="s">
        <v>96</v>
      </c>
      <c r="B419" s="7">
        <v>42957.0</v>
      </c>
      <c r="C419" s="12">
        <f t="shared" si="1"/>
        <v>2017</v>
      </c>
      <c r="D419" s="9" t="s">
        <v>12</v>
      </c>
      <c r="E419" s="13">
        <v>574.0</v>
      </c>
      <c r="F419" s="14">
        <v>5701.0</v>
      </c>
      <c r="G419" s="13">
        <v>879.0</v>
      </c>
      <c r="H419" s="13">
        <v>508.0</v>
      </c>
    </row>
    <row r="420">
      <c r="A420" s="6" t="s">
        <v>96</v>
      </c>
      <c r="B420" s="7">
        <v>42957.0</v>
      </c>
      <c r="C420" s="12">
        <f t="shared" si="1"/>
        <v>2017</v>
      </c>
      <c r="D420" s="9" t="s">
        <v>11</v>
      </c>
      <c r="E420" s="13">
        <v>454.0</v>
      </c>
      <c r="F420" s="14">
        <v>42801.0</v>
      </c>
      <c r="G420" s="13">
        <v>742.0</v>
      </c>
      <c r="H420" s="13">
        <v>445.0</v>
      </c>
    </row>
    <row r="421">
      <c r="A421" s="6" t="s">
        <v>96</v>
      </c>
      <c r="B421" s="7">
        <v>42957.0</v>
      </c>
      <c r="C421" s="12">
        <f t="shared" si="1"/>
        <v>2017</v>
      </c>
      <c r="D421" s="9" t="s">
        <v>13</v>
      </c>
      <c r="E421" s="13">
        <v>547.0</v>
      </c>
      <c r="F421" s="14">
        <v>52751.0</v>
      </c>
      <c r="G421" s="13">
        <v>822.0</v>
      </c>
      <c r="H421" s="13">
        <v>545.0</v>
      </c>
    </row>
    <row r="422">
      <c r="A422" s="6" t="s">
        <v>97</v>
      </c>
      <c r="B422" s="7">
        <v>42935.0</v>
      </c>
      <c r="C422" s="12">
        <f t="shared" si="1"/>
        <v>2017</v>
      </c>
      <c r="D422" s="9" t="s">
        <v>9</v>
      </c>
      <c r="E422" s="13">
        <v>1907.0</v>
      </c>
      <c r="F422" s="14">
        <v>44002.0</v>
      </c>
      <c r="G422" s="13">
        <v>2389.0</v>
      </c>
      <c r="H422" s="13">
        <v>1905.0</v>
      </c>
    </row>
    <row r="423">
      <c r="A423" s="6" t="s">
        <v>97</v>
      </c>
      <c r="B423" s="7">
        <v>42935.0</v>
      </c>
      <c r="C423" s="12">
        <f t="shared" si="1"/>
        <v>2017</v>
      </c>
      <c r="D423" s="9" t="s">
        <v>10</v>
      </c>
      <c r="E423" s="13">
        <v>1322.0</v>
      </c>
      <c r="F423" s="14">
        <v>50001.0</v>
      </c>
      <c r="G423" s="13">
        <v>1784.0</v>
      </c>
      <c r="H423" s="13">
        <v>1314.0</v>
      </c>
    </row>
    <row r="424">
      <c r="A424" s="6" t="s">
        <v>97</v>
      </c>
      <c r="B424" s="7">
        <v>42935.0</v>
      </c>
      <c r="C424" s="12">
        <f t="shared" si="1"/>
        <v>2017</v>
      </c>
      <c r="D424" s="9" t="s">
        <v>12</v>
      </c>
      <c r="E424" s="13">
        <v>552.0</v>
      </c>
      <c r="F424" s="14">
        <v>5851.0</v>
      </c>
      <c r="G424" s="13">
        <v>1044.0</v>
      </c>
      <c r="H424" s="13">
        <v>424.0</v>
      </c>
    </row>
    <row r="425">
      <c r="A425" s="6" t="s">
        <v>97</v>
      </c>
      <c r="B425" s="7">
        <v>42935.0</v>
      </c>
      <c r="C425" s="12">
        <f t="shared" si="1"/>
        <v>2017</v>
      </c>
      <c r="D425" s="9" t="s">
        <v>11</v>
      </c>
      <c r="E425" s="13">
        <v>1085.0</v>
      </c>
      <c r="F425" s="14">
        <v>42809.0</v>
      </c>
      <c r="G425" s="13">
        <v>1943.0</v>
      </c>
      <c r="H425" s="13">
        <v>1084.0</v>
      </c>
    </row>
    <row r="426">
      <c r="A426" s="6" t="s">
        <v>97</v>
      </c>
      <c r="B426" s="7">
        <v>42935.0</v>
      </c>
      <c r="C426" s="12">
        <f t="shared" si="1"/>
        <v>2017</v>
      </c>
      <c r="D426" s="9" t="s">
        <v>13</v>
      </c>
      <c r="E426" s="13">
        <v>562.0</v>
      </c>
      <c r="F426" s="14">
        <v>50101.0</v>
      </c>
      <c r="G426" s="13">
        <v>941.0</v>
      </c>
      <c r="H426" s="13">
        <v>516.0</v>
      </c>
    </row>
    <row r="427">
      <c r="A427" s="6" t="s">
        <v>98</v>
      </c>
      <c r="B427" s="7">
        <v>42921.0</v>
      </c>
      <c r="C427" s="12">
        <f t="shared" si="1"/>
        <v>2017</v>
      </c>
      <c r="D427" s="9" t="s">
        <v>9</v>
      </c>
      <c r="E427" s="13">
        <v>1904.0</v>
      </c>
      <c r="F427" s="14">
        <v>42801.0</v>
      </c>
      <c r="G427" s="13">
        <v>2296.0</v>
      </c>
      <c r="H427" s="13">
        <v>1902.0</v>
      </c>
    </row>
    <row r="428">
      <c r="A428" s="6" t="s">
        <v>98</v>
      </c>
      <c r="B428" s="7">
        <v>42921.0</v>
      </c>
      <c r="C428" s="12">
        <f t="shared" si="1"/>
        <v>2017</v>
      </c>
      <c r="D428" s="9" t="s">
        <v>10</v>
      </c>
      <c r="E428" s="13">
        <v>1322.0</v>
      </c>
      <c r="F428" s="14">
        <v>49802.0</v>
      </c>
      <c r="G428" s="13">
        <v>1910.0</v>
      </c>
      <c r="H428" s="13">
        <v>1321.0</v>
      </c>
    </row>
    <row r="429">
      <c r="A429" s="6" t="s">
        <v>98</v>
      </c>
      <c r="B429" s="7">
        <v>42921.0</v>
      </c>
      <c r="C429" s="12">
        <f t="shared" si="1"/>
        <v>2017</v>
      </c>
      <c r="D429" s="9" t="s">
        <v>12</v>
      </c>
      <c r="E429" s="13">
        <v>474.0</v>
      </c>
      <c r="F429" s="14">
        <v>6001.0</v>
      </c>
      <c r="G429" s="13">
        <v>819.0</v>
      </c>
      <c r="H429" s="13">
        <v>377.0</v>
      </c>
    </row>
    <row r="430">
      <c r="A430" s="6" t="s">
        <v>98</v>
      </c>
      <c r="B430" s="7">
        <v>42921.0</v>
      </c>
      <c r="C430" s="12">
        <f t="shared" si="1"/>
        <v>2017</v>
      </c>
      <c r="D430" s="9" t="s">
        <v>11</v>
      </c>
      <c r="E430" s="13">
        <v>1088.0</v>
      </c>
      <c r="F430" s="14">
        <v>40212.0</v>
      </c>
      <c r="G430" s="13">
        <v>2189.0</v>
      </c>
      <c r="H430" s="13">
        <v>1078.0</v>
      </c>
    </row>
    <row r="431">
      <c r="A431" s="6" t="s">
        <v>98</v>
      </c>
      <c r="B431" s="7">
        <v>42921.0</v>
      </c>
      <c r="C431" s="12">
        <f t="shared" si="1"/>
        <v>2017</v>
      </c>
      <c r="D431" s="9" t="s">
        <v>13</v>
      </c>
      <c r="E431" s="13">
        <v>528.0</v>
      </c>
      <c r="F431" s="14">
        <v>49899.0</v>
      </c>
      <c r="G431" s="13">
        <v>872.0</v>
      </c>
      <c r="H431" s="13">
        <v>521.0</v>
      </c>
    </row>
    <row r="432">
      <c r="A432" s="6" t="s">
        <v>99</v>
      </c>
      <c r="B432" s="7">
        <v>42907.0</v>
      </c>
      <c r="C432" s="12">
        <f t="shared" si="1"/>
        <v>2017</v>
      </c>
      <c r="D432" s="9" t="s">
        <v>9</v>
      </c>
      <c r="E432" s="13">
        <v>1906.0</v>
      </c>
      <c r="F432" s="14">
        <v>42801.0</v>
      </c>
      <c r="G432" s="13">
        <v>2302.0</v>
      </c>
      <c r="H432" s="13">
        <v>1898.0</v>
      </c>
    </row>
    <row r="433">
      <c r="A433" s="6" t="s">
        <v>99</v>
      </c>
      <c r="B433" s="7">
        <v>42907.0</v>
      </c>
      <c r="C433" s="12">
        <f t="shared" si="1"/>
        <v>2017</v>
      </c>
      <c r="D433" s="9" t="s">
        <v>10</v>
      </c>
      <c r="E433" s="13">
        <v>1321.0</v>
      </c>
      <c r="F433" s="14">
        <v>47501.0</v>
      </c>
      <c r="G433" s="13">
        <v>1651.0</v>
      </c>
      <c r="H433" s="13">
        <v>1320.0</v>
      </c>
    </row>
    <row r="434">
      <c r="A434" s="6" t="s">
        <v>99</v>
      </c>
      <c r="B434" s="7">
        <v>42907.0</v>
      </c>
      <c r="C434" s="12">
        <f t="shared" si="1"/>
        <v>2017</v>
      </c>
      <c r="D434" s="9" t="s">
        <v>12</v>
      </c>
      <c r="E434" s="13">
        <v>459.0</v>
      </c>
      <c r="F434" s="14">
        <v>6001.0</v>
      </c>
      <c r="G434" s="13">
        <v>931.0</v>
      </c>
      <c r="H434" s="13">
        <v>360.0</v>
      </c>
    </row>
    <row r="435">
      <c r="A435" s="6" t="s">
        <v>99</v>
      </c>
      <c r="B435" s="7">
        <v>42907.0</v>
      </c>
      <c r="C435" s="12">
        <f t="shared" si="1"/>
        <v>2017</v>
      </c>
      <c r="D435" s="9" t="s">
        <v>11</v>
      </c>
      <c r="E435" s="13">
        <v>1086.0</v>
      </c>
      <c r="F435" s="14">
        <v>36879.0</v>
      </c>
      <c r="G435" s="13">
        <v>2125.0</v>
      </c>
      <c r="H435" s="13">
        <v>1085.0</v>
      </c>
    </row>
    <row r="436">
      <c r="A436" s="6" t="s">
        <v>99</v>
      </c>
      <c r="B436" s="7">
        <v>42907.0</v>
      </c>
      <c r="C436" s="12">
        <f t="shared" si="1"/>
        <v>2017</v>
      </c>
      <c r="D436" s="9" t="s">
        <v>13</v>
      </c>
      <c r="E436" s="13">
        <v>553.0</v>
      </c>
      <c r="F436" s="14">
        <v>48001.0</v>
      </c>
      <c r="G436" s="13">
        <v>925.0</v>
      </c>
      <c r="H436" s="13">
        <v>519.0</v>
      </c>
    </row>
    <row r="437">
      <c r="A437" s="6" t="s">
        <v>100</v>
      </c>
      <c r="B437" s="7">
        <v>42893.0</v>
      </c>
      <c r="C437" s="12">
        <f t="shared" si="1"/>
        <v>2017</v>
      </c>
      <c r="D437" s="9" t="s">
        <v>9</v>
      </c>
      <c r="E437" s="13">
        <v>1898.0</v>
      </c>
      <c r="F437" s="14">
        <v>45201.0</v>
      </c>
      <c r="G437" s="13">
        <v>2245.0</v>
      </c>
      <c r="H437" s="13">
        <v>1893.0</v>
      </c>
    </row>
    <row r="438">
      <c r="A438" s="6" t="s">
        <v>100</v>
      </c>
      <c r="B438" s="7">
        <v>42893.0</v>
      </c>
      <c r="C438" s="12">
        <f t="shared" si="1"/>
        <v>2017</v>
      </c>
      <c r="D438" s="9" t="s">
        <v>10</v>
      </c>
      <c r="E438" s="13">
        <v>1325.0</v>
      </c>
      <c r="F438" s="14">
        <v>50110.0</v>
      </c>
      <c r="G438" s="13">
        <v>1582.0</v>
      </c>
      <c r="H438" s="13">
        <v>1324.0</v>
      </c>
    </row>
    <row r="439">
      <c r="A439" s="6" t="s">
        <v>100</v>
      </c>
      <c r="B439" s="7">
        <v>42893.0</v>
      </c>
      <c r="C439" s="12">
        <f t="shared" si="1"/>
        <v>2017</v>
      </c>
      <c r="D439" s="9" t="s">
        <v>12</v>
      </c>
      <c r="E439" s="13">
        <v>476.0</v>
      </c>
      <c r="F439" s="14">
        <v>6101.0</v>
      </c>
      <c r="G439" s="13">
        <v>743.0</v>
      </c>
      <c r="H439" s="13">
        <v>455.0</v>
      </c>
    </row>
    <row r="440">
      <c r="A440" s="6" t="s">
        <v>100</v>
      </c>
      <c r="B440" s="7">
        <v>42893.0</v>
      </c>
      <c r="C440" s="12">
        <f t="shared" si="1"/>
        <v>2017</v>
      </c>
      <c r="D440" s="9" t="s">
        <v>11</v>
      </c>
      <c r="E440" s="13">
        <v>1091.0</v>
      </c>
      <c r="F440" s="14">
        <v>38501.0</v>
      </c>
      <c r="G440" s="13">
        <v>2309.0</v>
      </c>
      <c r="H440" s="13">
        <v>1087.0</v>
      </c>
    </row>
    <row r="441">
      <c r="A441" s="6" t="s">
        <v>100</v>
      </c>
      <c r="B441" s="7">
        <v>42893.0</v>
      </c>
      <c r="C441" s="12">
        <f t="shared" si="1"/>
        <v>2017</v>
      </c>
      <c r="D441" s="9" t="s">
        <v>13</v>
      </c>
      <c r="E441" s="13">
        <v>528.0</v>
      </c>
      <c r="F441" s="14">
        <v>50526.0</v>
      </c>
      <c r="G441" s="13">
        <v>878.0</v>
      </c>
      <c r="H441" s="13">
        <v>528.0</v>
      </c>
    </row>
    <row r="442">
      <c r="A442" s="6" t="s">
        <v>101</v>
      </c>
      <c r="B442" s="7">
        <v>42879.0</v>
      </c>
      <c r="C442" s="12">
        <f t="shared" si="1"/>
        <v>2017</v>
      </c>
      <c r="D442" s="9" t="s">
        <v>9</v>
      </c>
      <c r="E442" s="10">
        <v>1920.0</v>
      </c>
      <c r="F442" s="11">
        <v>46489.0</v>
      </c>
      <c r="G442" s="10">
        <v>2601.0</v>
      </c>
      <c r="H442" s="10">
        <v>1913.0</v>
      </c>
    </row>
    <row r="443">
      <c r="A443" s="6" t="s">
        <v>101</v>
      </c>
      <c r="B443" s="7">
        <v>42879.0</v>
      </c>
      <c r="C443" s="12">
        <f t="shared" si="1"/>
        <v>2017</v>
      </c>
      <c r="D443" s="9" t="s">
        <v>10</v>
      </c>
      <c r="E443" s="10">
        <v>1325.0</v>
      </c>
      <c r="F443" s="11">
        <v>53001.0</v>
      </c>
      <c r="G443" s="10">
        <v>1725.0</v>
      </c>
      <c r="H443" s="10">
        <v>1325.0</v>
      </c>
    </row>
    <row r="444">
      <c r="A444" s="6" t="s">
        <v>101</v>
      </c>
      <c r="B444" s="7">
        <v>42879.0</v>
      </c>
      <c r="C444" s="12">
        <f t="shared" si="1"/>
        <v>2017</v>
      </c>
      <c r="D444" s="9" t="s">
        <v>12</v>
      </c>
      <c r="E444" s="10">
        <v>476.0</v>
      </c>
      <c r="F444" s="11">
        <v>6101.0</v>
      </c>
      <c r="G444" s="10">
        <v>602.0</v>
      </c>
      <c r="H444" s="10">
        <v>470.0</v>
      </c>
    </row>
    <row r="445">
      <c r="A445" s="6" t="s">
        <v>101</v>
      </c>
      <c r="B445" s="7">
        <v>42879.0</v>
      </c>
      <c r="C445" s="12">
        <f t="shared" si="1"/>
        <v>2017</v>
      </c>
      <c r="D445" s="9" t="s">
        <v>11</v>
      </c>
      <c r="E445" s="10">
        <v>1085.0</v>
      </c>
      <c r="F445" s="11">
        <v>30600.0</v>
      </c>
      <c r="G445" s="10">
        <v>2492.0</v>
      </c>
      <c r="H445" s="10">
        <v>1084.0</v>
      </c>
    </row>
    <row r="446">
      <c r="A446" s="6" t="s">
        <v>101</v>
      </c>
      <c r="B446" s="7">
        <v>42879.0</v>
      </c>
      <c r="C446" s="12">
        <f t="shared" si="1"/>
        <v>2017</v>
      </c>
      <c r="D446" s="9" t="s">
        <v>13</v>
      </c>
      <c r="E446" s="10">
        <v>532.0</v>
      </c>
      <c r="F446" s="11">
        <v>52000.0</v>
      </c>
      <c r="G446" s="10">
        <v>731.0</v>
      </c>
      <c r="H446" s="10">
        <v>506.0</v>
      </c>
    </row>
    <row r="447">
      <c r="A447" s="6" t="s">
        <v>102</v>
      </c>
      <c r="B447" s="7">
        <v>42866.0</v>
      </c>
      <c r="C447" s="12">
        <f t="shared" si="1"/>
        <v>2017</v>
      </c>
      <c r="D447" s="9" t="s">
        <v>9</v>
      </c>
      <c r="E447" s="10">
        <v>1905.0</v>
      </c>
      <c r="F447" s="11">
        <v>51106.0</v>
      </c>
      <c r="G447" s="10">
        <v>2240.0</v>
      </c>
      <c r="H447" s="10">
        <v>1905.0</v>
      </c>
    </row>
    <row r="448">
      <c r="A448" s="6" t="s">
        <v>102</v>
      </c>
      <c r="B448" s="7">
        <v>42866.0</v>
      </c>
      <c r="C448" s="12">
        <f t="shared" si="1"/>
        <v>2017</v>
      </c>
      <c r="D448" s="9" t="s">
        <v>10</v>
      </c>
      <c r="E448" s="10">
        <v>1320.0</v>
      </c>
      <c r="F448" s="11">
        <v>55414.0</v>
      </c>
      <c r="G448" s="10">
        <v>1996.0</v>
      </c>
      <c r="H448" s="10">
        <v>1316.0</v>
      </c>
    </row>
    <row r="449">
      <c r="A449" s="6" t="s">
        <v>102</v>
      </c>
      <c r="B449" s="7">
        <v>42866.0</v>
      </c>
      <c r="C449" s="12">
        <f t="shared" si="1"/>
        <v>2017</v>
      </c>
      <c r="D449" s="9" t="s">
        <v>12</v>
      </c>
      <c r="E449" s="10">
        <v>455.0</v>
      </c>
      <c r="F449" s="11">
        <v>6301.0</v>
      </c>
      <c r="G449" s="10">
        <v>567.0</v>
      </c>
      <c r="H449" s="10">
        <v>433.0</v>
      </c>
    </row>
    <row r="450">
      <c r="A450" s="6" t="s">
        <v>102</v>
      </c>
      <c r="B450" s="7">
        <v>42866.0</v>
      </c>
      <c r="C450" s="12">
        <f t="shared" si="1"/>
        <v>2017</v>
      </c>
      <c r="D450" s="9" t="s">
        <v>11</v>
      </c>
      <c r="E450" s="10">
        <v>1084.0</v>
      </c>
      <c r="F450" s="11">
        <v>26029.0</v>
      </c>
      <c r="G450" s="10">
        <v>2586.0</v>
      </c>
      <c r="H450" s="10">
        <v>1078.0</v>
      </c>
    </row>
    <row r="451">
      <c r="A451" s="6" t="s">
        <v>102</v>
      </c>
      <c r="B451" s="7">
        <v>42866.0</v>
      </c>
      <c r="C451" s="12">
        <f t="shared" si="1"/>
        <v>2017</v>
      </c>
      <c r="D451" s="9" t="s">
        <v>13</v>
      </c>
      <c r="E451" s="10">
        <v>529.0</v>
      </c>
      <c r="F451" s="11">
        <v>55000.0</v>
      </c>
      <c r="G451" s="10">
        <v>755.0</v>
      </c>
      <c r="H451" s="10">
        <v>528.0</v>
      </c>
    </row>
    <row r="452">
      <c r="A452" s="6" t="s">
        <v>103</v>
      </c>
      <c r="B452" s="7">
        <v>42851.0</v>
      </c>
      <c r="C452" s="12">
        <f t="shared" si="1"/>
        <v>2017</v>
      </c>
      <c r="D452" s="9" t="s">
        <v>9</v>
      </c>
      <c r="E452" s="10">
        <v>2052.0</v>
      </c>
      <c r="F452" s="11">
        <v>51600.0</v>
      </c>
      <c r="G452" s="10">
        <v>2442.0</v>
      </c>
      <c r="H452" s="10">
        <v>2030.0</v>
      </c>
    </row>
    <row r="453">
      <c r="A453" s="6" t="s">
        <v>103</v>
      </c>
      <c r="B453" s="7">
        <v>42851.0</v>
      </c>
      <c r="C453" s="12">
        <f t="shared" si="1"/>
        <v>2017</v>
      </c>
      <c r="D453" s="9" t="s">
        <v>10</v>
      </c>
      <c r="E453" s="10">
        <v>1369.0</v>
      </c>
      <c r="F453" s="11">
        <v>54406.0</v>
      </c>
      <c r="G453" s="10">
        <v>2000.0</v>
      </c>
      <c r="H453" s="10">
        <v>1365.0</v>
      </c>
    </row>
    <row r="454">
      <c r="A454" s="6" t="s">
        <v>103</v>
      </c>
      <c r="B454" s="7">
        <v>42851.0</v>
      </c>
      <c r="C454" s="12">
        <f t="shared" si="1"/>
        <v>2017</v>
      </c>
      <c r="D454" s="9" t="s">
        <v>12</v>
      </c>
      <c r="E454" s="10">
        <v>347.0</v>
      </c>
      <c r="F454" s="11">
        <v>6712.0</v>
      </c>
      <c r="G454" s="10">
        <v>512.0</v>
      </c>
      <c r="H454" s="10">
        <v>325.0</v>
      </c>
    </row>
    <row r="455">
      <c r="A455" s="6" t="s">
        <v>103</v>
      </c>
      <c r="B455" s="7">
        <v>42851.0</v>
      </c>
      <c r="C455" s="12">
        <f t="shared" si="1"/>
        <v>2017</v>
      </c>
      <c r="D455" s="9" t="s">
        <v>11</v>
      </c>
      <c r="E455" s="10">
        <v>163.0</v>
      </c>
      <c r="F455" s="11">
        <v>26501.0</v>
      </c>
      <c r="G455" s="10">
        <v>509.0</v>
      </c>
      <c r="H455" s="10">
        <v>162.0</v>
      </c>
    </row>
    <row r="456">
      <c r="A456" s="6" t="s">
        <v>103</v>
      </c>
      <c r="B456" s="7">
        <v>42851.0</v>
      </c>
      <c r="C456" s="12">
        <f t="shared" si="1"/>
        <v>2017</v>
      </c>
      <c r="D456" s="9" t="s">
        <v>13</v>
      </c>
      <c r="E456" s="10">
        <v>482.0</v>
      </c>
      <c r="F456" s="11">
        <v>54616.0</v>
      </c>
      <c r="G456" s="10">
        <v>712.0</v>
      </c>
      <c r="H456" s="10">
        <v>477.0</v>
      </c>
    </row>
    <row r="457">
      <c r="A457" s="6" t="s">
        <v>104</v>
      </c>
      <c r="B457" s="7">
        <v>42837.0</v>
      </c>
      <c r="C457" s="12">
        <f t="shared" si="1"/>
        <v>2017</v>
      </c>
      <c r="D457" s="9" t="s">
        <v>9</v>
      </c>
      <c r="E457" s="10">
        <v>2068.0</v>
      </c>
      <c r="F457" s="11">
        <v>52000.0</v>
      </c>
      <c r="G457" s="10">
        <v>2486.0</v>
      </c>
      <c r="H457" s="10">
        <v>2061.0</v>
      </c>
    </row>
    <row r="458">
      <c r="A458" s="6" t="s">
        <v>104</v>
      </c>
      <c r="B458" s="7">
        <v>42837.0</v>
      </c>
      <c r="C458" s="12">
        <f t="shared" si="1"/>
        <v>2017</v>
      </c>
      <c r="D458" s="9" t="s">
        <v>10</v>
      </c>
      <c r="E458" s="10">
        <v>1360.0</v>
      </c>
      <c r="F458" s="11">
        <v>54405.0</v>
      </c>
      <c r="G458" s="10">
        <v>1970.0</v>
      </c>
      <c r="H458" s="10">
        <v>1360.0</v>
      </c>
    </row>
    <row r="459">
      <c r="A459" s="6" t="s">
        <v>104</v>
      </c>
      <c r="B459" s="7">
        <v>42837.0</v>
      </c>
      <c r="C459" s="12">
        <f t="shared" si="1"/>
        <v>2017</v>
      </c>
      <c r="D459" s="9" t="s">
        <v>12</v>
      </c>
      <c r="E459" s="10">
        <v>355.0</v>
      </c>
      <c r="F459" s="11">
        <v>7589.0</v>
      </c>
      <c r="G459" s="10">
        <v>482.0</v>
      </c>
      <c r="H459" s="10">
        <v>354.0</v>
      </c>
    </row>
    <row r="460">
      <c r="A460" s="6" t="s">
        <v>104</v>
      </c>
      <c r="B460" s="7">
        <v>42837.0</v>
      </c>
      <c r="C460" s="12">
        <f t="shared" si="1"/>
        <v>2017</v>
      </c>
      <c r="D460" s="9" t="s">
        <v>11</v>
      </c>
      <c r="E460" s="10">
        <v>162.0</v>
      </c>
      <c r="F460" s="11">
        <v>45906.0</v>
      </c>
      <c r="G460" s="10">
        <v>351.0</v>
      </c>
      <c r="H460" s="10">
        <v>162.0</v>
      </c>
    </row>
    <row r="461">
      <c r="A461" s="6" t="s">
        <v>104</v>
      </c>
      <c r="B461" s="7">
        <v>42837.0</v>
      </c>
      <c r="C461" s="12">
        <f t="shared" si="1"/>
        <v>2017</v>
      </c>
      <c r="D461" s="9" t="s">
        <v>13</v>
      </c>
      <c r="E461" s="10">
        <v>486.0</v>
      </c>
      <c r="F461" s="11">
        <v>54556.0</v>
      </c>
      <c r="G461" s="10">
        <v>748.0</v>
      </c>
      <c r="H461" s="10">
        <v>485.0</v>
      </c>
    </row>
    <row r="462">
      <c r="A462" s="6" t="s">
        <v>105</v>
      </c>
      <c r="B462" s="7">
        <v>42823.0</v>
      </c>
      <c r="C462" s="12">
        <f t="shared" si="1"/>
        <v>2017</v>
      </c>
      <c r="D462" s="9" t="s">
        <v>9</v>
      </c>
      <c r="E462" s="10">
        <v>2096.0</v>
      </c>
      <c r="F462" s="11">
        <v>51765.0</v>
      </c>
      <c r="G462" s="10">
        <v>2961.0</v>
      </c>
      <c r="H462" s="10">
        <v>2096.0</v>
      </c>
    </row>
    <row r="463">
      <c r="A463" s="6" t="s">
        <v>105</v>
      </c>
      <c r="B463" s="7">
        <v>42823.0</v>
      </c>
      <c r="C463" s="12">
        <f t="shared" si="1"/>
        <v>2017</v>
      </c>
      <c r="D463" s="9" t="s">
        <v>10</v>
      </c>
      <c r="E463" s="10">
        <v>1357.0</v>
      </c>
      <c r="F463" s="11">
        <v>54000.0</v>
      </c>
      <c r="G463" s="10">
        <v>2081.0</v>
      </c>
      <c r="H463" s="10">
        <v>1345.0</v>
      </c>
    </row>
    <row r="464">
      <c r="A464" s="6" t="s">
        <v>105</v>
      </c>
      <c r="B464" s="7">
        <v>42823.0</v>
      </c>
      <c r="C464" s="12">
        <f t="shared" si="1"/>
        <v>2017</v>
      </c>
      <c r="D464" s="9" t="s">
        <v>12</v>
      </c>
      <c r="E464" s="10">
        <v>355.0</v>
      </c>
      <c r="F464" s="11">
        <v>8081.0</v>
      </c>
      <c r="G464" s="10">
        <v>453.0</v>
      </c>
      <c r="H464" s="10">
        <v>354.0</v>
      </c>
    </row>
    <row r="465">
      <c r="A465" s="6" t="s">
        <v>105</v>
      </c>
      <c r="B465" s="7">
        <v>42823.0</v>
      </c>
      <c r="C465" s="12">
        <f t="shared" si="1"/>
        <v>2017</v>
      </c>
      <c r="D465" s="9" t="s">
        <v>11</v>
      </c>
      <c r="E465" s="10">
        <v>164.0</v>
      </c>
      <c r="F465" s="11">
        <v>47036.0</v>
      </c>
      <c r="G465" s="10">
        <v>251.0</v>
      </c>
      <c r="H465" s="10">
        <v>163.0</v>
      </c>
    </row>
    <row r="466">
      <c r="A466" s="6" t="s">
        <v>105</v>
      </c>
      <c r="B466" s="7">
        <v>42823.0</v>
      </c>
      <c r="C466" s="12">
        <f t="shared" si="1"/>
        <v>2017</v>
      </c>
      <c r="D466" s="9" t="s">
        <v>13</v>
      </c>
      <c r="E466" s="10">
        <v>499.0</v>
      </c>
      <c r="F466" s="11">
        <v>54501.0</v>
      </c>
      <c r="G466" s="10">
        <v>783.0</v>
      </c>
      <c r="H466" s="10">
        <v>499.0</v>
      </c>
    </row>
    <row r="467">
      <c r="A467" s="6" t="s">
        <v>106</v>
      </c>
      <c r="B467" s="7">
        <v>42809.0</v>
      </c>
      <c r="C467" s="12">
        <f t="shared" si="1"/>
        <v>2017</v>
      </c>
      <c r="D467" s="9" t="s">
        <v>9</v>
      </c>
      <c r="E467" s="10">
        <v>2061.0</v>
      </c>
      <c r="F467" s="11">
        <v>50789.0</v>
      </c>
      <c r="G467" s="10">
        <v>3190.0</v>
      </c>
      <c r="H467" s="10">
        <v>2045.0</v>
      </c>
    </row>
    <row r="468">
      <c r="A468" s="6" t="s">
        <v>106</v>
      </c>
      <c r="B468" s="7">
        <v>42809.0</v>
      </c>
      <c r="C468" s="12">
        <f t="shared" si="1"/>
        <v>2017</v>
      </c>
      <c r="D468" s="9" t="s">
        <v>10</v>
      </c>
      <c r="E468" s="10">
        <v>1371.0</v>
      </c>
      <c r="F468" s="11">
        <v>53300.0</v>
      </c>
      <c r="G468" s="10">
        <v>2298.0</v>
      </c>
      <c r="H468" s="10">
        <v>1368.0</v>
      </c>
    </row>
    <row r="469">
      <c r="A469" s="6" t="s">
        <v>106</v>
      </c>
      <c r="B469" s="7">
        <v>42809.0</v>
      </c>
      <c r="C469" s="12">
        <f t="shared" si="1"/>
        <v>2017</v>
      </c>
      <c r="D469" s="9" t="s">
        <v>12</v>
      </c>
      <c r="E469" s="10">
        <v>368.0</v>
      </c>
      <c r="F469" s="11">
        <v>7483.0</v>
      </c>
      <c r="G469" s="10">
        <v>546.0</v>
      </c>
      <c r="H469" s="10">
        <v>359.0</v>
      </c>
    </row>
    <row r="470">
      <c r="A470" s="6" t="s">
        <v>106</v>
      </c>
      <c r="B470" s="7">
        <v>42809.0</v>
      </c>
      <c r="C470" s="12">
        <f t="shared" si="1"/>
        <v>2017</v>
      </c>
      <c r="D470" s="9" t="s">
        <v>11</v>
      </c>
      <c r="E470" s="10">
        <v>170.0</v>
      </c>
      <c r="F470" s="11">
        <v>49002.0</v>
      </c>
      <c r="G470" s="10">
        <v>216.0</v>
      </c>
      <c r="H470" s="10">
        <v>170.0</v>
      </c>
    </row>
    <row r="471">
      <c r="A471" s="6" t="s">
        <v>106</v>
      </c>
      <c r="B471" s="7">
        <v>42809.0</v>
      </c>
      <c r="C471" s="12">
        <f t="shared" si="1"/>
        <v>2017</v>
      </c>
      <c r="D471" s="9" t="s">
        <v>13</v>
      </c>
      <c r="E471" s="10">
        <v>482.0</v>
      </c>
      <c r="F471" s="11">
        <v>53001.0</v>
      </c>
      <c r="G471" s="10">
        <v>763.0</v>
      </c>
      <c r="H471" s="10">
        <v>478.0</v>
      </c>
    </row>
    <row r="472">
      <c r="A472" s="6" t="s">
        <v>107</v>
      </c>
      <c r="B472" s="7">
        <v>42790.0</v>
      </c>
      <c r="C472" s="12">
        <f t="shared" si="1"/>
        <v>2017</v>
      </c>
      <c r="D472" s="9" t="s">
        <v>9</v>
      </c>
      <c r="E472" s="10">
        <v>2133.0</v>
      </c>
      <c r="F472" s="11">
        <v>49430.0</v>
      </c>
      <c r="G472" s="10">
        <v>2926.0</v>
      </c>
      <c r="H472" s="10">
        <v>2089.0</v>
      </c>
    </row>
    <row r="473">
      <c r="A473" s="6" t="s">
        <v>107</v>
      </c>
      <c r="B473" s="7">
        <v>42790.0</v>
      </c>
      <c r="C473" s="12">
        <f t="shared" si="1"/>
        <v>2017</v>
      </c>
      <c r="D473" s="9" t="s">
        <v>10</v>
      </c>
      <c r="E473" s="10">
        <v>1377.0</v>
      </c>
      <c r="F473" s="11">
        <v>50621.0</v>
      </c>
      <c r="G473" s="10">
        <v>2126.0</v>
      </c>
      <c r="H473" s="10">
        <v>1377.0</v>
      </c>
    </row>
    <row r="474">
      <c r="A474" s="6" t="s">
        <v>107</v>
      </c>
      <c r="B474" s="7">
        <v>42790.0</v>
      </c>
      <c r="C474" s="12">
        <f t="shared" si="1"/>
        <v>2017</v>
      </c>
      <c r="D474" s="9" t="s">
        <v>12</v>
      </c>
      <c r="E474" s="10">
        <v>392.0</v>
      </c>
      <c r="F474" s="11">
        <v>6801.0</v>
      </c>
      <c r="G474" s="10">
        <v>753.0</v>
      </c>
      <c r="H474" s="10">
        <v>384.0</v>
      </c>
    </row>
    <row r="475">
      <c r="A475" s="6" t="s">
        <v>107</v>
      </c>
      <c r="B475" s="7">
        <v>42790.0</v>
      </c>
      <c r="C475" s="12">
        <f t="shared" si="1"/>
        <v>2017</v>
      </c>
      <c r="D475" s="9" t="s">
        <v>11</v>
      </c>
      <c r="E475" s="10">
        <v>174.0</v>
      </c>
      <c r="F475" s="11">
        <v>49810.0</v>
      </c>
      <c r="G475" s="10">
        <v>249.0</v>
      </c>
      <c r="H475" s="10">
        <v>171.0</v>
      </c>
    </row>
    <row r="476">
      <c r="A476" s="6" t="s">
        <v>107</v>
      </c>
      <c r="B476" s="7">
        <v>42790.0</v>
      </c>
      <c r="C476" s="12">
        <f t="shared" si="1"/>
        <v>2017</v>
      </c>
      <c r="D476" s="9" t="s">
        <v>13</v>
      </c>
      <c r="E476" s="10">
        <v>500.0</v>
      </c>
      <c r="F476" s="11">
        <v>51000.0</v>
      </c>
      <c r="G476" s="10">
        <v>800.0</v>
      </c>
      <c r="H476" s="10">
        <v>483.0</v>
      </c>
    </row>
    <row r="477">
      <c r="A477" s="6" t="s">
        <v>108</v>
      </c>
      <c r="B477" s="7">
        <v>42774.0</v>
      </c>
      <c r="C477" s="12">
        <f t="shared" si="1"/>
        <v>2017</v>
      </c>
      <c r="D477" s="9" t="s">
        <v>9</v>
      </c>
      <c r="E477" s="10">
        <v>2060.0</v>
      </c>
      <c r="F477" s="11">
        <v>48401.0</v>
      </c>
      <c r="G477" s="10">
        <v>2691.0</v>
      </c>
      <c r="H477" s="10">
        <v>2051.0</v>
      </c>
    </row>
    <row r="478">
      <c r="A478" s="6" t="s">
        <v>108</v>
      </c>
      <c r="B478" s="7">
        <v>42774.0</v>
      </c>
      <c r="C478" s="12">
        <f t="shared" si="1"/>
        <v>2017</v>
      </c>
      <c r="D478" s="9" t="s">
        <v>10</v>
      </c>
      <c r="E478" s="10">
        <v>1366.0</v>
      </c>
      <c r="F478" s="11">
        <v>48209.0</v>
      </c>
      <c r="G478" s="10">
        <v>1783.0</v>
      </c>
      <c r="H478" s="10">
        <v>1352.0</v>
      </c>
    </row>
    <row r="479">
      <c r="A479" s="6" t="s">
        <v>108</v>
      </c>
      <c r="B479" s="7">
        <v>42774.0</v>
      </c>
      <c r="C479" s="12">
        <f t="shared" si="1"/>
        <v>2017</v>
      </c>
      <c r="D479" s="9" t="s">
        <v>12</v>
      </c>
      <c r="E479" s="10">
        <v>348.0</v>
      </c>
      <c r="F479" s="11">
        <v>6412.0</v>
      </c>
      <c r="G479" s="10">
        <v>534.0</v>
      </c>
      <c r="H479" s="10">
        <v>326.0</v>
      </c>
    </row>
    <row r="480">
      <c r="A480" s="6" t="s">
        <v>108</v>
      </c>
      <c r="B480" s="7">
        <v>42774.0</v>
      </c>
      <c r="C480" s="12">
        <f t="shared" si="1"/>
        <v>2017</v>
      </c>
      <c r="D480" s="9" t="s">
        <v>11</v>
      </c>
      <c r="E480" s="10">
        <v>164.0</v>
      </c>
      <c r="F480" s="11">
        <v>48901.0</v>
      </c>
      <c r="G480" s="10">
        <v>268.0</v>
      </c>
      <c r="H480" s="10">
        <v>155.0</v>
      </c>
    </row>
    <row r="481">
      <c r="A481" s="6" t="s">
        <v>108</v>
      </c>
      <c r="B481" s="7">
        <v>42774.0</v>
      </c>
      <c r="C481" s="12">
        <f t="shared" si="1"/>
        <v>2017</v>
      </c>
      <c r="D481" s="9" t="s">
        <v>13</v>
      </c>
      <c r="E481" s="10">
        <v>488.0</v>
      </c>
      <c r="F481" s="11">
        <v>48556.0</v>
      </c>
      <c r="G481" s="10">
        <v>805.0</v>
      </c>
      <c r="H481" s="10">
        <v>488.0</v>
      </c>
    </row>
    <row r="482">
      <c r="A482" s="6" t="s">
        <v>109</v>
      </c>
      <c r="B482" s="7">
        <v>42753.0</v>
      </c>
      <c r="C482" s="12">
        <f t="shared" si="1"/>
        <v>2017</v>
      </c>
      <c r="D482" s="9" t="s">
        <v>9</v>
      </c>
      <c r="E482" s="10">
        <v>1846.0</v>
      </c>
      <c r="F482" s="11">
        <v>50889.0</v>
      </c>
      <c r="G482" s="10">
        <v>2437.0</v>
      </c>
      <c r="H482" s="10">
        <v>1766.0</v>
      </c>
    </row>
    <row r="483">
      <c r="A483" s="6" t="s">
        <v>109</v>
      </c>
      <c r="B483" s="7">
        <v>42753.0</v>
      </c>
      <c r="C483" s="12">
        <f t="shared" si="1"/>
        <v>2017</v>
      </c>
      <c r="D483" s="9" t="s">
        <v>10</v>
      </c>
      <c r="E483" s="10">
        <v>1246.0</v>
      </c>
      <c r="F483" s="11">
        <v>52807.0</v>
      </c>
      <c r="G483" s="10">
        <v>1967.0</v>
      </c>
      <c r="H483" s="10">
        <v>1226.0</v>
      </c>
    </row>
    <row r="484">
      <c r="A484" s="6" t="s">
        <v>109</v>
      </c>
      <c r="B484" s="7">
        <v>42753.0</v>
      </c>
      <c r="C484" s="12">
        <f t="shared" si="1"/>
        <v>2017</v>
      </c>
      <c r="D484" s="9" t="s">
        <v>12</v>
      </c>
      <c r="E484" s="10">
        <v>377.0</v>
      </c>
      <c r="F484" s="11">
        <v>6052.0</v>
      </c>
      <c r="G484" s="10">
        <v>412.0</v>
      </c>
      <c r="H484" s="10">
        <v>331.0</v>
      </c>
    </row>
    <row r="485">
      <c r="A485" s="6" t="s">
        <v>109</v>
      </c>
      <c r="B485" s="7">
        <v>42753.0</v>
      </c>
      <c r="C485" s="12">
        <f t="shared" si="1"/>
        <v>2017</v>
      </c>
      <c r="D485" s="9" t="s">
        <v>11</v>
      </c>
      <c r="E485" s="10">
        <v>186.0</v>
      </c>
      <c r="F485" s="11">
        <v>47001.0</v>
      </c>
      <c r="G485" s="10">
        <v>254.0</v>
      </c>
      <c r="H485" s="10">
        <v>173.0</v>
      </c>
    </row>
    <row r="486">
      <c r="A486" s="6" t="s">
        <v>109</v>
      </c>
      <c r="B486" s="7">
        <v>42753.0</v>
      </c>
      <c r="C486" s="12">
        <f t="shared" si="1"/>
        <v>2017</v>
      </c>
      <c r="D486" s="9" t="s">
        <v>13</v>
      </c>
      <c r="E486" s="10">
        <v>400.0</v>
      </c>
      <c r="F486" s="11">
        <v>52600.0</v>
      </c>
      <c r="G486" s="10">
        <v>662.0</v>
      </c>
      <c r="H486" s="10">
        <v>381.0</v>
      </c>
    </row>
    <row r="487">
      <c r="A487" s="6" t="s">
        <v>110</v>
      </c>
      <c r="B487" s="7">
        <v>42740.0</v>
      </c>
      <c r="C487" s="12">
        <f t="shared" si="1"/>
        <v>2017</v>
      </c>
      <c r="D487" s="9" t="s">
        <v>9</v>
      </c>
      <c r="E487" s="10">
        <v>1877.0</v>
      </c>
      <c r="F487" s="11">
        <v>50101.0</v>
      </c>
      <c r="G487" s="10">
        <v>2260.0</v>
      </c>
      <c r="H487" s="10">
        <v>1870.0</v>
      </c>
    </row>
    <row r="488">
      <c r="A488" s="6" t="s">
        <v>110</v>
      </c>
      <c r="B488" s="7">
        <v>42740.0</v>
      </c>
      <c r="C488" s="12">
        <f t="shared" si="1"/>
        <v>2017</v>
      </c>
      <c r="D488" s="9" t="s">
        <v>10</v>
      </c>
      <c r="E488" s="10">
        <v>1252.0</v>
      </c>
      <c r="F488" s="11">
        <v>53106.0</v>
      </c>
      <c r="G488" s="10">
        <v>1835.0</v>
      </c>
      <c r="H488" s="10">
        <v>1243.0</v>
      </c>
    </row>
    <row r="489">
      <c r="A489" s="6" t="s">
        <v>110</v>
      </c>
      <c r="B489" s="7">
        <v>42740.0</v>
      </c>
      <c r="C489" s="12">
        <f t="shared" si="1"/>
        <v>2017</v>
      </c>
      <c r="D489" s="9" t="s">
        <v>12</v>
      </c>
      <c r="E489" s="10">
        <v>376.0</v>
      </c>
      <c r="F489" s="11">
        <v>6053.0</v>
      </c>
      <c r="G489" s="10">
        <v>438.0</v>
      </c>
      <c r="H489" s="10">
        <v>374.0</v>
      </c>
    </row>
    <row r="490">
      <c r="A490" s="6" t="s">
        <v>110</v>
      </c>
      <c r="B490" s="7">
        <v>42740.0</v>
      </c>
      <c r="C490" s="12">
        <f t="shared" si="1"/>
        <v>2017</v>
      </c>
      <c r="D490" s="9" t="s">
        <v>11</v>
      </c>
      <c r="E490" s="10">
        <v>183.0</v>
      </c>
      <c r="F490" s="11">
        <v>46302.0</v>
      </c>
      <c r="G490" s="10">
        <v>271.0</v>
      </c>
      <c r="H490" s="10">
        <v>180.0</v>
      </c>
    </row>
    <row r="491">
      <c r="A491" s="6" t="s">
        <v>110</v>
      </c>
      <c r="B491" s="7">
        <v>42740.0</v>
      </c>
      <c r="C491" s="12">
        <f t="shared" si="1"/>
        <v>2017</v>
      </c>
      <c r="D491" s="9" t="s">
        <v>13</v>
      </c>
      <c r="E491" s="10">
        <v>401.0</v>
      </c>
      <c r="F491" s="11">
        <v>53001.0</v>
      </c>
      <c r="G491" s="10">
        <v>648.0</v>
      </c>
      <c r="H491" s="10">
        <v>394.0</v>
      </c>
    </row>
    <row r="492">
      <c r="A492" s="6" t="s">
        <v>111</v>
      </c>
      <c r="B492" s="7">
        <v>42725.0</v>
      </c>
      <c r="C492" s="12">
        <f t="shared" si="1"/>
        <v>2016</v>
      </c>
      <c r="D492" s="9" t="s">
        <v>9</v>
      </c>
      <c r="E492" s="10">
        <v>1844.0</v>
      </c>
      <c r="F492" s="11">
        <v>49751.0</v>
      </c>
      <c r="G492" s="10">
        <v>2554.0</v>
      </c>
      <c r="H492" s="10">
        <v>1843.0</v>
      </c>
    </row>
    <row r="493">
      <c r="A493" s="6" t="s">
        <v>111</v>
      </c>
      <c r="B493" s="7">
        <v>42725.0</v>
      </c>
      <c r="C493" s="12">
        <f t="shared" si="1"/>
        <v>2016</v>
      </c>
      <c r="D493" s="9" t="s">
        <v>10</v>
      </c>
      <c r="E493" s="10">
        <v>1244.0</v>
      </c>
      <c r="F493" s="11">
        <v>51109.0</v>
      </c>
      <c r="G493" s="10">
        <v>2052.0</v>
      </c>
      <c r="H493" s="10">
        <v>1242.0</v>
      </c>
    </row>
    <row r="494">
      <c r="A494" s="6" t="s">
        <v>111</v>
      </c>
      <c r="B494" s="7">
        <v>42725.0</v>
      </c>
      <c r="C494" s="12">
        <f t="shared" si="1"/>
        <v>2016</v>
      </c>
      <c r="D494" s="9" t="s">
        <v>12</v>
      </c>
      <c r="E494" s="10">
        <v>415.0</v>
      </c>
      <c r="F494" s="11">
        <v>6101.0</v>
      </c>
      <c r="G494" s="10">
        <v>484.0</v>
      </c>
      <c r="H494" s="10">
        <v>408.0</v>
      </c>
    </row>
    <row r="495">
      <c r="A495" s="6" t="s">
        <v>111</v>
      </c>
      <c r="B495" s="7">
        <v>42725.0</v>
      </c>
      <c r="C495" s="12">
        <f t="shared" si="1"/>
        <v>2016</v>
      </c>
      <c r="D495" s="9" t="s">
        <v>11</v>
      </c>
      <c r="E495" s="10">
        <v>182.0</v>
      </c>
      <c r="F495" s="11">
        <v>49500.0</v>
      </c>
      <c r="G495" s="10">
        <v>274.0</v>
      </c>
      <c r="H495" s="10">
        <v>176.0</v>
      </c>
    </row>
    <row r="496">
      <c r="A496" s="6" t="s">
        <v>111</v>
      </c>
      <c r="B496" s="7">
        <v>42725.0</v>
      </c>
      <c r="C496" s="12">
        <f t="shared" si="1"/>
        <v>2016</v>
      </c>
      <c r="D496" s="9" t="s">
        <v>13</v>
      </c>
      <c r="E496" s="10">
        <v>404.0</v>
      </c>
      <c r="F496" s="11">
        <v>50389.0</v>
      </c>
      <c r="G496" s="10">
        <v>668.0</v>
      </c>
      <c r="H496" s="10">
        <v>404.0</v>
      </c>
    </row>
    <row r="497">
      <c r="A497" s="6" t="s">
        <v>112</v>
      </c>
      <c r="B497" s="7">
        <v>42711.0</v>
      </c>
      <c r="C497" s="12">
        <f t="shared" si="1"/>
        <v>2016</v>
      </c>
      <c r="D497" s="9" t="s">
        <v>9</v>
      </c>
      <c r="E497" s="10">
        <v>1844.0</v>
      </c>
      <c r="F497" s="11">
        <v>48000.0</v>
      </c>
      <c r="G497" s="10">
        <v>2335.0</v>
      </c>
      <c r="H497" s="10">
        <v>1812.0</v>
      </c>
    </row>
    <row r="498">
      <c r="A498" s="6" t="s">
        <v>112</v>
      </c>
      <c r="B498" s="7">
        <v>42711.0</v>
      </c>
      <c r="C498" s="12">
        <f t="shared" si="1"/>
        <v>2016</v>
      </c>
      <c r="D498" s="9" t="s">
        <v>10</v>
      </c>
      <c r="E498" s="10">
        <v>1245.0</v>
      </c>
      <c r="F498" s="11">
        <v>46229.0</v>
      </c>
      <c r="G498" s="10">
        <v>1494.0</v>
      </c>
      <c r="H498" s="10">
        <v>1237.0</v>
      </c>
    </row>
    <row r="499">
      <c r="A499" s="6" t="s">
        <v>112</v>
      </c>
      <c r="B499" s="7">
        <v>42711.0</v>
      </c>
      <c r="C499" s="12">
        <f t="shared" si="1"/>
        <v>2016</v>
      </c>
      <c r="D499" s="9" t="s">
        <v>12</v>
      </c>
      <c r="E499" s="10">
        <v>374.0</v>
      </c>
      <c r="F499" s="11">
        <v>6113.0</v>
      </c>
      <c r="G499" s="10">
        <v>436.0</v>
      </c>
      <c r="H499" s="10">
        <v>368.0</v>
      </c>
    </row>
    <row r="500">
      <c r="A500" s="6" t="s">
        <v>112</v>
      </c>
      <c r="B500" s="7">
        <v>42711.0</v>
      </c>
      <c r="C500" s="12">
        <f t="shared" si="1"/>
        <v>2016</v>
      </c>
      <c r="D500" s="9" t="s">
        <v>11</v>
      </c>
      <c r="E500" s="10">
        <v>185.0</v>
      </c>
      <c r="F500" s="11">
        <v>51209.0</v>
      </c>
      <c r="G500" s="10">
        <v>262.0</v>
      </c>
      <c r="H500" s="10">
        <v>183.0</v>
      </c>
    </row>
    <row r="501">
      <c r="A501" s="6" t="s">
        <v>112</v>
      </c>
      <c r="B501" s="7">
        <v>42711.0</v>
      </c>
      <c r="C501" s="12">
        <f t="shared" si="1"/>
        <v>2016</v>
      </c>
      <c r="D501" s="9" t="s">
        <v>13</v>
      </c>
      <c r="E501" s="10">
        <v>413.0</v>
      </c>
      <c r="F501" s="11">
        <v>50010.0</v>
      </c>
      <c r="G501" s="10">
        <v>643.0</v>
      </c>
      <c r="H501" s="10">
        <v>411.0</v>
      </c>
    </row>
    <row r="502">
      <c r="A502" s="6" t="s">
        <v>113</v>
      </c>
      <c r="B502" s="7">
        <v>42697.0</v>
      </c>
      <c r="C502" s="12">
        <f t="shared" si="1"/>
        <v>2016</v>
      </c>
      <c r="D502" s="9" t="s">
        <v>9</v>
      </c>
      <c r="E502" s="10">
        <v>1846.0</v>
      </c>
      <c r="F502" s="11">
        <v>50951.0</v>
      </c>
      <c r="G502" s="10">
        <v>2536.0</v>
      </c>
      <c r="H502" s="10">
        <v>1846.0</v>
      </c>
    </row>
    <row r="503">
      <c r="A503" s="6" t="s">
        <v>113</v>
      </c>
      <c r="B503" s="7">
        <v>42697.0</v>
      </c>
      <c r="C503" s="12">
        <f t="shared" si="1"/>
        <v>2016</v>
      </c>
      <c r="D503" s="9" t="s">
        <v>10</v>
      </c>
      <c r="E503" s="10">
        <v>1254.0</v>
      </c>
      <c r="F503" s="11">
        <v>53001.0</v>
      </c>
      <c r="G503" s="10">
        <v>1708.0</v>
      </c>
      <c r="H503" s="10">
        <v>1253.0</v>
      </c>
    </row>
    <row r="504">
      <c r="A504" s="6" t="s">
        <v>113</v>
      </c>
      <c r="B504" s="7">
        <v>42697.0</v>
      </c>
      <c r="C504" s="12">
        <f t="shared" si="1"/>
        <v>2016</v>
      </c>
      <c r="D504" s="9" t="s">
        <v>12</v>
      </c>
      <c r="E504" s="10">
        <v>375.0</v>
      </c>
      <c r="F504" s="11">
        <v>6212.0</v>
      </c>
      <c r="G504" s="10">
        <v>520.0</v>
      </c>
      <c r="H504" s="10">
        <v>331.0</v>
      </c>
    </row>
    <row r="505">
      <c r="A505" s="6" t="s">
        <v>113</v>
      </c>
      <c r="B505" s="7">
        <v>42697.0</v>
      </c>
      <c r="C505" s="12">
        <f t="shared" si="1"/>
        <v>2016</v>
      </c>
      <c r="D505" s="9" t="s">
        <v>11</v>
      </c>
      <c r="E505" s="10">
        <v>182.0</v>
      </c>
      <c r="F505" s="11">
        <v>49002.0</v>
      </c>
      <c r="G505" s="10">
        <v>286.0</v>
      </c>
      <c r="H505" s="10">
        <v>181.0</v>
      </c>
    </row>
    <row r="506">
      <c r="A506" s="6" t="s">
        <v>113</v>
      </c>
      <c r="B506" s="7">
        <v>42697.0</v>
      </c>
      <c r="C506" s="12">
        <f t="shared" si="1"/>
        <v>2016</v>
      </c>
      <c r="D506" s="9" t="s">
        <v>13</v>
      </c>
      <c r="E506" s="10">
        <v>401.0</v>
      </c>
      <c r="F506" s="11">
        <v>54901.0</v>
      </c>
      <c r="G506" s="10">
        <v>531.0</v>
      </c>
      <c r="H506" s="10">
        <v>397.0</v>
      </c>
    </row>
    <row r="507">
      <c r="A507" s="6" t="s">
        <v>114</v>
      </c>
      <c r="B507" s="7">
        <v>42683.0</v>
      </c>
      <c r="C507" s="12">
        <f t="shared" si="1"/>
        <v>2016</v>
      </c>
      <c r="D507" s="9" t="s">
        <v>9</v>
      </c>
      <c r="E507" s="10">
        <v>1929.0</v>
      </c>
      <c r="F507" s="11">
        <v>52668.0</v>
      </c>
      <c r="G507" s="10">
        <v>2800.0</v>
      </c>
      <c r="H507" s="10">
        <v>1929.0</v>
      </c>
    </row>
    <row r="508">
      <c r="A508" s="6" t="s">
        <v>114</v>
      </c>
      <c r="B508" s="7">
        <v>42683.0</v>
      </c>
      <c r="C508" s="12">
        <f t="shared" si="1"/>
        <v>2016</v>
      </c>
      <c r="D508" s="9" t="s">
        <v>10</v>
      </c>
      <c r="E508" s="10">
        <v>1347.0</v>
      </c>
      <c r="F508" s="11">
        <v>56206.0</v>
      </c>
      <c r="G508" s="10">
        <v>2012.0</v>
      </c>
      <c r="H508" s="10">
        <v>1345.0</v>
      </c>
    </row>
    <row r="509">
      <c r="A509" s="6" t="s">
        <v>114</v>
      </c>
      <c r="B509" s="7">
        <v>42683.0</v>
      </c>
      <c r="C509" s="12">
        <f t="shared" si="1"/>
        <v>2016</v>
      </c>
      <c r="D509" s="9" t="s">
        <v>12</v>
      </c>
      <c r="E509" s="10">
        <v>399.0</v>
      </c>
      <c r="F509" s="11">
        <v>6311.0</v>
      </c>
      <c r="G509" s="10">
        <v>457.0</v>
      </c>
      <c r="H509" s="10">
        <v>396.0</v>
      </c>
    </row>
    <row r="510">
      <c r="A510" s="6" t="s">
        <v>114</v>
      </c>
      <c r="B510" s="7">
        <v>42683.0</v>
      </c>
      <c r="C510" s="12">
        <f t="shared" si="1"/>
        <v>2016</v>
      </c>
      <c r="D510" s="9" t="s">
        <v>11</v>
      </c>
      <c r="E510" s="10">
        <v>185.0</v>
      </c>
      <c r="F510" s="11">
        <v>48001.0</v>
      </c>
      <c r="G510" s="10">
        <v>283.0</v>
      </c>
      <c r="H510" s="10">
        <v>181.0</v>
      </c>
    </row>
    <row r="511">
      <c r="A511" s="6" t="s">
        <v>114</v>
      </c>
      <c r="B511" s="7">
        <v>42683.0</v>
      </c>
      <c r="C511" s="12">
        <f t="shared" si="1"/>
        <v>2016</v>
      </c>
      <c r="D511" s="9" t="s">
        <v>13</v>
      </c>
      <c r="E511" s="10">
        <v>401.0</v>
      </c>
      <c r="F511" s="11">
        <v>56000.0</v>
      </c>
      <c r="G511" s="10">
        <v>641.0</v>
      </c>
      <c r="H511" s="10">
        <v>388.0</v>
      </c>
    </row>
    <row r="512">
      <c r="A512" s="6" t="s">
        <v>115</v>
      </c>
      <c r="B512" s="7">
        <v>42662.0</v>
      </c>
      <c r="C512" s="12">
        <f t="shared" si="1"/>
        <v>2016</v>
      </c>
      <c r="D512" s="9" t="s">
        <v>9</v>
      </c>
      <c r="E512" s="10">
        <v>2023.0</v>
      </c>
      <c r="F512" s="11">
        <v>50991.0</v>
      </c>
      <c r="G512" s="10">
        <v>2584.0</v>
      </c>
      <c r="H512" s="10">
        <v>2021.0</v>
      </c>
    </row>
    <row r="513">
      <c r="A513" s="6" t="s">
        <v>115</v>
      </c>
      <c r="B513" s="7">
        <v>42662.0</v>
      </c>
      <c r="C513" s="12">
        <f t="shared" si="1"/>
        <v>2016</v>
      </c>
      <c r="D513" s="9" t="s">
        <v>10</v>
      </c>
      <c r="E513" s="10">
        <v>1340.0</v>
      </c>
      <c r="F513" s="11">
        <v>56410.0</v>
      </c>
      <c r="G513" s="10">
        <v>1768.0</v>
      </c>
      <c r="H513" s="10">
        <v>1329.0</v>
      </c>
    </row>
    <row r="514">
      <c r="A514" s="6" t="s">
        <v>115</v>
      </c>
      <c r="B514" s="7">
        <v>42662.0</v>
      </c>
      <c r="C514" s="12">
        <f t="shared" si="1"/>
        <v>2016</v>
      </c>
      <c r="D514" s="9" t="s">
        <v>12</v>
      </c>
      <c r="E514" s="10">
        <v>360.0</v>
      </c>
      <c r="F514" s="11">
        <v>6354.0</v>
      </c>
      <c r="G514" s="10">
        <v>430.0</v>
      </c>
      <c r="H514" s="10">
        <v>356.0</v>
      </c>
    </row>
    <row r="515">
      <c r="A515" s="6" t="s">
        <v>115</v>
      </c>
      <c r="B515" s="7">
        <v>42662.0</v>
      </c>
      <c r="C515" s="12">
        <f t="shared" si="1"/>
        <v>2016</v>
      </c>
      <c r="D515" s="9" t="s">
        <v>11</v>
      </c>
      <c r="E515" s="10">
        <v>188.0</v>
      </c>
      <c r="F515" s="11">
        <v>45589.0</v>
      </c>
      <c r="G515" s="10">
        <v>252.0</v>
      </c>
      <c r="H515" s="10">
        <v>187.0</v>
      </c>
    </row>
    <row r="516">
      <c r="A516" s="6" t="s">
        <v>115</v>
      </c>
      <c r="B516" s="7">
        <v>42662.0</v>
      </c>
      <c r="C516" s="12">
        <f t="shared" si="1"/>
        <v>2016</v>
      </c>
      <c r="D516" s="9" t="s">
        <v>13</v>
      </c>
      <c r="E516" s="10">
        <v>429.0</v>
      </c>
      <c r="F516" s="11">
        <v>56340.0</v>
      </c>
      <c r="G516" s="10">
        <v>678.0</v>
      </c>
      <c r="H516" s="10">
        <v>428.0</v>
      </c>
    </row>
    <row r="517">
      <c r="A517" s="6" t="s">
        <v>116</v>
      </c>
      <c r="B517" s="7">
        <v>42648.0</v>
      </c>
      <c r="C517" s="12">
        <f t="shared" si="1"/>
        <v>2016</v>
      </c>
      <c r="D517" s="9" t="s">
        <v>9</v>
      </c>
      <c r="E517" s="10">
        <v>2064.0</v>
      </c>
      <c r="F517" s="11">
        <v>51507.0</v>
      </c>
      <c r="G517" s="10">
        <v>2938.0</v>
      </c>
      <c r="H517" s="10">
        <v>1979.0</v>
      </c>
    </row>
    <row r="518">
      <c r="A518" s="6" t="s">
        <v>116</v>
      </c>
      <c r="B518" s="7">
        <v>42648.0</v>
      </c>
      <c r="C518" s="12">
        <f t="shared" si="1"/>
        <v>2016</v>
      </c>
      <c r="D518" s="9" t="s">
        <v>10</v>
      </c>
      <c r="E518" s="10">
        <v>1350.0</v>
      </c>
      <c r="F518" s="11">
        <v>53001.0</v>
      </c>
      <c r="G518" s="10">
        <v>1785.0</v>
      </c>
      <c r="H518" s="10">
        <v>1246.0</v>
      </c>
    </row>
    <row r="519">
      <c r="A519" s="6" t="s">
        <v>116</v>
      </c>
      <c r="B519" s="7">
        <v>42648.0</v>
      </c>
      <c r="C519" s="12">
        <f t="shared" si="1"/>
        <v>2016</v>
      </c>
      <c r="D519" s="9" t="s">
        <v>12</v>
      </c>
      <c r="E519" s="10">
        <v>387.0</v>
      </c>
      <c r="F519" s="11">
        <v>6353.0</v>
      </c>
      <c r="G519" s="10">
        <v>498.0</v>
      </c>
      <c r="H519" s="10">
        <v>359.0</v>
      </c>
    </row>
    <row r="520">
      <c r="A520" s="6" t="s">
        <v>116</v>
      </c>
      <c r="B520" s="7">
        <v>42648.0</v>
      </c>
      <c r="C520" s="12">
        <f t="shared" si="1"/>
        <v>2016</v>
      </c>
      <c r="D520" s="9" t="s">
        <v>11</v>
      </c>
      <c r="E520" s="10">
        <v>176.0</v>
      </c>
      <c r="F520" s="11">
        <v>48702.0</v>
      </c>
      <c r="G520" s="10">
        <v>232.0</v>
      </c>
      <c r="H520" s="10">
        <v>172.0</v>
      </c>
    </row>
    <row r="521">
      <c r="A521" s="6" t="s">
        <v>116</v>
      </c>
      <c r="B521" s="7">
        <v>42648.0</v>
      </c>
      <c r="C521" s="12">
        <f t="shared" si="1"/>
        <v>2016</v>
      </c>
      <c r="D521" s="9" t="s">
        <v>13</v>
      </c>
      <c r="E521" s="10">
        <v>436.0</v>
      </c>
      <c r="F521" s="11">
        <v>54200.0</v>
      </c>
      <c r="G521" s="10">
        <v>642.0</v>
      </c>
      <c r="H521" s="10">
        <v>435.0</v>
      </c>
    </row>
    <row r="522">
      <c r="A522" s="6" t="s">
        <v>117</v>
      </c>
      <c r="B522" s="7">
        <v>42634.0</v>
      </c>
      <c r="C522" s="12">
        <f t="shared" si="1"/>
        <v>2016</v>
      </c>
      <c r="D522" s="9" t="s">
        <v>9</v>
      </c>
      <c r="E522" s="10">
        <v>2008.0</v>
      </c>
      <c r="F522" s="11">
        <v>50000.0</v>
      </c>
      <c r="G522" s="10">
        <v>2610.0</v>
      </c>
      <c r="H522" s="10">
        <v>1993.0</v>
      </c>
    </row>
    <row r="523">
      <c r="A523" s="6" t="s">
        <v>117</v>
      </c>
      <c r="B523" s="7">
        <v>42634.0</v>
      </c>
      <c r="C523" s="12">
        <f t="shared" si="1"/>
        <v>2016</v>
      </c>
      <c r="D523" s="9" t="s">
        <v>10</v>
      </c>
      <c r="E523" s="10">
        <v>1338.0</v>
      </c>
      <c r="F523" s="11">
        <v>55501.0</v>
      </c>
      <c r="G523" s="10">
        <v>2017.0</v>
      </c>
      <c r="H523" s="10">
        <v>1334.0</v>
      </c>
    </row>
    <row r="524">
      <c r="A524" s="6" t="s">
        <v>117</v>
      </c>
      <c r="B524" s="7">
        <v>42634.0</v>
      </c>
      <c r="C524" s="12">
        <f t="shared" si="1"/>
        <v>2016</v>
      </c>
      <c r="D524" s="9" t="s">
        <v>12</v>
      </c>
      <c r="E524" s="10">
        <v>403.0</v>
      </c>
      <c r="F524" s="11">
        <v>6501.0</v>
      </c>
      <c r="G524" s="10">
        <v>478.0</v>
      </c>
      <c r="H524" s="10">
        <v>402.0</v>
      </c>
    </row>
    <row r="525">
      <c r="A525" s="6" t="s">
        <v>117</v>
      </c>
      <c r="B525" s="7">
        <v>42634.0</v>
      </c>
      <c r="C525" s="12">
        <f t="shared" si="1"/>
        <v>2016</v>
      </c>
      <c r="D525" s="9" t="s">
        <v>11</v>
      </c>
      <c r="E525" s="10">
        <v>177.0</v>
      </c>
      <c r="F525" s="11">
        <v>49890.0</v>
      </c>
      <c r="G525" s="10">
        <v>237.0</v>
      </c>
      <c r="H525" s="10">
        <v>165.0</v>
      </c>
    </row>
    <row r="526">
      <c r="A526" s="6" t="s">
        <v>117</v>
      </c>
      <c r="B526" s="7">
        <v>42634.0</v>
      </c>
      <c r="C526" s="12">
        <f t="shared" si="1"/>
        <v>2016</v>
      </c>
      <c r="D526" s="9" t="s">
        <v>13</v>
      </c>
      <c r="E526" s="10">
        <v>429.0</v>
      </c>
      <c r="F526" s="11">
        <v>55201.0</v>
      </c>
      <c r="G526" s="10">
        <v>592.0</v>
      </c>
      <c r="H526" s="10">
        <v>429.0</v>
      </c>
    </row>
    <row r="527">
      <c r="A527" s="6" t="s">
        <v>118</v>
      </c>
      <c r="B527" s="7">
        <v>42620.0</v>
      </c>
      <c r="C527" s="12">
        <f t="shared" si="1"/>
        <v>2016</v>
      </c>
      <c r="D527" s="9" t="s">
        <v>9</v>
      </c>
      <c r="E527" s="10">
        <v>2067.0</v>
      </c>
      <c r="F527" s="11">
        <v>51506.0</v>
      </c>
      <c r="G527" s="10">
        <v>2739.0</v>
      </c>
      <c r="H527" s="10">
        <v>2011.0</v>
      </c>
    </row>
    <row r="528">
      <c r="A528" s="6" t="s">
        <v>118</v>
      </c>
      <c r="B528" s="7">
        <v>42620.0</v>
      </c>
      <c r="C528" s="12">
        <f t="shared" si="1"/>
        <v>2016</v>
      </c>
      <c r="D528" s="9" t="s">
        <v>10</v>
      </c>
      <c r="E528" s="10">
        <v>1372.0</v>
      </c>
      <c r="F528" s="11">
        <v>57002.0</v>
      </c>
      <c r="G528" s="10">
        <v>2183.0</v>
      </c>
      <c r="H528" s="10">
        <v>1358.0</v>
      </c>
    </row>
    <row r="529">
      <c r="A529" s="6" t="s">
        <v>118</v>
      </c>
      <c r="B529" s="7">
        <v>42620.0</v>
      </c>
      <c r="C529" s="12">
        <f t="shared" si="1"/>
        <v>2016</v>
      </c>
      <c r="D529" s="9" t="s">
        <v>12</v>
      </c>
      <c r="E529" s="10">
        <v>362.0</v>
      </c>
      <c r="F529" s="11">
        <v>6452.0</v>
      </c>
      <c r="G529" s="10">
        <v>521.0</v>
      </c>
      <c r="H529" s="10">
        <v>334.0</v>
      </c>
    </row>
    <row r="530">
      <c r="A530" s="6" t="s">
        <v>118</v>
      </c>
      <c r="B530" s="7">
        <v>42620.0</v>
      </c>
      <c r="C530" s="12">
        <f t="shared" si="1"/>
        <v>2016</v>
      </c>
      <c r="D530" s="9" t="s">
        <v>11</v>
      </c>
      <c r="E530" s="10">
        <v>175.0</v>
      </c>
      <c r="F530" s="11">
        <v>49801.0</v>
      </c>
      <c r="G530" s="10">
        <v>260.0</v>
      </c>
      <c r="H530" s="10">
        <v>175.0</v>
      </c>
    </row>
    <row r="531">
      <c r="A531" s="6" t="s">
        <v>118</v>
      </c>
      <c r="B531" s="7">
        <v>42620.0</v>
      </c>
      <c r="C531" s="12">
        <f t="shared" si="1"/>
        <v>2016</v>
      </c>
      <c r="D531" s="9" t="s">
        <v>13</v>
      </c>
      <c r="E531" s="10">
        <v>458.0</v>
      </c>
      <c r="F531" s="11">
        <v>56889.0</v>
      </c>
      <c r="G531" s="10">
        <v>723.0</v>
      </c>
      <c r="H531" s="10">
        <v>450.0</v>
      </c>
    </row>
    <row r="532">
      <c r="A532" s="6" t="s">
        <v>119</v>
      </c>
      <c r="B532" s="7">
        <v>42599.0</v>
      </c>
      <c r="C532" s="12">
        <f t="shared" si="1"/>
        <v>2016</v>
      </c>
      <c r="D532" s="9" t="s">
        <v>9</v>
      </c>
      <c r="E532" s="10">
        <v>2034.0</v>
      </c>
      <c r="F532" s="11">
        <v>53334.0</v>
      </c>
      <c r="G532" s="10">
        <v>2803.0</v>
      </c>
      <c r="H532" s="10">
        <v>2034.0</v>
      </c>
    </row>
    <row r="533">
      <c r="A533" s="6" t="s">
        <v>119</v>
      </c>
      <c r="B533" s="7">
        <v>42599.0</v>
      </c>
      <c r="C533" s="12">
        <f t="shared" si="1"/>
        <v>2016</v>
      </c>
      <c r="D533" s="9" t="s">
        <v>10</v>
      </c>
      <c r="E533" s="10">
        <v>1336.0</v>
      </c>
      <c r="F533" s="11">
        <v>56500.0</v>
      </c>
      <c r="G533" s="10">
        <v>2088.0</v>
      </c>
      <c r="H533" s="10">
        <v>1334.0</v>
      </c>
    </row>
    <row r="534">
      <c r="A534" s="6" t="s">
        <v>119</v>
      </c>
      <c r="B534" s="7">
        <v>42599.0</v>
      </c>
      <c r="C534" s="12">
        <f t="shared" si="1"/>
        <v>2016</v>
      </c>
      <c r="D534" s="9" t="s">
        <v>12</v>
      </c>
      <c r="E534" s="10">
        <v>365.0</v>
      </c>
      <c r="F534" s="11">
        <v>6352.0</v>
      </c>
      <c r="G534" s="10">
        <v>541.0</v>
      </c>
      <c r="H534" s="10">
        <v>321.0</v>
      </c>
    </row>
    <row r="535">
      <c r="A535" s="6" t="s">
        <v>119</v>
      </c>
      <c r="B535" s="7">
        <v>42599.0</v>
      </c>
      <c r="C535" s="12">
        <f t="shared" si="1"/>
        <v>2016</v>
      </c>
      <c r="D535" s="9" t="s">
        <v>11</v>
      </c>
      <c r="E535" s="10">
        <v>180.0</v>
      </c>
      <c r="F535" s="11">
        <v>48001.0</v>
      </c>
      <c r="G535" s="10">
        <v>236.0</v>
      </c>
      <c r="H535" s="10">
        <v>178.0</v>
      </c>
    </row>
    <row r="536">
      <c r="A536" s="6" t="s">
        <v>119</v>
      </c>
      <c r="B536" s="7">
        <v>42599.0</v>
      </c>
      <c r="C536" s="12">
        <f t="shared" si="1"/>
        <v>2016</v>
      </c>
      <c r="D536" s="9" t="s">
        <v>13</v>
      </c>
      <c r="E536" s="10">
        <v>450.0</v>
      </c>
      <c r="F536" s="11">
        <v>56956.0</v>
      </c>
      <c r="G536" s="10">
        <v>618.0</v>
      </c>
      <c r="H536" s="10">
        <v>450.0</v>
      </c>
    </row>
    <row r="537">
      <c r="A537" s="6" t="s">
        <v>120</v>
      </c>
      <c r="B537" s="7">
        <v>42585.0</v>
      </c>
      <c r="C537" s="12">
        <f t="shared" si="1"/>
        <v>2016</v>
      </c>
      <c r="D537" s="9" t="s">
        <v>9</v>
      </c>
      <c r="E537" s="10">
        <v>2018.0</v>
      </c>
      <c r="F537" s="11">
        <v>52503.0</v>
      </c>
      <c r="G537" s="10">
        <v>2712.0</v>
      </c>
      <c r="H537" s="10">
        <v>1959.0</v>
      </c>
    </row>
    <row r="538">
      <c r="A538" s="6" t="s">
        <v>120</v>
      </c>
      <c r="B538" s="7">
        <v>42585.0</v>
      </c>
      <c r="C538" s="12">
        <f t="shared" si="1"/>
        <v>2016</v>
      </c>
      <c r="D538" s="9" t="s">
        <v>10</v>
      </c>
      <c r="E538" s="10">
        <v>1336.0</v>
      </c>
      <c r="F538" s="11">
        <v>57903.0</v>
      </c>
      <c r="G538" s="10">
        <v>2156.0</v>
      </c>
      <c r="H538" s="10">
        <v>1300.0</v>
      </c>
    </row>
    <row r="539">
      <c r="A539" s="6" t="s">
        <v>120</v>
      </c>
      <c r="B539" s="7">
        <v>42585.0</v>
      </c>
      <c r="C539" s="12">
        <f t="shared" si="1"/>
        <v>2016</v>
      </c>
      <c r="D539" s="9" t="s">
        <v>12</v>
      </c>
      <c r="E539" s="10">
        <v>403.0</v>
      </c>
      <c r="F539" s="11">
        <v>6206.0</v>
      </c>
      <c r="G539" s="10">
        <v>558.0</v>
      </c>
      <c r="H539" s="10">
        <v>400.0</v>
      </c>
    </row>
    <row r="540">
      <c r="A540" s="6" t="s">
        <v>120</v>
      </c>
      <c r="B540" s="7">
        <v>42585.0</v>
      </c>
      <c r="C540" s="12">
        <f t="shared" si="1"/>
        <v>2016</v>
      </c>
      <c r="D540" s="9" t="s">
        <v>11</v>
      </c>
      <c r="E540" s="10">
        <v>177.0</v>
      </c>
      <c r="F540" s="11">
        <v>48302.0</v>
      </c>
      <c r="G540" s="10">
        <v>245.0</v>
      </c>
      <c r="H540" s="10">
        <v>177.0</v>
      </c>
    </row>
    <row r="541">
      <c r="A541" s="6" t="s">
        <v>120</v>
      </c>
      <c r="B541" s="7">
        <v>42585.0</v>
      </c>
      <c r="C541" s="12">
        <f t="shared" si="1"/>
        <v>2016</v>
      </c>
      <c r="D541" s="9" t="s">
        <v>13</v>
      </c>
      <c r="E541" s="10">
        <v>429.0</v>
      </c>
      <c r="F541" s="11">
        <v>58201.0</v>
      </c>
      <c r="G541" s="10">
        <v>610.0</v>
      </c>
      <c r="H541" s="10">
        <v>400.0</v>
      </c>
    </row>
    <row r="542">
      <c r="A542" s="6" t="s">
        <v>121</v>
      </c>
      <c r="B542" s="7">
        <v>42571.0</v>
      </c>
      <c r="C542" s="12">
        <f t="shared" si="1"/>
        <v>2016</v>
      </c>
      <c r="D542" s="9" t="s">
        <v>9</v>
      </c>
      <c r="E542" s="10">
        <v>2272.0</v>
      </c>
      <c r="F542" s="11">
        <v>53000.0</v>
      </c>
      <c r="G542" s="10">
        <v>3195.0</v>
      </c>
      <c r="H542" s="10">
        <v>2246.0</v>
      </c>
    </row>
    <row r="543">
      <c r="A543" s="6" t="s">
        <v>121</v>
      </c>
      <c r="B543" s="7">
        <v>42571.0</v>
      </c>
      <c r="C543" s="12">
        <f t="shared" si="1"/>
        <v>2016</v>
      </c>
      <c r="D543" s="9" t="s">
        <v>10</v>
      </c>
      <c r="E543" s="10">
        <v>1463.0</v>
      </c>
      <c r="F543" s="11">
        <v>57508.0</v>
      </c>
      <c r="G543" s="10">
        <v>2439.0</v>
      </c>
      <c r="H543" s="10">
        <v>1463.0</v>
      </c>
    </row>
    <row r="544">
      <c r="A544" s="6" t="s">
        <v>121</v>
      </c>
      <c r="B544" s="7">
        <v>42571.0</v>
      </c>
      <c r="C544" s="12">
        <f t="shared" si="1"/>
        <v>2016</v>
      </c>
      <c r="D544" s="9" t="s">
        <v>12</v>
      </c>
      <c r="E544" s="10">
        <v>430.0</v>
      </c>
      <c r="F544" s="11">
        <v>6302.0</v>
      </c>
      <c r="G544" s="10">
        <v>586.0</v>
      </c>
      <c r="H544" s="10">
        <v>424.0</v>
      </c>
    </row>
    <row r="545">
      <c r="A545" s="6" t="s">
        <v>121</v>
      </c>
      <c r="B545" s="7">
        <v>42571.0</v>
      </c>
      <c r="C545" s="12">
        <f t="shared" si="1"/>
        <v>2016</v>
      </c>
      <c r="D545" s="9" t="s">
        <v>11</v>
      </c>
      <c r="E545" s="10">
        <v>230.0</v>
      </c>
      <c r="F545" s="11">
        <v>49890.0</v>
      </c>
      <c r="G545" s="10">
        <v>344.0</v>
      </c>
      <c r="H545" s="10">
        <v>225.0</v>
      </c>
    </row>
    <row r="546">
      <c r="A546" s="6" t="s">
        <v>121</v>
      </c>
      <c r="B546" s="7">
        <v>42571.0</v>
      </c>
      <c r="C546" s="12">
        <f t="shared" si="1"/>
        <v>2016</v>
      </c>
      <c r="D546" s="9" t="s">
        <v>13</v>
      </c>
      <c r="E546" s="10">
        <v>521.0</v>
      </c>
      <c r="F546" s="11">
        <v>57501.0</v>
      </c>
      <c r="G546" s="10">
        <v>821.0</v>
      </c>
      <c r="H546" s="10">
        <v>500.0</v>
      </c>
    </row>
    <row r="547">
      <c r="A547" s="6" t="s">
        <v>122</v>
      </c>
      <c r="B547" s="7">
        <v>42558.0</v>
      </c>
      <c r="C547" s="12">
        <f t="shared" si="1"/>
        <v>2016</v>
      </c>
      <c r="D547" s="9" t="s">
        <v>9</v>
      </c>
      <c r="E547" s="10">
        <v>2222.0</v>
      </c>
      <c r="F547" s="11">
        <v>52301.0</v>
      </c>
      <c r="G547" s="10">
        <v>3194.0</v>
      </c>
      <c r="H547" s="10">
        <v>2212.0</v>
      </c>
    </row>
    <row r="548">
      <c r="A548" s="6" t="s">
        <v>122</v>
      </c>
      <c r="B548" s="7">
        <v>42558.0</v>
      </c>
      <c r="C548" s="12">
        <f t="shared" si="1"/>
        <v>2016</v>
      </c>
      <c r="D548" s="9" t="s">
        <v>10</v>
      </c>
      <c r="E548" s="10">
        <v>1469.0</v>
      </c>
      <c r="F548" s="11">
        <v>56089.0</v>
      </c>
      <c r="G548" s="10">
        <v>2547.0</v>
      </c>
      <c r="H548" s="10">
        <v>1469.0</v>
      </c>
    </row>
    <row r="549">
      <c r="A549" s="6" t="s">
        <v>122</v>
      </c>
      <c r="B549" s="7">
        <v>42558.0</v>
      </c>
      <c r="C549" s="12">
        <f t="shared" si="1"/>
        <v>2016</v>
      </c>
      <c r="D549" s="9" t="s">
        <v>12</v>
      </c>
      <c r="E549" s="10">
        <v>409.0</v>
      </c>
      <c r="F549" s="11">
        <v>6012.0</v>
      </c>
      <c r="G549" s="10">
        <v>525.0</v>
      </c>
      <c r="H549" s="10">
        <v>365.0</v>
      </c>
    </row>
    <row r="550">
      <c r="A550" s="6" t="s">
        <v>122</v>
      </c>
      <c r="B550" s="7">
        <v>42558.0</v>
      </c>
      <c r="C550" s="12">
        <f t="shared" si="1"/>
        <v>2016</v>
      </c>
      <c r="D550" s="9" t="s">
        <v>11</v>
      </c>
      <c r="E550" s="10">
        <v>237.0</v>
      </c>
      <c r="F550" s="11">
        <v>47889.0</v>
      </c>
      <c r="G550" s="10">
        <v>310.0</v>
      </c>
      <c r="H550" s="10">
        <v>235.0</v>
      </c>
    </row>
    <row r="551">
      <c r="A551" s="6" t="s">
        <v>122</v>
      </c>
      <c r="B551" s="7">
        <v>42558.0</v>
      </c>
      <c r="C551" s="12">
        <f t="shared" si="1"/>
        <v>2016</v>
      </c>
      <c r="D551" s="9" t="s">
        <v>13</v>
      </c>
      <c r="E551" s="10">
        <v>517.0</v>
      </c>
      <c r="F551" s="11">
        <v>56002.0</v>
      </c>
      <c r="G551" s="10">
        <v>750.0</v>
      </c>
      <c r="H551" s="10">
        <v>517.0</v>
      </c>
    </row>
    <row r="552">
      <c r="A552" s="6" t="s">
        <v>123</v>
      </c>
      <c r="B552" s="7">
        <v>42543.0</v>
      </c>
      <c r="C552" s="12">
        <f t="shared" si="1"/>
        <v>2016</v>
      </c>
      <c r="D552" s="9" t="s">
        <v>9</v>
      </c>
      <c r="E552" s="10">
        <v>2252.0</v>
      </c>
      <c r="F552" s="11">
        <v>55200.0</v>
      </c>
      <c r="G552" s="10">
        <v>3957.0</v>
      </c>
      <c r="H552" s="10">
        <v>2197.0</v>
      </c>
    </row>
    <row r="553">
      <c r="A553" s="6" t="s">
        <v>123</v>
      </c>
      <c r="B553" s="7">
        <v>42543.0</v>
      </c>
      <c r="C553" s="12">
        <f t="shared" si="1"/>
        <v>2016</v>
      </c>
      <c r="D553" s="9" t="s">
        <v>10</v>
      </c>
      <c r="E553" s="10">
        <v>1463.0</v>
      </c>
      <c r="F553" s="11">
        <v>57010.0</v>
      </c>
      <c r="G553" s="10">
        <v>2914.0</v>
      </c>
      <c r="H553" s="10">
        <v>1462.0</v>
      </c>
    </row>
    <row r="554">
      <c r="A554" s="6" t="s">
        <v>123</v>
      </c>
      <c r="B554" s="7">
        <v>42543.0</v>
      </c>
      <c r="C554" s="12">
        <f t="shared" si="1"/>
        <v>2016</v>
      </c>
      <c r="D554" s="9" t="s">
        <v>12</v>
      </c>
      <c r="E554" s="10">
        <v>422.0</v>
      </c>
      <c r="F554" s="11">
        <v>6303.0</v>
      </c>
      <c r="G554" s="10">
        <v>495.0</v>
      </c>
      <c r="H554" s="10">
        <v>389.0</v>
      </c>
    </row>
    <row r="555">
      <c r="A555" s="6" t="s">
        <v>123</v>
      </c>
      <c r="B555" s="7">
        <v>42543.0</v>
      </c>
      <c r="C555" s="12">
        <f t="shared" si="1"/>
        <v>2016</v>
      </c>
      <c r="D555" s="9" t="s">
        <v>11</v>
      </c>
      <c r="E555">
        <v>228.0</v>
      </c>
      <c r="F555" s="11">
        <v>48002.0</v>
      </c>
      <c r="G555" s="10">
        <v>342.0</v>
      </c>
      <c r="H555" s="10">
        <v>226.0</v>
      </c>
    </row>
    <row r="556">
      <c r="A556" s="6" t="s">
        <v>123</v>
      </c>
      <c r="B556" s="7">
        <v>42543.0</v>
      </c>
      <c r="C556" s="12">
        <f t="shared" si="1"/>
        <v>2016</v>
      </c>
      <c r="D556" s="9" t="s">
        <v>13</v>
      </c>
      <c r="E556">
        <v>538.0</v>
      </c>
      <c r="F556" s="11">
        <v>57390.0</v>
      </c>
      <c r="G556" s="10">
        <v>1009.0</v>
      </c>
      <c r="H556" s="10">
        <v>531.0</v>
      </c>
    </row>
    <row r="557">
      <c r="A557" s="6" t="s">
        <v>124</v>
      </c>
      <c r="B557" s="7">
        <v>42529.0</v>
      </c>
      <c r="C557" s="12">
        <f t="shared" si="1"/>
        <v>2016</v>
      </c>
      <c r="D557" s="9" t="s">
        <v>9</v>
      </c>
      <c r="E557" s="10">
        <v>2218.0</v>
      </c>
      <c r="F557" s="11">
        <v>53694.0</v>
      </c>
      <c r="G557" s="10">
        <v>4545.0</v>
      </c>
      <c r="H557" s="10">
        <v>2213.0</v>
      </c>
    </row>
    <row r="558">
      <c r="A558" s="6" t="s">
        <v>124</v>
      </c>
      <c r="B558" s="7">
        <v>42529.0</v>
      </c>
      <c r="C558" s="12">
        <f t="shared" si="1"/>
        <v>2016</v>
      </c>
      <c r="D558" s="9" t="s">
        <v>10</v>
      </c>
      <c r="E558" s="10">
        <v>1470.0</v>
      </c>
      <c r="F558" s="11">
        <v>56000.0</v>
      </c>
      <c r="G558" s="10">
        <v>3436.0</v>
      </c>
      <c r="H558" s="10">
        <v>1463.0</v>
      </c>
    </row>
    <row r="559">
      <c r="A559" s="6" t="s">
        <v>124</v>
      </c>
      <c r="B559" s="7">
        <v>42529.0</v>
      </c>
      <c r="C559" s="12">
        <f t="shared" si="1"/>
        <v>2016</v>
      </c>
      <c r="D559" s="9" t="s">
        <v>12</v>
      </c>
      <c r="E559" s="10">
        <v>407.0</v>
      </c>
      <c r="F559" s="11">
        <v>6302.0</v>
      </c>
      <c r="G559" s="10">
        <v>529.0</v>
      </c>
      <c r="H559" s="10">
        <v>395.0</v>
      </c>
    </row>
    <row r="560">
      <c r="A560" s="6" t="s">
        <v>124</v>
      </c>
      <c r="B560" s="7">
        <v>42529.0</v>
      </c>
      <c r="C560" s="12">
        <f t="shared" si="1"/>
        <v>2016</v>
      </c>
      <c r="D560" s="9" t="s">
        <v>11</v>
      </c>
      <c r="E560" s="10">
        <v>228.0</v>
      </c>
      <c r="F560" s="11">
        <v>46434.0</v>
      </c>
      <c r="G560" s="10">
        <v>347.0</v>
      </c>
      <c r="H560" s="10">
        <v>219.0</v>
      </c>
    </row>
    <row r="561">
      <c r="A561" s="6" t="s">
        <v>124</v>
      </c>
      <c r="B561" s="7">
        <v>42529.0</v>
      </c>
      <c r="C561" s="12">
        <f t="shared" si="1"/>
        <v>2016</v>
      </c>
      <c r="D561" s="9" t="s">
        <v>13</v>
      </c>
      <c r="E561" s="10">
        <v>536.0</v>
      </c>
      <c r="F561" s="11">
        <v>55100.0</v>
      </c>
      <c r="G561" s="10">
        <v>860.0</v>
      </c>
      <c r="H561" s="10">
        <v>533.0</v>
      </c>
    </row>
    <row r="562">
      <c r="A562" s="6" t="s">
        <v>125</v>
      </c>
      <c r="B562" s="7">
        <v>42508.0</v>
      </c>
      <c r="C562" s="12">
        <f t="shared" si="1"/>
        <v>2016</v>
      </c>
      <c r="D562" s="9" t="s">
        <v>9</v>
      </c>
      <c r="E562" s="10">
        <v>2217.0</v>
      </c>
      <c r="F562" s="11">
        <v>47020.0</v>
      </c>
      <c r="G562" s="10">
        <v>3227.0</v>
      </c>
      <c r="H562" s="10">
        <v>2182.0</v>
      </c>
    </row>
    <row r="563">
      <c r="A563" s="6" t="s">
        <v>125</v>
      </c>
      <c r="B563" s="7">
        <v>42508.0</v>
      </c>
      <c r="C563" s="12">
        <f t="shared" si="1"/>
        <v>2016</v>
      </c>
      <c r="D563" s="9" t="s">
        <v>10</v>
      </c>
      <c r="E563" s="10">
        <v>1537.0</v>
      </c>
      <c r="F563" s="11">
        <v>49156.0</v>
      </c>
      <c r="G563" s="10">
        <v>2322.0</v>
      </c>
      <c r="H563" s="10">
        <v>1536.0</v>
      </c>
    </row>
    <row r="564">
      <c r="A564" s="6" t="s">
        <v>125</v>
      </c>
      <c r="B564" s="7">
        <v>42508.0</v>
      </c>
      <c r="C564" s="12">
        <f t="shared" si="1"/>
        <v>2016</v>
      </c>
      <c r="D564" s="9" t="s">
        <v>12</v>
      </c>
      <c r="E564" s="10">
        <v>414.0</v>
      </c>
      <c r="F564" s="11">
        <v>6303.0</v>
      </c>
      <c r="G564" s="10">
        <v>500.0</v>
      </c>
      <c r="H564" s="10">
        <v>389.0</v>
      </c>
    </row>
    <row r="565">
      <c r="A565" s="6" t="s">
        <v>125</v>
      </c>
      <c r="B565" s="7">
        <v>42508.0</v>
      </c>
      <c r="C565" s="12">
        <f t="shared" si="1"/>
        <v>2016</v>
      </c>
      <c r="D565" s="9" t="s">
        <v>11</v>
      </c>
      <c r="E565" s="10">
        <v>229.0</v>
      </c>
      <c r="F565" s="11">
        <v>43002.0</v>
      </c>
      <c r="G565" s="10">
        <v>355.0</v>
      </c>
      <c r="H565" s="10">
        <v>229.0</v>
      </c>
    </row>
    <row r="566">
      <c r="A566" s="6" t="s">
        <v>125</v>
      </c>
      <c r="B566" s="7">
        <v>42508.0</v>
      </c>
      <c r="C566" s="12">
        <f t="shared" si="1"/>
        <v>2016</v>
      </c>
      <c r="D566" s="9" t="s">
        <v>13</v>
      </c>
      <c r="E566" s="10">
        <v>534.0</v>
      </c>
      <c r="F566" s="11">
        <v>49700.0</v>
      </c>
      <c r="G566" s="10">
        <v>815.0</v>
      </c>
      <c r="H566" s="10">
        <v>510.0</v>
      </c>
    </row>
    <row r="567">
      <c r="A567" s="6" t="s">
        <v>126</v>
      </c>
      <c r="B567" s="7">
        <v>42495.0</v>
      </c>
      <c r="C567" s="12">
        <f t="shared" si="1"/>
        <v>2016</v>
      </c>
      <c r="D567" s="9" t="s">
        <v>9</v>
      </c>
      <c r="E567" s="10">
        <v>2218.0</v>
      </c>
      <c r="F567" s="11">
        <v>47889.0</v>
      </c>
      <c r="G567" s="10">
        <v>3446.0</v>
      </c>
      <c r="H567" s="10">
        <v>2217.0</v>
      </c>
    </row>
    <row r="568">
      <c r="A568" s="6" t="s">
        <v>126</v>
      </c>
      <c r="B568" s="7">
        <v>42495.0</v>
      </c>
      <c r="C568" s="12">
        <f t="shared" si="1"/>
        <v>2016</v>
      </c>
      <c r="D568" s="9" t="s">
        <v>10</v>
      </c>
      <c r="E568" s="10">
        <v>1462.0</v>
      </c>
      <c r="F568" s="11">
        <v>51010.0</v>
      </c>
      <c r="G568" s="10">
        <v>2435.0</v>
      </c>
      <c r="H568" s="10">
        <v>1454.0</v>
      </c>
    </row>
    <row r="569">
      <c r="A569" s="6" t="s">
        <v>126</v>
      </c>
      <c r="B569" s="7">
        <v>42495.0</v>
      </c>
      <c r="C569" s="12">
        <f t="shared" si="1"/>
        <v>2016</v>
      </c>
      <c r="D569" s="9" t="s">
        <v>12</v>
      </c>
      <c r="E569" s="10">
        <v>399.0</v>
      </c>
      <c r="F569" s="11">
        <v>6302.0</v>
      </c>
      <c r="G569" s="10">
        <v>519.0</v>
      </c>
      <c r="H569" s="10">
        <v>389.0</v>
      </c>
    </row>
    <row r="570">
      <c r="A570" s="6" t="s">
        <v>126</v>
      </c>
      <c r="B570" s="7">
        <v>42495.0</v>
      </c>
      <c r="C570" s="12">
        <f t="shared" si="1"/>
        <v>2016</v>
      </c>
      <c r="D570" s="9" t="s">
        <v>11</v>
      </c>
      <c r="E570" s="10">
        <v>232.0</v>
      </c>
      <c r="F570" s="11">
        <v>42302.0</v>
      </c>
      <c r="G570" s="10">
        <v>324.0</v>
      </c>
      <c r="H570" s="10">
        <v>232.0</v>
      </c>
    </row>
    <row r="571">
      <c r="A571" s="6" t="s">
        <v>126</v>
      </c>
      <c r="B571" s="7">
        <v>42495.0</v>
      </c>
      <c r="C571" s="12">
        <f t="shared" si="1"/>
        <v>2016</v>
      </c>
      <c r="D571" s="9" t="s">
        <v>13</v>
      </c>
      <c r="E571" s="10">
        <v>750.0</v>
      </c>
      <c r="F571" s="11">
        <v>49000.0</v>
      </c>
      <c r="G571" s="10">
        <v>1380.0</v>
      </c>
      <c r="H571" s="10">
        <v>728.0</v>
      </c>
    </row>
    <row r="572">
      <c r="A572" s="6" t="s">
        <v>127</v>
      </c>
      <c r="B572" s="7">
        <v>42480.0</v>
      </c>
      <c r="C572" s="12">
        <f t="shared" si="1"/>
        <v>2016</v>
      </c>
      <c r="D572" s="9" t="s">
        <v>9</v>
      </c>
      <c r="E572" s="10">
        <v>2062.0</v>
      </c>
      <c r="F572" s="11">
        <v>47300.0</v>
      </c>
      <c r="G572" s="10">
        <v>3327.0</v>
      </c>
      <c r="H572" s="10">
        <v>2061.0</v>
      </c>
    </row>
    <row r="573">
      <c r="A573" s="6" t="s">
        <v>127</v>
      </c>
      <c r="B573" s="7">
        <v>42480.0</v>
      </c>
      <c r="C573" s="12">
        <f t="shared" si="1"/>
        <v>2016</v>
      </c>
      <c r="D573" s="9" t="s">
        <v>10</v>
      </c>
      <c r="E573" s="10">
        <v>1211.0</v>
      </c>
      <c r="F573" s="11">
        <v>49602.0</v>
      </c>
      <c r="G573" s="10">
        <v>2364.0</v>
      </c>
      <c r="H573" s="10">
        <v>1136.0</v>
      </c>
    </row>
    <row r="574">
      <c r="A574" s="6" t="s">
        <v>127</v>
      </c>
      <c r="B574" s="7">
        <v>42480.0</v>
      </c>
      <c r="C574" s="12">
        <f t="shared" si="1"/>
        <v>2016</v>
      </c>
      <c r="D574" s="9" t="s">
        <v>12</v>
      </c>
      <c r="E574" s="10">
        <v>357.0</v>
      </c>
      <c r="F574" s="11">
        <v>6501.0</v>
      </c>
      <c r="G574" s="10">
        <v>437.0</v>
      </c>
      <c r="H574" s="10">
        <v>341.0</v>
      </c>
    </row>
    <row r="575">
      <c r="A575" s="6" t="s">
        <v>127</v>
      </c>
      <c r="B575" s="7">
        <v>42480.0</v>
      </c>
      <c r="C575" s="12">
        <f t="shared" si="1"/>
        <v>2016</v>
      </c>
      <c r="D575" s="9" t="s">
        <v>11</v>
      </c>
      <c r="E575" s="10">
        <v>163.0</v>
      </c>
      <c r="F575" s="11">
        <v>43002.0</v>
      </c>
      <c r="G575" s="10">
        <v>241.0</v>
      </c>
      <c r="H575" s="10">
        <v>162.0</v>
      </c>
    </row>
    <row r="576">
      <c r="A576" s="6" t="s">
        <v>127</v>
      </c>
      <c r="B576" s="7">
        <v>42480.0</v>
      </c>
      <c r="C576" s="12">
        <f t="shared" si="1"/>
        <v>2016</v>
      </c>
      <c r="D576" s="9" t="s">
        <v>13</v>
      </c>
      <c r="E576" s="10">
        <v>453.0</v>
      </c>
      <c r="F576" s="11">
        <v>49501.0</v>
      </c>
      <c r="G576" s="10">
        <v>834.0</v>
      </c>
      <c r="H576" s="10">
        <v>433.0</v>
      </c>
    </row>
    <row r="577">
      <c r="A577" s="6" t="s">
        <v>128</v>
      </c>
      <c r="B577" s="7">
        <v>42466.0</v>
      </c>
      <c r="C577" s="12">
        <f t="shared" si="1"/>
        <v>2016</v>
      </c>
      <c r="D577" s="9" t="s">
        <v>9</v>
      </c>
      <c r="E577" s="10">
        <v>2105.0</v>
      </c>
      <c r="F577" s="11">
        <v>46009.0</v>
      </c>
      <c r="G577" s="10">
        <v>3719.0</v>
      </c>
      <c r="H577" s="10">
        <v>2103.0</v>
      </c>
    </row>
    <row r="578">
      <c r="A578" s="6" t="s">
        <v>128</v>
      </c>
      <c r="B578" s="7">
        <v>42466.0</v>
      </c>
      <c r="C578" s="12">
        <f t="shared" si="1"/>
        <v>2016</v>
      </c>
      <c r="D578" s="9" t="s">
        <v>10</v>
      </c>
      <c r="E578" s="10">
        <v>1218.0</v>
      </c>
      <c r="F578" s="11">
        <v>47000.0</v>
      </c>
      <c r="G578" s="10">
        <v>2247.0</v>
      </c>
      <c r="H578" s="10">
        <v>1218.0</v>
      </c>
    </row>
    <row r="579">
      <c r="A579" s="6" t="s">
        <v>128</v>
      </c>
      <c r="B579" s="7">
        <v>42466.0</v>
      </c>
      <c r="C579" s="12">
        <f t="shared" si="1"/>
        <v>2016</v>
      </c>
      <c r="D579" s="9" t="s">
        <v>12</v>
      </c>
      <c r="E579" s="10">
        <v>357.0</v>
      </c>
      <c r="F579" s="11">
        <v>6503.0</v>
      </c>
      <c r="G579" s="10">
        <v>455.0</v>
      </c>
      <c r="H579" s="10">
        <v>356.0</v>
      </c>
    </row>
    <row r="580">
      <c r="A580" s="6" t="s">
        <v>128</v>
      </c>
      <c r="B580" s="7">
        <v>42466.0</v>
      </c>
      <c r="C580" s="12">
        <f t="shared" si="1"/>
        <v>2016</v>
      </c>
      <c r="D580" s="9" t="s">
        <v>11</v>
      </c>
      <c r="E580" s="10">
        <v>164.0</v>
      </c>
      <c r="F580" s="11">
        <v>44213.0</v>
      </c>
      <c r="G580" s="10">
        <v>235.0</v>
      </c>
      <c r="H580" s="10">
        <v>161.0</v>
      </c>
    </row>
    <row r="581">
      <c r="A581" s="6" t="s">
        <v>128</v>
      </c>
      <c r="B581" s="7">
        <v>42466.0</v>
      </c>
      <c r="C581" s="12">
        <f t="shared" si="1"/>
        <v>2016</v>
      </c>
      <c r="D581" s="9" t="s">
        <v>13</v>
      </c>
      <c r="E581" s="10">
        <v>583.0</v>
      </c>
      <c r="F581" s="11">
        <v>47510.0</v>
      </c>
      <c r="G581" s="10">
        <v>1397.0</v>
      </c>
      <c r="H581" s="10">
        <v>346.0</v>
      </c>
    </row>
    <row r="582">
      <c r="A582" s="6" t="s">
        <v>129</v>
      </c>
      <c r="B582" s="7">
        <v>42452.0</v>
      </c>
      <c r="C582" s="12">
        <f t="shared" si="1"/>
        <v>2016</v>
      </c>
      <c r="D582" s="9" t="s">
        <v>9</v>
      </c>
      <c r="E582" s="10">
        <v>2053.0</v>
      </c>
      <c r="F582" s="11">
        <v>45504.0</v>
      </c>
      <c r="G582" s="10">
        <v>3836.0</v>
      </c>
      <c r="H582" s="10">
        <v>2020.0</v>
      </c>
    </row>
    <row r="583">
      <c r="A583" s="6" t="s">
        <v>129</v>
      </c>
      <c r="B583" s="7">
        <v>42452.0</v>
      </c>
      <c r="C583" s="12">
        <f t="shared" si="1"/>
        <v>2016</v>
      </c>
      <c r="D583" s="9" t="s">
        <v>10</v>
      </c>
      <c r="E583" s="10">
        <v>1220.0</v>
      </c>
      <c r="F583" s="11">
        <v>46502.0</v>
      </c>
      <c r="G583" s="10">
        <v>2491.0</v>
      </c>
      <c r="H583" s="10">
        <v>1218.0</v>
      </c>
    </row>
    <row r="584">
      <c r="A584" s="6" t="s">
        <v>129</v>
      </c>
      <c r="B584" s="7">
        <v>42452.0</v>
      </c>
      <c r="C584" s="12">
        <f t="shared" si="1"/>
        <v>2016</v>
      </c>
      <c r="D584" s="9" t="s">
        <v>12</v>
      </c>
      <c r="E584" s="10">
        <v>357.0</v>
      </c>
      <c r="F584" s="11">
        <v>6589.0</v>
      </c>
      <c r="G584" s="10">
        <v>429.0</v>
      </c>
      <c r="H584" s="10">
        <v>356.0</v>
      </c>
    </row>
    <row r="585">
      <c r="A585" s="6" t="s">
        <v>129</v>
      </c>
      <c r="B585" s="7">
        <v>42452.0</v>
      </c>
      <c r="C585" s="12">
        <f t="shared" si="1"/>
        <v>2016</v>
      </c>
      <c r="D585" s="9" t="s">
        <v>11</v>
      </c>
      <c r="E585" s="10">
        <v>167.0</v>
      </c>
      <c r="F585" s="11">
        <v>46502.0</v>
      </c>
      <c r="G585" s="10">
        <v>226.0</v>
      </c>
      <c r="H585" s="10">
        <v>166.0</v>
      </c>
    </row>
    <row r="586">
      <c r="A586" s="6" t="s">
        <v>129</v>
      </c>
      <c r="B586" s="7">
        <v>42452.0</v>
      </c>
      <c r="C586" s="12">
        <f t="shared" si="1"/>
        <v>2016</v>
      </c>
      <c r="D586" s="9" t="s">
        <v>13</v>
      </c>
      <c r="E586" s="10">
        <v>452.0</v>
      </c>
      <c r="F586" s="11">
        <v>46667.0</v>
      </c>
      <c r="G586" s="10">
        <v>912.0</v>
      </c>
      <c r="H586" s="10">
        <v>445.0</v>
      </c>
    </row>
    <row r="587">
      <c r="A587" s="6" t="s">
        <v>130</v>
      </c>
      <c r="B587" s="7">
        <v>42438.0</v>
      </c>
      <c r="C587" s="12">
        <f t="shared" si="1"/>
        <v>2016</v>
      </c>
      <c r="D587" s="9" t="s">
        <v>9</v>
      </c>
      <c r="E587" s="10">
        <v>2033.0</v>
      </c>
      <c r="F587" s="11">
        <v>45000.0</v>
      </c>
      <c r="G587" s="10">
        <v>3518.0</v>
      </c>
      <c r="H587" s="10">
        <v>1957.0</v>
      </c>
    </row>
    <row r="588">
      <c r="A588" s="6" t="s">
        <v>130</v>
      </c>
      <c r="B588" s="7">
        <v>42438.0</v>
      </c>
      <c r="C588" s="12">
        <f t="shared" si="1"/>
        <v>2016</v>
      </c>
      <c r="D588" s="9" t="s">
        <v>10</v>
      </c>
      <c r="E588" s="10">
        <v>1209.0</v>
      </c>
      <c r="F588" s="11">
        <v>47604.0</v>
      </c>
      <c r="G588" s="10">
        <v>2706.0</v>
      </c>
      <c r="H588" s="10">
        <v>1200.0</v>
      </c>
    </row>
    <row r="589">
      <c r="A589" s="6" t="s">
        <v>130</v>
      </c>
      <c r="B589" s="7">
        <v>42438.0</v>
      </c>
      <c r="C589" s="12">
        <f t="shared" si="1"/>
        <v>2016</v>
      </c>
      <c r="D589" s="9" t="s">
        <v>12</v>
      </c>
      <c r="E589" s="10">
        <v>357.0</v>
      </c>
      <c r="F589" s="11">
        <v>6503.0</v>
      </c>
      <c r="G589" s="10">
        <v>430.0</v>
      </c>
      <c r="H589" s="10">
        <v>356.0</v>
      </c>
    </row>
    <row r="590">
      <c r="A590" s="6" t="s">
        <v>130</v>
      </c>
      <c r="B590" s="7">
        <v>42438.0</v>
      </c>
      <c r="C590" s="12">
        <f t="shared" si="1"/>
        <v>2016</v>
      </c>
      <c r="D590" s="9" t="s">
        <v>11</v>
      </c>
      <c r="E590" s="10">
        <v>162.0</v>
      </c>
      <c r="F590" s="11">
        <v>48890.0</v>
      </c>
      <c r="G590" s="10">
        <v>259.0</v>
      </c>
      <c r="H590" s="10">
        <v>160.0</v>
      </c>
    </row>
    <row r="591">
      <c r="A591" s="6" t="s">
        <v>130</v>
      </c>
      <c r="B591" s="7">
        <v>42438.0</v>
      </c>
      <c r="C591" s="12">
        <f t="shared" si="1"/>
        <v>2016</v>
      </c>
      <c r="D591" s="9" t="s">
        <v>13</v>
      </c>
      <c r="E591" s="10">
        <v>449.0</v>
      </c>
      <c r="F591" s="11">
        <v>48002.0</v>
      </c>
      <c r="G591" s="10">
        <v>951.0</v>
      </c>
      <c r="H591" s="10">
        <v>312.0</v>
      </c>
    </row>
    <row r="592">
      <c r="A592" s="6" t="s">
        <v>131</v>
      </c>
      <c r="B592" s="7">
        <v>42417.0</v>
      </c>
      <c r="C592" s="12">
        <f t="shared" si="1"/>
        <v>2016</v>
      </c>
      <c r="D592" s="9" t="s">
        <v>9</v>
      </c>
      <c r="E592" s="10">
        <v>2049.0</v>
      </c>
      <c r="F592" s="11">
        <v>43000.0</v>
      </c>
      <c r="G592" s="10">
        <v>2965.0</v>
      </c>
      <c r="H592" s="10">
        <v>2025.0</v>
      </c>
    </row>
    <row r="593">
      <c r="A593" s="6" t="s">
        <v>131</v>
      </c>
      <c r="B593" s="7">
        <v>42417.0</v>
      </c>
      <c r="C593" s="12">
        <f t="shared" si="1"/>
        <v>2016</v>
      </c>
      <c r="D593" s="9" t="s">
        <v>10</v>
      </c>
      <c r="E593" s="10">
        <v>1208.0</v>
      </c>
      <c r="F593" s="11">
        <v>46970.0</v>
      </c>
      <c r="G593" s="10">
        <v>2898.0</v>
      </c>
      <c r="H593" s="10">
        <v>1197.0</v>
      </c>
    </row>
    <row r="594">
      <c r="A594" s="6" t="s">
        <v>131</v>
      </c>
      <c r="B594" s="7">
        <v>42417.0</v>
      </c>
      <c r="C594" s="12">
        <f t="shared" si="1"/>
        <v>2016</v>
      </c>
      <c r="D594" s="9" t="s">
        <v>12</v>
      </c>
      <c r="E594" s="10">
        <v>362.0</v>
      </c>
      <c r="F594" s="11">
        <v>6353.0</v>
      </c>
      <c r="G594" s="10">
        <v>454.0</v>
      </c>
      <c r="H594" s="10">
        <v>361.0</v>
      </c>
    </row>
    <row r="595">
      <c r="A595" s="6" t="s">
        <v>131</v>
      </c>
      <c r="B595" s="7">
        <v>42417.0</v>
      </c>
      <c r="C595" s="12">
        <f t="shared" si="1"/>
        <v>2016</v>
      </c>
      <c r="D595" s="9" t="s">
        <v>11</v>
      </c>
      <c r="E595" s="10">
        <v>165.0</v>
      </c>
      <c r="F595" s="11">
        <v>45001.0</v>
      </c>
      <c r="G595" s="10">
        <v>239.0</v>
      </c>
      <c r="H595" s="10">
        <v>160.0</v>
      </c>
    </row>
    <row r="596">
      <c r="A596" s="6" t="s">
        <v>131</v>
      </c>
      <c r="B596" s="7">
        <v>42417.0</v>
      </c>
      <c r="C596" s="12">
        <f t="shared" si="1"/>
        <v>2016</v>
      </c>
      <c r="D596" s="9" t="s">
        <v>13</v>
      </c>
      <c r="E596" s="10">
        <v>456.0</v>
      </c>
      <c r="F596" s="11">
        <v>45009.0</v>
      </c>
      <c r="G596" s="10">
        <v>873.0</v>
      </c>
      <c r="H596" s="10">
        <v>450.0</v>
      </c>
    </row>
    <row r="597">
      <c r="A597" s="6" t="s">
        <v>132</v>
      </c>
      <c r="B597" s="7">
        <v>42403.0</v>
      </c>
      <c r="C597" s="12">
        <f t="shared" si="1"/>
        <v>2016</v>
      </c>
      <c r="D597" s="9" t="s">
        <v>9</v>
      </c>
      <c r="E597" s="10">
        <v>2038.0</v>
      </c>
      <c r="F597" s="11">
        <v>46651.0</v>
      </c>
      <c r="G597" s="10">
        <v>2972.0</v>
      </c>
      <c r="H597" s="10">
        <v>2033.0</v>
      </c>
    </row>
    <row r="598">
      <c r="A598" s="6" t="s">
        <v>132</v>
      </c>
      <c r="B598" s="7">
        <v>42403.0</v>
      </c>
      <c r="C598" s="12">
        <f t="shared" si="1"/>
        <v>2016</v>
      </c>
      <c r="D598" s="9" t="s">
        <v>10</v>
      </c>
      <c r="E598" s="10">
        <v>1216.0</v>
      </c>
      <c r="F598" s="11">
        <v>38610.0</v>
      </c>
      <c r="G598" s="10">
        <v>1624.0</v>
      </c>
      <c r="H598" s="10">
        <v>1216.0</v>
      </c>
    </row>
    <row r="599">
      <c r="A599" s="6" t="s">
        <v>132</v>
      </c>
      <c r="B599" s="7">
        <v>42403.0</v>
      </c>
      <c r="C599" s="12">
        <f t="shared" si="1"/>
        <v>2016</v>
      </c>
      <c r="D599" s="9" t="s">
        <v>12</v>
      </c>
      <c r="E599" s="10">
        <v>368.0</v>
      </c>
      <c r="F599" s="11">
        <v>6503.0</v>
      </c>
      <c r="G599" s="10">
        <v>495.0</v>
      </c>
      <c r="H599" s="10">
        <v>368.0</v>
      </c>
    </row>
    <row r="600">
      <c r="A600" s="6" t="s">
        <v>132</v>
      </c>
      <c r="B600" s="7">
        <v>42403.0</v>
      </c>
      <c r="C600" s="12">
        <f t="shared" si="1"/>
        <v>2016</v>
      </c>
      <c r="D600" s="9" t="s">
        <v>11</v>
      </c>
      <c r="E600" s="10">
        <v>164.0</v>
      </c>
      <c r="F600" s="11">
        <v>45036.0</v>
      </c>
      <c r="G600" s="10">
        <v>229.0</v>
      </c>
      <c r="H600" s="10">
        <v>164.0</v>
      </c>
    </row>
    <row r="601">
      <c r="A601" s="6" t="s">
        <v>132</v>
      </c>
      <c r="B601" s="7">
        <v>42403.0</v>
      </c>
      <c r="C601" s="12">
        <f t="shared" si="1"/>
        <v>2016</v>
      </c>
      <c r="D601" s="9" t="s">
        <v>13</v>
      </c>
      <c r="E601" s="10">
        <v>446.0</v>
      </c>
      <c r="F601" s="11">
        <v>44001.0</v>
      </c>
      <c r="G601" s="10">
        <v>824.0</v>
      </c>
      <c r="H601" s="10">
        <v>443.0</v>
      </c>
    </row>
    <row r="602">
      <c r="A602" s="6" t="s">
        <v>133</v>
      </c>
      <c r="B602" s="7">
        <v>42389.0</v>
      </c>
      <c r="C602" s="12">
        <f t="shared" si="1"/>
        <v>2016</v>
      </c>
      <c r="D602" s="9" t="s">
        <v>9</v>
      </c>
      <c r="E602" s="10">
        <v>1659.0</v>
      </c>
      <c r="F602" s="11">
        <v>51301.0</v>
      </c>
      <c r="G602" s="10">
        <v>3437.0</v>
      </c>
      <c r="H602" s="10">
        <v>1638.0</v>
      </c>
    </row>
    <row r="603">
      <c r="A603" s="6" t="s">
        <v>133</v>
      </c>
      <c r="B603" s="7">
        <v>42389.0</v>
      </c>
      <c r="C603" s="12">
        <f t="shared" si="1"/>
        <v>2016</v>
      </c>
      <c r="D603" s="9" t="s">
        <v>10</v>
      </c>
      <c r="E603" s="10">
        <v>1026.0</v>
      </c>
      <c r="F603" s="11">
        <v>50089.0</v>
      </c>
      <c r="G603" s="10">
        <v>1334.0</v>
      </c>
      <c r="H603" s="10">
        <v>1026.0</v>
      </c>
    </row>
    <row r="604">
      <c r="A604" s="6" t="s">
        <v>133</v>
      </c>
      <c r="B604" s="7">
        <v>42389.0</v>
      </c>
      <c r="C604" s="12">
        <f t="shared" si="1"/>
        <v>2016</v>
      </c>
      <c r="D604" s="9" t="s">
        <v>12</v>
      </c>
      <c r="E604" s="10">
        <v>327.0</v>
      </c>
      <c r="F604" s="11">
        <v>6512.0</v>
      </c>
      <c r="G604" s="10">
        <v>415.0</v>
      </c>
      <c r="H604" s="10">
        <v>322.0</v>
      </c>
    </row>
    <row r="605">
      <c r="A605" s="6" t="s">
        <v>133</v>
      </c>
      <c r="B605" s="7">
        <v>42389.0</v>
      </c>
      <c r="C605" s="12">
        <f t="shared" si="1"/>
        <v>2016</v>
      </c>
      <c r="D605" s="9" t="s">
        <v>11</v>
      </c>
      <c r="E605" s="10">
        <v>242.0</v>
      </c>
      <c r="F605" s="11">
        <v>46502.0</v>
      </c>
      <c r="G605" s="10">
        <v>387.0</v>
      </c>
      <c r="H605" s="10">
        <v>239.0</v>
      </c>
    </row>
    <row r="606">
      <c r="A606" s="6" t="s">
        <v>133</v>
      </c>
      <c r="B606" s="7">
        <v>42389.0</v>
      </c>
      <c r="C606" s="12">
        <f t="shared" si="1"/>
        <v>2016</v>
      </c>
      <c r="D606" s="9" t="s">
        <v>13</v>
      </c>
      <c r="E606" s="10">
        <v>360.0</v>
      </c>
      <c r="F606" s="11">
        <v>51000.0</v>
      </c>
      <c r="G606" s="10">
        <v>713.0</v>
      </c>
      <c r="H606" s="10">
        <v>350.0</v>
      </c>
    </row>
    <row r="607">
      <c r="A607" s="6" t="s">
        <v>134</v>
      </c>
      <c r="B607" s="7">
        <v>42375.0</v>
      </c>
      <c r="C607" s="12">
        <f t="shared" si="1"/>
        <v>2016</v>
      </c>
      <c r="D607" s="9" t="s">
        <v>9</v>
      </c>
      <c r="E607" s="10">
        <v>1659.0</v>
      </c>
      <c r="F607" s="11">
        <v>45002.0</v>
      </c>
      <c r="G607" s="10">
        <v>2013.0</v>
      </c>
      <c r="H607" s="10">
        <v>1649.0</v>
      </c>
    </row>
    <row r="608">
      <c r="A608" s="6" t="s">
        <v>134</v>
      </c>
      <c r="B608" s="7">
        <v>42375.0</v>
      </c>
      <c r="C608" s="12">
        <f t="shared" si="1"/>
        <v>2016</v>
      </c>
      <c r="D608" s="9" t="s">
        <v>10</v>
      </c>
      <c r="E608" s="10">
        <v>1027.0</v>
      </c>
      <c r="F608" s="11">
        <v>54920.0</v>
      </c>
      <c r="G608" s="10">
        <v>1262.0</v>
      </c>
      <c r="H608" s="10">
        <v>1019.0</v>
      </c>
    </row>
    <row r="609">
      <c r="A609" s="6" t="s">
        <v>134</v>
      </c>
      <c r="B609" s="7">
        <v>42375.0</v>
      </c>
      <c r="C609" s="12">
        <f t="shared" si="1"/>
        <v>2016</v>
      </c>
      <c r="D609" s="9" t="s">
        <v>12</v>
      </c>
      <c r="E609" s="10">
        <v>328.0</v>
      </c>
      <c r="F609" s="11">
        <v>6889.0</v>
      </c>
      <c r="G609" s="10">
        <v>409.0</v>
      </c>
      <c r="H609" s="10">
        <v>317.0</v>
      </c>
    </row>
    <row r="610">
      <c r="A610" s="6" t="s">
        <v>134</v>
      </c>
      <c r="B610" s="7">
        <v>42375.0</v>
      </c>
      <c r="C610" s="12">
        <f t="shared" si="1"/>
        <v>2016</v>
      </c>
      <c r="D610" s="9" t="s">
        <v>11</v>
      </c>
      <c r="E610" s="10">
        <v>246.0</v>
      </c>
      <c r="F610" s="11">
        <v>42036.0</v>
      </c>
      <c r="G610" s="10">
        <v>353.0</v>
      </c>
      <c r="H610" s="10">
        <v>245.0</v>
      </c>
    </row>
    <row r="611">
      <c r="A611" s="6" t="s">
        <v>134</v>
      </c>
      <c r="B611" s="7">
        <v>42375.0</v>
      </c>
      <c r="C611" s="12">
        <f t="shared" si="1"/>
        <v>2016</v>
      </c>
      <c r="D611" s="9" t="s">
        <v>13</v>
      </c>
      <c r="E611" s="10">
        <v>362.0</v>
      </c>
      <c r="F611" s="11">
        <v>55089.0</v>
      </c>
      <c r="G611" s="10">
        <v>498.0</v>
      </c>
      <c r="H611" s="10">
        <v>361.0</v>
      </c>
    </row>
    <row r="612">
      <c r="A612" s="6" t="s">
        <v>135</v>
      </c>
      <c r="B612" s="7">
        <v>42361.0</v>
      </c>
      <c r="C612" s="12">
        <f t="shared" si="1"/>
        <v>2015</v>
      </c>
      <c r="D612" s="9" t="s">
        <v>9</v>
      </c>
      <c r="E612" s="10">
        <v>1669.0</v>
      </c>
      <c r="F612" s="11">
        <v>54301.0</v>
      </c>
      <c r="G612" s="10">
        <v>1978.0</v>
      </c>
      <c r="H612" s="10">
        <v>1667.0</v>
      </c>
    </row>
    <row r="613">
      <c r="A613" s="6" t="s">
        <v>135</v>
      </c>
      <c r="B613" s="7">
        <v>42361.0</v>
      </c>
      <c r="C613" s="12">
        <f t="shared" si="1"/>
        <v>2015</v>
      </c>
      <c r="D613" s="9" t="s">
        <v>10</v>
      </c>
      <c r="E613" s="10">
        <v>1027.0</v>
      </c>
      <c r="F613" s="11">
        <v>55001.0</v>
      </c>
      <c r="G613" s="10">
        <v>1200.0</v>
      </c>
      <c r="H613" s="10">
        <v>1025.0</v>
      </c>
    </row>
    <row r="614">
      <c r="A614" s="6" t="s">
        <v>135</v>
      </c>
      <c r="B614" s="7">
        <v>42361.0</v>
      </c>
      <c r="C614" s="12">
        <f t="shared" si="1"/>
        <v>2015</v>
      </c>
      <c r="D614" s="9" t="s">
        <v>12</v>
      </c>
      <c r="E614" s="10">
        <v>332.0</v>
      </c>
      <c r="F614" s="11">
        <v>6600.0</v>
      </c>
      <c r="G614" s="10">
        <v>394.0</v>
      </c>
      <c r="H614" s="10">
        <v>332.0</v>
      </c>
    </row>
    <row r="615">
      <c r="A615" s="6" t="s">
        <v>135</v>
      </c>
      <c r="B615" s="7">
        <v>42361.0</v>
      </c>
      <c r="C615" s="12">
        <f t="shared" si="1"/>
        <v>2015</v>
      </c>
      <c r="D615" s="9" t="s">
        <v>11</v>
      </c>
      <c r="E615" s="10">
        <v>244.0</v>
      </c>
      <c r="F615" s="11">
        <v>46001.0</v>
      </c>
      <c r="G615" s="10">
        <v>311.0</v>
      </c>
      <c r="H615" s="10">
        <v>243.0</v>
      </c>
    </row>
    <row r="616">
      <c r="A616" s="6" t="s">
        <v>135</v>
      </c>
      <c r="B616" s="7">
        <v>42361.0</v>
      </c>
      <c r="C616" s="12">
        <f t="shared" si="1"/>
        <v>2015</v>
      </c>
      <c r="D616" s="9" t="s">
        <v>13</v>
      </c>
      <c r="E616" s="10">
        <v>360.0</v>
      </c>
      <c r="F616" s="11">
        <v>57501.0</v>
      </c>
      <c r="G616" s="10">
        <v>512.0</v>
      </c>
      <c r="H616" s="10">
        <v>360.0</v>
      </c>
    </row>
    <row r="617">
      <c r="A617" s="6" t="s">
        <v>136</v>
      </c>
      <c r="B617" s="7">
        <v>42347.0</v>
      </c>
      <c r="C617" s="12">
        <f t="shared" si="1"/>
        <v>2015</v>
      </c>
      <c r="D617" s="9" t="s">
        <v>9</v>
      </c>
      <c r="E617" s="10">
        <v>1698.0</v>
      </c>
      <c r="F617" s="11">
        <v>56989.0</v>
      </c>
      <c r="G617" s="10">
        <v>2132.0</v>
      </c>
      <c r="H617" s="10">
        <v>1696.0</v>
      </c>
    </row>
    <row r="618">
      <c r="A618" s="6" t="s">
        <v>136</v>
      </c>
      <c r="B618" s="7">
        <v>42347.0</v>
      </c>
      <c r="C618" s="12">
        <f t="shared" si="1"/>
        <v>2015</v>
      </c>
      <c r="D618" s="9" t="s">
        <v>10</v>
      </c>
      <c r="E618" s="10">
        <v>1031.0</v>
      </c>
      <c r="F618" s="11">
        <v>60001.0</v>
      </c>
      <c r="G618" s="10">
        <v>1324.0</v>
      </c>
      <c r="H618" s="10">
        <v>1028.0</v>
      </c>
    </row>
    <row r="619">
      <c r="A619" s="6" t="s">
        <v>136</v>
      </c>
      <c r="B619" s="7">
        <v>42347.0</v>
      </c>
      <c r="C619" s="12">
        <f t="shared" si="1"/>
        <v>2015</v>
      </c>
      <c r="D619" s="9" t="s">
        <v>12</v>
      </c>
      <c r="E619" s="10">
        <v>355.0</v>
      </c>
      <c r="F619" s="11">
        <v>6501.0</v>
      </c>
      <c r="G619" s="10">
        <v>414.0</v>
      </c>
      <c r="H619" s="10">
        <v>354.0</v>
      </c>
    </row>
    <row r="620">
      <c r="A620" s="6" t="s">
        <v>136</v>
      </c>
      <c r="B620" s="7">
        <v>42347.0</v>
      </c>
      <c r="C620" s="12">
        <f t="shared" si="1"/>
        <v>2015</v>
      </c>
      <c r="D620" s="9" t="s">
        <v>11</v>
      </c>
      <c r="E620" s="10">
        <v>241.0</v>
      </c>
      <c r="F620" s="11">
        <v>48101.0</v>
      </c>
      <c r="G620" s="10">
        <v>345.0</v>
      </c>
      <c r="H620" s="10">
        <v>236.0</v>
      </c>
    </row>
    <row r="621">
      <c r="A621" s="6" t="s">
        <v>136</v>
      </c>
      <c r="B621" s="7">
        <v>42347.0</v>
      </c>
      <c r="C621" s="12">
        <f t="shared" si="1"/>
        <v>2015</v>
      </c>
      <c r="D621" s="9" t="s">
        <v>13</v>
      </c>
      <c r="E621" s="10">
        <v>364.0</v>
      </c>
      <c r="F621" s="11">
        <v>60003.0</v>
      </c>
      <c r="G621" s="10">
        <v>495.0</v>
      </c>
      <c r="H621" s="10">
        <v>362.0</v>
      </c>
    </row>
    <row r="622">
      <c r="A622" s="6" t="s">
        <v>137</v>
      </c>
      <c r="B622" s="7">
        <v>42326.0</v>
      </c>
      <c r="C622" s="12">
        <f t="shared" si="1"/>
        <v>2015</v>
      </c>
      <c r="D622" s="9" t="s">
        <v>9</v>
      </c>
      <c r="E622" s="10">
        <v>1662.0</v>
      </c>
      <c r="F622" s="11">
        <v>59200.0</v>
      </c>
      <c r="G622" s="10">
        <v>2140.0</v>
      </c>
      <c r="H622" s="10">
        <v>1650.0</v>
      </c>
    </row>
    <row r="623">
      <c r="A623" s="6" t="s">
        <v>137</v>
      </c>
      <c r="B623" s="7">
        <v>42326.0</v>
      </c>
      <c r="C623" s="12">
        <f t="shared" si="1"/>
        <v>2015</v>
      </c>
      <c r="D623" s="9" t="s">
        <v>10</v>
      </c>
      <c r="E623" s="10">
        <v>1029.0</v>
      </c>
      <c r="F623" s="11">
        <v>61103.0</v>
      </c>
      <c r="G623" s="10">
        <v>1388.0</v>
      </c>
      <c r="H623" s="10">
        <v>1026.0</v>
      </c>
    </row>
    <row r="624">
      <c r="A624" s="6" t="s">
        <v>137</v>
      </c>
      <c r="B624" s="7">
        <v>42326.0</v>
      </c>
      <c r="C624" s="12">
        <f t="shared" si="1"/>
        <v>2015</v>
      </c>
      <c r="D624" s="9" t="s">
        <v>12</v>
      </c>
      <c r="E624" s="10">
        <v>329.0</v>
      </c>
      <c r="F624" s="11">
        <v>6502.0</v>
      </c>
      <c r="G624" s="10">
        <v>436.0</v>
      </c>
      <c r="H624" s="10">
        <v>324.0</v>
      </c>
    </row>
    <row r="625">
      <c r="A625" s="6" t="s">
        <v>137</v>
      </c>
      <c r="B625" s="7">
        <v>42326.0</v>
      </c>
      <c r="C625" s="12">
        <f t="shared" si="1"/>
        <v>2015</v>
      </c>
      <c r="D625" s="9" t="s">
        <v>11</v>
      </c>
      <c r="E625" s="10">
        <v>247.0</v>
      </c>
      <c r="F625" s="11">
        <v>45890.0</v>
      </c>
      <c r="G625" s="10">
        <v>389.0</v>
      </c>
      <c r="H625" s="10">
        <v>244.0</v>
      </c>
    </row>
    <row r="626">
      <c r="A626" s="6" t="s">
        <v>137</v>
      </c>
      <c r="B626" s="7">
        <v>42326.0</v>
      </c>
      <c r="C626" s="12">
        <f t="shared" si="1"/>
        <v>2015</v>
      </c>
      <c r="D626" s="9" t="s">
        <v>13</v>
      </c>
      <c r="E626" s="10">
        <v>365.0</v>
      </c>
      <c r="F626" s="11">
        <v>62019.0</v>
      </c>
      <c r="G626" s="10">
        <v>519.0</v>
      </c>
      <c r="H626" s="10">
        <v>365.0</v>
      </c>
    </row>
    <row r="627">
      <c r="A627" s="6" t="s">
        <v>138</v>
      </c>
      <c r="B627" s="7">
        <v>42312.0</v>
      </c>
      <c r="C627" s="12">
        <f t="shared" si="1"/>
        <v>2015</v>
      </c>
      <c r="D627" s="9" t="s">
        <v>9</v>
      </c>
      <c r="E627" s="10">
        <v>1664.0</v>
      </c>
      <c r="F627" s="11">
        <v>56001.0</v>
      </c>
      <c r="G627" s="10">
        <v>2009.0</v>
      </c>
      <c r="H627" s="10">
        <v>1623.0</v>
      </c>
    </row>
    <row r="628">
      <c r="A628" s="6" t="s">
        <v>138</v>
      </c>
      <c r="B628" s="7">
        <v>42312.0</v>
      </c>
      <c r="C628" s="12">
        <f t="shared" si="1"/>
        <v>2015</v>
      </c>
      <c r="D628" s="9" t="s">
        <v>10</v>
      </c>
      <c r="E628" s="10">
        <v>1037.0</v>
      </c>
      <c r="F628" s="11">
        <v>57501.0</v>
      </c>
      <c r="G628" s="10">
        <v>1267.0</v>
      </c>
      <c r="H628" s="10">
        <v>1031.0</v>
      </c>
    </row>
    <row r="629">
      <c r="A629" s="6" t="s">
        <v>138</v>
      </c>
      <c r="B629" s="7">
        <v>42312.0</v>
      </c>
      <c r="C629" s="12">
        <f t="shared" si="1"/>
        <v>2015</v>
      </c>
      <c r="D629" s="9" t="s">
        <v>12</v>
      </c>
      <c r="E629" s="10">
        <v>329.0</v>
      </c>
      <c r="F629" s="11">
        <v>5912.0</v>
      </c>
      <c r="G629" s="10">
        <v>402.0</v>
      </c>
      <c r="H629" s="10">
        <v>301.0</v>
      </c>
    </row>
    <row r="630">
      <c r="A630" s="6" t="s">
        <v>138</v>
      </c>
      <c r="B630" s="7">
        <v>42312.0</v>
      </c>
      <c r="C630" s="12">
        <f t="shared" si="1"/>
        <v>2015</v>
      </c>
      <c r="D630" s="9" t="s">
        <v>11</v>
      </c>
      <c r="E630" s="10">
        <v>241.0</v>
      </c>
      <c r="F630" s="11">
        <v>43809.0</v>
      </c>
      <c r="G630" s="10">
        <v>372.0</v>
      </c>
      <c r="H630" s="10">
        <v>240.0</v>
      </c>
    </row>
    <row r="631">
      <c r="A631" s="6" t="s">
        <v>138</v>
      </c>
      <c r="B631" s="7">
        <v>42312.0</v>
      </c>
      <c r="C631" s="12">
        <f t="shared" si="1"/>
        <v>2015</v>
      </c>
      <c r="D631" s="9" t="s">
        <v>13</v>
      </c>
      <c r="E631" s="10">
        <v>367.0</v>
      </c>
      <c r="F631" s="11">
        <v>60689.0</v>
      </c>
      <c r="G631" s="10">
        <v>505.0</v>
      </c>
      <c r="H631" s="10">
        <v>363.0</v>
      </c>
    </row>
    <row r="632">
      <c r="A632" s="6" t="s">
        <v>139</v>
      </c>
      <c r="B632" s="7">
        <v>42298.0</v>
      </c>
      <c r="C632" s="12">
        <f t="shared" si="1"/>
        <v>2015</v>
      </c>
      <c r="D632" s="9" t="s">
        <v>9</v>
      </c>
      <c r="E632" s="10">
        <v>1690.0</v>
      </c>
      <c r="F632" s="11">
        <v>57301.0</v>
      </c>
      <c r="G632" s="10">
        <v>2229.0</v>
      </c>
      <c r="H632" s="10">
        <v>1684.0</v>
      </c>
    </row>
    <row r="633">
      <c r="A633" s="6" t="s">
        <v>139</v>
      </c>
      <c r="B633" s="7">
        <v>42298.0</v>
      </c>
      <c r="C633" s="12">
        <f t="shared" si="1"/>
        <v>2015</v>
      </c>
      <c r="D633" s="9" t="s">
        <v>10</v>
      </c>
      <c r="E633" s="10">
        <v>1073.0</v>
      </c>
      <c r="F633" s="11">
        <v>59889.0</v>
      </c>
      <c r="G633" s="10">
        <v>1367.0</v>
      </c>
      <c r="H633" s="10">
        <v>1069.0</v>
      </c>
    </row>
    <row r="634">
      <c r="A634" s="6" t="s">
        <v>139</v>
      </c>
      <c r="B634" s="7">
        <v>42298.0</v>
      </c>
      <c r="C634" s="12">
        <f t="shared" si="1"/>
        <v>2015</v>
      </c>
      <c r="D634" s="9" t="s">
        <v>12</v>
      </c>
      <c r="E634" s="10">
        <v>355.0</v>
      </c>
      <c r="F634" s="11">
        <v>6302.0</v>
      </c>
      <c r="G634" s="10">
        <v>430.0</v>
      </c>
      <c r="H634" s="10">
        <v>353.0</v>
      </c>
    </row>
    <row r="635">
      <c r="A635" s="6" t="s">
        <v>139</v>
      </c>
      <c r="B635" s="7">
        <v>42298.0</v>
      </c>
      <c r="C635" s="12">
        <f t="shared" si="1"/>
        <v>2015</v>
      </c>
      <c r="D635" s="9" t="s">
        <v>11</v>
      </c>
      <c r="E635" s="10">
        <v>192.0</v>
      </c>
      <c r="F635" s="11">
        <v>42303.0</v>
      </c>
      <c r="G635" s="10">
        <v>340.0</v>
      </c>
      <c r="H635" s="10">
        <v>186.0</v>
      </c>
    </row>
    <row r="636">
      <c r="A636" s="6" t="s">
        <v>139</v>
      </c>
      <c r="B636" s="7">
        <v>42298.0</v>
      </c>
      <c r="C636" s="12">
        <f t="shared" si="1"/>
        <v>2015</v>
      </c>
      <c r="D636" s="9" t="s">
        <v>13</v>
      </c>
      <c r="E636" s="10">
        <v>361.0</v>
      </c>
      <c r="F636" s="11">
        <v>60000.0</v>
      </c>
      <c r="G636" s="10">
        <v>584.0</v>
      </c>
      <c r="H636" s="10">
        <v>356.0</v>
      </c>
    </row>
    <row r="637">
      <c r="A637" s="6" t="s">
        <v>140</v>
      </c>
      <c r="B637" s="7">
        <v>42284.0</v>
      </c>
      <c r="C637" s="12">
        <f t="shared" si="1"/>
        <v>2015</v>
      </c>
      <c r="D637" s="9" t="s">
        <v>9</v>
      </c>
      <c r="E637" s="13">
        <v>1687.0</v>
      </c>
      <c r="F637" s="14">
        <v>56001.0</v>
      </c>
      <c r="G637" s="13">
        <v>2210.0</v>
      </c>
      <c r="H637" s="13">
        <v>1679.0</v>
      </c>
    </row>
    <row r="638">
      <c r="A638" s="6" t="s">
        <v>140</v>
      </c>
      <c r="B638" s="7">
        <v>42284.0</v>
      </c>
      <c r="C638" s="12">
        <f t="shared" si="1"/>
        <v>2015</v>
      </c>
      <c r="D638" s="9" t="s">
        <v>10</v>
      </c>
      <c r="E638" s="13">
        <v>1057.0</v>
      </c>
      <c r="F638" s="14">
        <v>58190.0</v>
      </c>
      <c r="G638" s="13">
        <v>1373.0</v>
      </c>
      <c r="H638" s="13">
        <v>1044.0</v>
      </c>
    </row>
    <row r="639">
      <c r="A639" s="6" t="s">
        <v>140</v>
      </c>
      <c r="B639" s="7">
        <v>42284.0</v>
      </c>
      <c r="C639" s="12">
        <f t="shared" si="1"/>
        <v>2015</v>
      </c>
      <c r="D639" s="9" t="s">
        <v>12</v>
      </c>
      <c r="E639" s="13">
        <v>400.0</v>
      </c>
      <c r="F639" s="14">
        <v>6201.0</v>
      </c>
      <c r="G639" s="13">
        <v>438.0</v>
      </c>
      <c r="H639" s="13">
        <v>398.0</v>
      </c>
    </row>
    <row r="640">
      <c r="A640" s="6" t="s">
        <v>140</v>
      </c>
      <c r="B640" s="7">
        <v>42284.0</v>
      </c>
      <c r="C640" s="12">
        <f t="shared" si="1"/>
        <v>2015</v>
      </c>
      <c r="D640" s="9" t="s">
        <v>11</v>
      </c>
      <c r="E640" s="13">
        <v>182.0</v>
      </c>
      <c r="F640" s="14">
        <v>44890.0</v>
      </c>
      <c r="G640" s="13">
        <v>331.0</v>
      </c>
      <c r="H640" s="13">
        <v>181.0</v>
      </c>
    </row>
    <row r="641">
      <c r="A641" s="6" t="s">
        <v>140</v>
      </c>
      <c r="B641" s="7">
        <v>42284.0</v>
      </c>
      <c r="C641" s="12">
        <f t="shared" si="1"/>
        <v>2015</v>
      </c>
      <c r="D641" s="9" t="s">
        <v>13</v>
      </c>
      <c r="E641" s="13">
        <v>366.0</v>
      </c>
      <c r="F641" s="14">
        <v>58801.0</v>
      </c>
      <c r="G641" s="13">
        <v>582.0</v>
      </c>
      <c r="H641" s="13">
        <v>360.0</v>
      </c>
    </row>
    <row r="642">
      <c r="A642" s="6" t="s">
        <v>141</v>
      </c>
      <c r="B642" s="7">
        <v>42270.0</v>
      </c>
      <c r="C642" s="12">
        <f t="shared" si="1"/>
        <v>2015</v>
      </c>
      <c r="D642" s="9" t="s">
        <v>9</v>
      </c>
      <c r="E642" s="13">
        <v>1687.0</v>
      </c>
      <c r="F642" s="14">
        <v>55399.0</v>
      </c>
      <c r="G642" s="13">
        <v>2276.0</v>
      </c>
      <c r="H642" s="13">
        <v>1684.0</v>
      </c>
    </row>
    <row r="643">
      <c r="A643" s="6" t="s">
        <v>141</v>
      </c>
      <c r="B643" s="7">
        <v>42270.0</v>
      </c>
      <c r="C643" s="12">
        <f t="shared" si="1"/>
        <v>2015</v>
      </c>
      <c r="D643" s="9" t="s">
        <v>10</v>
      </c>
      <c r="E643" s="13">
        <v>1058.0</v>
      </c>
      <c r="F643" s="14">
        <v>60001.0</v>
      </c>
      <c r="G643" s="13">
        <v>1371.0</v>
      </c>
      <c r="H643" s="13">
        <v>1041.0</v>
      </c>
    </row>
    <row r="644">
      <c r="A644" s="6" t="s">
        <v>141</v>
      </c>
      <c r="B644" s="7">
        <v>42270.0</v>
      </c>
      <c r="C644" s="12">
        <f t="shared" si="1"/>
        <v>2015</v>
      </c>
      <c r="D644" s="9" t="s">
        <v>12</v>
      </c>
      <c r="E644" s="13">
        <v>402.0</v>
      </c>
      <c r="F644" s="14">
        <v>6158.0</v>
      </c>
      <c r="G644" s="13">
        <v>509.0</v>
      </c>
      <c r="H644" s="13">
        <v>402.0</v>
      </c>
    </row>
    <row r="645">
      <c r="A645" s="6" t="s">
        <v>141</v>
      </c>
      <c r="B645" s="7">
        <v>42270.0</v>
      </c>
      <c r="C645" s="12">
        <f t="shared" si="1"/>
        <v>2015</v>
      </c>
      <c r="D645" s="9" t="s">
        <v>11</v>
      </c>
      <c r="E645" s="13">
        <v>182.0</v>
      </c>
      <c r="F645" s="14">
        <v>45289.0</v>
      </c>
      <c r="G645" s="13">
        <v>356.0</v>
      </c>
      <c r="H645" s="13">
        <v>172.0</v>
      </c>
    </row>
    <row r="646">
      <c r="A646" s="6" t="s">
        <v>141</v>
      </c>
      <c r="B646" s="7">
        <v>42270.0</v>
      </c>
      <c r="C646" s="12">
        <f t="shared" si="1"/>
        <v>2015</v>
      </c>
      <c r="D646" s="9" t="s">
        <v>13</v>
      </c>
      <c r="E646" s="13">
        <v>368.0</v>
      </c>
      <c r="F646" s="14">
        <v>61300.0</v>
      </c>
      <c r="G646" s="13">
        <v>542.0</v>
      </c>
      <c r="H646" s="13">
        <v>368.0</v>
      </c>
    </row>
    <row r="647">
      <c r="A647" s="6" t="s">
        <v>142</v>
      </c>
      <c r="B647" s="7">
        <v>42256.0</v>
      </c>
      <c r="C647" s="12">
        <f t="shared" si="1"/>
        <v>2015</v>
      </c>
      <c r="D647" s="9" t="s">
        <v>9</v>
      </c>
      <c r="E647" s="13">
        <v>1688.0</v>
      </c>
      <c r="F647" s="14">
        <v>57089.0</v>
      </c>
      <c r="G647" s="13">
        <v>2553.0</v>
      </c>
      <c r="H647" s="13">
        <v>1688.0</v>
      </c>
    </row>
    <row r="648">
      <c r="A648" s="6" t="s">
        <v>142</v>
      </c>
      <c r="B648" s="7">
        <v>42256.0</v>
      </c>
      <c r="C648" s="12">
        <f t="shared" si="1"/>
        <v>2015</v>
      </c>
      <c r="D648" s="9" t="s">
        <v>10</v>
      </c>
      <c r="E648" s="13">
        <v>1059.0</v>
      </c>
      <c r="F648" s="14">
        <v>62101.0</v>
      </c>
      <c r="G648" s="13">
        <v>1628.0</v>
      </c>
      <c r="H648" s="13">
        <v>1058.0</v>
      </c>
    </row>
    <row r="649">
      <c r="A649" s="6" t="s">
        <v>142</v>
      </c>
      <c r="B649" s="7">
        <v>42256.0</v>
      </c>
      <c r="C649" s="12">
        <f t="shared" si="1"/>
        <v>2015</v>
      </c>
      <c r="D649" s="9" t="s">
        <v>12</v>
      </c>
      <c r="E649" s="13">
        <v>355.0</v>
      </c>
      <c r="F649" s="14">
        <v>6512.0</v>
      </c>
      <c r="G649" s="13">
        <v>473.0</v>
      </c>
      <c r="H649" s="13">
        <v>310.0</v>
      </c>
    </row>
    <row r="650">
      <c r="A650" s="6" t="s">
        <v>142</v>
      </c>
      <c r="B650" s="7">
        <v>42256.0</v>
      </c>
      <c r="C650" s="12">
        <f t="shared" si="1"/>
        <v>2015</v>
      </c>
      <c r="D650" s="9" t="s">
        <v>11</v>
      </c>
      <c r="E650" s="13">
        <v>182.0</v>
      </c>
      <c r="F650" s="14">
        <v>46801.0</v>
      </c>
      <c r="G650" s="13">
        <v>371.0</v>
      </c>
      <c r="H650" s="13">
        <v>182.0</v>
      </c>
    </row>
    <row r="651">
      <c r="A651" s="6" t="s">
        <v>142</v>
      </c>
      <c r="B651" s="7">
        <v>42256.0</v>
      </c>
      <c r="C651" s="12">
        <f t="shared" si="1"/>
        <v>2015</v>
      </c>
      <c r="D651" s="9" t="s">
        <v>13</v>
      </c>
      <c r="E651" s="13">
        <v>363.0</v>
      </c>
      <c r="F651" s="14">
        <v>61010.0</v>
      </c>
      <c r="G651" s="13">
        <v>580.0</v>
      </c>
      <c r="H651" s="13">
        <v>358.0</v>
      </c>
    </row>
    <row r="652">
      <c r="A652" s="6" t="s">
        <v>143</v>
      </c>
      <c r="B652" s="7">
        <v>42235.0</v>
      </c>
      <c r="C652" s="12">
        <f t="shared" si="1"/>
        <v>2015</v>
      </c>
      <c r="D652" s="9" t="s">
        <v>9</v>
      </c>
      <c r="E652" s="13">
        <v>1756.0</v>
      </c>
      <c r="F652" s="14">
        <v>57498.0</v>
      </c>
      <c r="G652" s="13">
        <v>2597.0</v>
      </c>
      <c r="H652" s="13">
        <v>1756.0</v>
      </c>
    </row>
    <row r="653">
      <c r="A653" s="6" t="s">
        <v>143</v>
      </c>
      <c r="B653" s="7">
        <v>42235.0</v>
      </c>
      <c r="C653" s="12">
        <f t="shared" si="1"/>
        <v>2015</v>
      </c>
      <c r="D653" s="9" t="s">
        <v>10</v>
      </c>
      <c r="E653" s="13">
        <v>1058.0</v>
      </c>
      <c r="F653" s="14">
        <v>62140.0</v>
      </c>
      <c r="G653" s="13">
        <v>1551.0</v>
      </c>
      <c r="H653" s="13">
        <v>1056.0</v>
      </c>
    </row>
    <row r="654">
      <c r="A654" s="6" t="s">
        <v>143</v>
      </c>
      <c r="B654" s="7">
        <v>42235.0</v>
      </c>
      <c r="C654" s="12">
        <f t="shared" si="1"/>
        <v>2015</v>
      </c>
      <c r="D654" s="9" t="s">
        <v>12</v>
      </c>
      <c r="E654" s="13">
        <v>366.0</v>
      </c>
      <c r="F654" s="14">
        <v>6112.0</v>
      </c>
      <c r="G654" s="13">
        <v>527.0</v>
      </c>
      <c r="H654" s="13">
        <v>319.0</v>
      </c>
    </row>
    <row r="655">
      <c r="A655" s="6" t="s">
        <v>143</v>
      </c>
      <c r="B655" s="7">
        <v>42235.0</v>
      </c>
      <c r="C655" s="12">
        <f t="shared" si="1"/>
        <v>2015</v>
      </c>
      <c r="D655" s="9" t="s">
        <v>11</v>
      </c>
      <c r="E655" s="13">
        <v>182.0</v>
      </c>
      <c r="F655" s="14">
        <v>46501.0</v>
      </c>
      <c r="G655" s="13">
        <v>282.0</v>
      </c>
      <c r="H655" s="13">
        <v>182.0</v>
      </c>
    </row>
    <row r="656">
      <c r="A656" s="6" t="s">
        <v>143</v>
      </c>
      <c r="B656" s="7">
        <v>42235.0</v>
      </c>
      <c r="C656" s="12">
        <f t="shared" si="1"/>
        <v>2015</v>
      </c>
      <c r="D656" s="9" t="s">
        <v>13</v>
      </c>
      <c r="E656" s="13">
        <v>363.0</v>
      </c>
      <c r="F656" s="14">
        <v>61001.0</v>
      </c>
      <c r="G656" s="13">
        <v>609.0</v>
      </c>
      <c r="H656" s="13">
        <v>356.0</v>
      </c>
    </row>
    <row r="657">
      <c r="A657" s="6" t="s">
        <v>144</v>
      </c>
      <c r="B657" s="7">
        <v>42221.0</v>
      </c>
      <c r="C657" s="12">
        <f t="shared" si="1"/>
        <v>2015</v>
      </c>
      <c r="D657" s="9" t="s">
        <v>9</v>
      </c>
      <c r="E657" s="13">
        <v>1688.0</v>
      </c>
      <c r="F657" s="14">
        <v>56209.0</v>
      </c>
      <c r="G657" s="13">
        <v>2446.0</v>
      </c>
      <c r="H657" s="13">
        <v>1687.0</v>
      </c>
    </row>
    <row r="658">
      <c r="A658" s="6" t="s">
        <v>144</v>
      </c>
      <c r="B658" s="7">
        <v>42221.0</v>
      </c>
      <c r="C658" s="12">
        <f t="shared" si="1"/>
        <v>2015</v>
      </c>
      <c r="D658" s="9" t="s">
        <v>10</v>
      </c>
      <c r="E658" s="13">
        <v>1057.0</v>
      </c>
      <c r="F658" s="14">
        <v>60789.0</v>
      </c>
      <c r="G658" s="13">
        <v>1634.0</v>
      </c>
      <c r="H658" s="13">
        <v>1054.0</v>
      </c>
    </row>
    <row r="659">
      <c r="A659" s="6" t="s">
        <v>144</v>
      </c>
      <c r="B659" s="7">
        <v>42221.0</v>
      </c>
      <c r="C659" s="12">
        <f t="shared" si="1"/>
        <v>2015</v>
      </c>
      <c r="D659" s="9" t="s">
        <v>12</v>
      </c>
      <c r="E659" s="13">
        <v>356.0</v>
      </c>
      <c r="F659" s="14">
        <v>6201.0</v>
      </c>
      <c r="G659" s="13">
        <v>418.0</v>
      </c>
      <c r="H659" s="13">
        <v>356.0</v>
      </c>
    </row>
    <row r="660">
      <c r="A660" s="6" t="s">
        <v>144</v>
      </c>
      <c r="B660" s="7">
        <v>42221.0</v>
      </c>
      <c r="C660" s="12">
        <f t="shared" si="1"/>
        <v>2015</v>
      </c>
      <c r="D660" s="9" t="s">
        <v>11</v>
      </c>
      <c r="E660" s="13">
        <v>183.0</v>
      </c>
      <c r="F660" s="14">
        <v>49302.0</v>
      </c>
      <c r="G660" s="13">
        <v>263.0</v>
      </c>
      <c r="H660" s="13">
        <v>183.0</v>
      </c>
    </row>
    <row r="661">
      <c r="A661" s="6" t="s">
        <v>144</v>
      </c>
      <c r="B661" s="7">
        <v>42221.0</v>
      </c>
      <c r="C661" s="12">
        <f t="shared" si="1"/>
        <v>2015</v>
      </c>
      <c r="D661" s="9" t="s">
        <v>13</v>
      </c>
      <c r="E661" s="13">
        <v>363.0</v>
      </c>
      <c r="F661" s="14">
        <v>57885.0</v>
      </c>
      <c r="G661" s="13">
        <v>607.0</v>
      </c>
      <c r="H661" s="13">
        <v>361.0</v>
      </c>
    </row>
    <row r="662">
      <c r="A662" s="6" t="s">
        <v>145</v>
      </c>
      <c r="B662" s="7">
        <v>42207.0</v>
      </c>
      <c r="C662" s="12">
        <f t="shared" si="1"/>
        <v>2015</v>
      </c>
      <c r="D662" s="9" t="s">
        <v>9</v>
      </c>
      <c r="E662" s="13">
        <v>1435.0</v>
      </c>
      <c r="F662" s="14">
        <v>55889.0</v>
      </c>
      <c r="G662" s="13">
        <v>1966.0</v>
      </c>
      <c r="H662" s="13">
        <v>1365.0</v>
      </c>
    </row>
    <row r="663">
      <c r="A663" s="6" t="s">
        <v>145</v>
      </c>
      <c r="B663" s="7">
        <v>42207.0</v>
      </c>
      <c r="C663" s="12">
        <f t="shared" si="1"/>
        <v>2015</v>
      </c>
      <c r="D663" s="9" t="s">
        <v>10</v>
      </c>
      <c r="E663" s="13">
        <v>930.0</v>
      </c>
      <c r="F663" s="14">
        <v>58109.0</v>
      </c>
      <c r="G663" s="13">
        <v>1218.0</v>
      </c>
      <c r="H663" s="13">
        <v>929.0</v>
      </c>
    </row>
    <row r="664">
      <c r="A664" s="6" t="s">
        <v>145</v>
      </c>
      <c r="B664" s="7">
        <v>42207.0</v>
      </c>
      <c r="C664" s="12">
        <f t="shared" si="1"/>
        <v>2015</v>
      </c>
      <c r="D664" s="9" t="s">
        <v>12</v>
      </c>
      <c r="E664" s="13">
        <v>331.0</v>
      </c>
      <c r="F664" s="14">
        <v>6312.0</v>
      </c>
      <c r="G664" s="13">
        <v>486.0</v>
      </c>
      <c r="H664" s="13">
        <v>320.0</v>
      </c>
    </row>
    <row r="665">
      <c r="A665" s="6" t="s">
        <v>145</v>
      </c>
      <c r="B665" s="7">
        <v>42207.0</v>
      </c>
      <c r="C665" s="12">
        <f t="shared" si="1"/>
        <v>2015</v>
      </c>
      <c r="D665" s="9" t="s">
        <v>11</v>
      </c>
      <c r="E665" s="13">
        <v>371.0</v>
      </c>
      <c r="F665" s="14">
        <v>50002.0</v>
      </c>
      <c r="G665" s="13">
        <v>455.0</v>
      </c>
      <c r="H665" s="13">
        <v>371.0</v>
      </c>
    </row>
    <row r="666">
      <c r="A666" s="6" t="s">
        <v>145</v>
      </c>
      <c r="B666" s="7">
        <v>42207.0</v>
      </c>
      <c r="C666" s="12">
        <f t="shared" si="1"/>
        <v>2015</v>
      </c>
      <c r="D666" s="9" t="s">
        <v>13</v>
      </c>
      <c r="E666" s="13">
        <v>272.0</v>
      </c>
      <c r="F666" s="14">
        <v>60101.0</v>
      </c>
      <c r="G666" s="13">
        <v>441.0</v>
      </c>
      <c r="H666" s="13">
        <v>270.0</v>
      </c>
    </row>
    <row r="667">
      <c r="A667" s="6" t="s">
        <v>146</v>
      </c>
      <c r="B667" s="7">
        <v>42193.0</v>
      </c>
      <c r="C667" s="12">
        <f t="shared" si="1"/>
        <v>2015</v>
      </c>
      <c r="D667" s="9" t="s">
        <v>9</v>
      </c>
      <c r="E667" s="13">
        <v>1466.0</v>
      </c>
      <c r="F667" s="14">
        <v>58700.0</v>
      </c>
      <c r="G667" s="13">
        <v>1891.0</v>
      </c>
      <c r="H667" s="13">
        <v>1464.0</v>
      </c>
    </row>
    <row r="668">
      <c r="A668" s="6" t="s">
        <v>146</v>
      </c>
      <c r="B668" s="7">
        <v>42193.0</v>
      </c>
      <c r="C668" s="12">
        <f t="shared" si="1"/>
        <v>2015</v>
      </c>
      <c r="D668" s="9" t="s">
        <v>10</v>
      </c>
      <c r="E668" s="13">
        <v>934.0</v>
      </c>
      <c r="F668" s="14">
        <v>65501.0</v>
      </c>
      <c r="G668" s="13">
        <v>1225.0</v>
      </c>
      <c r="H668" s="13">
        <v>933.0</v>
      </c>
    </row>
    <row r="669">
      <c r="A669" s="6" t="s">
        <v>146</v>
      </c>
      <c r="B669" s="7">
        <v>42193.0</v>
      </c>
      <c r="C669" s="12">
        <f t="shared" si="1"/>
        <v>2015</v>
      </c>
      <c r="D669" s="9" t="s">
        <v>12</v>
      </c>
      <c r="E669" s="13">
        <v>330.0</v>
      </c>
      <c r="F669" s="14">
        <v>6508.0</v>
      </c>
      <c r="G669" s="13">
        <v>425.0</v>
      </c>
      <c r="H669" s="13">
        <v>328.0</v>
      </c>
    </row>
    <row r="670">
      <c r="A670" s="6" t="s">
        <v>146</v>
      </c>
      <c r="B670" s="7">
        <v>42193.0</v>
      </c>
      <c r="C670" s="12">
        <f t="shared" si="1"/>
        <v>2015</v>
      </c>
      <c r="D670" s="9" t="s">
        <v>11</v>
      </c>
      <c r="E670" s="13">
        <v>370.0</v>
      </c>
      <c r="F670" s="14">
        <v>50001.0</v>
      </c>
      <c r="G670" s="13">
        <v>476.0</v>
      </c>
      <c r="H670" s="13">
        <v>370.0</v>
      </c>
    </row>
    <row r="671">
      <c r="A671" s="6" t="s">
        <v>146</v>
      </c>
      <c r="B671" s="7">
        <v>42193.0</v>
      </c>
      <c r="C671" s="12">
        <f t="shared" si="1"/>
        <v>2015</v>
      </c>
      <c r="D671" s="9" t="s">
        <v>13</v>
      </c>
      <c r="E671" s="13">
        <v>274.0</v>
      </c>
      <c r="F671" s="14">
        <v>69001.0</v>
      </c>
      <c r="G671" s="13">
        <v>411.0</v>
      </c>
      <c r="H671" s="13">
        <v>272.0</v>
      </c>
    </row>
    <row r="672">
      <c r="A672" s="6" t="s">
        <v>147</v>
      </c>
      <c r="B672" s="7">
        <v>42172.0</v>
      </c>
      <c r="C672" s="12">
        <f t="shared" si="1"/>
        <v>2015</v>
      </c>
      <c r="D672" s="9" t="s">
        <v>9</v>
      </c>
      <c r="E672" s="13">
        <v>1429.0</v>
      </c>
      <c r="F672" s="14">
        <v>61000.0</v>
      </c>
      <c r="G672" s="13">
        <v>1766.0</v>
      </c>
      <c r="H672" s="13">
        <v>1421.0</v>
      </c>
    </row>
    <row r="673">
      <c r="A673" s="6" t="s">
        <v>147</v>
      </c>
      <c r="B673" s="7">
        <v>42172.0</v>
      </c>
      <c r="C673" s="12">
        <f t="shared" si="1"/>
        <v>2015</v>
      </c>
      <c r="D673" s="9" t="s">
        <v>10</v>
      </c>
      <c r="E673" s="13">
        <v>928.0</v>
      </c>
      <c r="F673" s="14">
        <v>71509.0</v>
      </c>
      <c r="G673" s="13">
        <v>1144.0</v>
      </c>
      <c r="H673" s="13">
        <v>926.0</v>
      </c>
    </row>
    <row r="674">
      <c r="A674" s="6" t="s">
        <v>147</v>
      </c>
      <c r="B674" s="7">
        <v>42172.0</v>
      </c>
      <c r="C674" s="12">
        <f t="shared" si="1"/>
        <v>2015</v>
      </c>
      <c r="D674" s="9" t="s">
        <v>12</v>
      </c>
      <c r="E674" s="13">
        <v>363.0</v>
      </c>
      <c r="F674" s="14">
        <v>6401.0</v>
      </c>
      <c r="G674" s="13">
        <v>448.0</v>
      </c>
      <c r="H674" s="13">
        <v>359.0</v>
      </c>
    </row>
    <row r="675">
      <c r="A675" s="6" t="s">
        <v>147</v>
      </c>
      <c r="B675" s="7">
        <v>42172.0</v>
      </c>
      <c r="C675" s="12">
        <f t="shared" si="1"/>
        <v>2015</v>
      </c>
      <c r="D675" s="9" t="s">
        <v>11</v>
      </c>
      <c r="E675" s="13">
        <v>373.0</v>
      </c>
      <c r="F675" s="14">
        <v>50502.0</v>
      </c>
      <c r="G675" s="13">
        <v>481.0</v>
      </c>
      <c r="H675" s="13">
        <v>370.0</v>
      </c>
    </row>
    <row r="676">
      <c r="A676" s="6" t="s">
        <v>147</v>
      </c>
      <c r="B676" s="7">
        <v>42172.0</v>
      </c>
      <c r="C676" s="12">
        <f t="shared" si="1"/>
        <v>2015</v>
      </c>
      <c r="D676" s="9" t="s">
        <v>13</v>
      </c>
      <c r="E676" s="13">
        <v>272.0</v>
      </c>
      <c r="F676" s="14">
        <v>74501.0</v>
      </c>
      <c r="G676" s="13">
        <v>373.0</v>
      </c>
      <c r="H676" s="13">
        <v>269.0</v>
      </c>
    </row>
    <row r="677">
      <c r="A677" s="6" t="s">
        <v>148</v>
      </c>
      <c r="B677" s="7">
        <v>42159.0</v>
      </c>
      <c r="C677" s="12">
        <f t="shared" si="1"/>
        <v>2015</v>
      </c>
      <c r="D677" s="9" t="s">
        <v>9</v>
      </c>
      <c r="E677" s="13">
        <v>1432.0</v>
      </c>
      <c r="F677" s="14">
        <v>66000.0</v>
      </c>
      <c r="G677" s="13">
        <v>1943.0</v>
      </c>
      <c r="H677" s="13">
        <v>1393.0</v>
      </c>
    </row>
    <row r="678">
      <c r="A678" s="6" t="s">
        <v>148</v>
      </c>
      <c r="B678" s="7">
        <v>42159.0</v>
      </c>
      <c r="C678" s="12">
        <f t="shared" si="1"/>
        <v>2015</v>
      </c>
      <c r="D678" s="9" t="s">
        <v>10</v>
      </c>
      <c r="E678" s="13">
        <v>929.0</v>
      </c>
      <c r="F678" s="14">
        <v>75000.0</v>
      </c>
      <c r="G678" s="13">
        <v>1384.0</v>
      </c>
      <c r="H678" s="13">
        <v>923.0</v>
      </c>
    </row>
    <row r="679">
      <c r="A679" s="6" t="s">
        <v>148</v>
      </c>
      <c r="B679" s="7">
        <v>42159.0</v>
      </c>
      <c r="C679" s="12">
        <f t="shared" si="1"/>
        <v>2015</v>
      </c>
      <c r="D679" s="9" t="s">
        <v>12</v>
      </c>
      <c r="E679" s="13">
        <v>339.0</v>
      </c>
      <c r="F679" s="14">
        <v>6509.0</v>
      </c>
      <c r="G679" s="13">
        <v>430.0</v>
      </c>
      <c r="H679" s="13">
        <v>336.0</v>
      </c>
    </row>
    <row r="680">
      <c r="A680" s="6" t="s">
        <v>148</v>
      </c>
      <c r="B680" s="7">
        <v>42159.0</v>
      </c>
      <c r="C680" s="12">
        <f t="shared" si="1"/>
        <v>2015</v>
      </c>
      <c r="D680" s="9" t="s">
        <v>11</v>
      </c>
      <c r="E680" s="13">
        <v>371.0</v>
      </c>
      <c r="F680" s="14">
        <v>50900.0</v>
      </c>
      <c r="G680" s="13">
        <v>508.0</v>
      </c>
      <c r="H680" s="13">
        <v>369.0</v>
      </c>
    </row>
    <row r="681">
      <c r="A681" s="6" t="s">
        <v>148</v>
      </c>
      <c r="B681" s="7">
        <v>42159.0</v>
      </c>
      <c r="C681" s="12">
        <f t="shared" si="1"/>
        <v>2015</v>
      </c>
      <c r="D681" s="9" t="s">
        <v>13</v>
      </c>
      <c r="E681" s="13">
        <v>272.0</v>
      </c>
      <c r="F681" s="14">
        <v>75801.0</v>
      </c>
      <c r="G681" s="13">
        <v>392.0</v>
      </c>
      <c r="H681" s="13">
        <v>267.0</v>
      </c>
    </row>
    <row r="682">
      <c r="A682" s="6" t="s">
        <v>149</v>
      </c>
      <c r="B682" s="7">
        <v>42144.0</v>
      </c>
      <c r="C682" s="12">
        <f t="shared" si="1"/>
        <v>2015</v>
      </c>
      <c r="D682" s="9" t="s">
        <v>9</v>
      </c>
      <c r="E682" s="13">
        <v>1434.0</v>
      </c>
      <c r="F682" s="14">
        <v>66590.0</v>
      </c>
      <c r="G682" s="13">
        <v>2351.0</v>
      </c>
      <c r="H682" s="13">
        <v>1431.0</v>
      </c>
    </row>
    <row r="683">
      <c r="A683" s="6" t="s">
        <v>149</v>
      </c>
      <c r="B683" s="7">
        <v>42144.0</v>
      </c>
      <c r="C683" s="12">
        <f t="shared" si="1"/>
        <v>2015</v>
      </c>
      <c r="D683" s="9" t="s">
        <v>10</v>
      </c>
      <c r="E683" s="13">
        <v>948.0</v>
      </c>
      <c r="F683" s="14">
        <v>75002.0</v>
      </c>
      <c r="G683" s="13">
        <v>1401.0</v>
      </c>
      <c r="H683" s="13">
        <v>948.0</v>
      </c>
    </row>
    <row r="684">
      <c r="A684" s="6" t="s">
        <v>149</v>
      </c>
      <c r="B684" s="7">
        <v>42144.0</v>
      </c>
      <c r="C684" s="12">
        <f t="shared" si="1"/>
        <v>2015</v>
      </c>
      <c r="D684" s="9" t="s">
        <v>12</v>
      </c>
      <c r="E684" s="13">
        <v>334.0</v>
      </c>
      <c r="F684" s="14">
        <v>6501.0</v>
      </c>
      <c r="G684" s="13">
        <v>433.0</v>
      </c>
      <c r="H684" s="13">
        <v>298.0</v>
      </c>
    </row>
    <row r="685">
      <c r="A685" s="6" t="s">
        <v>149</v>
      </c>
      <c r="B685" s="7">
        <v>42144.0</v>
      </c>
      <c r="C685" s="12">
        <f t="shared" si="1"/>
        <v>2015</v>
      </c>
      <c r="D685" s="9" t="s">
        <v>11</v>
      </c>
      <c r="E685" s="13">
        <v>370.0</v>
      </c>
      <c r="F685" s="14">
        <v>52001.0</v>
      </c>
      <c r="G685" s="13">
        <v>546.0</v>
      </c>
      <c r="H685" s="13">
        <v>365.0</v>
      </c>
    </row>
    <row r="686">
      <c r="A686" s="6" t="s">
        <v>149</v>
      </c>
      <c r="B686" s="7">
        <v>42144.0</v>
      </c>
      <c r="C686" s="12">
        <f t="shared" si="1"/>
        <v>2015</v>
      </c>
      <c r="D686" s="9" t="s">
        <v>13</v>
      </c>
      <c r="E686" s="13">
        <v>283.0</v>
      </c>
      <c r="F686" s="14">
        <v>78001.0</v>
      </c>
      <c r="G686" s="13">
        <v>364.0</v>
      </c>
      <c r="H686" s="13">
        <v>281.0</v>
      </c>
    </row>
    <row r="687">
      <c r="A687" s="6" t="s">
        <v>150</v>
      </c>
      <c r="B687" s="7">
        <v>42130.0</v>
      </c>
      <c r="C687" s="12">
        <f t="shared" si="1"/>
        <v>2015</v>
      </c>
      <c r="D687" s="9" t="s">
        <v>9</v>
      </c>
      <c r="E687" s="13">
        <v>1444.0</v>
      </c>
      <c r="F687" s="14">
        <v>68589.0</v>
      </c>
      <c r="G687" s="13">
        <v>2891.0</v>
      </c>
      <c r="H687" s="13">
        <v>1438.0</v>
      </c>
    </row>
    <row r="688">
      <c r="A688" s="6" t="s">
        <v>150</v>
      </c>
      <c r="B688" s="7">
        <v>42130.0</v>
      </c>
      <c r="C688" s="12">
        <f t="shared" si="1"/>
        <v>2015</v>
      </c>
      <c r="D688" s="9" t="s">
        <v>10</v>
      </c>
      <c r="E688" s="13">
        <v>934.0</v>
      </c>
      <c r="F688" s="14">
        <v>77600.0</v>
      </c>
      <c r="G688" s="13">
        <v>1631.0</v>
      </c>
      <c r="H688" s="13">
        <v>934.0</v>
      </c>
    </row>
    <row r="689">
      <c r="A689" s="6" t="s">
        <v>150</v>
      </c>
      <c r="B689" s="7">
        <v>42130.0</v>
      </c>
      <c r="C689" s="12">
        <f t="shared" si="1"/>
        <v>2015</v>
      </c>
      <c r="D689" s="9" t="s">
        <v>12</v>
      </c>
      <c r="E689" s="13">
        <v>334.0</v>
      </c>
      <c r="F689" s="14">
        <v>6512.0</v>
      </c>
      <c r="G689" s="13">
        <v>462.0</v>
      </c>
      <c r="H689" s="13">
        <v>321.0</v>
      </c>
    </row>
    <row r="690">
      <c r="A690" s="6" t="s">
        <v>150</v>
      </c>
      <c r="B690" s="7">
        <v>42130.0</v>
      </c>
      <c r="C690" s="12">
        <f t="shared" si="1"/>
        <v>2015</v>
      </c>
      <c r="D690" s="9" t="s">
        <v>11</v>
      </c>
      <c r="E690" s="13">
        <v>373.0</v>
      </c>
      <c r="F690" s="14">
        <v>50098.0</v>
      </c>
      <c r="G690" s="13">
        <v>545.0</v>
      </c>
      <c r="H690" s="13">
        <v>370.0</v>
      </c>
    </row>
    <row r="691">
      <c r="A691" s="6" t="s">
        <v>150</v>
      </c>
      <c r="B691" s="7">
        <v>42130.0</v>
      </c>
      <c r="C691" s="12">
        <f t="shared" si="1"/>
        <v>2015</v>
      </c>
      <c r="D691" s="9" t="s">
        <v>13</v>
      </c>
      <c r="E691" s="13">
        <v>292.0</v>
      </c>
      <c r="F691" s="14">
        <v>78004.0</v>
      </c>
      <c r="G691" s="13">
        <v>445.0</v>
      </c>
      <c r="H691" s="13">
        <v>290.0</v>
      </c>
    </row>
    <row r="692">
      <c r="A692" s="6" t="s">
        <v>151</v>
      </c>
      <c r="B692" s="7">
        <v>42116.0</v>
      </c>
      <c r="C692" s="12">
        <f t="shared" si="1"/>
        <v>2015</v>
      </c>
      <c r="D692" s="9" t="s">
        <v>9</v>
      </c>
      <c r="E692" s="13">
        <v>987.0</v>
      </c>
      <c r="F692" s="14">
        <v>67601.0</v>
      </c>
      <c r="G692" s="13">
        <v>2055.0</v>
      </c>
      <c r="H692" s="13">
        <v>979.0</v>
      </c>
    </row>
    <row r="693">
      <c r="A693" s="6" t="s">
        <v>151</v>
      </c>
      <c r="B693" s="7">
        <v>42116.0</v>
      </c>
      <c r="C693" s="12">
        <f t="shared" si="1"/>
        <v>2015</v>
      </c>
      <c r="D693" s="9" t="s">
        <v>10</v>
      </c>
      <c r="E693" s="13">
        <v>728.0</v>
      </c>
      <c r="F693" s="14">
        <v>78001.0</v>
      </c>
      <c r="G693" s="13">
        <v>1525.0</v>
      </c>
      <c r="H693" s="13">
        <v>708.0</v>
      </c>
    </row>
    <row r="694">
      <c r="A694" s="6" t="s">
        <v>151</v>
      </c>
      <c r="B694" s="7">
        <v>42116.0</v>
      </c>
      <c r="C694" s="12">
        <f t="shared" si="1"/>
        <v>2015</v>
      </c>
      <c r="D694" s="9" t="s">
        <v>12</v>
      </c>
      <c r="E694" s="13">
        <v>285.0</v>
      </c>
      <c r="F694" s="14">
        <v>6801.0</v>
      </c>
      <c r="G694" s="13">
        <v>376.0</v>
      </c>
      <c r="H694" s="13">
        <v>277.0</v>
      </c>
    </row>
    <row r="695">
      <c r="A695" s="6" t="s">
        <v>151</v>
      </c>
      <c r="B695" s="7">
        <v>42116.0</v>
      </c>
      <c r="C695" s="12">
        <f t="shared" si="1"/>
        <v>2015</v>
      </c>
      <c r="D695" s="9" t="s">
        <v>11</v>
      </c>
      <c r="E695" s="13">
        <v>194.0</v>
      </c>
      <c r="F695" s="14">
        <v>53001.0</v>
      </c>
      <c r="G695" s="13">
        <v>284.0</v>
      </c>
      <c r="H695" s="13">
        <v>192.0</v>
      </c>
    </row>
    <row r="696">
      <c r="A696" s="6" t="s">
        <v>151</v>
      </c>
      <c r="B696" s="7">
        <v>42116.0</v>
      </c>
      <c r="C696" s="12">
        <f t="shared" si="1"/>
        <v>2015</v>
      </c>
      <c r="D696" s="9" t="s">
        <v>13</v>
      </c>
      <c r="E696" s="13">
        <v>176.0</v>
      </c>
      <c r="F696" s="14">
        <v>79500.0</v>
      </c>
      <c r="G696" s="13">
        <v>331.0</v>
      </c>
      <c r="H696" s="13">
        <v>163.0</v>
      </c>
    </row>
    <row r="697">
      <c r="A697" s="9" t="s">
        <v>152</v>
      </c>
      <c r="B697" s="7">
        <v>42102.0</v>
      </c>
      <c r="C697" s="12">
        <f t="shared" si="1"/>
        <v>2015</v>
      </c>
      <c r="D697" s="9" t="s">
        <v>9</v>
      </c>
      <c r="E697" s="13">
        <v>988.0</v>
      </c>
      <c r="F697" s="14">
        <v>67749.0</v>
      </c>
      <c r="G697" s="13">
        <v>2340.0</v>
      </c>
      <c r="H697" s="13">
        <v>970.0</v>
      </c>
    </row>
    <row r="698">
      <c r="A698" s="9" t="s">
        <v>152</v>
      </c>
      <c r="B698" s="7">
        <v>42102.0</v>
      </c>
      <c r="C698" s="12">
        <f t="shared" si="1"/>
        <v>2015</v>
      </c>
      <c r="D698" s="9" t="s">
        <v>10</v>
      </c>
      <c r="E698" s="13">
        <v>722.0</v>
      </c>
      <c r="F698" s="14">
        <v>76612.0</v>
      </c>
      <c r="G698" s="13">
        <v>1661.0</v>
      </c>
      <c r="H698" s="13">
        <v>716.0</v>
      </c>
    </row>
    <row r="699">
      <c r="A699" s="9" t="s">
        <v>152</v>
      </c>
      <c r="B699" s="7">
        <v>42102.0</v>
      </c>
      <c r="C699" s="12">
        <f t="shared" si="1"/>
        <v>2015</v>
      </c>
      <c r="D699" s="9" t="s">
        <v>12</v>
      </c>
      <c r="E699" s="13">
        <v>286.0</v>
      </c>
      <c r="F699" s="14">
        <v>6312.0</v>
      </c>
      <c r="G699" s="13">
        <v>442.0</v>
      </c>
      <c r="H699" s="13">
        <v>278.0</v>
      </c>
    </row>
    <row r="700">
      <c r="A700" s="9" t="s">
        <v>152</v>
      </c>
      <c r="B700" s="7">
        <v>42102.0</v>
      </c>
      <c r="C700" s="12">
        <f t="shared" si="1"/>
        <v>2015</v>
      </c>
      <c r="D700" s="9" t="s">
        <v>11</v>
      </c>
      <c r="E700" s="13">
        <v>188.0</v>
      </c>
      <c r="F700" s="14">
        <v>64001.0</v>
      </c>
      <c r="G700" s="13">
        <v>290.0</v>
      </c>
      <c r="H700" s="13">
        <v>183.0</v>
      </c>
    </row>
    <row r="701">
      <c r="A701" s="9" t="s">
        <v>152</v>
      </c>
      <c r="B701" s="7">
        <v>42102.0</v>
      </c>
      <c r="C701" s="12">
        <f t="shared" si="1"/>
        <v>2015</v>
      </c>
      <c r="D701" s="9" t="s">
        <v>13</v>
      </c>
      <c r="E701" s="13">
        <v>187.0</v>
      </c>
      <c r="F701" s="14">
        <v>78000.0</v>
      </c>
      <c r="G701" s="13">
        <v>311.0</v>
      </c>
      <c r="H701" s="13">
        <v>165.0</v>
      </c>
    </row>
    <row r="702">
      <c r="A702" s="9" t="s">
        <v>153</v>
      </c>
      <c r="B702" s="7">
        <v>42081.0</v>
      </c>
      <c r="C702" s="12">
        <f t="shared" si="1"/>
        <v>2015</v>
      </c>
      <c r="D702" s="9" t="s">
        <v>9</v>
      </c>
      <c r="E702" s="13">
        <v>987.0</v>
      </c>
      <c r="F702" s="14">
        <v>64700.0</v>
      </c>
      <c r="G702" s="13">
        <v>2251.0</v>
      </c>
      <c r="H702" s="13">
        <v>987.0</v>
      </c>
    </row>
    <row r="703">
      <c r="A703" s="9" t="s">
        <v>153</v>
      </c>
      <c r="B703" s="7">
        <v>42081.0</v>
      </c>
      <c r="C703" s="12">
        <f t="shared" si="1"/>
        <v>2015</v>
      </c>
      <c r="D703" s="9" t="s">
        <v>10</v>
      </c>
      <c r="E703" s="13">
        <v>723.0</v>
      </c>
      <c r="F703" s="14">
        <v>71889.0</v>
      </c>
      <c r="G703" s="13">
        <v>1354.0</v>
      </c>
      <c r="H703" s="13">
        <v>717.0</v>
      </c>
    </row>
    <row r="704">
      <c r="A704" s="9" t="s">
        <v>153</v>
      </c>
      <c r="B704" s="7">
        <v>42081.0</v>
      </c>
      <c r="C704" s="12">
        <f t="shared" si="1"/>
        <v>2015</v>
      </c>
      <c r="D704" s="9" t="s">
        <v>12</v>
      </c>
      <c r="E704" s="13">
        <v>286.0</v>
      </c>
      <c r="F704" s="14">
        <v>5610.0</v>
      </c>
      <c r="G704" s="13">
        <v>385.0</v>
      </c>
      <c r="H704" s="13">
        <v>286.0</v>
      </c>
    </row>
    <row r="705">
      <c r="A705" s="9" t="s">
        <v>153</v>
      </c>
      <c r="B705" s="7">
        <v>42081.0</v>
      </c>
      <c r="C705" s="12">
        <f t="shared" si="1"/>
        <v>2015</v>
      </c>
      <c r="D705" s="9" t="s">
        <v>11</v>
      </c>
      <c r="E705" s="13">
        <v>184.0</v>
      </c>
      <c r="F705" s="14">
        <v>59999.0</v>
      </c>
      <c r="G705" s="13">
        <v>345.0</v>
      </c>
      <c r="H705" s="13">
        <v>175.0</v>
      </c>
    </row>
    <row r="706">
      <c r="A706" s="9" t="s">
        <v>153</v>
      </c>
      <c r="B706" s="7">
        <v>42081.0</v>
      </c>
      <c r="C706" s="12">
        <f t="shared" si="1"/>
        <v>2015</v>
      </c>
      <c r="D706" s="9" t="s">
        <v>13</v>
      </c>
      <c r="E706" s="13">
        <v>174.0</v>
      </c>
      <c r="F706" s="14">
        <v>72100.0</v>
      </c>
      <c r="G706" s="13">
        <v>290.0</v>
      </c>
      <c r="H706" s="13">
        <v>172.0</v>
      </c>
    </row>
    <row r="707">
      <c r="A707" s="9" t="s">
        <v>154</v>
      </c>
      <c r="B707" s="7">
        <v>42067.0</v>
      </c>
      <c r="C707" s="12">
        <f t="shared" si="1"/>
        <v>2015</v>
      </c>
      <c r="D707" s="9" t="s">
        <v>9</v>
      </c>
      <c r="E707" s="13">
        <v>987.0</v>
      </c>
      <c r="F707" s="14">
        <v>61410.0</v>
      </c>
      <c r="G707" s="13">
        <v>2120.0</v>
      </c>
      <c r="H707" s="13">
        <v>986.0</v>
      </c>
    </row>
    <row r="708">
      <c r="A708" s="9" t="s">
        <v>154</v>
      </c>
      <c r="B708" s="7">
        <v>42067.0</v>
      </c>
      <c r="C708" s="12">
        <f t="shared" si="1"/>
        <v>2015</v>
      </c>
      <c r="D708" s="9" t="s">
        <v>10</v>
      </c>
      <c r="E708" s="13">
        <v>723.0</v>
      </c>
      <c r="F708" s="14">
        <v>68668.0</v>
      </c>
      <c r="G708" s="13">
        <v>1239.0</v>
      </c>
      <c r="H708" s="13">
        <v>723.0</v>
      </c>
    </row>
    <row r="709">
      <c r="A709" s="9" t="s">
        <v>154</v>
      </c>
      <c r="B709" s="7">
        <v>42067.0</v>
      </c>
      <c r="C709" s="12">
        <f t="shared" si="1"/>
        <v>2015</v>
      </c>
      <c r="D709" s="9" t="s">
        <v>12</v>
      </c>
      <c r="E709" s="13">
        <v>289.0</v>
      </c>
      <c r="F709" s="14">
        <v>5501.0</v>
      </c>
      <c r="G709" s="13">
        <v>343.0</v>
      </c>
      <c r="H709" s="13">
        <v>288.0</v>
      </c>
    </row>
    <row r="710">
      <c r="A710" s="9" t="s">
        <v>154</v>
      </c>
      <c r="B710" s="7">
        <v>42067.0</v>
      </c>
      <c r="C710" s="12">
        <f t="shared" si="1"/>
        <v>2015</v>
      </c>
      <c r="D710" s="9" t="s">
        <v>11</v>
      </c>
      <c r="E710" s="13">
        <v>186.0</v>
      </c>
      <c r="F710" s="14">
        <v>56501.0</v>
      </c>
      <c r="G710" s="13">
        <v>315.0</v>
      </c>
      <c r="H710" s="13">
        <v>183.0</v>
      </c>
    </row>
    <row r="711">
      <c r="A711" s="9" t="s">
        <v>154</v>
      </c>
      <c r="B711" s="7">
        <v>42067.0</v>
      </c>
      <c r="C711" s="12">
        <f t="shared" si="1"/>
        <v>2015</v>
      </c>
      <c r="D711" s="9" t="s">
        <v>13</v>
      </c>
      <c r="E711" s="13">
        <v>175.0</v>
      </c>
      <c r="F711" s="14">
        <v>70500.0</v>
      </c>
      <c r="G711" s="13">
        <v>322.0</v>
      </c>
      <c r="H711" s="13">
        <v>162.0</v>
      </c>
    </row>
    <row r="712">
      <c r="A712" s="9" t="s">
        <v>155</v>
      </c>
      <c r="B712" s="7">
        <v>42052.0</v>
      </c>
      <c r="C712" s="12">
        <f t="shared" si="1"/>
        <v>2015</v>
      </c>
      <c r="D712" s="9" t="s">
        <v>9</v>
      </c>
      <c r="E712" s="13">
        <v>988.0</v>
      </c>
      <c r="F712" s="14">
        <v>57199.0</v>
      </c>
      <c r="G712" s="13">
        <v>1294.0</v>
      </c>
      <c r="H712" s="13">
        <v>988.0</v>
      </c>
    </row>
    <row r="713">
      <c r="A713" s="9" t="s">
        <v>155</v>
      </c>
      <c r="B713" s="7">
        <v>42052.0</v>
      </c>
      <c r="C713" s="12">
        <f t="shared" si="1"/>
        <v>2015</v>
      </c>
      <c r="D713" s="9" t="s">
        <v>10</v>
      </c>
      <c r="E713" s="13">
        <v>722.0</v>
      </c>
      <c r="F713" s="14">
        <v>66751.0</v>
      </c>
      <c r="G713" s="13">
        <v>1037.0</v>
      </c>
      <c r="H713" s="13">
        <v>721.0</v>
      </c>
    </row>
    <row r="714">
      <c r="A714" s="9" t="s">
        <v>155</v>
      </c>
      <c r="B714" s="7">
        <v>42052.0</v>
      </c>
      <c r="C714" s="12">
        <f t="shared" si="1"/>
        <v>2015</v>
      </c>
      <c r="D714" s="9" t="s">
        <v>12</v>
      </c>
      <c r="E714" s="13">
        <v>291.0</v>
      </c>
      <c r="F714" s="14">
        <v>5800.0</v>
      </c>
      <c r="G714" s="13">
        <v>396.0</v>
      </c>
      <c r="H714" s="13">
        <v>290.0</v>
      </c>
    </row>
    <row r="715">
      <c r="A715" s="9" t="s">
        <v>155</v>
      </c>
      <c r="B715" s="7">
        <v>42052.0</v>
      </c>
      <c r="C715" s="12">
        <f t="shared" si="1"/>
        <v>2015</v>
      </c>
      <c r="D715" s="9" t="s">
        <v>11</v>
      </c>
      <c r="E715" s="13">
        <v>185.0</v>
      </c>
      <c r="F715" s="14">
        <v>53202.0</v>
      </c>
      <c r="G715" s="13">
        <v>333.0</v>
      </c>
      <c r="H715" s="13">
        <v>185.0</v>
      </c>
    </row>
    <row r="716">
      <c r="A716" s="9" t="s">
        <v>155</v>
      </c>
      <c r="B716" s="7">
        <v>42052.0</v>
      </c>
      <c r="C716" s="12">
        <f t="shared" si="1"/>
        <v>2015</v>
      </c>
      <c r="D716" s="9" t="s">
        <v>13</v>
      </c>
      <c r="E716" s="13">
        <v>193.0</v>
      </c>
      <c r="F716" s="14">
        <v>67901.0</v>
      </c>
      <c r="G716" s="13">
        <v>373.0</v>
      </c>
      <c r="H716" s="13">
        <v>193.0</v>
      </c>
    </row>
    <row r="717">
      <c r="A717" s="9" t="s">
        <v>156</v>
      </c>
      <c r="B717" s="7">
        <v>42039.0</v>
      </c>
      <c r="C717" s="12">
        <f t="shared" si="1"/>
        <v>2015</v>
      </c>
      <c r="D717" s="9" t="s">
        <v>9</v>
      </c>
      <c r="E717" s="13">
        <v>992.0</v>
      </c>
      <c r="F717" s="14">
        <v>62002.0</v>
      </c>
      <c r="G717" s="13">
        <v>1295.0</v>
      </c>
      <c r="H717" s="13">
        <v>991.0</v>
      </c>
    </row>
    <row r="718">
      <c r="A718" s="9" t="s">
        <v>156</v>
      </c>
      <c r="B718" s="7">
        <v>42039.0</v>
      </c>
      <c r="C718" s="12">
        <f t="shared" si="1"/>
        <v>2015</v>
      </c>
      <c r="D718" s="9" t="s">
        <v>10</v>
      </c>
      <c r="E718" s="13">
        <v>724.0</v>
      </c>
      <c r="F718" s="14">
        <v>70890.0</v>
      </c>
      <c r="G718" s="13">
        <v>959.0</v>
      </c>
      <c r="H718" s="13">
        <v>723.0</v>
      </c>
    </row>
    <row r="719">
      <c r="A719" s="9" t="s">
        <v>156</v>
      </c>
      <c r="B719" s="7">
        <v>42039.0</v>
      </c>
      <c r="C719" s="12">
        <f t="shared" si="1"/>
        <v>2015</v>
      </c>
      <c r="D719" s="9" t="s">
        <v>12</v>
      </c>
      <c r="E719" s="13">
        <v>287.0</v>
      </c>
      <c r="F719" s="14">
        <v>5504.0</v>
      </c>
      <c r="G719" s="13">
        <v>384.0</v>
      </c>
      <c r="H719" s="13">
        <v>283.0</v>
      </c>
    </row>
    <row r="720">
      <c r="A720" s="9" t="s">
        <v>156</v>
      </c>
      <c r="B720" s="7">
        <v>42039.0</v>
      </c>
      <c r="C720" s="12">
        <f t="shared" si="1"/>
        <v>2015</v>
      </c>
      <c r="D720" s="9" t="s">
        <v>11</v>
      </c>
      <c r="E720" s="13">
        <v>185.0</v>
      </c>
      <c r="F720" s="14">
        <v>52101.0</v>
      </c>
      <c r="G720" s="13">
        <v>311.0</v>
      </c>
      <c r="H720" s="13">
        <v>183.0</v>
      </c>
    </row>
    <row r="721">
      <c r="A721" s="9" t="s">
        <v>156</v>
      </c>
      <c r="B721" s="7">
        <v>42039.0</v>
      </c>
      <c r="C721" s="12">
        <f t="shared" si="1"/>
        <v>2015</v>
      </c>
      <c r="D721" s="9" t="s">
        <v>13</v>
      </c>
      <c r="E721" s="13">
        <v>181.0</v>
      </c>
      <c r="F721" s="14">
        <v>71921.0</v>
      </c>
      <c r="G721" s="13">
        <v>288.0</v>
      </c>
      <c r="H721" s="13">
        <v>181.0</v>
      </c>
    </row>
    <row r="722">
      <c r="A722" s="9" t="s">
        <v>157</v>
      </c>
      <c r="B722" s="7">
        <v>42025.0</v>
      </c>
      <c r="C722" s="12">
        <f t="shared" si="1"/>
        <v>2015</v>
      </c>
      <c r="D722" s="9" t="s">
        <v>9</v>
      </c>
      <c r="E722" s="13">
        <v>705.0</v>
      </c>
      <c r="F722" s="14">
        <v>65001.0</v>
      </c>
      <c r="G722" s="13">
        <v>1068.0</v>
      </c>
      <c r="H722" s="13">
        <v>703.0</v>
      </c>
    </row>
    <row r="723">
      <c r="A723" s="9" t="s">
        <v>157</v>
      </c>
      <c r="B723" s="7">
        <v>42025.0</v>
      </c>
      <c r="C723" s="12">
        <f t="shared" si="1"/>
        <v>2015</v>
      </c>
      <c r="D723" s="9" t="s">
        <v>10</v>
      </c>
      <c r="E723" s="13">
        <v>576.0</v>
      </c>
      <c r="F723" s="14">
        <v>76889.0</v>
      </c>
      <c r="G723" s="13">
        <v>915.0</v>
      </c>
      <c r="H723" s="13">
        <v>576.0</v>
      </c>
    </row>
    <row r="724">
      <c r="A724" s="9" t="s">
        <v>157</v>
      </c>
      <c r="B724" s="7">
        <v>42025.0</v>
      </c>
      <c r="C724" s="12">
        <f t="shared" si="1"/>
        <v>2015</v>
      </c>
      <c r="D724" s="9" t="s">
        <v>12</v>
      </c>
      <c r="E724" s="13">
        <v>366.0</v>
      </c>
      <c r="F724" s="14">
        <v>4889.0</v>
      </c>
      <c r="G724" s="13">
        <v>509.0</v>
      </c>
      <c r="H724" s="13">
        <v>360.0</v>
      </c>
    </row>
    <row r="725">
      <c r="A725" s="9" t="s">
        <v>157</v>
      </c>
      <c r="B725" s="7">
        <v>42025.0</v>
      </c>
      <c r="C725" s="12">
        <f t="shared" si="1"/>
        <v>2015</v>
      </c>
      <c r="D725" s="9" t="s">
        <v>11</v>
      </c>
      <c r="E725" s="13">
        <v>140.0</v>
      </c>
      <c r="F725" s="14">
        <v>55012.0</v>
      </c>
      <c r="G725" s="13">
        <v>247.0</v>
      </c>
      <c r="H725" s="13">
        <v>139.0</v>
      </c>
    </row>
    <row r="726">
      <c r="A726" s="9" t="s">
        <v>157</v>
      </c>
      <c r="B726" s="7">
        <v>42025.0</v>
      </c>
      <c r="C726" s="12">
        <f t="shared" si="1"/>
        <v>2015</v>
      </c>
      <c r="D726" s="9" t="s">
        <v>13</v>
      </c>
      <c r="E726" s="13">
        <v>264.0</v>
      </c>
      <c r="F726" s="14">
        <v>76790.0</v>
      </c>
      <c r="G726" s="13">
        <v>431.0</v>
      </c>
      <c r="H726" s="13">
        <v>246.0</v>
      </c>
    </row>
    <row r="727">
      <c r="A727" s="9" t="s">
        <v>158</v>
      </c>
      <c r="B727" s="7">
        <v>42011.0</v>
      </c>
      <c r="C727" s="12">
        <f t="shared" si="1"/>
        <v>2015</v>
      </c>
      <c r="D727" s="9" t="s">
        <v>9</v>
      </c>
      <c r="E727" s="13">
        <v>704.0</v>
      </c>
      <c r="F727" s="14">
        <v>66010.0</v>
      </c>
      <c r="G727" s="13">
        <v>940.0</v>
      </c>
      <c r="H727" s="13">
        <v>698.0</v>
      </c>
    </row>
    <row r="728">
      <c r="A728" s="9" t="s">
        <v>158</v>
      </c>
      <c r="B728" s="7">
        <v>42011.0</v>
      </c>
      <c r="C728" s="12">
        <f t="shared" si="1"/>
        <v>2015</v>
      </c>
      <c r="D728" s="9" t="s">
        <v>10</v>
      </c>
      <c r="E728" s="13">
        <v>571.0</v>
      </c>
      <c r="F728" s="14">
        <v>75289.0</v>
      </c>
      <c r="G728" s="13">
        <v>833.0</v>
      </c>
      <c r="H728" s="13">
        <v>570.0</v>
      </c>
    </row>
    <row r="729">
      <c r="A729" s="9" t="s">
        <v>158</v>
      </c>
      <c r="B729" s="7">
        <v>42011.0</v>
      </c>
      <c r="C729" s="12">
        <f t="shared" si="1"/>
        <v>2015</v>
      </c>
      <c r="D729" s="9" t="s">
        <v>12</v>
      </c>
      <c r="E729" s="13">
        <v>321.0</v>
      </c>
      <c r="F729" s="14">
        <v>4403.0</v>
      </c>
      <c r="G729" s="13">
        <v>374.0</v>
      </c>
      <c r="H729" s="13">
        <v>319.0</v>
      </c>
    </row>
    <row r="730">
      <c r="A730" s="9" t="s">
        <v>158</v>
      </c>
      <c r="B730" s="7">
        <v>42011.0</v>
      </c>
      <c r="C730" s="12">
        <f t="shared" si="1"/>
        <v>2015</v>
      </c>
      <c r="D730" s="9" t="s">
        <v>11</v>
      </c>
      <c r="E730" s="13">
        <v>156.0</v>
      </c>
      <c r="F730" s="14">
        <v>55011.0</v>
      </c>
      <c r="G730" s="13">
        <v>296.0</v>
      </c>
      <c r="H730" s="13">
        <v>155.0</v>
      </c>
    </row>
    <row r="731">
      <c r="A731" s="9" t="s">
        <v>158</v>
      </c>
      <c r="B731" s="7">
        <v>42011.0</v>
      </c>
      <c r="C731" s="12">
        <f t="shared" si="1"/>
        <v>2015</v>
      </c>
      <c r="D731" s="9" t="s">
        <v>13</v>
      </c>
      <c r="E731" s="13">
        <v>272.0</v>
      </c>
      <c r="F731" s="14">
        <v>75200.0</v>
      </c>
      <c r="G731" s="13">
        <v>386.0</v>
      </c>
      <c r="H731" s="13">
        <v>265.0</v>
      </c>
    </row>
    <row r="732">
      <c r="A732" s="9" t="s">
        <v>159</v>
      </c>
      <c r="B732" s="7">
        <v>41990.0</v>
      </c>
      <c r="C732" s="12">
        <f t="shared" si="1"/>
        <v>2014</v>
      </c>
      <c r="D732" s="9" t="s">
        <v>9</v>
      </c>
      <c r="E732" s="13">
        <v>705.0</v>
      </c>
      <c r="F732" s="14">
        <v>65889.0</v>
      </c>
      <c r="G732" s="13">
        <v>868.0</v>
      </c>
      <c r="H732" s="13">
        <v>699.0</v>
      </c>
    </row>
    <row r="733">
      <c r="A733" s="9" t="s">
        <v>159</v>
      </c>
      <c r="B733" s="7">
        <v>41990.0</v>
      </c>
      <c r="C733" s="12">
        <f t="shared" si="1"/>
        <v>2014</v>
      </c>
      <c r="D733" s="9" t="s">
        <v>10</v>
      </c>
      <c r="E733" s="13">
        <v>579.0</v>
      </c>
      <c r="F733" s="14">
        <v>74000.0</v>
      </c>
      <c r="G733" s="13">
        <v>755.0</v>
      </c>
      <c r="H733" s="13">
        <v>572.0</v>
      </c>
    </row>
    <row r="734">
      <c r="A734" s="9" t="s">
        <v>159</v>
      </c>
      <c r="B734" s="7">
        <v>41990.0</v>
      </c>
      <c r="C734" s="12">
        <f t="shared" si="1"/>
        <v>2014</v>
      </c>
      <c r="D734" s="9" t="s">
        <v>12</v>
      </c>
      <c r="E734" s="13">
        <v>319.0</v>
      </c>
      <c r="F734" s="14">
        <v>4312.0</v>
      </c>
      <c r="G734" s="13">
        <v>367.0</v>
      </c>
      <c r="H734" s="13">
        <v>270.0</v>
      </c>
    </row>
    <row r="735">
      <c r="A735" s="9" t="s">
        <v>159</v>
      </c>
      <c r="B735" s="7">
        <v>41990.0</v>
      </c>
      <c r="C735" s="12">
        <f t="shared" si="1"/>
        <v>2014</v>
      </c>
      <c r="D735" s="9" t="s">
        <v>11</v>
      </c>
      <c r="E735" s="13">
        <v>149.0</v>
      </c>
      <c r="F735" s="14">
        <v>52100.0</v>
      </c>
      <c r="G735" s="13">
        <v>268.0</v>
      </c>
      <c r="H735" s="13">
        <v>149.0</v>
      </c>
    </row>
    <row r="736">
      <c r="A736" s="9" t="s">
        <v>159</v>
      </c>
      <c r="B736" s="7">
        <v>41990.0</v>
      </c>
      <c r="C736" s="12">
        <f t="shared" si="1"/>
        <v>2014</v>
      </c>
      <c r="D736" s="9" t="s">
        <v>13</v>
      </c>
      <c r="E736" s="13">
        <v>264.0</v>
      </c>
      <c r="F736" s="14">
        <v>73990.0</v>
      </c>
      <c r="G736" s="13">
        <v>446.0</v>
      </c>
      <c r="H736" s="13">
        <v>264.0</v>
      </c>
    </row>
    <row r="737">
      <c r="A737" s="9" t="s">
        <v>160</v>
      </c>
      <c r="B737" s="7">
        <v>41976.0</v>
      </c>
      <c r="C737" s="12">
        <f t="shared" si="1"/>
        <v>2014</v>
      </c>
      <c r="D737" s="9" t="s">
        <v>9</v>
      </c>
      <c r="E737" s="13">
        <v>709.0</v>
      </c>
      <c r="F737" s="14">
        <v>67089.0</v>
      </c>
      <c r="G737" s="13">
        <v>996.0</v>
      </c>
      <c r="H737" s="13">
        <v>703.0</v>
      </c>
    </row>
    <row r="738">
      <c r="A738" s="9" t="s">
        <v>160</v>
      </c>
      <c r="B738" s="7">
        <v>41976.0</v>
      </c>
      <c r="C738" s="12">
        <f t="shared" si="1"/>
        <v>2014</v>
      </c>
      <c r="D738" s="9" t="s">
        <v>10</v>
      </c>
      <c r="E738" s="13">
        <v>584.0</v>
      </c>
      <c r="F738" s="14">
        <v>74389.0</v>
      </c>
      <c r="G738" s="13">
        <v>873.0</v>
      </c>
      <c r="H738" s="13">
        <v>582.0</v>
      </c>
    </row>
    <row r="739">
      <c r="A739" s="9" t="s">
        <v>160</v>
      </c>
      <c r="B739" s="7">
        <v>41976.0</v>
      </c>
      <c r="C739" s="12">
        <f t="shared" si="1"/>
        <v>2014</v>
      </c>
      <c r="D739" s="9" t="s">
        <v>12</v>
      </c>
      <c r="E739" s="13">
        <v>318.0</v>
      </c>
      <c r="F739" s="14">
        <v>4210.0</v>
      </c>
      <c r="G739" s="13">
        <v>392.0</v>
      </c>
      <c r="H739" s="13">
        <v>314.0</v>
      </c>
    </row>
    <row r="740">
      <c r="A740" s="9" t="s">
        <v>160</v>
      </c>
      <c r="B740" s="7">
        <v>41976.0</v>
      </c>
      <c r="C740" s="12">
        <f t="shared" si="1"/>
        <v>2014</v>
      </c>
      <c r="D740" s="9" t="s">
        <v>11</v>
      </c>
      <c r="E740" s="13">
        <v>141.0</v>
      </c>
      <c r="F740" s="14">
        <v>60001.0</v>
      </c>
      <c r="G740" s="13">
        <v>196.0</v>
      </c>
      <c r="H740" s="13">
        <v>126.0</v>
      </c>
    </row>
    <row r="741">
      <c r="A741" s="9" t="s">
        <v>160</v>
      </c>
      <c r="B741" s="7">
        <v>41976.0</v>
      </c>
      <c r="C741" s="12">
        <f t="shared" si="1"/>
        <v>2014</v>
      </c>
      <c r="D741" s="9" t="s">
        <v>13</v>
      </c>
      <c r="E741" s="13">
        <v>265.0</v>
      </c>
      <c r="F741" s="14">
        <v>76904.0</v>
      </c>
      <c r="G741" s="13">
        <v>370.0</v>
      </c>
      <c r="H741" s="13">
        <v>257.0</v>
      </c>
    </row>
    <row r="742">
      <c r="A742" s="9" t="s">
        <v>161</v>
      </c>
      <c r="B742" s="7">
        <v>41962.0</v>
      </c>
      <c r="C742" s="12">
        <f t="shared" si="1"/>
        <v>2014</v>
      </c>
      <c r="D742" s="9" t="s">
        <v>9</v>
      </c>
      <c r="E742" s="13">
        <v>701.0</v>
      </c>
      <c r="F742" s="14">
        <v>67889.0</v>
      </c>
      <c r="G742" s="13">
        <v>1144.0</v>
      </c>
      <c r="H742" s="13">
        <v>694.0</v>
      </c>
    </row>
    <row r="743">
      <c r="A743" s="9" t="s">
        <v>161</v>
      </c>
      <c r="B743" s="7">
        <v>41962.0</v>
      </c>
      <c r="C743" s="12">
        <f t="shared" si="1"/>
        <v>2014</v>
      </c>
      <c r="D743" s="9" t="s">
        <v>10</v>
      </c>
      <c r="E743" s="13">
        <v>570.0</v>
      </c>
      <c r="F743" s="14">
        <v>72890.0</v>
      </c>
      <c r="G743" s="13">
        <v>900.0</v>
      </c>
      <c r="H743" s="13">
        <v>560.0</v>
      </c>
    </row>
    <row r="744">
      <c r="A744" s="9" t="s">
        <v>161</v>
      </c>
      <c r="B744" s="7">
        <v>41962.0</v>
      </c>
      <c r="C744" s="12">
        <f t="shared" si="1"/>
        <v>2014</v>
      </c>
      <c r="D744" s="9" t="s">
        <v>12</v>
      </c>
      <c r="E744" s="13">
        <v>324.0</v>
      </c>
      <c r="F744" s="14">
        <v>4189.0</v>
      </c>
      <c r="G744" s="13">
        <v>389.0</v>
      </c>
      <c r="H744" s="13">
        <v>322.0</v>
      </c>
    </row>
    <row r="745">
      <c r="A745" s="9" t="s">
        <v>161</v>
      </c>
      <c r="B745" s="7">
        <v>41962.0</v>
      </c>
      <c r="C745" s="12">
        <f t="shared" si="1"/>
        <v>2014</v>
      </c>
      <c r="D745" s="9" t="s">
        <v>11</v>
      </c>
      <c r="E745" s="13">
        <v>142.0</v>
      </c>
      <c r="F745" s="14">
        <v>65001.0</v>
      </c>
      <c r="G745" s="13">
        <v>260.0</v>
      </c>
      <c r="H745" s="13">
        <v>134.0</v>
      </c>
    </row>
    <row r="746">
      <c r="A746" s="9" t="s">
        <v>161</v>
      </c>
      <c r="B746" s="7">
        <v>41962.0</v>
      </c>
      <c r="C746" s="12">
        <f t="shared" si="1"/>
        <v>2014</v>
      </c>
      <c r="D746" s="9" t="s">
        <v>13</v>
      </c>
      <c r="E746" s="13">
        <v>263.0</v>
      </c>
      <c r="F746" s="14">
        <v>73900.0</v>
      </c>
      <c r="G746" s="13">
        <v>382.0</v>
      </c>
      <c r="H746" s="13">
        <v>263.0</v>
      </c>
    </row>
    <row r="747">
      <c r="A747" s="9" t="s">
        <v>162</v>
      </c>
      <c r="B747" s="7">
        <v>41948.0</v>
      </c>
      <c r="C747" s="12">
        <f t="shared" si="1"/>
        <v>2014</v>
      </c>
      <c r="D747" s="9" t="s">
        <v>9</v>
      </c>
      <c r="E747" s="13">
        <v>703.0</v>
      </c>
      <c r="F747" s="14">
        <v>64900.0</v>
      </c>
      <c r="G747" s="13">
        <v>1196.0</v>
      </c>
      <c r="H747" s="13">
        <v>692.0</v>
      </c>
    </row>
    <row r="748">
      <c r="A748" s="9" t="s">
        <v>162</v>
      </c>
      <c r="B748" s="7">
        <v>41948.0</v>
      </c>
      <c r="C748" s="12">
        <f t="shared" si="1"/>
        <v>2014</v>
      </c>
      <c r="D748" s="9" t="s">
        <v>10</v>
      </c>
      <c r="E748" s="13">
        <v>574.0</v>
      </c>
      <c r="F748" s="14">
        <v>70890.0</v>
      </c>
      <c r="G748" s="13">
        <v>832.0</v>
      </c>
      <c r="H748" s="13">
        <v>559.0</v>
      </c>
    </row>
    <row r="749">
      <c r="A749" s="9" t="s">
        <v>162</v>
      </c>
      <c r="B749" s="7">
        <v>41948.0</v>
      </c>
      <c r="C749" s="12">
        <f t="shared" si="1"/>
        <v>2014</v>
      </c>
      <c r="D749" s="9" t="s">
        <v>12</v>
      </c>
      <c r="E749" s="13">
        <v>316.0</v>
      </c>
      <c r="F749" s="14">
        <v>4290.0</v>
      </c>
      <c r="G749" s="13">
        <v>380.0</v>
      </c>
      <c r="H749" s="13">
        <v>315.0</v>
      </c>
    </row>
    <row r="750">
      <c r="A750" s="9" t="s">
        <v>162</v>
      </c>
      <c r="B750" s="7">
        <v>41948.0</v>
      </c>
      <c r="C750" s="12">
        <f t="shared" si="1"/>
        <v>2014</v>
      </c>
      <c r="D750" s="9" t="s">
        <v>11</v>
      </c>
      <c r="E750" s="13">
        <v>143.0</v>
      </c>
      <c r="F750" s="14">
        <v>63701.0</v>
      </c>
      <c r="G750" s="13">
        <v>257.0</v>
      </c>
      <c r="H750" s="13">
        <v>143.0</v>
      </c>
    </row>
    <row r="751">
      <c r="A751" s="9" t="s">
        <v>162</v>
      </c>
      <c r="B751" s="7">
        <v>41948.0</v>
      </c>
      <c r="C751" s="12">
        <f t="shared" si="1"/>
        <v>2014</v>
      </c>
      <c r="D751" s="9" t="s">
        <v>13</v>
      </c>
      <c r="E751" s="13">
        <v>272.0</v>
      </c>
      <c r="F751" s="14">
        <v>71300.0</v>
      </c>
      <c r="G751" s="13">
        <v>403.0</v>
      </c>
      <c r="H751" s="13">
        <v>271.0</v>
      </c>
    </row>
    <row r="752">
      <c r="A752" s="9" t="s">
        <v>163</v>
      </c>
      <c r="B752" s="7">
        <v>41935.0</v>
      </c>
      <c r="C752" s="12">
        <f t="shared" si="1"/>
        <v>2014</v>
      </c>
      <c r="D752" s="9" t="s">
        <v>9</v>
      </c>
      <c r="E752" s="13">
        <v>572.0</v>
      </c>
      <c r="F752" s="14">
        <v>63990.0</v>
      </c>
      <c r="G752" s="13">
        <v>1092.0</v>
      </c>
      <c r="H752" s="13">
        <v>569.0</v>
      </c>
    </row>
    <row r="753">
      <c r="A753" s="9" t="s">
        <v>163</v>
      </c>
      <c r="B753" s="7">
        <v>41935.0</v>
      </c>
      <c r="C753" s="12">
        <f t="shared" si="1"/>
        <v>2014</v>
      </c>
      <c r="D753" s="9" t="s">
        <v>10</v>
      </c>
      <c r="E753" s="13">
        <v>507.0</v>
      </c>
      <c r="F753" s="14">
        <v>72002.0</v>
      </c>
      <c r="G753" s="13">
        <v>822.0</v>
      </c>
      <c r="H753" s="13">
        <v>506.0</v>
      </c>
    </row>
    <row r="754">
      <c r="A754" s="9" t="s">
        <v>163</v>
      </c>
      <c r="B754" s="7">
        <v>41935.0</v>
      </c>
      <c r="C754" s="12">
        <f t="shared" si="1"/>
        <v>2014</v>
      </c>
      <c r="D754" s="9" t="s">
        <v>12</v>
      </c>
      <c r="E754" s="13">
        <v>317.0</v>
      </c>
      <c r="F754" s="14">
        <v>4412.0</v>
      </c>
      <c r="G754" s="13">
        <v>431.0</v>
      </c>
      <c r="H754" s="13">
        <v>310.0</v>
      </c>
    </row>
    <row r="755">
      <c r="A755" s="9" t="s">
        <v>163</v>
      </c>
      <c r="B755" s="7">
        <v>41935.0</v>
      </c>
      <c r="C755" s="12">
        <f t="shared" si="1"/>
        <v>2014</v>
      </c>
      <c r="D755" s="9" t="s">
        <v>11</v>
      </c>
      <c r="E755" s="13">
        <v>267.0</v>
      </c>
      <c r="F755" s="14">
        <v>61000.0</v>
      </c>
      <c r="G755" s="13">
        <v>416.0</v>
      </c>
      <c r="H755" s="13">
        <v>266.0</v>
      </c>
    </row>
    <row r="756">
      <c r="A756" s="9" t="s">
        <v>163</v>
      </c>
      <c r="B756" s="7">
        <v>41935.0</v>
      </c>
      <c r="C756" s="12">
        <f t="shared" si="1"/>
        <v>2014</v>
      </c>
      <c r="D756" s="9" t="s">
        <v>13</v>
      </c>
      <c r="E756" s="13">
        <v>242.0</v>
      </c>
      <c r="F756" s="14">
        <v>72201.0</v>
      </c>
      <c r="G756" s="13">
        <v>335.0</v>
      </c>
      <c r="H756" s="13">
        <v>242.0</v>
      </c>
    </row>
    <row r="757">
      <c r="A757" s="9" t="s">
        <v>164</v>
      </c>
      <c r="B757" s="7">
        <v>41921.0</v>
      </c>
      <c r="C757" s="12">
        <f t="shared" si="1"/>
        <v>2014</v>
      </c>
      <c r="D757" s="9" t="s">
        <v>9</v>
      </c>
      <c r="E757" s="13">
        <v>575.0</v>
      </c>
      <c r="F757" s="14">
        <v>63880.0</v>
      </c>
      <c r="G757" s="13">
        <v>1097.0</v>
      </c>
      <c r="H757" s="13">
        <v>570.0</v>
      </c>
    </row>
    <row r="758">
      <c r="A758" s="9" t="s">
        <v>164</v>
      </c>
      <c r="B758" s="7">
        <v>41921.0</v>
      </c>
      <c r="C758" s="12">
        <f t="shared" si="1"/>
        <v>2014</v>
      </c>
      <c r="D758" s="9" t="s">
        <v>10</v>
      </c>
      <c r="E758" s="13">
        <v>505.0</v>
      </c>
      <c r="F758" s="14">
        <v>72180.0</v>
      </c>
      <c r="G758" s="13">
        <v>852.0</v>
      </c>
      <c r="H758" s="13">
        <v>501.0</v>
      </c>
    </row>
    <row r="759">
      <c r="A759" s="9" t="s">
        <v>164</v>
      </c>
      <c r="B759" s="7">
        <v>41921.0</v>
      </c>
      <c r="C759" s="12">
        <f t="shared" si="1"/>
        <v>2014</v>
      </c>
      <c r="D759" s="9" t="s">
        <v>12</v>
      </c>
      <c r="E759" s="13">
        <v>316.0</v>
      </c>
      <c r="F759" s="14">
        <v>4800.0</v>
      </c>
      <c r="G759" s="13">
        <v>502.0</v>
      </c>
      <c r="H759" s="13">
        <v>316.0</v>
      </c>
    </row>
    <row r="760">
      <c r="A760" s="9" t="s">
        <v>164</v>
      </c>
      <c r="B760" s="7">
        <v>41921.0</v>
      </c>
      <c r="C760" s="12">
        <f t="shared" si="1"/>
        <v>2014</v>
      </c>
      <c r="D760" s="9" t="s">
        <v>11</v>
      </c>
      <c r="E760" s="13">
        <v>259.0</v>
      </c>
      <c r="F760" s="14">
        <v>57389.0</v>
      </c>
      <c r="G760" s="13">
        <v>516.0</v>
      </c>
      <c r="H760" s="13">
        <v>257.0</v>
      </c>
    </row>
    <row r="761">
      <c r="A761" s="9" t="s">
        <v>164</v>
      </c>
      <c r="B761" s="7">
        <v>41921.0</v>
      </c>
      <c r="C761" s="12">
        <f t="shared" si="1"/>
        <v>2014</v>
      </c>
      <c r="D761" s="9" t="s">
        <v>13</v>
      </c>
      <c r="E761" s="13">
        <v>245.0</v>
      </c>
      <c r="F761" s="14">
        <v>72003.0</v>
      </c>
      <c r="G761" s="13">
        <v>390.0</v>
      </c>
      <c r="H761" s="13">
        <v>236.0</v>
      </c>
    </row>
    <row r="762">
      <c r="A762" s="9" t="s">
        <v>165</v>
      </c>
      <c r="B762" s="7">
        <v>41899.0</v>
      </c>
      <c r="C762" s="12">
        <f t="shared" si="1"/>
        <v>2014</v>
      </c>
      <c r="D762" s="9" t="s">
        <v>9</v>
      </c>
      <c r="E762" s="13">
        <v>573.0</v>
      </c>
      <c r="F762" s="14">
        <v>62000.0</v>
      </c>
      <c r="G762" s="13">
        <v>792.0</v>
      </c>
      <c r="H762" s="13">
        <v>573.0</v>
      </c>
    </row>
    <row r="763">
      <c r="A763" s="9" t="s">
        <v>165</v>
      </c>
      <c r="B763" s="7">
        <v>41899.0</v>
      </c>
      <c r="C763" s="12">
        <f t="shared" si="1"/>
        <v>2014</v>
      </c>
      <c r="D763" s="9" t="s">
        <v>10</v>
      </c>
      <c r="E763" s="13">
        <v>509.0</v>
      </c>
      <c r="F763" s="14">
        <v>71990.0</v>
      </c>
      <c r="G763" s="13">
        <v>785.0</v>
      </c>
      <c r="H763" s="13">
        <v>507.0</v>
      </c>
    </row>
    <row r="764">
      <c r="A764" s="9" t="s">
        <v>165</v>
      </c>
      <c r="B764" s="7">
        <v>41899.0</v>
      </c>
      <c r="C764" s="12">
        <f t="shared" si="1"/>
        <v>2014</v>
      </c>
      <c r="D764" s="9" t="s">
        <v>12</v>
      </c>
      <c r="E764" s="13">
        <v>320.0</v>
      </c>
      <c r="F764" s="14">
        <v>4504.0</v>
      </c>
      <c r="G764" s="13">
        <v>394.0</v>
      </c>
      <c r="H764" s="13">
        <v>318.0</v>
      </c>
    </row>
    <row r="765">
      <c r="A765" s="9" t="s">
        <v>165</v>
      </c>
      <c r="B765" s="7">
        <v>41899.0</v>
      </c>
      <c r="C765" s="12">
        <f t="shared" si="1"/>
        <v>2014</v>
      </c>
      <c r="D765" s="9" t="s">
        <v>11</v>
      </c>
      <c r="E765" s="13">
        <v>261.0</v>
      </c>
      <c r="F765" s="14">
        <v>49889.0</v>
      </c>
      <c r="G765" s="13">
        <v>437.0</v>
      </c>
      <c r="H765" s="13">
        <v>252.0</v>
      </c>
    </row>
    <row r="766">
      <c r="A766" s="9" t="s">
        <v>165</v>
      </c>
      <c r="B766" s="7">
        <v>41899.0</v>
      </c>
      <c r="C766" s="12">
        <f t="shared" si="1"/>
        <v>2014</v>
      </c>
      <c r="D766" s="9" t="s">
        <v>13</v>
      </c>
      <c r="E766" s="13">
        <v>256.0</v>
      </c>
      <c r="F766" s="14">
        <v>74801.0</v>
      </c>
      <c r="G766" s="13">
        <v>395.0</v>
      </c>
      <c r="H766" s="13">
        <v>252.0</v>
      </c>
    </row>
    <row r="767">
      <c r="A767" s="9" t="s">
        <v>166</v>
      </c>
      <c r="B767" s="7">
        <v>41885.0</v>
      </c>
      <c r="C767" s="12">
        <f t="shared" si="1"/>
        <v>2014</v>
      </c>
      <c r="D767" s="9" t="s">
        <v>9</v>
      </c>
      <c r="E767" s="13">
        <v>572.0</v>
      </c>
      <c r="F767" s="14">
        <v>64841.0</v>
      </c>
      <c r="G767" s="13">
        <v>813.0</v>
      </c>
      <c r="H767" s="13">
        <v>568.0</v>
      </c>
    </row>
    <row r="768">
      <c r="A768" s="9" t="s">
        <v>166</v>
      </c>
      <c r="B768" s="7">
        <v>41885.0</v>
      </c>
      <c r="C768" s="12">
        <f t="shared" si="1"/>
        <v>2014</v>
      </c>
      <c r="D768" s="9" t="s">
        <v>10</v>
      </c>
      <c r="E768" s="13">
        <v>511.0</v>
      </c>
      <c r="F768" s="14">
        <v>73010.0</v>
      </c>
      <c r="G768" s="13">
        <v>909.0</v>
      </c>
      <c r="H768" s="13">
        <v>511.0</v>
      </c>
    </row>
    <row r="769">
      <c r="A769" s="9" t="s">
        <v>166</v>
      </c>
      <c r="B769" s="7">
        <v>41885.0</v>
      </c>
      <c r="C769" s="12">
        <f t="shared" si="1"/>
        <v>2014</v>
      </c>
      <c r="D769" s="9" t="s">
        <v>12</v>
      </c>
      <c r="E769" s="13">
        <v>316.0</v>
      </c>
      <c r="F769" s="14">
        <v>4453.0</v>
      </c>
      <c r="G769" s="13">
        <v>382.0</v>
      </c>
      <c r="H769" s="13">
        <v>316.0</v>
      </c>
    </row>
    <row r="770">
      <c r="A770" s="9" t="s">
        <v>166</v>
      </c>
      <c r="B770" s="7">
        <v>41885.0</v>
      </c>
      <c r="C770" s="12">
        <f t="shared" si="1"/>
        <v>2014</v>
      </c>
      <c r="D770" s="9" t="s">
        <v>11</v>
      </c>
      <c r="E770" s="13">
        <v>258.0</v>
      </c>
      <c r="F770" s="14">
        <v>49901.0</v>
      </c>
      <c r="G770" s="13">
        <v>429.0</v>
      </c>
      <c r="H770" s="13">
        <v>256.0</v>
      </c>
    </row>
    <row r="771">
      <c r="A771" s="9" t="s">
        <v>166</v>
      </c>
      <c r="B771" s="7">
        <v>41885.0</v>
      </c>
      <c r="C771" s="12">
        <f t="shared" si="1"/>
        <v>2014</v>
      </c>
      <c r="D771" s="9" t="s">
        <v>13</v>
      </c>
      <c r="E771" s="13">
        <v>241.0</v>
      </c>
      <c r="F771" s="14">
        <v>74403.0</v>
      </c>
      <c r="G771" s="13">
        <v>385.0</v>
      </c>
      <c r="H771" s="13">
        <v>235.0</v>
      </c>
    </row>
    <row r="772">
      <c r="A772" s="9" t="s">
        <v>167</v>
      </c>
      <c r="B772" s="7">
        <v>41871.0</v>
      </c>
      <c r="C772" s="12">
        <f t="shared" si="1"/>
        <v>2014</v>
      </c>
      <c r="D772" s="9" t="s">
        <v>9</v>
      </c>
      <c r="E772" s="13">
        <v>575.0</v>
      </c>
      <c r="F772" s="14">
        <v>65710.0</v>
      </c>
      <c r="G772" s="13">
        <v>994.0</v>
      </c>
      <c r="H772" s="13">
        <v>574.0</v>
      </c>
    </row>
    <row r="773">
      <c r="A773" s="9" t="s">
        <v>167</v>
      </c>
      <c r="B773" s="7">
        <v>41871.0</v>
      </c>
      <c r="C773" s="12">
        <f t="shared" si="1"/>
        <v>2014</v>
      </c>
      <c r="D773" s="9" t="s">
        <v>10</v>
      </c>
      <c r="E773" s="13">
        <v>506.0</v>
      </c>
      <c r="F773" s="14">
        <v>72990.0</v>
      </c>
      <c r="G773" s="13">
        <v>1137.0</v>
      </c>
      <c r="H773" s="13">
        <v>502.0</v>
      </c>
    </row>
    <row r="774">
      <c r="A774" s="9" t="s">
        <v>167</v>
      </c>
      <c r="B774" s="7">
        <v>41871.0</v>
      </c>
      <c r="C774" s="12">
        <f t="shared" si="1"/>
        <v>2014</v>
      </c>
      <c r="D774" s="9" t="s">
        <v>12</v>
      </c>
      <c r="E774" s="13">
        <v>322.0</v>
      </c>
      <c r="F774" s="14">
        <v>4354.0</v>
      </c>
      <c r="G774" s="13">
        <v>361.0</v>
      </c>
      <c r="H774" s="13">
        <v>317.0</v>
      </c>
    </row>
    <row r="775">
      <c r="A775" s="9" t="s">
        <v>167</v>
      </c>
      <c r="B775" s="7">
        <v>41871.0</v>
      </c>
      <c r="C775" s="12">
        <f t="shared" si="1"/>
        <v>2014</v>
      </c>
      <c r="D775" s="9" t="s">
        <v>11</v>
      </c>
      <c r="E775" s="13">
        <v>257.0</v>
      </c>
      <c r="F775" s="14">
        <v>52390.0</v>
      </c>
      <c r="G775" s="13">
        <v>427.0</v>
      </c>
      <c r="H775" s="13">
        <v>254.0</v>
      </c>
    </row>
    <row r="776">
      <c r="A776" s="9" t="s">
        <v>167</v>
      </c>
      <c r="B776" s="7">
        <v>41871.0</v>
      </c>
      <c r="C776" s="12">
        <f t="shared" si="1"/>
        <v>2014</v>
      </c>
      <c r="D776" s="9" t="s">
        <v>13</v>
      </c>
      <c r="E776" s="13">
        <v>241.0</v>
      </c>
      <c r="F776" s="14">
        <v>72810.0</v>
      </c>
      <c r="G776" s="13">
        <v>358.0</v>
      </c>
      <c r="H776" s="13">
        <v>224.0</v>
      </c>
    </row>
    <row r="777">
      <c r="A777" s="9" t="s">
        <v>168</v>
      </c>
      <c r="B777" s="7">
        <v>41857.0</v>
      </c>
      <c r="C777" s="12">
        <f t="shared" si="1"/>
        <v>2014</v>
      </c>
      <c r="D777" s="9" t="s">
        <v>9</v>
      </c>
      <c r="E777" s="13">
        <v>574.0</v>
      </c>
      <c r="F777" s="14">
        <v>64600.0</v>
      </c>
      <c r="G777" s="13">
        <v>1086.0</v>
      </c>
      <c r="H777" s="13">
        <v>574.0</v>
      </c>
    </row>
    <row r="778">
      <c r="A778" s="9" t="s">
        <v>168</v>
      </c>
      <c r="B778" s="7">
        <v>41857.0</v>
      </c>
      <c r="C778" s="12">
        <f t="shared" si="1"/>
        <v>2014</v>
      </c>
      <c r="D778" s="9" t="s">
        <v>10</v>
      </c>
      <c r="E778" s="13">
        <v>507.0</v>
      </c>
      <c r="F778" s="14">
        <v>68689.0</v>
      </c>
      <c r="G778" s="13">
        <v>1090.0</v>
      </c>
      <c r="H778" s="13">
        <v>501.0</v>
      </c>
    </row>
    <row r="779">
      <c r="A779" s="9" t="s">
        <v>168</v>
      </c>
      <c r="B779" s="7">
        <v>41857.0</v>
      </c>
      <c r="C779" s="12">
        <f t="shared" si="1"/>
        <v>2014</v>
      </c>
      <c r="D779" s="9" t="s">
        <v>12</v>
      </c>
      <c r="E779" s="13">
        <v>316.0</v>
      </c>
      <c r="F779" s="14">
        <v>4353.0</v>
      </c>
      <c r="G779" s="13">
        <v>360.0</v>
      </c>
      <c r="H779" s="13">
        <v>315.0</v>
      </c>
    </row>
    <row r="780">
      <c r="A780" s="9" t="s">
        <v>168</v>
      </c>
      <c r="B780" s="7">
        <v>41857.0</v>
      </c>
      <c r="C780" s="12">
        <f t="shared" si="1"/>
        <v>2014</v>
      </c>
      <c r="D780" s="9" t="s">
        <v>11</v>
      </c>
      <c r="E780" s="13">
        <v>267.0</v>
      </c>
      <c r="F780" s="14">
        <v>54009.0</v>
      </c>
      <c r="G780" s="13">
        <v>519.0</v>
      </c>
      <c r="H780" s="13">
        <v>267.0</v>
      </c>
    </row>
    <row r="781">
      <c r="A781" s="9" t="s">
        <v>168</v>
      </c>
      <c r="B781" s="7">
        <v>41857.0</v>
      </c>
      <c r="C781" s="12">
        <f t="shared" si="1"/>
        <v>2014</v>
      </c>
      <c r="D781" s="9" t="s">
        <v>13</v>
      </c>
      <c r="E781" s="13">
        <v>245.0</v>
      </c>
      <c r="F781" s="14">
        <v>69001.0</v>
      </c>
      <c r="G781" s="13">
        <v>429.0</v>
      </c>
      <c r="H781" s="13">
        <v>243.0</v>
      </c>
    </row>
    <row r="782">
      <c r="A782" s="9" t="s">
        <v>169</v>
      </c>
      <c r="B782" s="7">
        <v>41843.0</v>
      </c>
      <c r="C782" s="12">
        <f t="shared" si="1"/>
        <v>2014</v>
      </c>
      <c r="D782" s="9" t="s">
        <v>9</v>
      </c>
      <c r="E782" s="13">
        <v>509.0</v>
      </c>
      <c r="F782" s="14">
        <v>62890.0</v>
      </c>
      <c r="G782" s="13">
        <v>1190.0</v>
      </c>
      <c r="H782" s="13">
        <v>505.0</v>
      </c>
    </row>
    <row r="783">
      <c r="A783" s="9" t="s">
        <v>169</v>
      </c>
      <c r="B783" s="7">
        <v>41843.0</v>
      </c>
      <c r="C783" s="12">
        <f t="shared" si="1"/>
        <v>2014</v>
      </c>
      <c r="D783" s="9" t="s">
        <v>10</v>
      </c>
      <c r="E783" s="13">
        <v>498.0</v>
      </c>
      <c r="F783" s="14">
        <v>65001.0</v>
      </c>
      <c r="G783" s="13">
        <v>850.0</v>
      </c>
      <c r="H783" s="13">
        <v>497.0</v>
      </c>
    </row>
    <row r="784">
      <c r="A784" s="9" t="s">
        <v>169</v>
      </c>
      <c r="B784" s="7">
        <v>41843.0</v>
      </c>
      <c r="C784" s="12">
        <f t="shared" si="1"/>
        <v>2014</v>
      </c>
      <c r="D784" s="9" t="s">
        <v>12</v>
      </c>
      <c r="E784" s="13">
        <v>347.0</v>
      </c>
      <c r="F784" s="14">
        <v>4252.0</v>
      </c>
      <c r="G784" s="13">
        <v>410.0</v>
      </c>
      <c r="H784" s="13">
        <v>341.0</v>
      </c>
    </row>
    <row r="785">
      <c r="A785" s="9" t="s">
        <v>169</v>
      </c>
      <c r="B785" s="7">
        <v>41843.0</v>
      </c>
      <c r="C785" s="12">
        <f t="shared" si="1"/>
        <v>2014</v>
      </c>
      <c r="D785" s="9" t="s">
        <v>11</v>
      </c>
      <c r="E785" s="13">
        <v>391.0</v>
      </c>
      <c r="F785" s="14">
        <v>52010.0</v>
      </c>
      <c r="G785" s="13">
        <v>779.0</v>
      </c>
      <c r="H785" s="13">
        <v>391.0</v>
      </c>
    </row>
    <row r="786">
      <c r="A786" s="9" t="s">
        <v>169</v>
      </c>
      <c r="B786" s="7">
        <v>41843.0</v>
      </c>
      <c r="C786" s="12">
        <f t="shared" si="1"/>
        <v>2014</v>
      </c>
      <c r="D786" s="9" t="s">
        <v>13</v>
      </c>
      <c r="E786" s="13">
        <v>319.0</v>
      </c>
      <c r="F786" s="14">
        <v>65002.0</v>
      </c>
      <c r="G786" s="13">
        <v>483.0</v>
      </c>
      <c r="H786" s="13">
        <v>317.0</v>
      </c>
    </row>
    <row r="787">
      <c r="A787" s="9" t="s">
        <v>170</v>
      </c>
      <c r="B787" s="7">
        <v>41829.0</v>
      </c>
      <c r="C787" s="12">
        <f t="shared" si="1"/>
        <v>2014</v>
      </c>
      <c r="D787" s="9" t="s">
        <v>9</v>
      </c>
      <c r="E787" s="13">
        <v>513.0</v>
      </c>
      <c r="F787" s="14">
        <v>61990.0</v>
      </c>
      <c r="G787" s="13">
        <v>1075.0</v>
      </c>
      <c r="H787" s="13">
        <v>511.0</v>
      </c>
    </row>
    <row r="788">
      <c r="A788" s="9" t="s">
        <v>170</v>
      </c>
      <c r="B788" s="7">
        <v>41829.0</v>
      </c>
      <c r="C788" s="12">
        <f t="shared" si="1"/>
        <v>2014</v>
      </c>
      <c r="D788" s="9" t="s">
        <v>10</v>
      </c>
      <c r="E788" s="13">
        <v>493.0</v>
      </c>
      <c r="F788" s="14">
        <v>64889.0</v>
      </c>
      <c r="G788" s="13">
        <v>812.0</v>
      </c>
      <c r="H788" s="13">
        <v>491.0</v>
      </c>
    </row>
    <row r="789">
      <c r="A789" s="9" t="s">
        <v>170</v>
      </c>
      <c r="B789" s="7">
        <v>41829.0</v>
      </c>
      <c r="C789" s="12">
        <f t="shared" si="1"/>
        <v>2014</v>
      </c>
      <c r="D789" s="9" t="s">
        <v>12</v>
      </c>
      <c r="E789" s="13">
        <v>344.0</v>
      </c>
      <c r="F789" s="14">
        <v>4001.0</v>
      </c>
      <c r="G789" s="13">
        <v>415.0</v>
      </c>
      <c r="H789" s="13">
        <v>343.0</v>
      </c>
    </row>
    <row r="790">
      <c r="A790" s="9" t="s">
        <v>170</v>
      </c>
      <c r="B790" s="7">
        <v>41829.0</v>
      </c>
      <c r="C790" s="12">
        <f t="shared" si="1"/>
        <v>2014</v>
      </c>
      <c r="D790" s="9" t="s">
        <v>11</v>
      </c>
      <c r="E790" s="13">
        <v>392.0</v>
      </c>
      <c r="F790" s="14">
        <v>43390.0</v>
      </c>
      <c r="G790" s="13">
        <v>653.0</v>
      </c>
      <c r="H790" s="13">
        <v>383.0</v>
      </c>
    </row>
    <row r="791">
      <c r="A791" s="9" t="s">
        <v>170</v>
      </c>
      <c r="B791" s="7">
        <v>41829.0</v>
      </c>
      <c r="C791" s="12">
        <f t="shared" si="1"/>
        <v>2014</v>
      </c>
      <c r="D791" s="9" t="s">
        <v>13</v>
      </c>
      <c r="E791" s="13">
        <v>294.0</v>
      </c>
      <c r="F791" s="14">
        <v>63001.0</v>
      </c>
      <c r="G791" s="13">
        <v>441.0</v>
      </c>
      <c r="H791" s="13">
        <v>288.0</v>
      </c>
    </row>
    <row r="792">
      <c r="A792" s="9" t="s">
        <v>171</v>
      </c>
      <c r="B792" s="7">
        <v>41808.0</v>
      </c>
      <c r="C792" s="12">
        <f t="shared" si="1"/>
        <v>2014</v>
      </c>
      <c r="D792" s="9" t="s">
        <v>9</v>
      </c>
      <c r="E792" s="13">
        <v>509.0</v>
      </c>
      <c r="F792" s="14">
        <v>61899.0</v>
      </c>
      <c r="G792" s="13">
        <v>1040.0</v>
      </c>
      <c r="H792" s="13">
        <v>506.0</v>
      </c>
    </row>
    <row r="793">
      <c r="A793" s="9" t="s">
        <v>171</v>
      </c>
      <c r="B793" s="7">
        <v>41808.0</v>
      </c>
      <c r="C793" s="12">
        <f t="shared" si="1"/>
        <v>2014</v>
      </c>
      <c r="D793" s="9" t="s">
        <v>10</v>
      </c>
      <c r="E793" s="13">
        <v>490.0</v>
      </c>
      <c r="F793" s="14">
        <v>65700.0</v>
      </c>
      <c r="G793" s="13">
        <v>716.0</v>
      </c>
      <c r="H793" s="13">
        <v>475.0</v>
      </c>
    </row>
    <row r="794">
      <c r="A794" s="9" t="s">
        <v>171</v>
      </c>
      <c r="B794" s="7">
        <v>41808.0</v>
      </c>
      <c r="C794" s="12">
        <f t="shared" si="1"/>
        <v>2014</v>
      </c>
      <c r="D794" s="9" t="s">
        <v>12</v>
      </c>
      <c r="E794" s="13">
        <v>385.0</v>
      </c>
      <c r="F794" s="14">
        <v>3890.0</v>
      </c>
      <c r="G794" s="13">
        <v>503.0</v>
      </c>
      <c r="H794" s="13">
        <v>381.0</v>
      </c>
    </row>
    <row r="795">
      <c r="A795" s="9" t="s">
        <v>171</v>
      </c>
      <c r="B795" s="7">
        <v>41808.0</v>
      </c>
      <c r="C795" s="12">
        <f t="shared" si="1"/>
        <v>2014</v>
      </c>
      <c r="D795" s="9" t="s">
        <v>11</v>
      </c>
      <c r="E795" s="13">
        <v>391.0</v>
      </c>
      <c r="F795" s="14">
        <v>42001.0</v>
      </c>
      <c r="G795" s="13">
        <v>597.0</v>
      </c>
      <c r="H795" s="13">
        <v>385.0</v>
      </c>
    </row>
    <row r="796">
      <c r="A796" s="9" t="s">
        <v>171</v>
      </c>
      <c r="B796" s="7">
        <v>41808.0</v>
      </c>
      <c r="C796" s="12">
        <f t="shared" si="1"/>
        <v>2014</v>
      </c>
      <c r="D796" s="9" t="s">
        <v>13</v>
      </c>
      <c r="E796" s="13">
        <v>302.0</v>
      </c>
      <c r="F796" s="14">
        <v>65301.0</v>
      </c>
      <c r="G796" s="13">
        <v>434.0</v>
      </c>
      <c r="H796" s="13">
        <v>276.0</v>
      </c>
    </row>
    <row r="797">
      <c r="A797" s="9" t="s">
        <v>172</v>
      </c>
      <c r="B797" s="7">
        <v>41794.0</v>
      </c>
      <c r="C797" s="12">
        <f t="shared" si="1"/>
        <v>2014</v>
      </c>
      <c r="D797" s="9" t="s">
        <v>9</v>
      </c>
      <c r="E797" s="13">
        <v>507.0</v>
      </c>
      <c r="F797" s="14">
        <v>63190.0</v>
      </c>
      <c r="G797" s="13">
        <v>1040.0</v>
      </c>
      <c r="H797" s="13">
        <v>499.0</v>
      </c>
    </row>
    <row r="798">
      <c r="A798" s="9" t="s">
        <v>172</v>
      </c>
      <c r="B798" s="7">
        <v>41794.0</v>
      </c>
      <c r="C798" s="12">
        <f t="shared" si="1"/>
        <v>2014</v>
      </c>
      <c r="D798" s="9" t="s">
        <v>10</v>
      </c>
      <c r="E798" s="13">
        <v>494.0</v>
      </c>
      <c r="F798" s="14">
        <v>67304.0</v>
      </c>
      <c r="G798" s="13">
        <v>807.0</v>
      </c>
      <c r="H798" s="13">
        <v>484.0</v>
      </c>
    </row>
    <row r="799">
      <c r="A799" s="9" t="s">
        <v>172</v>
      </c>
      <c r="B799" s="7">
        <v>41794.0</v>
      </c>
      <c r="C799" s="12">
        <f t="shared" si="1"/>
        <v>2014</v>
      </c>
      <c r="D799" s="9" t="s">
        <v>12</v>
      </c>
      <c r="E799" s="13">
        <v>346.0</v>
      </c>
      <c r="F799" s="14">
        <v>4089.0</v>
      </c>
      <c r="G799" s="13">
        <v>449.0</v>
      </c>
      <c r="H799" s="13">
        <v>346.0</v>
      </c>
    </row>
    <row r="800">
      <c r="A800" s="9" t="s">
        <v>172</v>
      </c>
      <c r="B800" s="7">
        <v>41794.0</v>
      </c>
      <c r="C800" s="12">
        <f t="shared" si="1"/>
        <v>2014</v>
      </c>
      <c r="D800" s="9" t="s">
        <v>11</v>
      </c>
      <c r="E800" s="13">
        <v>385.0</v>
      </c>
      <c r="F800" s="14">
        <v>43001.0</v>
      </c>
      <c r="G800" s="13">
        <v>617.0</v>
      </c>
      <c r="H800" s="13">
        <v>378.0</v>
      </c>
    </row>
    <row r="801">
      <c r="A801" s="9" t="s">
        <v>172</v>
      </c>
      <c r="B801" s="7">
        <v>41794.0</v>
      </c>
      <c r="C801" s="12">
        <f t="shared" si="1"/>
        <v>2014</v>
      </c>
      <c r="D801" s="9" t="s">
        <v>13</v>
      </c>
      <c r="E801" s="13">
        <v>293.0</v>
      </c>
      <c r="F801" s="14">
        <v>67334.0</v>
      </c>
      <c r="G801" s="13">
        <v>465.0</v>
      </c>
      <c r="H801" s="13">
        <v>292.0</v>
      </c>
    </row>
    <row r="802">
      <c r="A802" s="9" t="s">
        <v>173</v>
      </c>
      <c r="B802" s="7">
        <v>41780.0</v>
      </c>
      <c r="C802" s="12">
        <f t="shared" si="1"/>
        <v>2014</v>
      </c>
      <c r="D802" s="9" t="s">
        <v>9</v>
      </c>
      <c r="E802" s="13">
        <v>509.0</v>
      </c>
      <c r="F802" s="14">
        <v>65689.0</v>
      </c>
      <c r="G802" s="13">
        <v>997.0</v>
      </c>
      <c r="H802" s="13">
        <v>506.0</v>
      </c>
    </row>
    <row r="803">
      <c r="A803" s="9" t="s">
        <v>173</v>
      </c>
      <c r="B803" s="7">
        <v>41780.0</v>
      </c>
      <c r="C803" s="12">
        <f t="shared" si="1"/>
        <v>2014</v>
      </c>
      <c r="D803" s="9" t="s">
        <v>10</v>
      </c>
      <c r="E803" s="13">
        <v>484.0</v>
      </c>
      <c r="F803" s="14">
        <v>68103.0</v>
      </c>
      <c r="G803" s="13">
        <v>716.0</v>
      </c>
      <c r="H803" s="13">
        <v>477.0</v>
      </c>
    </row>
    <row r="804">
      <c r="A804" s="9" t="s">
        <v>173</v>
      </c>
      <c r="B804" s="7">
        <v>41780.0</v>
      </c>
      <c r="C804" s="12">
        <f t="shared" si="1"/>
        <v>2014</v>
      </c>
      <c r="D804" s="9" t="s">
        <v>12</v>
      </c>
      <c r="E804" s="13">
        <v>358.0</v>
      </c>
      <c r="F804" s="14">
        <v>4003.0</v>
      </c>
      <c r="G804" s="13">
        <v>492.0</v>
      </c>
      <c r="H804" s="13">
        <v>316.0</v>
      </c>
    </row>
    <row r="805">
      <c r="A805" s="9" t="s">
        <v>173</v>
      </c>
      <c r="B805" s="7">
        <v>41780.0</v>
      </c>
      <c r="C805" s="12">
        <f t="shared" si="1"/>
        <v>2014</v>
      </c>
      <c r="D805" s="9" t="s">
        <v>11</v>
      </c>
      <c r="E805" s="13">
        <v>392.0</v>
      </c>
      <c r="F805" s="14">
        <v>40889.0</v>
      </c>
      <c r="G805" s="13">
        <v>709.0</v>
      </c>
      <c r="H805" s="13">
        <v>386.0</v>
      </c>
    </row>
    <row r="806">
      <c r="A806" s="9" t="s">
        <v>173</v>
      </c>
      <c r="B806" s="7">
        <v>41780.0</v>
      </c>
      <c r="C806" s="12">
        <f t="shared" si="1"/>
        <v>2014</v>
      </c>
      <c r="D806" s="9" t="s">
        <v>13</v>
      </c>
      <c r="E806" s="13">
        <v>294.0</v>
      </c>
      <c r="F806" s="14">
        <v>67290.0</v>
      </c>
      <c r="G806" s="13">
        <v>497.0</v>
      </c>
      <c r="H806" s="13">
        <v>285.0</v>
      </c>
    </row>
    <row r="807">
      <c r="A807" s="9" t="s">
        <v>174</v>
      </c>
      <c r="B807" s="7">
        <v>41766.0</v>
      </c>
      <c r="C807" s="12">
        <f t="shared" si="1"/>
        <v>2014</v>
      </c>
      <c r="D807" s="9" t="s">
        <v>9</v>
      </c>
      <c r="E807" s="13">
        <v>513.0</v>
      </c>
      <c r="F807" s="14">
        <v>60002.0</v>
      </c>
      <c r="G807" s="13">
        <v>676.0</v>
      </c>
      <c r="H807" s="13">
        <v>512.0</v>
      </c>
    </row>
    <row r="808">
      <c r="A808" s="9" t="s">
        <v>174</v>
      </c>
      <c r="B808" s="7">
        <v>41766.0</v>
      </c>
      <c r="C808" s="12">
        <f t="shared" si="1"/>
        <v>2014</v>
      </c>
      <c r="D808" s="9" t="s">
        <v>10</v>
      </c>
      <c r="E808" s="13">
        <v>483.0</v>
      </c>
      <c r="F808" s="14">
        <v>70002.0</v>
      </c>
      <c r="G808" s="13">
        <v>778.0</v>
      </c>
      <c r="H808" s="13">
        <v>472.0</v>
      </c>
    </row>
    <row r="809">
      <c r="A809" s="9" t="s">
        <v>174</v>
      </c>
      <c r="B809" s="7">
        <v>41766.0</v>
      </c>
      <c r="C809" s="12">
        <f t="shared" si="1"/>
        <v>2014</v>
      </c>
      <c r="D809" s="9" t="s">
        <v>12</v>
      </c>
      <c r="E809" s="13">
        <v>343.0</v>
      </c>
      <c r="F809" s="14">
        <v>4001.0</v>
      </c>
      <c r="G809" s="13">
        <v>445.0</v>
      </c>
      <c r="H809" s="13">
        <v>340.0</v>
      </c>
    </row>
    <row r="810">
      <c r="A810" s="9" t="s">
        <v>174</v>
      </c>
      <c r="B810" s="7">
        <v>41766.0</v>
      </c>
      <c r="C810" s="12">
        <f t="shared" si="1"/>
        <v>2014</v>
      </c>
      <c r="D810" s="9" t="s">
        <v>11</v>
      </c>
      <c r="E810" s="13">
        <v>389.0</v>
      </c>
      <c r="F810" s="14">
        <v>36301.0</v>
      </c>
      <c r="G810" s="13">
        <v>715.0</v>
      </c>
      <c r="H810" s="13">
        <v>389.0</v>
      </c>
    </row>
    <row r="811">
      <c r="A811" s="9" t="s">
        <v>174</v>
      </c>
      <c r="B811" s="7">
        <v>41766.0</v>
      </c>
      <c r="C811" s="12">
        <f t="shared" si="1"/>
        <v>2014</v>
      </c>
      <c r="D811" s="9" t="s">
        <v>13</v>
      </c>
      <c r="E811" s="13">
        <v>295.0</v>
      </c>
      <c r="F811" s="14">
        <v>65501.0</v>
      </c>
      <c r="G811" s="13">
        <v>525.0</v>
      </c>
      <c r="H811" s="13">
        <v>295.0</v>
      </c>
    </row>
    <row r="812">
      <c r="A812" s="9" t="s">
        <v>175</v>
      </c>
      <c r="B812" s="7">
        <v>41752.0</v>
      </c>
      <c r="C812" s="12">
        <f t="shared" si="1"/>
        <v>2014</v>
      </c>
      <c r="D812" s="9" t="s">
        <v>9</v>
      </c>
      <c r="E812" s="13">
        <v>361.0</v>
      </c>
      <c r="F812" s="14">
        <v>71335.0</v>
      </c>
      <c r="G812" s="13">
        <v>513.0</v>
      </c>
      <c r="H812" s="13">
        <v>357.0</v>
      </c>
    </row>
    <row r="813">
      <c r="A813" s="9" t="s">
        <v>175</v>
      </c>
      <c r="B813" s="7">
        <v>41752.0</v>
      </c>
      <c r="C813" s="12">
        <f t="shared" si="1"/>
        <v>2014</v>
      </c>
      <c r="D813" s="9" t="s">
        <v>10</v>
      </c>
      <c r="E813" s="13">
        <v>351.0</v>
      </c>
      <c r="F813" s="14">
        <v>75010.0</v>
      </c>
      <c r="G813" s="13">
        <v>486.0</v>
      </c>
      <c r="H813" s="13">
        <v>349.0</v>
      </c>
    </row>
    <row r="814">
      <c r="A814" s="9" t="s">
        <v>175</v>
      </c>
      <c r="B814" s="7">
        <v>41752.0</v>
      </c>
      <c r="C814" s="12">
        <f t="shared" si="1"/>
        <v>2014</v>
      </c>
      <c r="D814" s="9" t="s">
        <v>12</v>
      </c>
      <c r="E814" s="13">
        <v>365.0</v>
      </c>
      <c r="F814" s="14">
        <v>4502.0</v>
      </c>
      <c r="G814" s="13">
        <v>492.0</v>
      </c>
      <c r="H814" s="13">
        <v>350.0</v>
      </c>
    </row>
    <row r="815">
      <c r="A815" s="9" t="s">
        <v>175</v>
      </c>
      <c r="B815" s="7">
        <v>41752.0</v>
      </c>
      <c r="C815" s="12">
        <f t="shared" si="1"/>
        <v>2014</v>
      </c>
      <c r="D815" s="9" t="s">
        <v>11</v>
      </c>
      <c r="E815" s="13">
        <v>272.0</v>
      </c>
      <c r="F815" s="14">
        <v>32980.0</v>
      </c>
      <c r="G815" s="13">
        <v>392.0</v>
      </c>
      <c r="H815" s="13">
        <v>266.0</v>
      </c>
    </row>
    <row r="816">
      <c r="A816" s="9" t="s">
        <v>175</v>
      </c>
      <c r="B816" s="7">
        <v>41752.0</v>
      </c>
      <c r="C816" s="12">
        <f t="shared" si="1"/>
        <v>2014</v>
      </c>
      <c r="D816" s="9" t="s">
        <v>13</v>
      </c>
      <c r="E816" s="13">
        <v>192.0</v>
      </c>
      <c r="F816" s="14">
        <v>73810.0</v>
      </c>
      <c r="G816" s="13">
        <v>310.0</v>
      </c>
      <c r="H816" s="13">
        <v>192.0</v>
      </c>
    </row>
    <row r="817">
      <c r="A817" s="9" t="s">
        <v>176</v>
      </c>
      <c r="B817" s="7">
        <v>41738.0</v>
      </c>
      <c r="C817" s="12">
        <f t="shared" si="1"/>
        <v>2014</v>
      </c>
      <c r="D817" s="9" t="s">
        <v>9</v>
      </c>
      <c r="E817" s="13">
        <v>367.0</v>
      </c>
      <c r="F817" s="14">
        <v>77400.0</v>
      </c>
      <c r="G817" s="13">
        <v>537.0</v>
      </c>
      <c r="H817" s="13">
        <v>360.0</v>
      </c>
    </row>
    <row r="818">
      <c r="A818" s="9" t="s">
        <v>176</v>
      </c>
      <c r="B818" s="7">
        <v>41738.0</v>
      </c>
      <c r="C818" s="12">
        <f t="shared" si="1"/>
        <v>2014</v>
      </c>
      <c r="D818" s="9" t="s">
        <v>10</v>
      </c>
      <c r="E818" s="13">
        <v>363.0</v>
      </c>
      <c r="F818" s="14">
        <v>84504.0</v>
      </c>
      <c r="G818" s="13">
        <v>523.0</v>
      </c>
      <c r="H818" s="13">
        <v>363.0</v>
      </c>
    </row>
    <row r="819">
      <c r="A819" s="9" t="s">
        <v>176</v>
      </c>
      <c r="B819" s="7">
        <v>41738.0</v>
      </c>
      <c r="C819" s="12">
        <f t="shared" si="1"/>
        <v>2014</v>
      </c>
      <c r="D819" s="9" t="s">
        <v>12</v>
      </c>
      <c r="E819" s="13">
        <v>388.0</v>
      </c>
      <c r="F819" s="14">
        <v>4489.0</v>
      </c>
      <c r="G819" s="13">
        <v>520.0</v>
      </c>
      <c r="H819" s="13">
        <v>388.0</v>
      </c>
    </row>
    <row r="820">
      <c r="A820" s="9" t="s">
        <v>176</v>
      </c>
      <c r="B820" s="7">
        <v>41738.0</v>
      </c>
      <c r="C820" s="12">
        <f t="shared" si="1"/>
        <v>2014</v>
      </c>
      <c r="D820" s="9" t="s">
        <v>11</v>
      </c>
      <c r="E820" s="13">
        <v>265.0</v>
      </c>
      <c r="F820" s="14">
        <v>49503.0</v>
      </c>
      <c r="G820" s="13">
        <v>303.0</v>
      </c>
      <c r="H820" s="13">
        <v>261.0</v>
      </c>
    </row>
    <row r="821">
      <c r="A821" s="9" t="s">
        <v>176</v>
      </c>
      <c r="B821" s="7">
        <v>41738.0</v>
      </c>
      <c r="C821" s="12">
        <f t="shared" si="1"/>
        <v>2014</v>
      </c>
      <c r="D821" s="9" t="s">
        <v>13</v>
      </c>
      <c r="E821" s="13">
        <v>199.0</v>
      </c>
      <c r="F821" s="14">
        <v>84100.0</v>
      </c>
      <c r="G821" s="13">
        <v>283.0</v>
      </c>
      <c r="H821" s="13">
        <v>197.0</v>
      </c>
    </row>
    <row r="822">
      <c r="A822" s="9" t="s">
        <v>177</v>
      </c>
      <c r="B822" s="7">
        <v>41717.0</v>
      </c>
      <c r="C822" s="12">
        <f t="shared" si="1"/>
        <v>2014</v>
      </c>
      <c r="D822" s="9" t="s">
        <v>9</v>
      </c>
      <c r="E822" s="13">
        <v>362.0</v>
      </c>
      <c r="F822" s="14">
        <v>78602.0</v>
      </c>
      <c r="G822" s="13">
        <v>577.0</v>
      </c>
      <c r="H822" s="13">
        <v>360.0</v>
      </c>
    </row>
    <row r="823">
      <c r="A823" s="9" t="s">
        <v>177</v>
      </c>
      <c r="B823" s="7">
        <v>41717.0</v>
      </c>
      <c r="C823" s="12">
        <f t="shared" si="1"/>
        <v>2014</v>
      </c>
      <c r="D823" s="9" t="s">
        <v>10</v>
      </c>
      <c r="E823" s="13">
        <v>353.0</v>
      </c>
      <c r="F823" s="14">
        <v>82900.0</v>
      </c>
      <c r="G823" s="13">
        <v>524.0</v>
      </c>
      <c r="H823" s="13">
        <v>352.0</v>
      </c>
    </row>
    <row r="824">
      <c r="A824" s="9" t="s">
        <v>177</v>
      </c>
      <c r="B824" s="7">
        <v>41717.0</v>
      </c>
      <c r="C824" s="12">
        <f t="shared" si="1"/>
        <v>2014</v>
      </c>
      <c r="D824" s="9" t="s">
        <v>12</v>
      </c>
      <c r="E824" s="13">
        <v>360.0</v>
      </c>
      <c r="F824" s="14">
        <v>4289.0</v>
      </c>
      <c r="G824" s="13">
        <v>449.0</v>
      </c>
      <c r="H824" s="13">
        <v>355.0</v>
      </c>
    </row>
    <row r="825">
      <c r="A825" s="9" t="s">
        <v>177</v>
      </c>
      <c r="B825" s="7">
        <v>41717.0</v>
      </c>
      <c r="C825" s="12">
        <f t="shared" si="1"/>
        <v>2014</v>
      </c>
      <c r="D825" s="9" t="s">
        <v>11</v>
      </c>
      <c r="E825" s="13">
        <v>266.0</v>
      </c>
      <c r="F825" s="14">
        <v>53891.0</v>
      </c>
      <c r="G825" s="13">
        <v>356.0</v>
      </c>
      <c r="H825" s="13">
        <v>256.0</v>
      </c>
    </row>
    <row r="826">
      <c r="A826" s="9" t="s">
        <v>177</v>
      </c>
      <c r="B826" s="7">
        <v>41717.0</v>
      </c>
      <c r="C826" s="12">
        <f t="shared" si="1"/>
        <v>2014</v>
      </c>
      <c r="D826" s="9" t="s">
        <v>13</v>
      </c>
      <c r="E826" s="13">
        <v>193.0</v>
      </c>
      <c r="F826" s="14">
        <v>84001.0</v>
      </c>
      <c r="G826" s="13">
        <v>293.0</v>
      </c>
      <c r="H826" s="13">
        <v>192.0</v>
      </c>
    </row>
    <row r="827">
      <c r="A827" s="9" t="s">
        <v>178</v>
      </c>
      <c r="B827" s="7">
        <v>41703.0</v>
      </c>
      <c r="C827" s="12">
        <f t="shared" si="1"/>
        <v>2014</v>
      </c>
      <c r="D827" s="9" t="s">
        <v>9</v>
      </c>
      <c r="E827" s="13">
        <v>365.0</v>
      </c>
      <c r="F827" s="14">
        <v>76999.0</v>
      </c>
      <c r="G827" s="13">
        <v>615.0</v>
      </c>
      <c r="H827" s="13">
        <v>356.0</v>
      </c>
    </row>
    <row r="828">
      <c r="A828" s="9" t="s">
        <v>178</v>
      </c>
      <c r="B828" s="7">
        <v>41703.0</v>
      </c>
      <c r="C828" s="12">
        <f t="shared" si="1"/>
        <v>2014</v>
      </c>
      <c r="D828" s="9" t="s">
        <v>10</v>
      </c>
      <c r="E828" s="13">
        <v>350.0</v>
      </c>
      <c r="F828" s="14">
        <v>80710.0</v>
      </c>
      <c r="G828" s="13">
        <v>499.0</v>
      </c>
      <c r="H828" s="13">
        <v>337.0</v>
      </c>
    </row>
    <row r="829">
      <c r="A829" s="9" t="s">
        <v>178</v>
      </c>
      <c r="B829" s="7">
        <v>41703.0</v>
      </c>
      <c r="C829" s="12">
        <f t="shared" si="1"/>
        <v>2014</v>
      </c>
      <c r="D829" s="9" t="s">
        <v>12</v>
      </c>
      <c r="E829" s="13">
        <v>368.0</v>
      </c>
      <c r="F829" s="14">
        <v>4001.0</v>
      </c>
      <c r="G829" s="13">
        <v>483.0</v>
      </c>
      <c r="H829" s="13">
        <v>340.0</v>
      </c>
    </row>
    <row r="830">
      <c r="A830" s="9" t="s">
        <v>178</v>
      </c>
      <c r="B830" s="7">
        <v>41703.0</v>
      </c>
      <c r="C830" s="12">
        <f t="shared" si="1"/>
        <v>2014</v>
      </c>
      <c r="D830" s="9" t="s">
        <v>11</v>
      </c>
      <c r="E830" s="13">
        <v>265.0</v>
      </c>
      <c r="F830" s="14">
        <v>56302.0</v>
      </c>
      <c r="G830" s="13">
        <v>439.0</v>
      </c>
      <c r="H830" s="13">
        <v>262.0</v>
      </c>
    </row>
    <row r="831">
      <c r="A831" s="9" t="s">
        <v>178</v>
      </c>
      <c r="B831" s="7">
        <v>41703.0</v>
      </c>
      <c r="C831" s="12">
        <f t="shared" si="1"/>
        <v>2014</v>
      </c>
      <c r="D831" s="9" t="s">
        <v>13</v>
      </c>
      <c r="E831" s="13">
        <v>193.0</v>
      </c>
      <c r="F831" s="14">
        <v>82000.0</v>
      </c>
      <c r="G831" s="13">
        <v>292.0</v>
      </c>
      <c r="H831" s="13">
        <v>185.0</v>
      </c>
    </row>
    <row r="832">
      <c r="A832" s="9" t="s">
        <v>179</v>
      </c>
      <c r="B832" s="7">
        <v>41689.0</v>
      </c>
      <c r="C832" s="12">
        <f t="shared" si="1"/>
        <v>2014</v>
      </c>
      <c r="D832" s="9" t="s">
        <v>9</v>
      </c>
      <c r="E832" s="13">
        <v>362.0</v>
      </c>
      <c r="F832" s="14">
        <v>77201.0</v>
      </c>
      <c r="G832" s="13">
        <v>700.0</v>
      </c>
      <c r="H832" s="13">
        <v>358.0</v>
      </c>
    </row>
    <row r="833">
      <c r="A833" s="9" t="s">
        <v>179</v>
      </c>
      <c r="B833" s="7">
        <v>41689.0</v>
      </c>
      <c r="C833" s="12">
        <f t="shared" si="1"/>
        <v>2014</v>
      </c>
      <c r="D833" s="9" t="s">
        <v>10</v>
      </c>
      <c r="E833" s="13">
        <v>355.0</v>
      </c>
      <c r="F833" s="14">
        <v>78604.0</v>
      </c>
      <c r="G833" s="13">
        <v>519.0</v>
      </c>
      <c r="H833" s="13">
        <v>353.0</v>
      </c>
    </row>
    <row r="834">
      <c r="A834" s="9" t="s">
        <v>179</v>
      </c>
      <c r="B834" s="7">
        <v>41689.0</v>
      </c>
      <c r="C834" s="12">
        <f t="shared" si="1"/>
        <v>2014</v>
      </c>
      <c r="D834" s="9" t="s">
        <v>12</v>
      </c>
      <c r="E834" s="13">
        <v>360.0</v>
      </c>
      <c r="F834" s="14">
        <v>3501.0</v>
      </c>
      <c r="G834" s="13">
        <v>478.0</v>
      </c>
      <c r="H834" s="13">
        <v>359.0</v>
      </c>
    </row>
    <row r="835">
      <c r="A835" s="9" t="s">
        <v>179</v>
      </c>
      <c r="B835" s="7">
        <v>41689.0</v>
      </c>
      <c r="C835" s="12">
        <f t="shared" si="1"/>
        <v>2014</v>
      </c>
      <c r="D835" s="9" t="s">
        <v>11</v>
      </c>
      <c r="E835" s="13">
        <v>277.0</v>
      </c>
      <c r="F835" s="14">
        <v>52890.0</v>
      </c>
      <c r="G835" s="13">
        <v>392.0</v>
      </c>
      <c r="H835" s="13">
        <v>273.0</v>
      </c>
    </row>
    <row r="836">
      <c r="A836" s="9" t="s">
        <v>179</v>
      </c>
      <c r="B836" s="7">
        <v>41689.0</v>
      </c>
      <c r="C836" s="12">
        <f t="shared" si="1"/>
        <v>2014</v>
      </c>
      <c r="D836" s="9" t="s">
        <v>13</v>
      </c>
      <c r="E836" s="13">
        <v>193.0</v>
      </c>
      <c r="F836" s="14">
        <v>79000.0</v>
      </c>
      <c r="G836" s="13">
        <v>321.0</v>
      </c>
      <c r="H836" s="13">
        <v>191.0</v>
      </c>
    </row>
    <row r="837">
      <c r="A837" s="9" t="s">
        <v>180</v>
      </c>
      <c r="B837" s="7">
        <v>41675.0</v>
      </c>
      <c r="C837" s="12">
        <f t="shared" si="1"/>
        <v>2014</v>
      </c>
      <c r="D837" s="9" t="s">
        <v>9</v>
      </c>
      <c r="E837" s="13">
        <v>362.0</v>
      </c>
      <c r="F837" s="14">
        <v>71564.0</v>
      </c>
      <c r="G837" s="13">
        <v>719.0</v>
      </c>
      <c r="H837" s="13">
        <v>356.0</v>
      </c>
    </row>
    <row r="838">
      <c r="A838" s="9" t="s">
        <v>180</v>
      </c>
      <c r="B838" s="7">
        <v>41675.0</v>
      </c>
      <c r="C838" s="12">
        <f t="shared" si="1"/>
        <v>2014</v>
      </c>
      <c r="D838" s="9" t="s">
        <v>10</v>
      </c>
      <c r="E838" s="13">
        <v>360.0</v>
      </c>
      <c r="F838" s="14">
        <v>75300.0</v>
      </c>
      <c r="G838" s="13">
        <v>523.0</v>
      </c>
      <c r="H838" s="13">
        <v>360.0</v>
      </c>
    </row>
    <row r="839">
      <c r="A839" s="9" t="s">
        <v>180</v>
      </c>
      <c r="B839" s="7">
        <v>41675.0</v>
      </c>
      <c r="C839" s="12">
        <f t="shared" si="1"/>
        <v>2014</v>
      </c>
      <c r="D839" s="9" t="s">
        <v>12</v>
      </c>
      <c r="E839" s="13">
        <v>361.0</v>
      </c>
      <c r="F839" s="14">
        <v>3051.0</v>
      </c>
      <c r="G839" s="13">
        <v>550.0</v>
      </c>
      <c r="H839" s="13">
        <v>353.0</v>
      </c>
    </row>
    <row r="840">
      <c r="A840" s="9" t="s">
        <v>180</v>
      </c>
      <c r="B840" s="7">
        <v>41675.0</v>
      </c>
      <c r="C840" s="12">
        <f t="shared" si="1"/>
        <v>2014</v>
      </c>
      <c r="D840" s="9" t="s">
        <v>11</v>
      </c>
      <c r="E840" s="13">
        <v>267.0</v>
      </c>
      <c r="F840" s="14">
        <v>51002.0</v>
      </c>
      <c r="G840" s="13">
        <v>364.0</v>
      </c>
      <c r="H840" s="13">
        <v>264.0</v>
      </c>
    </row>
    <row r="841">
      <c r="A841" s="9" t="s">
        <v>180</v>
      </c>
      <c r="B841" s="7">
        <v>41675.0</v>
      </c>
      <c r="C841" s="12">
        <f t="shared" si="1"/>
        <v>2014</v>
      </c>
      <c r="D841" s="9" t="s">
        <v>13</v>
      </c>
      <c r="E841" s="13">
        <v>208.0</v>
      </c>
      <c r="F841" s="14">
        <v>77003.0</v>
      </c>
      <c r="G841" s="13">
        <v>351.0</v>
      </c>
      <c r="H841" s="13">
        <v>205.0</v>
      </c>
    </row>
    <row r="842">
      <c r="A842" s="9" t="s">
        <v>181</v>
      </c>
      <c r="B842" s="7">
        <v>41661.0</v>
      </c>
      <c r="C842" s="12">
        <f t="shared" si="1"/>
        <v>2014</v>
      </c>
      <c r="D842" s="9" t="s">
        <v>9</v>
      </c>
      <c r="E842" s="13">
        <v>368.0</v>
      </c>
      <c r="F842" s="14">
        <v>72290.0</v>
      </c>
      <c r="G842" s="13">
        <v>724.0</v>
      </c>
      <c r="H842" s="13">
        <v>364.0</v>
      </c>
    </row>
    <row r="843">
      <c r="A843" s="9" t="s">
        <v>181</v>
      </c>
      <c r="B843" s="7">
        <v>41661.0</v>
      </c>
      <c r="C843" s="12">
        <f t="shared" si="1"/>
        <v>2014</v>
      </c>
      <c r="D843" s="9" t="s">
        <v>10</v>
      </c>
      <c r="E843" s="13">
        <v>393.0</v>
      </c>
      <c r="F843" s="14">
        <v>79000.0</v>
      </c>
      <c r="G843" s="13">
        <v>512.0</v>
      </c>
      <c r="H843" s="13">
        <v>388.0</v>
      </c>
    </row>
    <row r="844">
      <c r="A844" s="9" t="s">
        <v>181</v>
      </c>
      <c r="B844" s="7">
        <v>41661.0</v>
      </c>
      <c r="C844" s="12">
        <f t="shared" si="1"/>
        <v>2014</v>
      </c>
      <c r="D844" s="9" t="s">
        <v>12</v>
      </c>
      <c r="E844" s="13">
        <v>503.0</v>
      </c>
      <c r="F844" s="14">
        <v>2704.0</v>
      </c>
      <c r="G844" s="13">
        <v>796.0</v>
      </c>
      <c r="H844" s="13">
        <v>503.0</v>
      </c>
    </row>
    <row r="845">
      <c r="A845" s="9" t="s">
        <v>181</v>
      </c>
      <c r="B845" s="7">
        <v>41661.0</v>
      </c>
      <c r="C845" s="12">
        <f t="shared" si="1"/>
        <v>2014</v>
      </c>
      <c r="D845" s="9" t="s">
        <v>11</v>
      </c>
      <c r="E845" s="13">
        <v>264.0</v>
      </c>
      <c r="F845" s="14">
        <v>50001.0</v>
      </c>
      <c r="G845" s="13">
        <v>356.0</v>
      </c>
      <c r="H845" s="13">
        <v>249.0</v>
      </c>
    </row>
    <row r="846">
      <c r="A846" s="9" t="s">
        <v>181</v>
      </c>
      <c r="B846" s="7">
        <v>41661.0</v>
      </c>
      <c r="C846" s="12">
        <f t="shared" si="1"/>
        <v>2014</v>
      </c>
      <c r="D846" s="9" t="s">
        <v>13</v>
      </c>
      <c r="E846" s="13">
        <v>261.0</v>
      </c>
      <c r="F846" s="14">
        <v>78810.0</v>
      </c>
      <c r="G846" s="13">
        <v>373.0</v>
      </c>
      <c r="H846" s="13">
        <v>259.0</v>
      </c>
    </row>
    <row r="847">
      <c r="A847" s="9" t="s">
        <v>182</v>
      </c>
      <c r="B847" s="7">
        <v>41647.0</v>
      </c>
      <c r="C847" s="12">
        <f t="shared" si="1"/>
        <v>2014</v>
      </c>
      <c r="D847" s="9" t="s">
        <v>9</v>
      </c>
      <c r="E847" s="13">
        <v>364.0</v>
      </c>
      <c r="F847" s="14">
        <v>72369.0</v>
      </c>
      <c r="G847" s="13">
        <v>623.0</v>
      </c>
      <c r="H847" s="13">
        <v>361.0</v>
      </c>
    </row>
    <row r="848">
      <c r="A848" s="9" t="s">
        <v>182</v>
      </c>
      <c r="B848" s="7">
        <v>41647.0</v>
      </c>
      <c r="C848" s="12">
        <f t="shared" si="1"/>
        <v>2014</v>
      </c>
      <c r="D848" s="9" t="s">
        <v>10</v>
      </c>
      <c r="E848" s="13">
        <v>386.0</v>
      </c>
      <c r="F848" s="14">
        <v>78700.0</v>
      </c>
      <c r="G848" s="13">
        <v>581.0</v>
      </c>
      <c r="H848" s="13">
        <v>377.0</v>
      </c>
    </row>
    <row r="849">
      <c r="A849" s="9" t="s">
        <v>182</v>
      </c>
      <c r="B849" s="7">
        <v>41647.0</v>
      </c>
      <c r="C849" s="12">
        <f t="shared" si="1"/>
        <v>2014</v>
      </c>
      <c r="D849" s="9" t="s">
        <v>12</v>
      </c>
      <c r="E849" s="13">
        <v>489.0</v>
      </c>
      <c r="F849" s="14">
        <v>1989.0</v>
      </c>
      <c r="G849" s="13">
        <v>542.0</v>
      </c>
      <c r="H849" s="13">
        <v>487.0</v>
      </c>
    </row>
    <row r="850">
      <c r="A850" s="9" t="s">
        <v>182</v>
      </c>
      <c r="B850" s="7">
        <v>41647.0</v>
      </c>
      <c r="C850" s="12">
        <f t="shared" si="1"/>
        <v>2014</v>
      </c>
      <c r="D850" s="9" t="s">
        <v>11</v>
      </c>
      <c r="E850" s="13">
        <v>258.0</v>
      </c>
      <c r="F850" s="14">
        <v>48889.0</v>
      </c>
      <c r="G850" s="13">
        <v>337.0</v>
      </c>
      <c r="H850" s="13">
        <v>252.0</v>
      </c>
    </row>
    <row r="851">
      <c r="A851" s="9" t="s">
        <v>182</v>
      </c>
      <c r="B851" s="7">
        <v>41647.0</v>
      </c>
      <c r="C851" s="12">
        <f t="shared" si="1"/>
        <v>2014</v>
      </c>
      <c r="D851" s="9" t="s">
        <v>13</v>
      </c>
      <c r="E851" s="13">
        <v>261.0</v>
      </c>
      <c r="F851" s="14">
        <v>79000.0</v>
      </c>
      <c r="G851" s="13">
        <v>392.0</v>
      </c>
      <c r="H851" s="13">
        <v>244.0</v>
      </c>
    </row>
    <row r="852">
      <c r="A852" s="9" t="s">
        <v>183</v>
      </c>
      <c r="B852" s="7">
        <v>41626.0</v>
      </c>
      <c r="C852" s="12">
        <f t="shared" si="1"/>
        <v>2013</v>
      </c>
      <c r="D852" s="9" t="s">
        <v>9</v>
      </c>
      <c r="E852" s="13">
        <v>367.0</v>
      </c>
      <c r="F852" s="14">
        <v>74002.0</v>
      </c>
      <c r="G852" s="13">
        <v>574.0</v>
      </c>
      <c r="H852" s="13">
        <v>363.0</v>
      </c>
    </row>
    <row r="853">
      <c r="A853" s="9" t="s">
        <v>183</v>
      </c>
      <c r="B853" s="7">
        <v>41626.0</v>
      </c>
      <c r="C853" s="12">
        <f t="shared" si="1"/>
        <v>2013</v>
      </c>
      <c r="D853" s="9" t="s">
        <v>10</v>
      </c>
      <c r="E853" s="13">
        <v>377.0</v>
      </c>
      <c r="F853" s="14">
        <v>75700.0</v>
      </c>
      <c r="G853" s="13">
        <v>500.0</v>
      </c>
      <c r="H853" s="13">
        <v>357.0</v>
      </c>
    </row>
    <row r="854">
      <c r="A854" s="9" t="s">
        <v>183</v>
      </c>
      <c r="B854" s="7">
        <v>41626.0</v>
      </c>
      <c r="C854" s="12">
        <f t="shared" si="1"/>
        <v>2013</v>
      </c>
      <c r="D854" s="9" t="s">
        <v>12</v>
      </c>
      <c r="E854" s="13">
        <v>524.0</v>
      </c>
      <c r="F854" s="14">
        <v>1812.0</v>
      </c>
      <c r="G854" s="13">
        <v>680.0</v>
      </c>
      <c r="H854" s="13">
        <v>501.0</v>
      </c>
    </row>
    <row r="855">
      <c r="A855" s="9" t="s">
        <v>183</v>
      </c>
      <c r="B855" s="7">
        <v>41626.0</v>
      </c>
      <c r="C855" s="12">
        <f t="shared" si="1"/>
        <v>2013</v>
      </c>
      <c r="D855" s="9" t="s">
        <v>11</v>
      </c>
      <c r="E855" s="13">
        <v>263.0</v>
      </c>
      <c r="F855" s="14">
        <v>48001.0</v>
      </c>
      <c r="G855" s="13">
        <v>338.0</v>
      </c>
      <c r="H855" s="13">
        <v>256.0</v>
      </c>
    </row>
    <row r="856">
      <c r="A856" s="9" t="s">
        <v>183</v>
      </c>
      <c r="B856" s="7">
        <v>41626.0</v>
      </c>
      <c r="C856" s="12">
        <f t="shared" si="1"/>
        <v>2013</v>
      </c>
      <c r="D856" s="9" t="s">
        <v>13</v>
      </c>
      <c r="E856" s="13">
        <v>268.0</v>
      </c>
      <c r="F856" s="14">
        <v>77501.0</v>
      </c>
      <c r="G856" s="13">
        <v>375.0</v>
      </c>
      <c r="H856" s="13">
        <v>268.0</v>
      </c>
    </row>
    <row r="857">
      <c r="A857" s="9" t="s">
        <v>184</v>
      </c>
      <c r="B857" s="7">
        <v>41612.0</v>
      </c>
      <c r="C857" s="12">
        <f t="shared" si="1"/>
        <v>2013</v>
      </c>
      <c r="D857" s="9" t="s">
        <v>9</v>
      </c>
      <c r="E857" s="13">
        <v>364.0</v>
      </c>
      <c r="F857" s="14">
        <v>73160.0</v>
      </c>
      <c r="G857" s="13">
        <v>591.0</v>
      </c>
      <c r="H857" s="13">
        <v>364.0</v>
      </c>
    </row>
    <row r="858">
      <c r="A858" s="9" t="s">
        <v>184</v>
      </c>
      <c r="B858" s="7">
        <v>41612.0</v>
      </c>
      <c r="C858" s="12">
        <f t="shared" si="1"/>
        <v>2013</v>
      </c>
      <c r="D858" s="9" t="s">
        <v>10</v>
      </c>
      <c r="E858" s="13">
        <v>373.0</v>
      </c>
      <c r="F858" s="14">
        <v>73010.0</v>
      </c>
      <c r="G858" s="13">
        <v>549.0</v>
      </c>
      <c r="H858" s="13">
        <v>360.0</v>
      </c>
    </row>
    <row r="859">
      <c r="A859" s="9" t="s">
        <v>184</v>
      </c>
      <c r="B859" s="7">
        <v>41612.0</v>
      </c>
      <c r="C859" s="12">
        <f t="shared" si="1"/>
        <v>2013</v>
      </c>
      <c r="D859" s="9" t="s">
        <v>12</v>
      </c>
      <c r="E859" s="13">
        <v>481.0</v>
      </c>
      <c r="F859" s="14">
        <v>1782.0</v>
      </c>
      <c r="G859" s="13">
        <v>647.0</v>
      </c>
      <c r="H859" s="13">
        <v>473.0</v>
      </c>
    </row>
    <row r="860">
      <c r="A860" s="9" t="s">
        <v>184</v>
      </c>
      <c r="B860" s="7">
        <v>41612.0</v>
      </c>
      <c r="C860" s="12">
        <f t="shared" si="1"/>
        <v>2013</v>
      </c>
      <c r="D860" s="9" t="s">
        <v>11</v>
      </c>
      <c r="E860" s="13">
        <v>258.0</v>
      </c>
      <c r="F860" s="14">
        <v>51112.0</v>
      </c>
      <c r="G860" s="13">
        <v>359.0</v>
      </c>
      <c r="H860" s="13">
        <v>257.0</v>
      </c>
    </row>
    <row r="861">
      <c r="A861" s="9" t="s">
        <v>184</v>
      </c>
      <c r="B861" s="7">
        <v>41612.0</v>
      </c>
      <c r="C861" s="12">
        <f t="shared" si="1"/>
        <v>2013</v>
      </c>
      <c r="D861" s="9" t="s">
        <v>13</v>
      </c>
      <c r="E861" s="13">
        <v>264.0</v>
      </c>
      <c r="F861" s="14">
        <v>76901.0</v>
      </c>
      <c r="G861" s="13">
        <v>365.0</v>
      </c>
      <c r="H861" s="13">
        <v>264.0</v>
      </c>
    </row>
    <row r="862">
      <c r="A862" s="9" t="s">
        <v>185</v>
      </c>
      <c r="B862" s="7">
        <v>41598.0</v>
      </c>
      <c r="C862" s="12">
        <f t="shared" si="1"/>
        <v>2013</v>
      </c>
      <c r="D862" s="9" t="s">
        <v>9</v>
      </c>
      <c r="E862" s="13">
        <v>364.0</v>
      </c>
      <c r="F862" s="14">
        <v>74991.0</v>
      </c>
      <c r="G862" s="13">
        <v>650.0</v>
      </c>
      <c r="H862" s="13">
        <v>361.0</v>
      </c>
    </row>
    <row r="863">
      <c r="A863" s="9" t="s">
        <v>185</v>
      </c>
      <c r="B863" s="7">
        <v>41598.0</v>
      </c>
      <c r="C863" s="12">
        <f t="shared" si="1"/>
        <v>2013</v>
      </c>
      <c r="D863" s="9" t="s">
        <v>10</v>
      </c>
      <c r="E863" s="13">
        <v>379.0</v>
      </c>
      <c r="F863" s="14">
        <v>79300.0</v>
      </c>
      <c r="G863" s="13">
        <v>536.0</v>
      </c>
      <c r="H863" s="13">
        <v>375.0</v>
      </c>
    </row>
    <row r="864">
      <c r="A864" s="9" t="s">
        <v>185</v>
      </c>
      <c r="B864" s="7">
        <v>41598.0</v>
      </c>
      <c r="C864" s="12">
        <f t="shared" si="1"/>
        <v>2013</v>
      </c>
      <c r="D864" s="9" t="s">
        <v>12</v>
      </c>
      <c r="E864" s="13">
        <v>481.0</v>
      </c>
      <c r="F864" s="14">
        <v>1712.0</v>
      </c>
      <c r="G864" s="13">
        <v>543.0</v>
      </c>
      <c r="H864" s="13">
        <v>437.0</v>
      </c>
    </row>
    <row r="865">
      <c r="A865" s="9" t="s">
        <v>185</v>
      </c>
      <c r="B865" s="7">
        <v>41598.0</v>
      </c>
      <c r="C865" s="12">
        <f t="shared" si="1"/>
        <v>2013</v>
      </c>
      <c r="D865" s="9" t="s">
        <v>11</v>
      </c>
      <c r="E865" s="13">
        <v>258.0</v>
      </c>
      <c r="F865" s="14">
        <v>55002.0</v>
      </c>
      <c r="G865" s="13">
        <v>397.0</v>
      </c>
      <c r="H865" s="13">
        <v>252.0</v>
      </c>
    </row>
    <row r="866">
      <c r="A866" s="9" t="s">
        <v>185</v>
      </c>
      <c r="B866" s="7">
        <v>41598.0</v>
      </c>
      <c r="C866" s="12">
        <f t="shared" si="1"/>
        <v>2013</v>
      </c>
      <c r="D866" s="9" t="s">
        <v>13</v>
      </c>
      <c r="E866" s="13">
        <v>266.0</v>
      </c>
      <c r="F866" s="14">
        <v>83000.0</v>
      </c>
      <c r="G866" s="13">
        <v>410.0</v>
      </c>
      <c r="H866" s="13">
        <v>259.0</v>
      </c>
    </row>
    <row r="867">
      <c r="A867" s="9" t="s">
        <v>186</v>
      </c>
      <c r="B867" s="7">
        <v>41584.0</v>
      </c>
      <c r="C867" s="12">
        <f t="shared" si="1"/>
        <v>2013</v>
      </c>
      <c r="D867" s="9" t="s">
        <v>9</v>
      </c>
      <c r="E867" s="13">
        <v>368.0</v>
      </c>
      <c r="F867" s="14">
        <v>72609.0</v>
      </c>
      <c r="G867" s="13">
        <v>590.0</v>
      </c>
      <c r="H867" s="13">
        <v>368.0</v>
      </c>
    </row>
    <row r="868">
      <c r="A868" s="9" t="s">
        <v>186</v>
      </c>
      <c r="B868" s="7">
        <v>41584.0</v>
      </c>
      <c r="C868" s="12">
        <f t="shared" si="1"/>
        <v>2013</v>
      </c>
      <c r="D868" s="9" t="s">
        <v>10</v>
      </c>
      <c r="E868" s="13">
        <v>376.0</v>
      </c>
      <c r="F868" s="14">
        <v>84578.0</v>
      </c>
      <c r="G868" s="13">
        <v>482.0</v>
      </c>
      <c r="H868" s="13">
        <v>376.0</v>
      </c>
    </row>
    <row r="869">
      <c r="A869" s="9" t="s">
        <v>186</v>
      </c>
      <c r="B869" s="7">
        <v>41584.0</v>
      </c>
      <c r="C869" s="12">
        <f t="shared" si="1"/>
        <v>2013</v>
      </c>
      <c r="D869" s="9" t="s">
        <v>12</v>
      </c>
      <c r="E869" s="13">
        <v>487.0</v>
      </c>
      <c r="F869" s="14">
        <v>1710.0</v>
      </c>
      <c r="G869" s="13">
        <v>569.0</v>
      </c>
      <c r="H869" s="13">
        <v>487.0</v>
      </c>
    </row>
    <row r="870">
      <c r="A870" s="9" t="s">
        <v>186</v>
      </c>
      <c r="B870" s="7">
        <v>41584.0</v>
      </c>
      <c r="C870" s="12">
        <f t="shared" si="1"/>
        <v>2013</v>
      </c>
      <c r="D870" s="9" t="s">
        <v>11</v>
      </c>
      <c r="E870" s="13">
        <v>257.0</v>
      </c>
      <c r="F870" s="14">
        <v>55503.0</v>
      </c>
      <c r="G870" s="13">
        <v>427.0</v>
      </c>
      <c r="H870" s="13">
        <v>256.0</v>
      </c>
    </row>
    <row r="871">
      <c r="A871" s="9" t="s">
        <v>186</v>
      </c>
      <c r="B871" s="7">
        <v>41584.0</v>
      </c>
      <c r="C871" s="12">
        <f t="shared" si="1"/>
        <v>2013</v>
      </c>
      <c r="D871" s="9" t="s">
        <v>13</v>
      </c>
      <c r="E871" s="13">
        <v>273.0</v>
      </c>
      <c r="F871" s="14">
        <v>89001.0</v>
      </c>
      <c r="G871" s="13">
        <v>379.0</v>
      </c>
      <c r="H871" s="13">
        <v>270.0</v>
      </c>
    </row>
    <row r="872">
      <c r="A872" s="9" t="s">
        <v>187</v>
      </c>
      <c r="B872" s="7">
        <v>41570.0</v>
      </c>
      <c r="C872" s="12">
        <f t="shared" si="1"/>
        <v>2013</v>
      </c>
      <c r="D872" s="9" t="s">
        <v>9</v>
      </c>
      <c r="E872" s="13">
        <v>373.0</v>
      </c>
      <c r="F872" s="14">
        <v>76889.0</v>
      </c>
      <c r="G872" s="13">
        <v>596.0</v>
      </c>
      <c r="H872" s="13">
        <v>373.0</v>
      </c>
    </row>
    <row r="873">
      <c r="A873" s="9" t="s">
        <v>187</v>
      </c>
      <c r="B873" s="7">
        <v>41570.0</v>
      </c>
      <c r="C873" s="12">
        <f t="shared" si="1"/>
        <v>2013</v>
      </c>
      <c r="D873" s="9" t="s">
        <v>10</v>
      </c>
      <c r="E873" s="13">
        <v>382.0</v>
      </c>
      <c r="F873" s="14">
        <v>87910.0</v>
      </c>
      <c r="G873" s="13">
        <v>515.0</v>
      </c>
      <c r="H873" s="13">
        <v>376.0</v>
      </c>
    </row>
    <row r="874">
      <c r="A874" s="9" t="s">
        <v>187</v>
      </c>
      <c r="B874" s="7">
        <v>41570.0</v>
      </c>
      <c r="C874" s="12">
        <f t="shared" si="1"/>
        <v>2013</v>
      </c>
      <c r="D874" s="9" t="s">
        <v>12</v>
      </c>
      <c r="E874" s="13">
        <v>482.0</v>
      </c>
      <c r="F874" s="14">
        <v>1804.0</v>
      </c>
      <c r="G874" s="13">
        <v>586.0</v>
      </c>
      <c r="H874" s="13">
        <v>481.0</v>
      </c>
    </row>
    <row r="875">
      <c r="A875" s="9" t="s">
        <v>187</v>
      </c>
      <c r="B875" s="7">
        <v>41570.0</v>
      </c>
      <c r="C875" s="12">
        <f t="shared" si="1"/>
        <v>2013</v>
      </c>
      <c r="D875" s="9" t="s">
        <v>11</v>
      </c>
      <c r="E875" s="13">
        <v>263.0</v>
      </c>
      <c r="F875" s="14">
        <v>68002.0</v>
      </c>
      <c r="G875" s="13">
        <v>358.0</v>
      </c>
      <c r="H875" s="13">
        <v>262.0</v>
      </c>
    </row>
    <row r="876">
      <c r="A876" s="9" t="s">
        <v>187</v>
      </c>
      <c r="B876" s="7">
        <v>41570.0</v>
      </c>
      <c r="C876" s="12">
        <f t="shared" si="1"/>
        <v>2013</v>
      </c>
      <c r="D876" s="9" t="s">
        <v>13</v>
      </c>
      <c r="E876" s="13">
        <v>269.0</v>
      </c>
      <c r="F876" s="14">
        <v>92289.0</v>
      </c>
      <c r="G876" s="13">
        <v>337.0</v>
      </c>
      <c r="H876" s="13">
        <v>264.0</v>
      </c>
    </row>
    <row r="877">
      <c r="A877" s="9" t="s">
        <v>188</v>
      </c>
      <c r="B877" s="7">
        <v>41556.0</v>
      </c>
      <c r="C877" s="12">
        <f t="shared" si="1"/>
        <v>2013</v>
      </c>
      <c r="D877" s="9" t="s">
        <v>9</v>
      </c>
      <c r="E877" s="13">
        <v>365.0</v>
      </c>
      <c r="F877" s="14">
        <v>85000.0</v>
      </c>
      <c r="G877" s="13">
        <v>615.0</v>
      </c>
      <c r="H877" s="13">
        <v>361.0</v>
      </c>
    </row>
    <row r="878">
      <c r="A878" s="9" t="s">
        <v>188</v>
      </c>
      <c r="B878" s="7">
        <v>41556.0</v>
      </c>
      <c r="C878" s="12">
        <f t="shared" si="1"/>
        <v>2013</v>
      </c>
      <c r="D878" s="9" t="s">
        <v>10</v>
      </c>
      <c r="E878" s="13">
        <v>376.0</v>
      </c>
      <c r="F878" s="14">
        <v>93500.0</v>
      </c>
      <c r="G878" s="13">
        <v>649.0</v>
      </c>
      <c r="H878" s="13">
        <v>373.0</v>
      </c>
    </row>
    <row r="879">
      <c r="A879" s="9" t="s">
        <v>188</v>
      </c>
      <c r="B879" s="7">
        <v>41556.0</v>
      </c>
      <c r="C879" s="12">
        <f t="shared" si="1"/>
        <v>2013</v>
      </c>
      <c r="D879" s="9" t="s">
        <v>12</v>
      </c>
      <c r="E879" s="13">
        <v>481.0</v>
      </c>
      <c r="F879" s="14">
        <v>1961.0</v>
      </c>
      <c r="G879" s="13">
        <v>567.0</v>
      </c>
      <c r="H879" s="13">
        <v>475.0</v>
      </c>
    </row>
    <row r="880">
      <c r="A880" s="9" t="s">
        <v>188</v>
      </c>
      <c r="B880" s="7">
        <v>41556.0</v>
      </c>
      <c r="C880" s="12">
        <f t="shared" si="1"/>
        <v>2013</v>
      </c>
      <c r="D880" s="9" t="s">
        <v>11</v>
      </c>
      <c r="E880" s="13">
        <v>261.0</v>
      </c>
      <c r="F880" s="14">
        <v>76310.0</v>
      </c>
      <c r="G880" s="13">
        <v>315.0</v>
      </c>
      <c r="H880" s="13">
        <v>261.0</v>
      </c>
    </row>
    <row r="881">
      <c r="A881" s="9" t="s">
        <v>188</v>
      </c>
      <c r="B881" s="7">
        <v>41556.0</v>
      </c>
      <c r="C881" s="12">
        <f t="shared" si="1"/>
        <v>2013</v>
      </c>
      <c r="D881" s="9" t="s">
        <v>13</v>
      </c>
      <c r="E881" s="13">
        <v>342.0</v>
      </c>
      <c r="F881" s="14">
        <v>93889.0</v>
      </c>
      <c r="G881" s="13">
        <v>483.0</v>
      </c>
      <c r="H881" s="13">
        <v>330.0</v>
      </c>
    </row>
    <row r="882">
      <c r="A882" s="9" t="s">
        <v>189</v>
      </c>
      <c r="B882" s="7">
        <v>41535.0</v>
      </c>
      <c r="C882" s="12">
        <f t="shared" si="1"/>
        <v>2013</v>
      </c>
      <c r="D882" s="9" t="s">
        <v>9</v>
      </c>
      <c r="E882" s="13">
        <v>370.0</v>
      </c>
      <c r="F882" s="14">
        <v>83751.0</v>
      </c>
      <c r="G882" s="13">
        <v>654.0</v>
      </c>
      <c r="H882" s="13">
        <v>361.0</v>
      </c>
    </row>
    <row r="883">
      <c r="A883" s="9" t="s">
        <v>189</v>
      </c>
      <c r="B883" s="7">
        <v>41535.0</v>
      </c>
      <c r="C883" s="12">
        <f t="shared" si="1"/>
        <v>2013</v>
      </c>
      <c r="D883" s="9" t="s">
        <v>10</v>
      </c>
      <c r="E883" s="13">
        <v>377.0</v>
      </c>
      <c r="F883" s="14">
        <v>86239.0</v>
      </c>
      <c r="G883" s="13">
        <v>703.0</v>
      </c>
      <c r="H883" s="13">
        <v>368.0</v>
      </c>
    </row>
    <row r="884">
      <c r="A884" s="9" t="s">
        <v>189</v>
      </c>
      <c r="B884" s="7">
        <v>41535.0</v>
      </c>
      <c r="C884" s="12">
        <f t="shared" si="1"/>
        <v>2013</v>
      </c>
      <c r="D884" s="9" t="s">
        <v>12</v>
      </c>
      <c r="E884" s="13">
        <v>523.0</v>
      </c>
      <c r="F884" s="14">
        <v>1703.0</v>
      </c>
      <c r="G884" s="13">
        <v>579.0</v>
      </c>
      <c r="H884" s="13">
        <v>521.0</v>
      </c>
    </row>
    <row r="885">
      <c r="A885" s="9" t="s">
        <v>189</v>
      </c>
      <c r="B885" s="7">
        <v>41535.0</v>
      </c>
      <c r="C885" s="12">
        <f t="shared" si="1"/>
        <v>2013</v>
      </c>
      <c r="D885" s="9" t="s">
        <v>11</v>
      </c>
      <c r="E885" s="13">
        <v>263.0</v>
      </c>
      <c r="F885" s="14">
        <v>76001.0</v>
      </c>
      <c r="G885" s="13">
        <v>321.0</v>
      </c>
      <c r="H885" s="13">
        <v>257.0</v>
      </c>
    </row>
    <row r="886">
      <c r="A886" s="9" t="s">
        <v>189</v>
      </c>
      <c r="B886" s="7">
        <v>41535.0</v>
      </c>
      <c r="C886" s="12">
        <f t="shared" si="1"/>
        <v>2013</v>
      </c>
      <c r="D886" s="9" t="s">
        <v>13</v>
      </c>
      <c r="E886" s="13">
        <v>261.0</v>
      </c>
      <c r="F886" s="14">
        <v>87001.0</v>
      </c>
      <c r="G886" s="13">
        <v>459.0</v>
      </c>
      <c r="H886" s="13">
        <v>253.0</v>
      </c>
    </row>
    <row r="887">
      <c r="A887" s="9" t="s">
        <v>190</v>
      </c>
      <c r="B887" s="7">
        <v>41521.0</v>
      </c>
      <c r="C887" s="12">
        <f t="shared" si="1"/>
        <v>2013</v>
      </c>
      <c r="D887" s="9" t="s">
        <v>9</v>
      </c>
      <c r="E887" s="13">
        <v>366.0</v>
      </c>
      <c r="F887" s="14">
        <v>77304.0</v>
      </c>
      <c r="G887" s="13">
        <v>609.0</v>
      </c>
      <c r="H887" s="13">
        <v>365.0</v>
      </c>
    </row>
    <row r="888">
      <c r="A888" s="9" t="s">
        <v>190</v>
      </c>
      <c r="B888" s="7">
        <v>41521.0</v>
      </c>
      <c r="C888" s="12">
        <f t="shared" si="1"/>
        <v>2013</v>
      </c>
      <c r="D888" s="9" t="s">
        <v>10</v>
      </c>
      <c r="E888" s="13">
        <v>381.0</v>
      </c>
      <c r="F888" s="14">
        <v>77100.0</v>
      </c>
      <c r="G888" s="13">
        <v>623.0</v>
      </c>
      <c r="H888" s="13">
        <v>378.0</v>
      </c>
    </row>
    <row r="889">
      <c r="A889" s="9" t="s">
        <v>190</v>
      </c>
      <c r="B889" s="7">
        <v>41521.0</v>
      </c>
      <c r="C889" s="12">
        <f t="shared" si="1"/>
        <v>2013</v>
      </c>
      <c r="D889" s="9" t="s">
        <v>12</v>
      </c>
      <c r="E889" s="13">
        <v>481.0</v>
      </c>
      <c r="F889" s="14">
        <v>1660.0</v>
      </c>
      <c r="G889" s="13">
        <v>569.0</v>
      </c>
      <c r="H889" s="13">
        <v>481.0</v>
      </c>
    </row>
    <row r="890">
      <c r="A890" s="9" t="s">
        <v>190</v>
      </c>
      <c r="B890" s="7">
        <v>41521.0</v>
      </c>
      <c r="C890" s="12">
        <f t="shared" si="1"/>
        <v>2013</v>
      </c>
      <c r="D890" s="9" t="s">
        <v>11</v>
      </c>
      <c r="E890" s="13">
        <v>258.0</v>
      </c>
      <c r="F890" s="14">
        <v>73999.0</v>
      </c>
      <c r="G890" s="13">
        <v>340.0</v>
      </c>
      <c r="H890" s="13">
        <v>254.0</v>
      </c>
    </row>
    <row r="891">
      <c r="A891" s="9" t="s">
        <v>190</v>
      </c>
      <c r="B891" s="7">
        <v>41521.0</v>
      </c>
      <c r="C891" s="12">
        <f t="shared" si="1"/>
        <v>2013</v>
      </c>
      <c r="D891" s="9" t="s">
        <v>13</v>
      </c>
      <c r="E891" s="13">
        <v>263.0</v>
      </c>
      <c r="F891" s="14">
        <v>80000.0</v>
      </c>
      <c r="G891" s="13">
        <v>431.0</v>
      </c>
      <c r="H891" s="13">
        <v>181.0</v>
      </c>
    </row>
    <row r="892">
      <c r="A892" s="9" t="s">
        <v>191</v>
      </c>
      <c r="B892" s="7">
        <v>41507.0</v>
      </c>
      <c r="C892" s="12">
        <f t="shared" si="1"/>
        <v>2013</v>
      </c>
      <c r="D892" s="9" t="s">
        <v>9</v>
      </c>
      <c r="E892" s="13">
        <v>366.0</v>
      </c>
      <c r="F892" s="14">
        <v>76223.0</v>
      </c>
      <c r="G892" s="13">
        <v>596.0</v>
      </c>
      <c r="H892" s="13">
        <v>360.0</v>
      </c>
    </row>
    <row r="893">
      <c r="A893" s="9" t="s">
        <v>191</v>
      </c>
      <c r="B893" s="7">
        <v>41507.0</v>
      </c>
      <c r="C893" s="12">
        <f t="shared" si="1"/>
        <v>2013</v>
      </c>
      <c r="D893" s="9" t="s">
        <v>10</v>
      </c>
      <c r="E893" s="13">
        <v>375.0</v>
      </c>
      <c r="F893" s="14">
        <v>76607.0</v>
      </c>
      <c r="G893" s="13">
        <v>627.0</v>
      </c>
      <c r="H893" s="13">
        <v>371.0</v>
      </c>
    </row>
    <row r="894">
      <c r="A894" s="9" t="s">
        <v>191</v>
      </c>
      <c r="B894" s="7">
        <v>41507.0</v>
      </c>
      <c r="C894" s="12">
        <f t="shared" si="1"/>
        <v>2013</v>
      </c>
      <c r="D894" s="9" t="s">
        <v>12</v>
      </c>
      <c r="E894" s="13">
        <v>491.0</v>
      </c>
      <c r="F894" s="14">
        <v>1722.0</v>
      </c>
      <c r="G894" s="13">
        <v>615.0</v>
      </c>
      <c r="H894" s="13">
        <v>449.0</v>
      </c>
    </row>
    <row r="895">
      <c r="A895" s="9" t="s">
        <v>191</v>
      </c>
      <c r="B895" s="7">
        <v>41507.0</v>
      </c>
      <c r="C895" s="12">
        <f t="shared" si="1"/>
        <v>2013</v>
      </c>
      <c r="D895" s="9" t="s">
        <v>11</v>
      </c>
      <c r="E895" s="13">
        <v>263.0</v>
      </c>
      <c r="F895" s="14">
        <v>71001.0</v>
      </c>
      <c r="G895" s="13">
        <v>385.0</v>
      </c>
      <c r="H895" s="13">
        <v>257.0</v>
      </c>
    </row>
    <row r="896">
      <c r="A896" s="9" t="s">
        <v>191</v>
      </c>
      <c r="B896" s="7">
        <v>41507.0</v>
      </c>
      <c r="C896" s="12">
        <f t="shared" si="1"/>
        <v>2013</v>
      </c>
      <c r="D896" s="9" t="s">
        <v>13</v>
      </c>
      <c r="E896" s="13">
        <v>264.0</v>
      </c>
      <c r="F896" s="14">
        <v>79223.0</v>
      </c>
      <c r="G896" s="13">
        <v>385.0</v>
      </c>
      <c r="H896" s="13">
        <v>264.0</v>
      </c>
    </row>
    <row r="897">
      <c r="A897" s="9" t="s">
        <v>192</v>
      </c>
      <c r="B897" s="7">
        <v>41493.0</v>
      </c>
      <c r="C897" s="12">
        <f t="shared" si="1"/>
        <v>2013</v>
      </c>
      <c r="D897" s="9" t="s">
        <v>9</v>
      </c>
      <c r="E897" s="13">
        <v>373.0</v>
      </c>
      <c r="F897" s="14">
        <v>75556.0</v>
      </c>
      <c r="G897" s="13">
        <v>754.0</v>
      </c>
      <c r="H897" s="13">
        <v>371.0</v>
      </c>
    </row>
    <row r="898">
      <c r="A898" s="9" t="s">
        <v>192</v>
      </c>
      <c r="B898" s="7">
        <v>41493.0</v>
      </c>
      <c r="C898" s="12">
        <f t="shared" si="1"/>
        <v>2013</v>
      </c>
      <c r="D898" s="9" t="s">
        <v>10</v>
      </c>
      <c r="E898" s="13">
        <v>380.0</v>
      </c>
      <c r="F898" s="14">
        <v>77600.0</v>
      </c>
      <c r="G898" s="13">
        <v>682.0</v>
      </c>
      <c r="H898" s="13">
        <v>373.0</v>
      </c>
    </row>
    <row r="899">
      <c r="A899" s="9" t="s">
        <v>192</v>
      </c>
      <c r="B899" s="7">
        <v>41493.0</v>
      </c>
      <c r="C899" s="12">
        <f t="shared" si="1"/>
        <v>2013</v>
      </c>
      <c r="D899" s="9" t="s">
        <v>12</v>
      </c>
      <c r="E899" s="13">
        <v>482.0</v>
      </c>
      <c r="F899" s="14">
        <v>1792.0</v>
      </c>
      <c r="G899" s="13">
        <v>568.0</v>
      </c>
      <c r="H899" s="13">
        <v>481.0</v>
      </c>
    </row>
    <row r="900">
      <c r="A900" s="9" t="s">
        <v>192</v>
      </c>
      <c r="B900" s="7">
        <v>41493.0</v>
      </c>
      <c r="C900" s="12">
        <f t="shared" si="1"/>
        <v>2013</v>
      </c>
      <c r="D900" s="9" t="s">
        <v>11</v>
      </c>
      <c r="E900" s="13">
        <v>258.0</v>
      </c>
      <c r="F900" s="14">
        <v>68251.0</v>
      </c>
      <c r="G900" s="13">
        <v>364.0</v>
      </c>
      <c r="H900" s="13">
        <v>257.0</v>
      </c>
    </row>
    <row r="901">
      <c r="A901" s="9" t="s">
        <v>192</v>
      </c>
      <c r="B901" s="7">
        <v>41493.0</v>
      </c>
      <c r="C901" s="12">
        <f t="shared" si="1"/>
        <v>2013</v>
      </c>
      <c r="D901" s="9" t="s">
        <v>13</v>
      </c>
      <c r="E901" s="13">
        <v>264.0</v>
      </c>
      <c r="F901" s="14">
        <v>77989.0</v>
      </c>
      <c r="G901" s="13">
        <v>407.0</v>
      </c>
      <c r="H901" s="13">
        <v>261.0</v>
      </c>
    </row>
    <row r="902">
      <c r="A902" s="9" t="s">
        <v>193</v>
      </c>
      <c r="B902" s="7">
        <v>41472.0</v>
      </c>
      <c r="C902" s="12">
        <f t="shared" si="1"/>
        <v>2013</v>
      </c>
      <c r="D902" s="9" t="s">
        <v>9</v>
      </c>
      <c r="E902" s="13">
        <v>334.0</v>
      </c>
      <c r="F902" s="14">
        <v>73989.0</v>
      </c>
      <c r="G902" s="13">
        <v>621.0</v>
      </c>
      <c r="H902" s="13">
        <v>332.0</v>
      </c>
    </row>
    <row r="903">
      <c r="A903" s="9" t="s">
        <v>193</v>
      </c>
      <c r="B903" s="7">
        <v>41472.0</v>
      </c>
      <c r="C903" s="12">
        <f t="shared" si="1"/>
        <v>2013</v>
      </c>
      <c r="D903" s="9" t="s">
        <v>10</v>
      </c>
      <c r="E903" s="13">
        <v>303.0</v>
      </c>
      <c r="F903" s="14">
        <v>76389.0</v>
      </c>
      <c r="G903" s="13">
        <v>574.0</v>
      </c>
      <c r="H903" s="13">
        <v>301.0</v>
      </c>
    </row>
    <row r="904">
      <c r="A904" s="9" t="s">
        <v>193</v>
      </c>
      <c r="B904" s="7">
        <v>41472.0</v>
      </c>
      <c r="C904" s="12">
        <f t="shared" si="1"/>
        <v>2013</v>
      </c>
      <c r="D904" s="9" t="s">
        <v>12</v>
      </c>
      <c r="E904" s="13">
        <v>526.0</v>
      </c>
      <c r="F904" s="14">
        <v>1712.0</v>
      </c>
      <c r="G904" s="13">
        <v>652.0</v>
      </c>
      <c r="H904" s="13">
        <v>516.0</v>
      </c>
    </row>
    <row r="905">
      <c r="A905" s="9" t="s">
        <v>193</v>
      </c>
      <c r="B905" s="7">
        <v>41472.0</v>
      </c>
      <c r="C905" s="12">
        <f t="shared" si="1"/>
        <v>2013</v>
      </c>
      <c r="D905" s="9" t="s">
        <v>11</v>
      </c>
      <c r="E905" s="13">
        <v>232.0</v>
      </c>
      <c r="F905" s="14">
        <v>65036.0</v>
      </c>
      <c r="G905" s="13">
        <v>335.0</v>
      </c>
      <c r="H905" s="13">
        <v>226.0</v>
      </c>
    </row>
    <row r="906">
      <c r="A906" s="9" t="s">
        <v>193</v>
      </c>
      <c r="B906" s="7">
        <v>41472.0</v>
      </c>
      <c r="C906" s="12">
        <f t="shared" si="1"/>
        <v>2013</v>
      </c>
      <c r="D906" s="9" t="s">
        <v>13</v>
      </c>
      <c r="E906" s="13">
        <v>240.0</v>
      </c>
      <c r="F906" s="14">
        <v>76802.0</v>
      </c>
      <c r="G906" s="13">
        <v>425.0</v>
      </c>
      <c r="H906" s="13">
        <v>237.0</v>
      </c>
    </row>
    <row r="907">
      <c r="A907" s="9" t="s">
        <v>194</v>
      </c>
      <c r="B907" s="7">
        <v>41458.0</v>
      </c>
      <c r="C907" s="12">
        <f t="shared" si="1"/>
        <v>2013</v>
      </c>
      <c r="D907" s="9" t="s">
        <v>9</v>
      </c>
      <c r="E907" s="13">
        <v>338.0</v>
      </c>
      <c r="F907" s="14">
        <v>73100.0</v>
      </c>
      <c r="G907" s="13">
        <v>716.0</v>
      </c>
      <c r="H907" s="13">
        <v>328.0</v>
      </c>
    </row>
    <row r="908">
      <c r="A908" s="9" t="s">
        <v>194</v>
      </c>
      <c r="B908" s="7">
        <v>41458.0</v>
      </c>
      <c r="C908" s="12">
        <f t="shared" si="1"/>
        <v>2013</v>
      </c>
      <c r="D908" s="9" t="s">
        <v>10</v>
      </c>
      <c r="E908" s="13">
        <v>331.0</v>
      </c>
      <c r="F908" s="14">
        <v>77110.0</v>
      </c>
      <c r="G908" s="13">
        <v>652.0</v>
      </c>
      <c r="H908" s="13">
        <v>325.0</v>
      </c>
    </row>
    <row r="909">
      <c r="A909" s="9" t="s">
        <v>194</v>
      </c>
      <c r="B909" s="7">
        <v>41458.0</v>
      </c>
      <c r="C909" s="12">
        <f t="shared" si="1"/>
        <v>2013</v>
      </c>
      <c r="D909" s="9" t="s">
        <v>12</v>
      </c>
      <c r="E909" s="13">
        <v>538.0</v>
      </c>
      <c r="F909" s="14">
        <v>1610.0</v>
      </c>
      <c r="G909" s="13">
        <v>679.0</v>
      </c>
      <c r="H909" s="13">
        <v>536.0</v>
      </c>
    </row>
    <row r="910">
      <c r="A910" s="9" t="s">
        <v>194</v>
      </c>
      <c r="B910" s="7">
        <v>41458.0</v>
      </c>
      <c r="C910" s="12">
        <f t="shared" si="1"/>
        <v>2013</v>
      </c>
      <c r="D910" s="9" t="s">
        <v>11</v>
      </c>
      <c r="E910" s="13">
        <v>226.0</v>
      </c>
      <c r="F910" s="14">
        <v>61011.0</v>
      </c>
      <c r="G910" s="13">
        <v>301.0</v>
      </c>
      <c r="H910" s="13">
        <v>226.0</v>
      </c>
    </row>
    <row r="911">
      <c r="A911" s="9" t="s">
        <v>194</v>
      </c>
      <c r="B911" s="7">
        <v>41458.0</v>
      </c>
      <c r="C911" s="12">
        <f t="shared" si="1"/>
        <v>2013</v>
      </c>
      <c r="D911" s="9" t="s">
        <v>13</v>
      </c>
      <c r="E911" s="13">
        <v>288.0</v>
      </c>
      <c r="F911" s="14">
        <v>77000.0</v>
      </c>
      <c r="G911" s="13">
        <v>485.0</v>
      </c>
      <c r="H911" s="13">
        <v>284.0</v>
      </c>
    </row>
    <row r="912">
      <c r="A912" s="9" t="s">
        <v>195</v>
      </c>
      <c r="B912" s="7">
        <v>41444.0</v>
      </c>
      <c r="C912" s="12">
        <f t="shared" si="1"/>
        <v>2013</v>
      </c>
      <c r="D912" s="9" t="s">
        <v>9</v>
      </c>
      <c r="E912" s="13">
        <v>342.0</v>
      </c>
      <c r="F912" s="14">
        <v>69903.0</v>
      </c>
      <c r="G912" s="13">
        <v>788.0</v>
      </c>
      <c r="H912" s="13">
        <v>341.0</v>
      </c>
    </row>
    <row r="913">
      <c r="A913" s="9" t="s">
        <v>195</v>
      </c>
      <c r="B913" s="7">
        <v>41444.0</v>
      </c>
      <c r="C913" s="12">
        <f t="shared" si="1"/>
        <v>2013</v>
      </c>
      <c r="D913" s="9" t="s">
        <v>10</v>
      </c>
      <c r="E913" s="13">
        <v>305.0</v>
      </c>
      <c r="F913" s="14">
        <v>81751.0</v>
      </c>
      <c r="G913" s="13">
        <v>734.0</v>
      </c>
      <c r="H913" s="13">
        <v>304.0</v>
      </c>
    </row>
    <row r="914">
      <c r="A914" s="9" t="s">
        <v>195</v>
      </c>
      <c r="B914" s="7">
        <v>41444.0</v>
      </c>
      <c r="C914" s="12">
        <f t="shared" si="1"/>
        <v>2013</v>
      </c>
      <c r="D914" s="9" t="s">
        <v>12</v>
      </c>
      <c r="E914" s="13">
        <v>554.0</v>
      </c>
      <c r="F914" s="14">
        <v>1712.0</v>
      </c>
      <c r="G914" s="13">
        <v>647.0</v>
      </c>
      <c r="H914" s="13">
        <v>534.0</v>
      </c>
    </row>
    <row r="915">
      <c r="A915" s="9" t="s">
        <v>195</v>
      </c>
      <c r="B915" s="7">
        <v>41444.0</v>
      </c>
      <c r="C915" s="12">
        <f t="shared" si="1"/>
        <v>2013</v>
      </c>
      <c r="D915" s="9" t="s">
        <v>11</v>
      </c>
      <c r="E915" s="13">
        <v>227.0</v>
      </c>
      <c r="F915" s="14">
        <v>59001.0</v>
      </c>
      <c r="G915" s="13">
        <v>289.0</v>
      </c>
      <c r="H915" s="13">
        <v>221.0</v>
      </c>
    </row>
    <row r="916">
      <c r="A916" s="9" t="s">
        <v>195</v>
      </c>
      <c r="B916" s="7">
        <v>41444.0</v>
      </c>
      <c r="C916" s="12">
        <f t="shared" si="1"/>
        <v>2013</v>
      </c>
      <c r="D916" s="9" t="s">
        <v>13</v>
      </c>
      <c r="E916" s="13">
        <v>251.0</v>
      </c>
      <c r="F916" s="14">
        <v>83001.0</v>
      </c>
      <c r="G916" s="13">
        <v>466.0</v>
      </c>
      <c r="H916" s="13">
        <v>250.0</v>
      </c>
    </row>
    <row r="917">
      <c r="A917" s="9" t="s">
        <v>196</v>
      </c>
      <c r="B917" s="7">
        <v>41430.0</v>
      </c>
      <c r="C917" s="12">
        <f t="shared" si="1"/>
        <v>2013</v>
      </c>
      <c r="D917" s="9" t="s">
        <v>9</v>
      </c>
      <c r="E917" s="13">
        <v>341.0</v>
      </c>
      <c r="F917" s="14">
        <v>67301.0</v>
      </c>
      <c r="G917" s="13">
        <v>855.0</v>
      </c>
      <c r="H917" s="13">
        <v>336.0</v>
      </c>
    </row>
    <row r="918">
      <c r="A918" s="9" t="s">
        <v>196</v>
      </c>
      <c r="B918" s="7">
        <v>41430.0</v>
      </c>
      <c r="C918" s="12">
        <f t="shared" si="1"/>
        <v>2013</v>
      </c>
      <c r="D918" s="9" t="s">
        <v>10</v>
      </c>
      <c r="E918" s="13">
        <v>302.0</v>
      </c>
      <c r="F918" s="14">
        <v>75000.0</v>
      </c>
      <c r="G918" s="13">
        <v>732.0</v>
      </c>
      <c r="H918" s="13">
        <v>274.0</v>
      </c>
    </row>
    <row r="919">
      <c r="A919" s="9" t="s">
        <v>196</v>
      </c>
      <c r="B919" s="7">
        <v>41430.0</v>
      </c>
      <c r="C919" s="12">
        <f t="shared" si="1"/>
        <v>2013</v>
      </c>
      <c r="D919" s="9" t="s">
        <v>12</v>
      </c>
      <c r="E919" s="13">
        <v>511.0</v>
      </c>
      <c r="F919" s="14">
        <v>1701.0</v>
      </c>
      <c r="G919" s="13">
        <v>616.0</v>
      </c>
      <c r="H919" s="13">
        <v>479.0</v>
      </c>
    </row>
    <row r="920">
      <c r="A920" s="9" t="s">
        <v>196</v>
      </c>
      <c r="B920" s="7">
        <v>41430.0</v>
      </c>
      <c r="C920" s="12">
        <f t="shared" si="1"/>
        <v>2013</v>
      </c>
      <c r="D920" s="9" t="s">
        <v>11</v>
      </c>
      <c r="E920" s="13">
        <v>227.0</v>
      </c>
      <c r="F920" s="14">
        <v>57989.0</v>
      </c>
      <c r="G920" s="13">
        <v>292.0</v>
      </c>
      <c r="H920" s="13">
        <v>226.0</v>
      </c>
    </row>
    <row r="921">
      <c r="A921" s="9" t="s">
        <v>196</v>
      </c>
      <c r="B921" s="7">
        <v>41430.0</v>
      </c>
      <c r="C921" s="12">
        <f t="shared" si="1"/>
        <v>2013</v>
      </c>
      <c r="D921" s="9" t="s">
        <v>13</v>
      </c>
      <c r="E921" s="13">
        <v>239.0</v>
      </c>
      <c r="F921" s="14">
        <v>76000.0</v>
      </c>
      <c r="G921" s="13">
        <v>534.0</v>
      </c>
      <c r="H921" s="13">
        <v>189.0</v>
      </c>
    </row>
    <row r="922">
      <c r="A922" s="9" t="s">
        <v>197</v>
      </c>
      <c r="B922" s="7">
        <v>41416.0</v>
      </c>
      <c r="C922" s="12">
        <f t="shared" si="1"/>
        <v>2013</v>
      </c>
      <c r="D922" s="9" t="s">
        <v>9</v>
      </c>
      <c r="E922" s="13">
        <v>333.0</v>
      </c>
      <c r="F922" s="14">
        <v>64839.0</v>
      </c>
      <c r="G922" s="13">
        <v>888.0</v>
      </c>
      <c r="H922" s="13">
        <v>324.0</v>
      </c>
    </row>
    <row r="923">
      <c r="A923" s="9" t="s">
        <v>197</v>
      </c>
      <c r="B923" s="7">
        <v>41416.0</v>
      </c>
      <c r="C923" s="12">
        <f t="shared" si="1"/>
        <v>2013</v>
      </c>
      <c r="D923" s="9" t="s">
        <v>10</v>
      </c>
      <c r="E923" s="13">
        <v>332.0</v>
      </c>
      <c r="F923" s="14">
        <v>67304.0</v>
      </c>
      <c r="G923" s="13">
        <v>749.0</v>
      </c>
      <c r="H923" s="13">
        <v>329.0</v>
      </c>
    </row>
    <row r="924">
      <c r="A924" s="9" t="s">
        <v>197</v>
      </c>
      <c r="B924" s="7">
        <v>41416.0</v>
      </c>
      <c r="C924" s="12">
        <f t="shared" si="1"/>
        <v>2013</v>
      </c>
      <c r="D924" s="9" t="s">
        <v>12</v>
      </c>
      <c r="E924" s="13">
        <v>507.0</v>
      </c>
      <c r="F924" s="14">
        <v>1663.0</v>
      </c>
      <c r="G924" s="13">
        <v>642.0</v>
      </c>
      <c r="H924" s="13">
        <v>459.0</v>
      </c>
    </row>
    <row r="925">
      <c r="A925" s="9" t="s">
        <v>197</v>
      </c>
      <c r="B925" s="7">
        <v>41416.0</v>
      </c>
      <c r="C925" s="12">
        <f t="shared" si="1"/>
        <v>2013</v>
      </c>
      <c r="D925" s="9" t="s">
        <v>11</v>
      </c>
      <c r="E925" s="13">
        <v>233.0</v>
      </c>
      <c r="F925" s="14">
        <v>56889.0</v>
      </c>
      <c r="G925" s="13">
        <v>288.0</v>
      </c>
      <c r="H925" s="13">
        <v>232.0</v>
      </c>
    </row>
    <row r="926">
      <c r="A926" s="9" t="s">
        <v>197</v>
      </c>
      <c r="B926" s="7">
        <v>41416.0</v>
      </c>
      <c r="C926" s="12">
        <f t="shared" si="1"/>
        <v>2013</v>
      </c>
      <c r="D926" s="9" t="s">
        <v>13</v>
      </c>
      <c r="E926" s="13">
        <v>251.0</v>
      </c>
      <c r="F926" s="14">
        <v>66701.0</v>
      </c>
      <c r="G926" s="13">
        <v>466.0</v>
      </c>
      <c r="H926" s="13">
        <v>239.0</v>
      </c>
    </row>
    <row r="927">
      <c r="A927" s="9" t="s">
        <v>198</v>
      </c>
      <c r="B927" s="7">
        <v>41402.0</v>
      </c>
      <c r="C927" s="12">
        <f t="shared" si="1"/>
        <v>2013</v>
      </c>
      <c r="D927" s="9" t="s">
        <v>9</v>
      </c>
      <c r="E927" s="13">
        <v>336.0</v>
      </c>
      <c r="F927" s="14">
        <v>62999.0</v>
      </c>
      <c r="G927" s="13">
        <v>912.0</v>
      </c>
      <c r="H927" s="13">
        <v>329.0</v>
      </c>
    </row>
    <row r="928">
      <c r="A928" s="9" t="s">
        <v>198</v>
      </c>
      <c r="B928" s="7">
        <v>41402.0</v>
      </c>
      <c r="C928" s="12">
        <f t="shared" si="1"/>
        <v>2013</v>
      </c>
      <c r="D928" s="9" t="s">
        <v>10</v>
      </c>
      <c r="E928" s="13">
        <v>317.0</v>
      </c>
      <c r="F928" s="14">
        <v>61700.0</v>
      </c>
      <c r="G928" s="13">
        <v>601.0</v>
      </c>
      <c r="H928" s="13">
        <v>317.0</v>
      </c>
    </row>
    <row r="929">
      <c r="A929" s="9" t="s">
        <v>198</v>
      </c>
      <c r="B929" s="7">
        <v>41402.0</v>
      </c>
      <c r="C929" s="12">
        <f t="shared" si="1"/>
        <v>2013</v>
      </c>
      <c r="D929" s="9" t="s">
        <v>12</v>
      </c>
      <c r="E929" s="13">
        <v>600.0</v>
      </c>
      <c r="F929" s="14">
        <v>1700.0</v>
      </c>
      <c r="G929" s="13">
        <v>719.0</v>
      </c>
      <c r="H929" s="13">
        <v>595.0</v>
      </c>
    </row>
    <row r="930">
      <c r="A930" s="9" t="s">
        <v>198</v>
      </c>
      <c r="B930" s="7">
        <v>41402.0</v>
      </c>
      <c r="C930" s="12">
        <f t="shared" si="1"/>
        <v>2013</v>
      </c>
      <c r="D930" s="9" t="s">
        <v>11</v>
      </c>
      <c r="E930" s="13">
        <v>225.0</v>
      </c>
      <c r="F930" s="14">
        <v>57051.0</v>
      </c>
      <c r="G930" s="13">
        <v>312.0</v>
      </c>
      <c r="H930" s="13">
        <v>223.0</v>
      </c>
    </row>
    <row r="931">
      <c r="A931" s="9" t="s">
        <v>198</v>
      </c>
      <c r="B931" s="7">
        <v>41402.0</v>
      </c>
      <c r="C931" s="12">
        <f t="shared" si="1"/>
        <v>2013</v>
      </c>
      <c r="D931" s="9" t="s">
        <v>13</v>
      </c>
      <c r="E931" s="13">
        <v>239.0</v>
      </c>
      <c r="F931" s="14">
        <v>62301.0</v>
      </c>
      <c r="G931" s="13">
        <v>447.0</v>
      </c>
      <c r="H931" s="13">
        <v>238.0</v>
      </c>
    </row>
    <row r="932">
      <c r="A932" s="9" t="s">
        <v>199</v>
      </c>
      <c r="B932" s="7">
        <v>41388.0</v>
      </c>
      <c r="C932" s="12">
        <f t="shared" si="1"/>
        <v>2013</v>
      </c>
      <c r="D932" s="9" t="s">
        <v>9</v>
      </c>
      <c r="E932" s="13">
        <v>333.0</v>
      </c>
      <c r="F932" s="14">
        <v>62497.0</v>
      </c>
      <c r="G932" s="13">
        <v>993.0</v>
      </c>
      <c r="H932" s="13">
        <v>333.0</v>
      </c>
    </row>
    <row r="933">
      <c r="A933" s="9" t="s">
        <v>199</v>
      </c>
      <c r="B933" s="7">
        <v>41388.0</v>
      </c>
      <c r="C933" s="12">
        <f t="shared" si="1"/>
        <v>2013</v>
      </c>
      <c r="D933" s="9" t="s">
        <v>10</v>
      </c>
      <c r="E933" s="13">
        <v>310.0</v>
      </c>
      <c r="F933" s="14">
        <v>62000.0</v>
      </c>
      <c r="G933" s="13">
        <v>683.0</v>
      </c>
      <c r="H933" s="13">
        <v>281.0</v>
      </c>
    </row>
    <row r="934">
      <c r="A934" s="9" t="s">
        <v>199</v>
      </c>
      <c r="B934" s="7">
        <v>41388.0</v>
      </c>
      <c r="C934" s="12">
        <f t="shared" si="1"/>
        <v>2013</v>
      </c>
      <c r="D934" s="9" t="s">
        <v>12</v>
      </c>
      <c r="E934" s="13">
        <v>506.0</v>
      </c>
      <c r="F934" s="14">
        <v>1791.0</v>
      </c>
      <c r="G934" s="13">
        <v>545.0</v>
      </c>
      <c r="H934" s="13">
        <v>505.0</v>
      </c>
    </row>
    <row r="935">
      <c r="A935" s="9" t="s">
        <v>199</v>
      </c>
      <c r="B935" s="7">
        <v>41388.0</v>
      </c>
      <c r="C935" s="12">
        <f t="shared" si="1"/>
        <v>2013</v>
      </c>
      <c r="D935" s="9" t="s">
        <v>11</v>
      </c>
      <c r="E935" s="13">
        <v>225.0</v>
      </c>
      <c r="F935" s="14">
        <v>58502.0</v>
      </c>
      <c r="G935" s="13">
        <v>354.0</v>
      </c>
      <c r="H935" s="13">
        <v>218.0</v>
      </c>
    </row>
    <row r="936">
      <c r="A936" s="9" t="s">
        <v>199</v>
      </c>
      <c r="B936" s="7">
        <v>41388.0</v>
      </c>
      <c r="C936" s="12">
        <f t="shared" si="1"/>
        <v>2013</v>
      </c>
      <c r="D936" s="9" t="s">
        <v>13</v>
      </c>
      <c r="E936" s="13">
        <v>240.0</v>
      </c>
      <c r="F936" s="14">
        <v>62000.0</v>
      </c>
      <c r="G936" s="13">
        <v>421.0</v>
      </c>
      <c r="H936" s="13">
        <v>227.0</v>
      </c>
    </row>
    <row r="937">
      <c r="A937" s="9" t="s">
        <v>200</v>
      </c>
      <c r="B937" s="7">
        <v>41374.0</v>
      </c>
      <c r="C937" s="12">
        <f t="shared" si="1"/>
        <v>2013</v>
      </c>
      <c r="D937" s="9" t="s">
        <v>9</v>
      </c>
      <c r="E937" s="13">
        <v>341.0</v>
      </c>
      <c r="F937" s="14">
        <v>61029.0</v>
      </c>
      <c r="G937" s="13">
        <v>966.0</v>
      </c>
      <c r="H937" s="13">
        <v>339.0</v>
      </c>
    </row>
    <row r="938">
      <c r="A938" s="9" t="s">
        <v>200</v>
      </c>
      <c r="B938" s="7">
        <v>41374.0</v>
      </c>
      <c r="C938" s="12">
        <f t="shared" si="1"/>
        <v>2013</v>
      </c>
      <c r="D938" s="9" t="s">
        <v>10</v>
      </c>
      <c r="E938" s="13">
        <v>302.0</v>
      </c>
      <c r="F938" s="14">
        <v>67010.0</v>
      </c>
      <c r="G938" s="13">
        <v>835.0</v>
      </c>
      <c r="H938" s="13">
        <v>287.0</v>
      </c>
    </row>
    <row r="939">
      <c r="A939" s="9" t="s">
        <v>200</v>
      </c>
      <c r="B939" s="7">
        <v>41374.0</v>
      </c>
      <c r="C939" s="12">
        <f t="shared" si="1"/>
        <v>2013</v>
      </c>
      <c r="D939" s="9" t="s">
        <v>12</v>
      </c>
      <c r="E939" s="13">
        <v>506.0</v>
      </c>
      <c r="F939" s="14">
        <v>1812.0</v>
      </c>
      <c r="G939" s="13">
        <v>680.0</v>
      </c>
      <c r="H939" s="13">
        <v>412.0</v>
      </c>
    </row>
    <row r="940">
      <c r="A940" s="9" t="s">
        <v>200</v>
      </c>
      <c r="B940" s="7">
        <v>41374.0</v>
      </c>
      <c r="C940" s="12">
        <f t="shared" si="1"/>
        <v>2013</v>
      </c>
      <c r="D940" s="9" t="s">
        <v>11</v>
      </c>
      <c r="E940" s="13">
        <v>227.0</v>
      </c>
      <c r="F940" s="14">
        <v>56011.0</v>
      </c>
      <c r="G940" s="13">
        <v>334.0</v>
      </c>
      <c r="H940" s="13">
        <v>227.0</v>
      </c>
    </row>
    <row r="941">
      <c r="A941" s="9" t="s">
        <v>200</v>
      </c>
      <c r="B941" s="7">
        <v>41374.0</v>
      </c>
      <c r="C941" s="12">
        <f t="shared" si="1"/>
        <v>2013</v>
      </c>
      <c r="D941" s="9" t="s">
        <v>13</v>
      </c>
      <c r="E941" s="13">
        <v>245.0</v>
      </c>
      <c r="F941" s="14">
        <v>66989.0</v>
      </c>
      <c r="G941" s="13">
        <v>450.0</v>
      </c>
      <c r="H941" s="13">
        <v>244.0</v>
      </c>
    </row>
    <row r="942">
      <c r="A942" s="9" t="s">
        <v>201</v>
      </c>
      <c r="B942" s="7">
        <v>41360.0</v>
      </c>
      <c r="C942" s="12">
        <f t="shared" si="1"/>
        <v>2013</v>
      </c>
      <c r="D942" s="9" t="s">
        <v>9</v>
      </c>
      <c r="E942" s="13">
        <v>337.0</v>
      </c>
      <c r="F942" s="14">
        <v>64209.0</v>
      </c>
      <c r="G942" s="13">
        <v>923.0</v>
      </c>
      <c r="H942" s="13">
        <v>337.0</v>
      </c>
    </row>
    <row r="943">
      <c r="A943" s="9" t="s">
        <v>201</v>
      </c>
      <c r="B943" s="7">
        <v>41360.0</v>
      </c>
      <c r="C943" s="12">
        <f t="shared" si="1"/>
        <v>2013</v>
      </c>
      <c r="D943" s="9" t="s">
        <v>10</v>
      </c>
      <c r="E943" s="13">
        <v>307.0</v>
      </c>
      <c r="F943" s="14">
        <v>73900.0</v>
      </c>
      <c r="G943" s="13">
        <v>940.0</v>
      </c>
      <c r="H943" s="13">
        <v>300.0</v>
      </c>
    </row>
    <row r="944">
      <c r="A944" s="9" t="s">
        <v>201</v>
      </c>
      <c r="B944" s="7">
        <v>41360.0</v>
      </c>
      <c r="C944" s="12">
        <f t="shared" si="1"/>
        <v>2013</v>
      </c>
      <c r="D944" s="9" t="s">
        <v>12</v>
      </c>
      <c r="E944" s="13">
        <v>543.0</v>
      </c>
      <c r="F944" s="14">
        <v>1909.0</v>
      </c>
      <c r="G944" s="13">
        <v>634.0</v>
      </c>
      <c r="H944" s="13">
        <v>543.0</v>
      </c>
    </row>
    <row r="945">
      <c r="A945" s="9" t="s">
        <v>201</v>
      </c>
      <c r="B945" s="7">
        <v>41360.0</v>
      </c>
      <c r="C945" s="12">
        <f t="shared" si="1"/>
        <v>2013</v>
      </c>
      <c r="D945" s="9" t="s">
        <v>11</v>
      </c>
      <c r="E945" s="13">
        <v>225.0</v>
      </c>
      <c r="F945" s="14">
        <v>54111.0</v>
      </c>
      <c r="G945" s="13">
        <v>312.0</v>
      </c>
      <c r="H945" s="13">
        <v>225.0</v>
      </c>
    </row>
    <row r="946">
      <c r="A946" s="9" t="s">
        <v>201</v>
      </c>
      <c r="B946" s="7">
        <v>41360.0</v>
      </c>
      <c r="C946" s="12">
        <f t="shared" si="1"/>
        <v>2013</v>
      </c>
      <c r="D946" s="9" t="s">
        <v>13</v>
      </c>
      <c r="E946" s="13">
        <v>279.0</v>
      </c>
      <c r="F946" s="14">
        <v>73301.0</v>
      </c>
      <c r="G946" s="13">
        <v>635.0</v>
      </c>
      <c r="H946" s="13">
        <v>227.0</v>
      </c>
    </row>
    <row r="947">
      <c r="A947" s="9" t="s">
        <v>202</v>
      </c>
      <c r="B947" s="7">
        <v>41346.0</v>
      </c>
      <c r="C947" s="12">
        <f t="shared" si="1"/>
        <v>2013</v>
      </c>
      <c r="D947" s="9" t="s">
        <v>9</v>
      </c>
      <c r="E947" s="13">
        <v>336.0</v>
      </c>
      <c r="F947" s="14">
        <v>74689.0</v>
      </c>
      <c r="G947" s="13">
        <v>1180.0</v>
      </c>
      <c r="H947" s="13">
        <v>329.0</v>
      </c>
    </row>
    <row r="948">
      <c r="A948" s="9" t="s">
        <v>202</v>
      </c>
      <c r="B948" s="7">
        <v>41346.0</v>
      </c>
      <c r="C948" s="12">
        <f t="shared" si="1"/>
        <v>2013</v>
      </c>
      <c r="D948" s="9" t="s">
        <v>10</v>
      </c>
      <c r="E948" s="13">
        <v>326.0</v>
      </c>
      <c r="F948" s="14">
        <v>58090.0</v>
      </c>
      <c r="G948" s="13">
        <v>1028.0</v>
      </c>
      <c r="H948" s="13">
        <v>326.0</v>
      </c>
    </row>
    <row r="949">
      <c r="A949" s="9" t="s">
        <v>202</v>
      </c>
      <c r="B949" s="7">
        <v>41346.0</v>
      </c>
      <c r="C949" s="12">
        <f t="shared" si="1"/>
        <v>2013</v>
      </c>
      <c r="D949" s="9" t="s">
        <v>12</v>
      </c>
      <c r="E949" s="13">
        <v>510.0</v>
      </c>
      <c r="F949" s="14">
        <v>1895.0</v>
      </c>
      <c r="G949" s="13">
        <v>669.0</v>
      </c>
      <c r="H949" s="13">
        <v>510.0</v>
      </c>
    </row>
    <row r="950">
      <c r="A950" s="9" t="s">
        <v>202</v>
      </c>
      <c r="B950" s="7">
        <v>41346.0</v>
      </c>
      <c r="C950" s="12">
        <f t="shared" si="1"/>
        <v>2013</v>
      </c>
      <c r="D950" s="9" t="s">
        <v>11</v>
      </c>
      <c r="E950" s="13">
        <v>225.0</v>
      </c>
      <c r="F950" s="14">
        <v>53900.0</v>
      </c>
      <c r="G950" s="13">
        <v>374.0</v>
      </c>
      <c r="H950" s="13">
        <v>223.0</v>
      </c>
    </row>
    <row r="951">
      <c r="A951" s="9" t="s">
        <v>202</v>
      </c>
      <c r="B951" s="7">
        <v>41346.0</v>
      </c>
      <c r="C951" s="12">
        <f t="shared" si="1"/>
        <v>2013</v>
      </c>
      <c r="D951" s="9" t="s">
        <v>13</v>
      </c>
      <c r="E951" s="13">
        <v>255.0</v>
      </c>
      <c r="F951" s="14">
        <v>65001.0</v>
      </c>
      <c r="G951" s="13">
        <v>1036.0</v>
      </c>
      <c r="H951" s="13">
        <v>248.0</v>
      </c>
    </row>
    <row r="952">
      <c r="A952" s="9" t="s">
        <v>203</v>
      </c>
      <c r="B952" s="7">
        <v>41325.0</v>
      </c>
      <c r="C952" s="12">
        <f t="shared" si="1"/>
        <v>2013</v>
      </c>
      <c r="D952" s="9" t="s">
        <v>9</v>
      </c>
      <c r="E952" s="13">
        <v>333.0</v>
      </c>
      <c r="F952" s="14">
        <v>78301.0</v>
      </c>
      <c r="G952" s="13">
        <v>427.0</v>
      </c>
      <c r="H952" s="13">
        <v>329.0</v>
      </c>
    </row>
    <row r="953">
      <c r="A953" s="9" t="s">
        <v>203</v>
      </c>
      <c r="B953" s="7">
        <v>41325.0</v>
      </c>
      <c r="C953" s="12">
        <f t="shared" si="1"/>
        <v>2013</v>
      </c>
      <c r="D953" s="9" t="s">
        <v>10</v>
      </c>
      <c r="E953" s="13">
        <v>303.0</v>
      </c>
      <c r="F953" s="14">
        <v>92667.0</v>
      </c>
      <c r="G953" s="13">
        <v>409.0</v>
      </c>
      <c r="H953" s="13">
        <v>299.0</v>
      </c>
    </row>
    <row r="954">
      <c r="A954" s="9" t="s">
        <v>203</v>
      </c>
      <c r="B954" s="7">
        <v>41325.0</v>
      </c>
      <c r="C954" s="12">
        <f t="shared" si="1"/>
        <v>2013</v>
      </c>
      <c r="D954" s="9" t="s">
        <v>12</v>
      </c>
      <c r="E954" s="13">
        <v>506.0</v>
      </c>
      <c r="F954" s="14">
        <v>1512.0</v>
      </c>
      <c r="G954" s="13">
        <v>589.0</v>
      </c>
      <c r="H954" s="13">
        <v>469.0</v>
      </c>
    </row>
    <row r="955">
      <c r="A955" s="9" t="s">
        <v>203</v>
      </c>
      <c r="B955" s="7">
        <v>41325.0</v>
      </c>
      <c r="C955" s="12">
        <f t="shared" si="1"/>
        <v>2013</v>
      </c>
      <c r="D955" s="9" t="s">
        <v>11</v>
      </c>
      <c r="E955" s="13">
        <v>225.0</v>
      </c>
      <c r="F955" s="14">
        <v>53489.0</v>
      </c>
      <c r="G955" s="13">
        <v>285.0</v>
      </c>
      <c r="H955" s="13">
        <v>225.0</v>
      </c>
    </row>
    <row r="956">
      <c r="A956" s="9" t="s">
        <v>203</v>
      </c>
      <c r="B956" s="7">
        <v>41325.0</v>
      </c>
      <c r="C956" s="12">
        <f t="shared" si="1"/>
        <v>2013</v>
      </c>
      <c r="D956" s="9" t="s">
        <v>13</v>
      </c>
      <c r="E956" s="13">
        <v>241.0</v>
      </c>
      <c r="F956" s="14">
        <v>91910.0</v>
      </c>
      <c r="G956" s="13">
        <v>370.0</v>
      </c>
      <c r="H956" s="13">
        <v>200.0</v>
      </c>
    </row>
    <row r="957">
      <c r="A957" s="9" t="s">
        <v>204</v>
      </c>
      <c r="B957" s="7">
        <v>41311.0</v>
      </c>
      <c r="C957" s="12">
        <f t="shared" si="1"/>
        <v>2013</v>
      </c>
      <c r="D957" s="9" t="s">
        <v>9</v>
      </c>
      <c r="E957" s="13">
        <v>335.0</v>
      </c>
      <c r="F957" s="14">
        <v>87109.0</v>
      </c>
      <c r="G957" s="13">
        <v>418.0</v>
      </c>
      <c r="H957" s="13">
        <v>333.0</v>
      </c>
    </row>
    <row r="958">
      <c r="A958" s="9" t="s">
        <v>204</v>
      </c>
      <c r="B958" s="7">
        <v>41311.0</v>
      </c>
      <c r="C958" s="12">
        <f t="shared" si="1"/>
        <v>2013</v>
      </c>
      <c r="D958" s="9" t="s">
        <v>10</v>
      </c>
      <c r="E958" s="13">
        <v>302.0</v>
      </c>
      <c r="F958" s="14">
        <v>92901.0</v>
      </c>
      <c r="G958" s="13">
        <v>431.0</v>
      </c>
      <c r="H958" s="13">
        <v>278.0</v>
      </c>
    </row>
    <row r="959">
      <c r="A959" s="9" t="s">
        <v>204</v>
      </c>
      <c r="B959" s="7">
        <v>41311.0</v>
      </c>
      <c r="C959" s="12">
        <f t="shared" si="1"/>
        <v>2013</v>
      </c>
      <c r="D959" s="9" t="s">
        <v>12</v>
      </c>
      <c r="E959" s="13">
        <v>506.0</v>
      </c>
      <c r="F959" s="14">
        <v>1782.0</v>
      </c>
      <c r="G959" s="13">
        <v>637.0</v>
      </c>
      <c r="H959" s="13">
        <v>502.0</v>
      </c>
    </row>
    <row r="960">
      <c r="A960" s="9" t="s">
        <v>204</v>
      </c>
      <c r="B960" s="7">
        <v>41311.0</v>
      </c>
      <c r="C960" s="12">
        <f t="shared" si="1"/>
        <v>2013</v>
      </c>
      <c r="D960" s="9" t="s">
        <v>11</v>
      </c>
      <c r="E960" s="13">
        <v>230.0</v>
      </c>
      <c r="F960" s="14">
        <v>54989.0</v>
      </c>
      <c r="G960" s="13">
        <v>316.0</v>
      </c>
      <c r="H960" s="13">
        <v>230.0</v>
      </c>
    </row>
    <row r="961">
      <c r="A961" s="9" t="s">
        <v>204</v>
      </c>
      <c r="B961" s="7">
        <v>41311.0</v>
      </c>
      <c r="C961" s="12">
        <f t="shared" si="1"/>
        <v>2013</v>
      </c>
      <c r="D961" s="9" t="s">
        <v>13</v>
      </c>
      <c r="E961" s="13">
        <v>238.0</v>
      </c>
      <c r="F961" s="14">
        <v>94890.0</v>
      </c>
      <c r="G961" s="13">
        <v>295.0</v>
      </c>
      <c r="H961" s="13">
        <v>221.0</v>
      </c>
    </row>
    <row r="962">
      <c r="A962" s="9" t="s">
        <v>205</v>
      </c>
      <c r="B962" s="7">
        <v>41297.0</v>
      </c>
      <c r="C962" s="12">
        <f t="shared" si="1"/>
        <v>2013</v>
      </c>
      <c r="D962" s="9" t="s">
        <v>9</v>
      </c>
      <c r="E962" s="13">
        <v>409.0</v>
      </c>
      <c r="F962" s="14">
        <v>91010.0</v>
      </c>
      <c r="G962" s="13">
        <v>489.0</v>
      </c>
      <c r="H962" s="13">
        <v>409.0</v>
      </c>
    </row>
    <row r="963">
      <c r="A963" s="9" t="s">
        <v>205</v>
      </c>
      <c r="B963" s="7">
        <v>41297.0</v>
      </c>
      <c r="C963" s="12">
        <f t="shared" si="1"/>
        <v>2013</v>
      </c>
      <c r="D963" s="9" t="s">
        <v>10</v>
      </c>
      <c r="E963" s="13">
        <v>351.0</v>
      </c>
      <c r="F963" s="14">
        <v>95501.0</v>
      </c>
      <c r="G963" s="13">
        <v>452.0</v>
      </c>
      <c r="H963" s="13">
        <v>351.0</v>
      </c>
    </row>
    <row r="964">
      <c r="A964" s="9" t="s">
        <v>205</v>
      </c>
      <c r="B964" s="7">
        <v>41297.0</v>
      </c>
      <c r="C964" s="12">
        <f t="shared" si="1"/>
        <v>2013</v>
      </c>
      <c r="D964" s="9" t="s">
        <v>12</v>
      </c>
      <c r="E964" s="13">
        <v>461.0</v>
      </c>
      <c r="F964" s="14">
        <v>1781.0</v>
      </c>
      <c r="G964" s="13">
        <v>530.0</v>
      </c>
      <c r="H964" s="13">
        <v>461.0</v>
      </c>
    </row>
    <row r="965">
      <c r="A965" s="9" t="s">
        <v>205</v>
      </c>
      <c r="B965" s="7">
        <v>41297.0</v>
      </c>
      <c r="C965" s="12">
        <f t="shared" si="1"/>
        <v>2013</v>
      </c>
      <c r="D965" s="9" t="s">
        <v>11</v>
      </c>
      <c r="E965" s="13">
        <v>184.0</v>
      </c>
      <c r="F965" s="14">
        <v>57051.0</v>
      </c>
      <c r="G965" s="13">
        <v>262.0</v>
      </c>
      <c r="H965" s="13">
        <v>184.0</v>
      </c>
    </row>
    <row r="966">
      <c r="A966" s="9" t="s">
        <v>205</v>
      </c>
      <c r="B966" s="7">
        <v>41297.0</v>
      </c>
      <c r="C966" s="12">
        <f t="shared" si="1"/>
        <v>2013</v>
      </c>
      <c r="D966" s="9" t="s">
        <v>13</v>
      </c>
      <c r="E966" s="13">
        <v>251.0</v>
      </c>
      <c r="F966" s="14">
        <v>97889.0</v>
      </c>
      <c r="G966" s="13">
        <v>344.0</v>
      </c>
      <c r="H966" s="13">
        <v>248.0</v>
      </c>
    </row>
    <row r="967">
      <c r="A967" s="9" t="s">
        <v>206</v>
      </c>
      <c r="B967" s="7">
        <v>41283.0</v>
      </c>
      <c r="C967" s="12">
        <f t="shared" si="1"/>
        <v>2013</v>
      </c>
      <c r="D967" s="9" t="s">
        <v>9</v>
      </c>
      <c r="E967" s="13">
        <v>410.0</v>
      </c>
      <c r="F967" s="14">
        <v>92100.0</v>
      </c>
      <c r="G967" s="13">
        <v>555.0</v>
      </c>
      <c r="H967" s="13">
        <v>409.0</v>
      </c>
    </row>
    <row r="968">
      <c r="A968" s="9" t="s">
        <v>206</v>
      </c>
      <c r="B968" s="7">
        <v>41283.0</v>
      </c>
      <c r="C968" s="12">
        <f t="shared" si="1"/>
        <v>2013</v>
      </c>
      <c r="D968" s="9" t="s">
        <v>10</v>
      </c>
      <c r="E968" s="13">
        <v>363.0</v>
      </c>
      <c r="F968" s="14">
        <v>96210.0</v>
      </c>
      <c r="G968" s="13">
        <v>470.0</v>
      </c>
      <c r="H968" s="13">
        <v>363.0</v>
      </c>
    </row>
    <row r="969">
      <c r="A969" s="9" t="s">
        <v>206</v>
      </c>
      <c r="B969" s="7">
        <v>41283.0</v>
      </c>
      <c r="C969" s="12">
        <f t="shared" si="1"/>
        <v>2013</v>
      </c>
      <c r="D969" s="9" t="s">
        <v>12</v>
      </c>
      <c r="E969" s="13">
        <v>462.0</v>
      </c>
      <c r="F969" s="14">
        <v>1933.0</v>
      </c>
      <c r="G969" s="13">
        <v>523.0</v>
      </c>
      <c r="H969" s="13">
        <v>462.0</v>
      </c>
    </row>
    <row r="970">
      <c r="A970" s="9" t="s">
        <v>206</v>
      </c>
      <c r="B970" s="7">
        <v>41283.0</v>
      </c>
      <c r="C970" s="12">
        <f t="shared" si="1"/>
        <v>2013</v>
      </c>
      <c r="D970" s="9" t="s">
        <v>11</v>
      </c>
      <c r="E970" s="13">
        <v>193.0</v>
      </c>
      <c r="F970" s="14">
        <v>60000.0</v>
      </c>
      <c r="G970" s="13">
        <v>244.0</v>
      </c>
      <c r="H970" s="13">
        <v>188.0</v>
      </c>
    </row>
    <row r="971">
      <c r="A971" s="9" t="s">
        <v>206</v>
      </c>
      <c r="B971" s="7">
        <v>41283.0</v>
      </c>
      <c r="C971" s="12">
        <f t="shared" si="1"/>
        <v>2013</v>
      </c>
      <c r="D971" s="9" t="s">
        <v>13</v>
      </c>
      <c r="E971" s="13">
        <v>256.0</v>
      </c>
      <c r="F971" s="14">
        <v>96101.0</v>
      </c>
      <c r="G971" s="13">
        <v>393.0</v>
      </c>
      <c r="H971" s="13">
        <v>256.0</v>
      </c>
    </row>
    <row r="972">
      <c r="A972" s="9" t="s">
        <v>207</v>
      </c>
      <c r="B972" s="7">
        <v>41262.0</v>
      </c>
      <c r="C972" s="12">
        <f t="shared" si="1"/>
        <v>2012</v>
      </c>
      <c r="D972" s="9" t="s">
        <v>9</v>
      </c>
      <c r="E972" s="13">
        <v>395.0</v>
      </c>
      <c r="F972" s="14">
        <v>81889.0</v>
      </c>
      <c r="G972" s="13">
        <v>499.0</v>
      </c>
      <c r="H972" s="13">
        <v>378.0</v>
      </c>
    </row>
    <row r="973">
      <c r="A973" s="9" t="s">
        <v>207</v>
      </c>
      <c r="B973" s="7">
        <v>41262.0</v>
      </c>
      <c r="C973" s="12">
        <f t="shared" si="1"/>
        <v>2012</v>
      </c>
      <c r="D973" s="9" t="s">
        <v>10</v>
      </c>
      <c r="E973" s="13">
        <v>360.0</v>
      </c>
      <c r="F973" s="14">
        <v>93501.0</v>
      </c>
      <c r="G973" s="13">
        <v>478.0</v>
      </c>
      <c r="H973" s="13">
        <v>360.0</v>
      </c>
    </row>
    <row r="974">
      <c r="A974" s="9" t="s">
        <v>207</v>
      </c>
      <c r="B974" s="7">
        <v>41262.0</v>
      </c>
      <c r="C974" s="12">
        <f t="shared" si="1"/>
        <v>2012</v>
      </c>
      <c r="D974" s="9" t="s">
        <v>12</v>
      </c>
      <c r="E974" s="13">
        <v>454.0</v>
      </c>
      <c r="F974" s="14">
        <v>1701.0</v>
      </c>
      <c r="G974" s="13">
        <v>522.0</v>
      </c>
      <c r="H974" s="13">
        <v>440.0</v>
      </c>
    </row>
    <row r="975">
      <c r="A975" s="9" t="s">
        <v>207</v>
      </c>
      <c r="B975" s="7">
        <v>41262.0</v>
      </c>
      <c r="C975" s="12">
        <f t="shared" si="1"/>
        <v>2012</v>
      </c>
      <c r="D975" s="9" t="s">
        <v>11</v>
      </c>
      <c r="E975" s="13">
        <v>182.0</v>
      </c>
      <c r="F975" s="14">
        <v>62201.0</v>
      </c>
      <c r="G975" s="13">
        <v>242.0</v>
      </c>
      <c r="H975" s="13">
        <v>178.0</v>
      </c>
    </row>
    <row r="976">
      <c r="A976" s="9" t="s">
        <v>207</v>
      </c>
      <c r="B976" s="7">
        <v>41262.0</v>
      </c>
      <c r="C976" s="12">
        <f t="shared" si="1"/>
        <v>2012</v>
      </c>
      <c r="D976" s="9" t="s">
        <v>13</v>
      </c>
      <c r="E976" s="13">
        <v>250.0</v>
      </c>
      <c r="F976" s="14">
        <v>95990.0</v>
      </c>
      <c r="G976" s="13">
        <v>406.0</v>
      </c>
      <c r="H976" s="13">
        <v>241.0</v>
      </c>
    </row>
    <row r="977">
      <c r="A977" s="9" t="s">
        <v>208</v>
      </c>
      <c r="B977" s="7">
        <v>41248.0</v>
      </c>
      <c r="C977" s="12">
        <f t="shared" si="1"/>
        <v>2012</v>
      </c>
      <c r="D977" s="9" t="s">
        <v>9</v>
      </c>
      <c r="E977" s="13">
        <v>395.0</v>
      </c>
      <c r="F977" s="14">
        <v>78523.0</v>
      </c>
      <c r="G977" s="13">
        <v>482.0</v>
      </c>
      <c r="H977" s="13">
        <v>378.0</v>
      </c>
    </row>
    <row r="978">
      <c r="A978" s="9" t="s">
        <v>208</v>
      </c>
      <c r="B978" s="7">
        <v>41248.0</v>
      </c>
      <c r="C978" s="12">
        <f t="shared" si="1"/>
        <v>2012</v>
      </c>
      <c r="D978" s="9" t="s">
        <v>10</v>
      </c>
      <c r="E978" s="13">
        <v>350.0</v>
      </c>
      <c r="F978" s="14">
        <v>90200.0</v>
      </c>
      <c r="G978" s="13">
        <v>493.0</v>
      </c>
      <c r="H978" s="13">
        <v>337.0</v>
      </c>
    </row>
    <row r="979">
      <c r="A979" s="9" t="s">
        <v>208</v>
      </c>
      <c r="B979" s="7">
        <v>41248.0</v>
      </c>
      <c r="C979" s="12">
        <f t="shared" si="1"/>
        <v>2012</v>
      </c>
      <c r="D979" s="9" t="s">
        <v>12</v>
      </c>
      <c r="E979" s="13">
        <v>450.0</v>
      </c>
      <c r="F979" s="14">
        <v>1612.0</v>
      </c>
      <c r="G979" s="13">
        <v>602.0</v>
      </c>
      <c r="H979" s="13">
        <v>435.0</v>
      </c>
    </row>
    <row r="980">
      <c r="A980" s="9" t="s">
        <v>208</v>
      </c>
      <c r="B980" s="7">
        <v>41248.0</v>
      </c>
      <c r="C980" s="12">
        <f t="shared" si="1"/>
        <v>2012</v>
      </c>
      <c r="D980" s="9" t="s">
        <v>11</v>
      </c>
      <c r="E980" s="13">
        <v>181.0</v>
      </c>
      <c r="F980" s="14">
        <v>63035.0</v>
      </c>
      <c r="G980" s="13">
        <v>281.0</v>
      </c>
      <c r="H980" s="13">
        <v>168.0</v>
      </c>
    </row>
    <row r="981">
      <c r="A981" s="9" t="s">
        <v>208</v>
      </c>
      <c r="B981" s="7">
        <v>41248.0</v>
      </c>
      <c r="C981" s="12">
        <f t="shared" si="1"/>
        <v>2012</v>
      </c>
      <c r="D981" s="9" t="s">
        <v>13</v>
      </c>
      <c r="E981" s="13">
        <v>246.0</v>
      </c>
      <c r="F981" s="14">
        <v>97000.0</v>
      </c>
      <c r="G981" s="13">
        <v>329.0</v>
      </c>
      <c r="H981" s="13">
        <v>233.0</v>
      </c>
    </row>
    <row r="982">
      <c r="A982" s="9" t="s">
        <v>209</v>
      </c>
      <c r="B982" s="7">
        <v>41234.0</v>
      </c>
      <c r="C982" s="12">
        <f t="shared" si="1"/>
        <v>2012</v>
      </c>
      <c r="D982" s="9" t="s">
        <v>9</v>
      </c>
      <c r="E982" s="13">
        <v>396.0</v>
      </c>
      <c r="F982" s="14">
        <v>77291.0</v>
      </c>
      <c r="G982" s="13">
        <v>540.0</v>
      </c>
      <c r="H982" s="13">
        <v>393.0</v>
      </c>
    </row>
    <row r="983">
      <c r="A983" s="9" t="s">
        <v>209</v>
      </c>
      <c r="B983" s="7">
        <v>41234.0</v>
      </c>
      <c r="C983" s="12">
        <f t="shared" si="1"/>
        <v>2012</v>
      </c>
      <c r="D983" s="9" t="s">
        <v>10</v>
      </c>
      <c r="E983" s="13">
        <v>351.0</v>
      </c>
      <c r="F983" s="14">
        <v>93004.0</v>
      </c>
      <c r="G983" s="13">
        <v>487.0</v>
      </c>
      <c r="H983" s="13">
        <v>342.0</v>
      </c>
    </row>
    <row r="984">
      <c r="A984" s="9" t="s">
        <v>209</v>
      </c>
      <c r="B984" s="7">
        <v>41234.0</v>
      </c>
      <c r="C984" s="12">
        <f t="shared" si="1"/>
        <v>2012</v>
      </c>
      <c r="D984" s="9" t="s">
        <v>12</v>
      </c>
      <c r="E984" s="13">
        <v>448.0</v>
      </c>
      <c r="F984" s="14">
        <v>1689.0</v>
      </c>
      <c r="G984" s="13">
        <v>523.0</v>
      </c>
      <c r="H984" s="13">
        <v>441.0</v>
      </c>
    </row>
    <row r="985">
      <c r="A985" s="9" t="s">
        <v>209</v>
      </c>
      <c r="B985" s="7">
        <v>41234.0</v>
      </c>
      <c r="C985" s="12">
        <f t="shared" si="1"/>
        <v>2012</v>
      </c>
      <c r="D985" s="9" t="s">
        <v>11</v>
      </c>
      <c r="E985" s="13">
        <v>179.0</v>
      </c>
      <c r="F985" s="14">
        <v>60235.0</v>
      </c>
      <c r="G985" s="13">
        <v>254.0</v>
      </c>
      <c r="H985" s="13">
        <v>177.0</v>
      </c>
    </row>
    <row r="986">
      <c r="A986" s="9" t="s">
        <v>209</v>
      </c>
      <c r="B986" s="7">
        <v>41234.0</v>
      </c>
      <c r="C986" s="12">
        <f t="shared" si="1"/>
        <v>2012</v>
      </c>
      <c r="D986" s="9" t="s">
        <v>13</v>
      </c>
      <c r="E986" s="13">
        <v>258.0</v>
      </c>
      <c r="F986" s="14">
        <v>93990.0</v>
      </c>
      <c r="G986" s="13">
        <v>352.0</v>
      </c>
      <c r="H986" s="13">
        <v>250.0</v>
      </c>
    </row>
    <row r="987">
      <c r="A987" s="9" t="s">
        <v>210</v>
      </c>
      <c r="B987" s="7">
        <v>41220.0</v>
      </c>
      <c r="C987" s="12">
        <f t="shared" si="1"/>
        <v>2012</v>
      </c>
      <c r="D987" s="9" t="s">
        <v>9</v>
      </c>
      <c r="E987" s="13">
        <v>395.0</v>
      </c>
      <c r="F987" s="14">
        <v>77201.0</v>
      </c>
      <c r="G987" s="13">
        <v>621.0</v>
      </c>
      <c r="H987" s="13">
        <v>393.0</v>
      </c>
    </row>
    <row r="988">
      <c r="A988" s="9" t="s">
        <v>210</v>
      </c>
      <c r="B988" s="7">
        <v>41220.0</v>
      </c>
      <c r="C988" s="12">
        <f t="shared" si="1"/>
        <v>2012</v>
      </c>
      <c r="D988" s="9" t="s">
        <v>10</v>
      </c>
      <c r="E988" s="13">
        <v>350.0</v>
      </c>
      <c r="F988" s="14">
        <v>92400.0</v>
      </c>
      <c r="G988" s="13">
        <v>573.0</v>
      </c>
      <c r="H988" s="13">
        <v>350.0</v>
      </c>
    </row>
    <row r="989">
      <c r="A989" s="9" t="s">
        <v>210</v>
      </c>
      <c r="B989" s="7">
        <v>41220.0</v>
      </c>
      <c r="C989" s="12">
        <f t="shared" si="1"/>
        <v>2012</v>
      </c>
      <c r="D989" s="9" t="s">
        <v>12</v>
      </c>
      <c r="E989" s="13">
        <v>481.0</v>
      </c>
      <c r="F989" s="14">
        <v>1959.0</v>
      </c>
      <c r="G989" s="13">
        <v>580.0</v>
      </c>
      <c r="H989" s="13">
        <v>478.0</v>
      </c>
    </row>
    <row r="990">
      <c r="A990" s="9" t="s">
        <v>210</v>
      </c>
      <c r="B990" s="7">
        <v>41220.0</v>
      </c>
      <c r="C990" s="12">
        <f t="shared" si="1"/>
        <v>2012</v>
      </c>
      <c r="D990" s="9" t="s">
        <v>11</v>
      </c>
      <c r="E990" s="13">
        <v>181.0</v>
      </c>
      <c r="F990" s="14">
        <v>59111.0</v>
      </c>
      <c r="G990" s="13">
        <v>268.0</v>
      </c>
      <c r="H990" s="13">
        <v>180.0</v>
      </c>
    </row>
    <row r="991">
      <c r="A991" s="9" t="s">
        <v>210</v>
      </c>
      <c r="B991" s="7">
        <v>41220.0</v>
      </c>
      <c r="C991" s="12">
        <f t="shared" si="1"/>
        <v>2012</v>
      </c>
      <c r="D991" s="9" t="s">
        <v>13</v>
      </c>
      <c r="E991" s="13">
        <v>244.0</v>
      </c>
      <c r="F991" s="14">
        <v>92100.0</v>
      </c>
      <c r="G991" s="13">
        <v>401.0</v>
      </c>
      <c r="H991" s="13">
        <v>241.0</v>
      </c>
    </row>
    <row r="992">
      <c r="A992" s="9" t="s">
        <v>211</v>
      </c>
      <c r="B992" s="7">
        <v>41199.0</v>
      </c>
      <c r="C992" s="12">
        <f t="shared" si="1"/>
        <v>2012</v>
      </c>
      <c r="D992" s="9" t="s">
        <v>9</v>
      </c>
      <c r="E992" s="13">
        <v>393.0</v>
      </c>
      <c r="F992" s="14">
        <v>71001.0</v>
      </c>
      <c r="G992" s="13">
        <v>509.0</v>
      </c>
      <c r="H992" s="13">
        <v>390.0</v>
      </c>
    </row>
    <row r="993">
      <c r="A993" s="9" t="s">
        <v>211</v>
      </c>
      <c r="B993" s="7">
        <v>41199.0</v>
      </c>
      <c r="C993" s="12">
        <f t="shared" si="1"/>
        <v>2012</v>
      </c>
      <c r="D993" s="9" t="s">
        <v>10</v>
      </c>
      <c r="E993" s="13">
        <v>353.0</v>
      </c>
      <c r="F993" s="14">
        <v>85801.0</v>
      </c>
      <c r="G993" s="13">
        <v>540.0</v>
      </c>
      <c r="H993" s="13">
        <v>353.0</v>
      </c>
    </row>
    <row r="994">
      <c r="A994" s="9" t="s">
        <v>211</v>
      </c>
      <c r="B994" s="7">
        <v>41199.0</v>
      </c>
      <c r="C994" s="12">
        <f t="shared" si="1"/>
        <v>2012</v>
      </c>
      <c r="D994" s="9" t="s">
        <v>12</v>
      </c>
      <c r="E994" s="13">
        <v>463.0</v>
      </c>
      <c r="F994" s="14">
        <v>1920.0</v>
      </c>
      <c r="G994" s="13">
        <v>605.0</v>
      </c>
      <c r="H994" s="13">
        <v>462.0</v>
      </c>
    </row>
    <row r="995">
      <c r="A995" s="9" t="s">
        <v>211</v>
      </c>
      <c r="B995" s="7">
        <v>41199.0</v>
      </c>
      <c r="C995" s="12">
        <f t="shared" si="1"/>
        <v>2012</v>
      </c>
      <c r="D995" s="9" t="s">
        <v>11</v>
      </c>
      <c r="E995" s="13">
        <v>180.0</v>
      </c>
      <c r="F995" s="14">
        <v>57889.0</v>
      </c>
      <c r="G995" s="13">
        <v>229.0</v>
      </c>
      <c r="H995" s="13">
        <v>180.0</v>
      </c>
    </row>
    <row r="996">
      <c r="A996" s="9" t="s">
        <v>211</v>
      </c>
      <c r="B996" s="7">
        <v>41199.0</v>
      </c>
      <c r="C996" s="12">
        <f t="shared" si="1"/>
        <v>2012</v>
      </c>
      <c r="D996" s="9" t="s">
        <v>13</v>
      </c>
      <c r="E996" s="13">
        <v>249.0</v>
      </c>
      <c r="F996" s="14">
        <v>87000.0</v>
      </c>
      <c r="G996" s="13">
        <v>371.0</v>
      </c>
      <c r="H996" s="13">
        <v>233.0</v>
      </c>
    </row>
    <row r="997">
      <c r="A997" s="9" t="s">
        <v>212</v>
      </c>
      <c r="B997" s="7">
        <v>41185.0</v>
      </c>
      <c r="C997" s="12">
        <f t="shared" si="1"/>
        <v>2012</v>
      </c>
      <c r="D997" s="9" t="s">
        <v>9</v>
      </c>
      <c r="E997" s="13">
        <v>401.0</v>
      </c>
      <c r="F997" s="14">
        <v>69000.0</v>
      </c>
      <c r="G997" s="13">
        <v>506.0</v>
      </c>
      <c r="H997" s="13">
        <v>399.0</v>
      </c>
    </row>
    <row r="998">
      <c r="A998" s="9" t="s">
        <v>212</v>
      </c>
      <c r="B998" s="7">
        <v>41185.0</v>
      </c>
      <c r="C998" s="12">
        <f t="shared" si="1"/>
        <v>2012</v>
      </c>
      <c r="D998" s="9" t="s">
        <v>10</v>
      </c>
      <c r="E998" s="13">
        <v>350.0</v>
      </c>
      <c r="F998" s="14">
        <v>80001.0</v>
      </c>
      <c r="G998" s="13">
        <v>414.0</v>
      </c>
      <c r="H998" s="13">
        <v>350.0</v>
      </c>
    </row>
    <row r="999">
      <c r="A999" s="9" t="s">
        <v>212</v>
      </c>
      <c r="B999" s="7">
        <v>41185.0</v>
      </c>
      <c r="C999" s="12">
        <f t="shared" si="1"/>
        <v>2012</v>
      </c>
      <c r="D999" s="9" t="s">
        <v>12</v>
      </c>
      <c r="E999" s="13">
        <v>447.0</v>
      </c>
      <c r="F999" s="14">
        <v>1912.0</v>
      </c>
      <c r="G999" s="13">
        <v>631.0</v>
      </c>
      <c r="H999" s="13">
        <v>413.0</v>
      </c>
    </row>
    <row r="1000">
      <c r="A1000" s="9" t="s">
        <v>212</v>
      </c>
      <c r="B1000" s="7">
        <v>41185.0</v>
      </c>
      <c r="C1000" s="12">
        <f t="shared" si="1"/>
        <v>2012</v>
      </c>
      <c r="D1000" s="9" t="s">
        <v>11</v>
      </c>
      <c r="E1000" s="13">
        <v>186.0</v>
      </c>
      <c r="F1000" s="14">
        <v>56001.0</v>
      </c>
      <c r="G1000" s="13">
        <v>221.0</v>
      </c>
      <c r="H1000" s="13">
        <v>185.0</v>
      </c>
    </row>
    <row r="1001">
      <c r="A1001" s="9" t="s">
        <v>212</v>
      </c>
      <c r="B1001" s="7">
        <v>41185.0</v>
      </c>
      <c r="C1001" s="12">
        <f t="shared" si="1"/>
        <v>2012</v>
      </c>
      <c r="D1001" s="9" t="s">
        <v>13</v>
      </c>
      <c r="E1001" s="13">
        <v>243.0</v>
      </c>
      <c r="F1001" s="14">
        <v>86889.0</v>
      </c>
      <c r="G1001" s="13">
        <v>312.0</v>
      </c>
      <c r="H1001" s="13">
        <v>242.0</v>
      </c>
    </row>
    <row r="1002">
      <c r="A1002" s="9" t="s">
        <v>213</v>
      </c>
      <c r="B1002" s="7">
        <v>41171.0</v>
      </c>
      <c r="C1002" s="12">
        <f t="shared" si="1"/>
        <v>2012</v>
      </c>
      <c r="D1002" s="9" t="s">
        <v>9</v>
      </c>
      <c r="E1002" s="13">
        <v>402.0</v>
      </c>
      <c r="F1002" s="14">
        <v>63000.0</v>
      </c>
      <c r="G1002" s="13">
        <v>486.0</v>
      </c>
      <c r="H1002" s="13">
        <v>402.0</v>
      </c>
    </row>
    <row r="1003">
      <c r="A1003" s="9" t="s">
        <v>213</v>
      </c>
      <c r="B1003" s="7">
        <v>41171.0</v>
      </c>
      <c r="C1003" s="12">
        <f t="shared" si="1"/>
        <v>2012</v>
      </c>
      <c r="D1003" s="9" t="s">
        <v>10</v>
      </c>
      <c r="E1003" s="13">
        <v>351.0</v>
      </c>
      <c r="F1003" s="14">
        <v>88500.0</v>
      </c>
      <c r="G1003" s="13">
        <v>523.0</v>
      </c>
      <c r="H1003" s="13">
        <v>349.0</v>
      </c>
    </row>
    <row r="1004">
      <c r="A1004" s="9" t="s">
        <v>213</v>
      </c>
      <c r="B1004" s="7">
        <v>41171.0</v>
      </c>
      <c r="C1004" s="12">
        <f t="shared" si="1"/>
        <v>2012</v>
      </c>
      <c r="D1004" s="9" t="s">
        <v>12</v>
      </c>
      <c r="E1004" s="13">
        <v>450.0</v>
      </c>
      <c r="F1004" s="14">
        <v>1852.0</v>
      </c>
      <c r="G1004" s="13">
        <v>566.0</v>
      </c>
      <c r="H1004" s="13">
        <v>434.0</v>
      </c>
    </row>
    <row r="1005">
      <c r="A1005" s="9" t="s">
        <v>213</v>
      </c>
      <c r="B1005" s="7">
        <v>41171.0</v>
      </c>
      <c r="C1005" s="12">
        <f t="shared" si="1"/>
        <v>2012</v>
      </c>
      <c r="D1005" s="9" t="s">
        <v>11</v>
      </c>
      <c r="E1005" s="13">
        <v>182.0</v>
      </c>
      <c r="F1005" s="14">
        <v>57809.0</v>
      </c>
      <c r="G1005" s="13">
        <v>230.0</v>
      </c>
      <c r="H1005" s="13">
        <v>181.0</v>
      </c>
    </row>
    <row r="1006">
      <c r="A1006" s="9" t="s">
        <v>213</v>
      </c>
      <c r="B1006" s="7">
        <v>41171.0</v>
      </c>
      <c r="C1006" s="12">
        <f t="shared" si="1"/>
        <v>2012</v>
      </c>
      <c r="D1006" s="9" t="s">
        <v>13</v>
      </c>
      <c r="E1006" s="13">
        <v>252.0</v>
      </c>
      <c r="F1006" s="14">
        <v>89990.0</v>
      </c>
      <c r="G1006" s="13">
        <v>421.0</v>
      </c>
      <c r="H1006" s="13">
        <v>245.0</v>
      </c>
    </row>
    <row r="1007">
      <c r="A1007" s="9" t="s">
        <v>214</v>
      </c>
      <c r="B1007" s="7">
        <v>41157.0</v>
      </c>
      <c r="C1007" s="12">
        <f t="shared" si="1"/>
        <v>2012</v>
      </c>
      <c r="D1007" s="9" t="s">
        <v>9</v>
      </c>
      <c r="E1007" s="13">
        <v>399.0</v>
      </c>
      <c r="F1007" s="14">
        <v>68000.0</v>
      </c>
      <c r="G1007" s="13">
        <v>518.0</v>
      </c>
      <c r="H1007" s="13">
        <v>391.0</v>
      </c>
    </row>
    <row r="1008">
      <c r="A1008" s="9" t="s">
        <v>214</v>
      </c>
      <c r="B1008" s="7">
        <v>41157.0</v>
      </c>
      <c r="C1008" s="12">
        <f t="shared" si="1"/>
        <v>2012</v>
      </c>
      <c r="D1008" s="9" t="s">
        <v>10</v>
      </c>
      <c r="E1008" s="13">
        <v>355.0</v>
      </c>
      <c r="F1008" s="14">
        <v>80191.0</v>
      </c>
      <c r="G1008" s="13">
        <v>466.0</v>
      </c>
      <c r="H1008" s="13">
        <v>355.0</v>
      </c>
    </row>
    <row r="1009">
      <c r="A1009" s="9" t="s">
        <v>214</v>
      </c>
      <c r="B1009" s="7">
        <v>41157.0</v>
      </c>
      <c r="C1009" s="12">
        <f t="shared" si="1"/>
        <v>2012</v>
      </c>
      <c r="D1009" s="9" t="s">
        <v>12</v>
      </c>
      <c r="E1009" s="13">
        <v>450.0</v>
      </c>
      <c r="F1009" s="14">
        <v>1801.0</v>
      </c>
      <c r="G1009" s="13">
        <v>575.0</v>
      </c>
      <c r="H1009" s="13">
        <v>450.0</v>
      </c>
    </row>
    <row r="1010">
      <c r="A1010" s="9" t="s">
        <v>214</v>
      </c>
      <c r="B1010" s="7">
        <v>41157.0</v>
      </c>
      <c r="C1010" s="12">
        <f t="shared" si="1"/>
        <v>2012</v>
      </c>
      <c r="D1010" s="9" t="s">
        <v>11</v>
      </c>
      <c r="E1010" s="13">
        <v>183.0</v>
      </c>
      <c r="F1010" s="14">
        <v>57334.0</v>
      </c>
      <c r="G1010" s="13">
        <v>269.0</v>
      </c>
      <c r="H1010" s="13">
        <v>177.0</v>
      </c>
    </row>
    <row r="1011">
      <c r="A1011" s="9" t="s">
        <v>214</v>
      </c>
      <c r="B1011" s="7">
        <v>41157.0</v>
      </c>
      <c r="C1011" s="12">
        <f t="shared" si="1"/>
        <v>2012</v>
      </c>
      <c r="D1011" s="9" t="s">
        <v>13</v>
      </c>
      <c r="E1011" s="13">
        <v>245.0</v>
      </c>
      <c r="F1011" s="14">
        <v>87999.0</v>
      </c>
      <c r="G1011" s="13">
        <v>349.0</v>
      </c>
      <c r="H1011" s="13">
        <v>245.0</v>
      </c>
    </row>
    <row r="1012">
      <c r="A1012" s="9" t="s">
        <v>215</v>
      </c>
      <c r="B1012" s="7">
        <v>41144.0</v>
      </c>
      <c r="C1012" s="12">
        <f t="shared" si="1"/>
        <v>2012</v>
      </c>
      <c r="D1012" s="9" t="s">
        <v>9</v>
      </c>
      <c r="E1012" s="13">
        <v>400.0</v>
      </c>
      <c r="F1012" s="14">
        <v>66889.0</v>
      </c>
      <c r="G1012" s="13">
        <v>530.0</v>
      </c>
      <c r="H1012" s="13">
        <v>391.0</v>
      </c>
    </row>
    <row r="1013">
      <c r="A1013" s="9" t="s">
        <v>215</v>
      </c>
      <c r="B1013" s="7">
        <v>41144.0</v>
      </c>
      <c r="C1013" s="12">
        <f t="shared" si="1"/>
        <v>2012</v>
      </c>
      <c r="D1013" s="9" t="s">
        <v>10</v>
      </c>
      <c r="E1013" s="13">
        <v>351.0</v>
      </c>
      <c r="F1013" s="14">
        <v>88002.0</v>
      </c>
      <c r="G1013" s="13">
        <v>532.0</v>
      </c>
      <c r="H1013" s="13">
        <v>351.0</v>
      </c>
    </row>
    <row r="1014">
      <c r="A1014" s="9" t="s">
        <v>215</v>
      </c>
      <c r="B1014" s="7">
        <v>41144.0</v>
      </c>
      <c r="C1014" s="12">
        <f t="shared" si="1"/>
        <v>2012</v>
      </c>
      <c r="D1014" s="9" t="s">
        <v>12</v>
      </c>
      <c r="E1014" s="13">
        <v>448.0</v>
      </c>
      <c r="F1014" s="14">
        <v>2013.0</v>
      </c>
      <c r="G1014" s="13">
        <v>535.0</v>
      </c>
      <c r="H1014" s="13">
        <v>444.0</v>
      </c>
    </row>
    <row r="1015">
      <c r="A1015" s="9" t="s">
        <v>215</v>
      </c>
      <c r="B1015" s="7">
        <v>41144.0</v>
      </c>
      <c r="C1015" s="12">
        <f t="shared" si="1"/>
        <v>2012</v>
      </c>
      <c r="D1015" s="9" t="s">
        <v>11</v>
      </c>
      <c r="E1015" s="13">
        <v>181.0</v>
      </c>
      <c r="F1015" s="14">
        <v>59334.0</v>
      </c>
      <c r="G1015" s="13">
        <v>261.0</v>
      </c>
      <c r="H1015" s="13">
        <v>178.0</v>
      </c>
    </row>
    <row r="1016">
      <c r="A1016" s="9" t="s">
        <v>215</v>
      </c>
      <c r="B1016" s="7">
        <v>41144.0</v>
      </c>
      <c r="C1016" s="12">
        <f t="shared" si="1"/>
        <v>2012</v>
      </c>
      <c r="D1016" s="9" t="s">
        <v>13</v>
      </c>
      <c r="E1016" s="13">
        <v>247.0</v>
      </c>
      <c r="F1016" s="14">
        <v>93990.0</v>
      </c>
      <c r="G1016" s="13">
        <v>301.0</v>
      </c>
      <c r="H1016" s="13">
        <v>238.0</v>
      </c>
    </row>
    <row r="1017">
      <c r="A1017" s="9" t="s">
        <v>216</v>
      </c>
      <c r="B1017" s="7">
        <v>41129.0</v>
      </c>
      <c r="C1017" s="12">
        <f t="shared" si="1"/>
        <v>2012</v>
      </c>
      <c r="D1017" s="9" t="s">
        <v>9</v>
      </c>
      <c r="E1017" s="13">
        <v>421.0</v>
      </c>
      <c r="F1017" s="14">
        <v>73501.0</v>
      </c>
      <c r="G1017" s="13">
        <v>724.0</v>
      </c>
      <c r="H1017" s="13">
        <v>415.0</v>
      </c>
    </row>
    <row r="1018">
      <c r="A1018" s="9" t="s">
        <v>216</v>
      </c>
      <c r="B1018" s="7">
        <v>41129.0</v>
      </c>
      <c r="C1018" s="12">
        <f t="shared" si="1"/>
        <v>2012</v>
      </c>
      <c r="D1018" s="9" t="s">
        <v>10</v>
      </c>
      <c r="E1018" s="13">
        <v>350.0</v>
      </c>
      <c r="F1018" s="14">
        <v>94502.0</v>
      </c>
      <c r="G1018" s="13">
        <v>489.0</v>
      </c>
      <c r="H1018" s="13">
        <v>345.0</v>
      </c>
    </row>
    <row r="1019">
      <c r="A1019" s="9" t="s">
        <v>216</v>
      </c>
      <c r="B1019" s="7">
        <v>41129.0</v>
      </c>
      <c r="C1019" s="12">
        <f t="shared" si="1"/>
        <v>2012</v>
      </c>
      <c r="D1019" s="9" t="s">
        <v>12</v>
      </c>
      <c r="E1019" s="13">
        <v>456.0</v>
      </c>
      <c r="F1019" s="14">
        <v>2081.0</v>
      </c>
      <c r="G1019" s="13">
        <v>659.0</v>
      </c>
      <c r="H1019" s="13">
        <v>453.0</v>
      </c>
    </row>
    <row r="1020">
      <c r="A1020" s="9" t="s">
        <v>216</v>
      </c>
      <c r="B1020" s="7">
        <v>41129.0</v>
      </c>
      <c r="C1020" s="12">
        <f t="shared" si="1"/>
        <v>2012</v>
      </c>
      <c r="D1020" s="9" t="s">
        <v>11</v>
      </c>
      <c r="E1020" s="13">
        <v>183.0</v>
      </c>
      <c r="F1020" s="14">
        <v>57001.0</v>
      </c>
      <c r="G1020" s="13">
        <v>241.0</v>
      </c>
      <c r="H1020" s="13">
        <v>180.0</v>
      </c>
    </row>
    <row r="1021">
      <c r="A1021" s="9" t="s">
        <v>216</v>
      </c>
      <c r="B1021" s="7">
        <v>41129.0</v>
      </c>
      <c r="C1021" s="12">
        <f t="shared" si="1"/>
        <v>2012</v>
      </c>
      <c r="D1021" s="9" t="s">
        <v>13</v>
      </c>
      <c r="E1021" s="13">
        <v>260.0</v>
      </c>
      <c r="F1021" s="14">
        <v>95034.0</v>
      </c>
      <c r="G1021" s="13">
        <v>354.0</v>
      </c>
      <c r="H1021" s="13">
        <v>258.0</v>
      </c>
    </row>
    <row r="1022">
      <c r="A1022" s="9" t="s">
        <v>217</v>
      </c>
      <c r="B1022" s="7">
        <v>41108.0</v>
      </c>
      <c r="C1022" s="12">
        <f t="shared" si="1"/>
        <v>2012</v>
      </c>
      <c r="D1022" s="9" t="s">
        <v>9</v>
      </c>
      <c r="E1022" s="13">
        <v>676.0</v>
      </c>
      <c r="F1022" s="14">
        <v>68656.0</v>
      </c>
      <c r="G1022" s="13">
        <v>911.0</v>
      </c>
      <c r="H1022" s="13">
        <v>669.0</v>
      </c>
    </row>
    <row r="1023">
      <c r="A1023" s="9" t="s">
        <v>217</v>
      </c>
      <c r="B1023" s="7">
        <v>41108.0</v>
      </c>
      <c r="C1023" s="12">
        <f t="shared" si="1"/>
        <v>2012</v>
      </c>
      <c r="D1023" s="9" t="s">
        <v>10</v>
      </c>
      <c r="E1023" s="13">
        <v>353.0</v>
      </c>
      <c r="F1023" s="14">
        <v>90501.0</v>
      </c>
      <c r="G1023" s="13">
        <v>549.0</v>
      </c>
      <c r="H1023" s="13">
        <v>352.0</v>
      </c>
    </row>
    <row r="1024">
      <c r="A1024" s="9" t="s">
        <v>217</v>
      </c>
      <c r="B1024" s="7">
        <v>41108.0</v>
      </c>
      <c r="C1024" s="12">
        <f t="shared" si="1"/>
        <v>2012</v>
      </c>
      <c r="D1024" s="9" t="s">
        <v>12</v>
      </c>
      <c r="E1024" s="13">
        <v>426.0</v>
      </c>
      <c r="F1024" s="14">
        <v>1859.0</v>
      </c>
      <c r="G1024" s="13">
        <v>531.0</v>
      </c>
      <c r="H1024" s="13">
        <v>425.0</v>
      </c>
    </row>
    <row r="1025">
      <c r="A1025" s="9" t="s">
        <v>217</v>
      </c>
      <c r="B1025" s="7">
        <v>41108.0</v>
      </c>
      <c r="C1025" s="12">
        <f t="shared" si="1"/>
        <v>2012</v>
      </c>
      <c r="D1025" s="9" t="s">
        <v>11</v>
      </c>
      <c r="E1025" s="13">
        <v>163.0</v>
      </c>
      <c r="F1025" s="14">
        <v>55805.0</v>
      </c>
      <c r="G1025" s="13">
        <v>222.0</v>
      </c>
      <c r="H1025" s="13">
        <v>162.0</v>
      </c>
    </row>
    <row r="1026">
      <c r="A1026" s="9" t="s">
        <v>217</v>
      </c>
      <c r="B1026" s="7">
        <v>41108.0</v>
      </c>
      <c r="C1026" s="12">
        <f t="shared" si="1"/>
        <v>2012</v>
      </c>
      <c r="D1026" s="9" t="s">
        <v>13</v>
      </c>
      <c r="E1026" s="13">
        <v>310.0</v>
      </c>
      <c r="F1026" s="14">
        <v>92700.0</v>
      </c>
      <c r="G1026" s="13">
        <v>429.0</v>
      </c>
      <c r="H1026" s="13">
        <v>306.0</v>
      </c>
    </row>
    <row r="1027">
      <c r="A1027" s="9" t="s">
        <v>218</v>
      </c>
      <c r="B1027" s="7">
        <v>41094.0</v>
      </c>
      <c r="C1027" s="12">
        <f t="shared" si="1"/>
        <v>2012</v>
      </c>
      <c r="D1027" s="9" t="s">
        <v>9</v>
      </c>
      <c r="E1027" s="13">
        <v>641.0</v>
      </c>
      <c r="F1027" s="14">
        <v>59421.0</v>
      </c>
      <c r="G1027" s="13">
        <v>872.0</v>
      </c>
      <c r="H1027" s="13">
        <v>613.0</v>
      </c>
    </row>
    <row r="1028">
      <c r="A1028" s="9" t="s">
        <v>218</v>
      </c>
      <c r="B1028" s="7">
        <v>41094.0</v>
      </c>
      <c r="C1028" s="12">
        <f t="shared" si="1"/>
        <v>2012</v>
      </c>
      <c r="D1028" s="9" t="s">
        <v>10</v>
      </c>
      <c r="E1028" s="13">
        <v>358.0</v>
      </c>
      <c r="F1028" s="14">
        <v>82289.0</v>
      </c>
      <c r="G1028" s="13">
        <v>459.0</v>
      </c>
      <c r="H1028" s="13">
        <v>358.0</v>
      </c>
    </row>
    <row r="1029">
      <c r="A1029" s="9" t="s">
        <v>218</v>
      </c>
      <c r="B1029" s="7">
        <v>41094.0</v>
      </c>
      <c r="C1029" s="12">
        <f t="shared" si="1"/>
        <v>2012</v>
      </c>
      <c r="D1029" s="9" t="s">
        <v>12</v>
      </c>
      <c r="E1029" s="13">
        <v>451.0</v>
      </c>
      <c r="F1029" s="14">
        <v>1760.0</v>
      </c>
      <c r="G1029" s="13">
        <v>592.0</v>
      </c>
      <c r="H1029" s="13">
        <v>442.0</v>
      </c>
    </row>
    <row r="1030">
      <c r="A1030" s="9" t="s">
        <v>218</v>
      </c>
      <c r="B1030" s="7">
        <v>41094.0</v>
      </c>
      <c r="C1030" s="12">
        <f t="shared" si="1"/>
        <v>2012</v>
      </c>
      <c r="D1030" s="9" t="s">
        <v>11</v>
      </c>
      <c r="E1030" s="13">
        <v>164.0</v>
      </c>
      <c r="F1030" s="14">
        <v>55556.0</v>
      </c>
      <c r="G1030" s="13">
        <v>234.0</v>
      </c>
      <c r="H1030" s="13">
        <v>161.0</v>
      </c>
    </row>
    <row r="1031">
      <c r="A1031" s="9" t="s">
        <v>218</v>
      </c>
      <c r="B1031" s="7">
        <v>41094.0</v>
      </c>
      <c r="C1031" s="12">
        <f t="shared" si="1"/>
        <v>2012</v>
      </c>
      <c r="D1031" s="9" t="s">
        <v>13</v>
      </c>
      <c r="E1031" s="13">
        <v>312.0</v>
      </c>
      <c r="F1031" s="14">
        <v>86999.0</v>
      </c>
      <c r="G1031" s="13">
        <v>410.0</v>
      </c>
      <c r="H1031" s="13">
        <v>295.0</v>
      </c>
    </row>
    <row r="1032">
      <c r="A1032" s="9" t="s">
        <v>219</v>
      </c>
      <c r="B1032" s="7">
        <v>41080.0</v>
      </c>
      <c r="C1032" s="12">
        <f t="shared" si="1"/>
        <v>2012</v>
      </c>
      <c r="D1032" s="9" t="s">
        <v>9</v>
      </c>
      <c r="E1032" s="13">
        <v>633.0</v>
      </c>
      <c r="F1032" s="14">
        <v>59004.0</v>
      </c>
      <c r="G1032" s="13">
        <v>920.0</v>
      </c>
      <c r="H1032" s="13">
        <v>577.0</v>
      </c>
    </row>
    <row r="1033">
      <c r="A1033" s="9" t="s">
        <v>219</v>
      </c>
      <c r="B1033" s="7">
        <v>41080.0</v>
      </c>
      <c r="C1033" s="12">
        <f t="shared" si="1"/>
        <v>2012</v>
      </c>
      <c r="D1033" s="9" t="s">
        <v>10</v>
      </c>
      <c r="E1033" s="13">
        <v>349.0</v>
      </c>
      <c r="F1033" s="14">
        <v>85400.0</v>
      </c>
      <c r="G1033" s="13">
        <v>477.0</v>
      </c>
      <c r="H1033" s="13">
        <v>346.0</v>
      </c>
    </row>
    <row r="1034">
      <c r="A1034" s="9" t="s">
        <v>219</v>
      </c>
      <c r="B1034" s="7">
        <v>41080.0</v>
      </c>
      <c r="C1034" s="12">
        <f t="shared" si="1"/>
        <v>2012</v>
      </c>
      <c r="D1034" s="9" t="s">
        <v>12</v>
      </c>
      <c r="E1034" s="13">
        <v>410.0</v>
      </c>
      <c r="F1034" s="14">
        <v>1712.0</v>
      </c>
      <c r="G1034" s="13">
        <v>517.0</v>
      </c>
      <c r="H1034" s="13">
        <v>393.0</v>
      </c>
    </row>
    <row r="1035">
      <c r="A1035" s="9" t="s">
        <v>219</v>
      </c>
      <c r="B1035" s="7">
        <v>41080.0</v>
      </c>
      <c r="C1035" s="12">
        <f t="shared" si="1"/>
        <v>2012</v>
      </c>
      <c r="D1035" s="9" t="s">
        <v>11</v>
      </c>
      <c r="E1035" s="13">
        <v>161.0</v>
      </c>
      <c r="F1035" s="14">
        <v>54502.0</v>
      </c>
      <c r="G1035" s="13">
        <v>242.0</v>
      </c>
      <c r="H1035" s="13">
        <v>158.0</v>
      </c>
    </row>
    <row r="1036">
      <c r="A1036" s="9" t="s">
        <v>219</v>
      </c>
      <c r="B1036" s="7">
        <v>41080.0</v>
      </c>
      <c r="C1036" s="12">
        <f t="shared" si="1"/>
        <v>2012</v>
      </c>
      <c r="D1036" s="9" t="s">
        <v>13</v>
      </c>
      <c r="E1036" s="13">
        <v>317.0</v>
      </c>
      <c r="F1036" s="14">
        <v>84389.0</v>
      </c>
      <c r="G1036" s="13">
        <v>427.0</v>
      </c>
      <c r="H1036" s="13">
        <v>315.0</v>
      </c>
    </row>
    <row r="1037">
      <c r="A1037" s="9" t="s">
        <v>220</v>
      </c>
      <c r="B1037" s="7">
        <v>41066.0</v>
      </c>
      <c r="C1037" s="12">
        <f t="shared" si="1"/>
        <v>2012</v>
      </c>
      <c r="D1037" s="9" t="s">
        <v>9</v>
      </c>
      <c r="E1037" s="13">
        <v>668.0</v>
      </c>
      <c r="F1037" s="14">
        <v>59003.0</v>
      </c>
      <c r="G1037" s="13">
        <v>1004.0</v>
      </c>
      <c r="H1037" s="13">
        <v>647.0</v>
      </c>
    </row>
    <row r="1038">
      <c r="A1038" s="9" t="s">
        <v>220</v>
      </c>
      <c r="B1038" s="7">
        <v>41066.0</v>
      </c>
      <c r="C1038" s="12">
        <f t="shared" si="1"/>
        <v>2012</v>
      </c>
      <c r="D1038" s="9" t="s">
        <v>10</v>
      </c>
      <c r="E1038" s="13">
        <v>350.0</v>
      </c>
      <c r="F1038" s="14">
        <v>83000.0</v>
      </c>
      <c r="G1038" s="13">
        <v>490.0</v>
      </c>
      <c r="H1038" s="13">
        <v>342.0</v>
      </c>
    </row>
    <row r="1039">
      <c r="A1039" s="9" t="s">
        <v>220</v>
      </c>
      <c r="B1039" s="7">
        <v>41066.0</v>
      </c>
      <c r="C1039" s="12">
        <f t="shared" si="1"/>
        <v>2012</v>
      </c>
      <c r="D1039" s="9" t="s">
        <v>12</v>
      </c>
      <c r="E1039" s="13">
        <v>410.0</v>
      </c>
      <c r="F1039" s="14">
        <v>1912.0</v>
      </c>
      <c r="G1039" s="13">
        <v>569.0</v>
      </c>
      <c r="H1039" s="13">
        <v>368.0</v>
      </c>
    </row>
    <row r="1040">
      <c r="A1040" s="9" t="s">
        <v>220</v>
      </c>
      <c r="B1040" s="7">
        <v>41066.0</v>
      </c>
      <c r="C1040" s="12">
        <f t="shared" si="1"/>
        <v>2012</v>
      </c>
      <c r="D1040" s="9" t="s">
        <v>11</v>
      </c>
      <c r="E1040" s="13">
        <v>159.0</v>
      </c>
      <c r="F1040" s="14">
        <v>54522.0</v>
      </c>
      <c r="G1040" s="13">
        <v>258.0</v>
      </c>
      <c r="H1040" s="13">
        <v>155.0</v>
      </c>
    </row>
    <row r="1041">
      <c r="A1041" s="9" t="s">
        <v>220</v>
      </c>
      <c r="B1041" s="7">
        <v>41066.0</v>
      </c>
      <c r="C1041" s="12">
        <f t="shared" si="1"/>
        <v>2012</v>
      </c>
      <c r="D1041" s="9" t="s">
        <v>13</v>
      </c>
      <c r="E1041" s="13">
        <v>315.0</v>
      </c>
      <c r="F1041" s="14">
        <v>85889.0</v>
      </c>
      <c r="G1041" s="13">
        <v>526.0</v>
      </c>
      <c r="H1041" s="13">
        <v>311.0</v>
      </c>
    </row>
    <row r="1042">
      <c r="A1042" s="9" t="s">
        <v>221</v>
      </c>
      <c r="B1042" s="7">
        <v>41052.0</v>
      </c>
      <c r="C1042" s="12">
        <f t="shared" si="1"/>
        <v>2012</v>
      </c>
      <c r="D1042" s="9" t="s">
        <v>9</v>
      </c>
      <c r="E1042" s="13">
        <v>630.0</v>
      </c>
      <c r="F1042" s="14">
        <v>58001.0</v>
      </c>
      <c r="G1042" s="13">
        <v>945.0</v>
      </c>
      <c r="H1042" s="13">
        <v>617.0</v>
      </c>
    </row>
    <row r="1043">
      <c r="A1043" s="9" t="s">
        <v>221</v>
      </c>
      <c r="B1043" s="7">
        <v>41052.0</v>
      </c>
      <c r="C1043" s="12">
        <f t="shared" si="1"/>
        <v>2012</v>
      </c>
      <c r="D1043" s="9" t="s">
        <v>10</v>
      </c>
      <c r="E1043" s="13">
        <v>349.0</v>
      </c>
      <c r="F1043" s="14">
        <v>85216.0</v>
      </c>
      <c r="G1043" s="13">
        <v>482.0</v>
      </c>
      <c r="H1043" s="13">
        <v>349.0</v>
      </c>
    </row>
    <row r="1044">
      <c r="A1044" s="9" t="s">
        <v>221</v>
      </c>
      <c r="B1044" s="7">
        <v>41052.0</v>
      </c>
      <c r="C1044" s="12">
        <f t="shared" si="1"/>
        <v>2012</v>
      </c>
      <c r="D1044" s="9" t="s">
        <v>12</v>
      </c>
      <c r="E1044" s="13">
        <v>410.0</v>
      </c>
      <c r="F1044" s="14">
        <v>1890.0</v>
      </c>
      <c r="G1044" s="13">
        <v>520.0</v>
      </c>
      <c r="H1044" s="13">
        <v>410.0</v>
      </c>
    </row>
    <row r="1045">
      <c r="A1045" s="9" t="s">
        <v>221</v>
      </c>
      <c r="B1045" s="7">
        <v>41052.0</v>
      </c>
      <c r="C1045" s="12">
        <f t="shared" si="1"/>
        <v>2012</v>
      </c>
      <c r="D1045" s="9" t="s">
        <v>11</v>
      </c>
      <c r="E1045" s="13">
        <v>162.0</v>
      </c>
      <c r="F1045" s="14">
        <v>57106.0</v>
      </c>
      <c r="G1045" s="13">
        <v>205.0</v>
      </c>
      <c r="H1045" s="13">
        <v>161.0</v>
      </c>
    </row>
    <row r="1046">
      <c r="A1046" s="9" t="s">
        <v>221</v>
      </c>
      <c r="B1046" s="7">
        <v>41052.0</v>
      </c>
      <c r="C1046" s="12">
        <f t="shared" si="1"/>
        <v>2012</v>
      </c>
      <c r="D1046" s="9" t="s">
        <v>13</v>
      </c>
      <c r="E1046" s="13">
        <v>321.0</v>
      </c>
      <c r="F1046" s="14">
        <v>86889.0</v>
      </c>
      <c r="G1046" s="13">
        <v>544.0</v>
      </c>
      <c r="H1046" s="13">
        <v>312.0</v>
      </c>
    </row>
    <row r="1047">
      <c r="A1047" s="9" t="s">
        <v>222</v>
      </c>
      <c r="B1047" s="7">
        <v>41038.0</v>
      </c>
      <c r="C1047" s="12">
        <f t="shared" si="1"/>
        <v>2012</v>
      </c>
      <c r="D1047" s="9" t="s">
        <v>9</v>
      </c>
      <c r="E1047" s="13">
        <v>641.0</v>
      </c>
      <c r="F1047" s="14">
        <v>62600.0</v>
      </c>
      <c r="G1047" s="13">
        <v>822.0</v>
      </c>
      <c r="H1047" s="13">
        <v>593.0</v>
      </c>
    </row>
    <row r="1048">
      <c r="A1048" s="9" t="s">
        <v>222</v>
      </c>
      <c r="B1048" s="7">
        <v>41038.0</v>
      </c>
      <c r="C1048" s="12">
        <f t="shared" si="1"/>
        <v>2012</v>
      </c>
      <c r="D1048" s="9" t="s">
        <v>10</v>
      </c>
      <c r="E1048" s="13">
        <v>354.0</v>
      </c>
      <c r="F1048" s="14">
        <v>92050.0</v>
      </c>
      <c r="G1048" s="13">
        <v>545.0</v>
      </c>
      <c r="H1048" s="13">
        <v>354.0</v>
      </c>
    </row>
    <row r="1049">
      <c r="A1049" s="9" t="s">
        <v>222</v>
      </c>
      <c r="B1049" s="7">
        <v>41038.0</v>
      </c>
      <c r="C1049" s="12">
        <f t="shared" si="1"/>
        <v>2012</v>
      </c>
      <c r="D1049" s="9" t="s">
        <v>12</v>
      </c>
      <c r="E1049" s="13">
        <v>410.0</v>
      </c>
      <c r="F1049" s="14">
        <v>2021.0</v>
      </c>
      <c r="G1049" s="13">
        <v>514.0</v>
      </c>
      <c r="H1049" s="13">
        <v>410.0</v>
      </c>
    </row>
    <row r="1050">
      <c r="A1050" s="9" t="s">
        <v>222</v>
      </c>
      <c r="B1050" s="7">
        <v>41038.0</v>
      </c>
      <c r="C1050" s="12">
        <f t="shared" si="1"/>
        <v>2012</v>
      </c>
      <c r="D1050" s="9" t="s">
        <v>11</v>
      </c>
      <c r="E1050" s="13">
        <v>159.0</v>
      </c>
      <c r="F1050" s="14">
        <v>58553.0</v>
      </c>
      <c r="G1050" s="13">
        <v>218.0</v>
      </c>
      <c r="H1050" s="13">
        <v>159.0</v>
      </c>
    </row>
    <row r="1051">
      <c r="A1051" s="9" t="s">
        <v>222</v>
      </c>
      <c r="B1051" s="7">
        <v>41038.0</v>
      </c>
      <c r="C1051" s="12">
        <f t="shared" si="1"/>
        <v>2012</v>
      </c>
      <c r="D1051" s="9" t="s">
        <v>13</v>
      </c>
      <c r="E1051" s="13">
        <v>311.0</v>
      </c>
      <c r="F1051" s="14">
        <v>88990.0</v>
      </c>
      <c r="G1051" s="13">
        <v>457.0</v>
      </c>
      <c r="H1051" s="13">
        <v>304.0</v>
      </c>
    </row>
    <row r="1052">
      <c r="A1052" s="9" t="s">
        <v>223</v>
      </c>
      <c r="B1052" s="7">
        <v>41017.0</v>
      </c>
      <c r="C1052" s="12">
        <f t="shared" si="1"/>
        <v>2012</v>
      </c>
      <c r="D1052" s="9" t="s">
        <v>9</v>
      </c>
      <c r="E1052" s="13">
        <v>629.0</v>
      </c>
      <c r="F1052" s="14">
        <v>64201.0</v>
      </c>
      <c r="G1052" s="13">
        <v>1011.0</v>
      </c>
      <c r="H1052" s="13">
        <v>618.0</v>
      </c>
    </row>
    <row r="1053">
      <c r="A1053" s="9" t="s">
        <v>223</v>
      </c>
      <c r="B1053" s="7">
        <v>41017.0</v>
      </c>
      <c r="C1053" s="12">
        <f t="shared" si="1"/>
        <v>2012</v>
      </c>
      <c r="D1053" s="9" t="s">
        <v>10</v>
      </c>
      <c r="E1053" s="13">
        <v>349.0</v>
      </c>
      <c r="F1053" s="14">
        <v>91000.0</v>
      </c>
      <c r="G1053" s="13">
        <v>563.0</v>
      </c>
      <c r="H1053" s="13">
        <v>349.0</v>
      </c>
    </row>
    <row r="1054">
      <c r="A1054" s="9" t="s">
        <v>223</v>
      </c>
      <c r="B1054" s="7">
        <v>41017.0</v>
      </c>
      <c r="C1054" s="12">
        <f t="shared" si="1"/>
        <v>2012</v>
      </c>
      <c r="D1054" s="9" t="s">
        <v>12</v>
      </c>
      <c r="E1054" s="13">
        <v>411.0</v>
      </c>
      <c r="F1054" s="14">
        <v>1924.0</v>
      </c>
      <c r="G1054" s="13">
        <v>526.0</v>
      </c>
      <c r="H1054" s="13">
        <v>411.0</v>
      </c>
    </row>
    <row r="1055">
      <c r="A1055" s="9" t="s">
        <v>223</v>
      </c>
      <c r="B1055" s="7">
        <v>41017.0</v>
      </c>
      <c r="C1055" s="12">
        <f t="shared" si="1"/>
        <v>2012</v>
      </c>
      <c r="D1055" s="9" t="s">
        <v>11</v>
      </c>
      <c r="E1055" s="13">
        <v>160.0</v>
      </c>
      <c r="F1055" s="14">
        <v>57589.0</v>
      </c>
      <c r="G1055" s="13">
        <v>261.0</v>
      </c>
      <c r="H1055" s="13">
        <v>158.0</v>
      </c>
    </row>
    <row r="1056">
      <c r="A1056" s="9" t="s">
        <v>223</v>
      </c>
      <c r="B1056" s="7">
        <v>41017.0</v>
      </c>
      <c r="C1056" s="12">
        <f t="shared" si="1"/>
        <v>2012</v>
      </c>
      <c r="D1056" s="9" t="s">
        <v>13</v>
      </c>
      <c r="E1056" s="13">
        <v>308.0</v>
      </c>
      <c r="F1056" s="14">
        <v>92010.0</v>
      </c>
      <c r="G1056" s="13">
        <v>447.0</v>
      </c>
      <c r="H1056" s="13">
        <v>295.0</v>
      </c>
    </row>
    <row r="1057">
      <c r="A1057" s="9" t="s">
        <v>224</v>
      </c>
      <c r="B1057" s="7">
        <v>41003.0</v>
      </c>
      <c r="C1057" s="12">
        <f t="shared" si="1"/>
        <v>2012</v>
      </c>
      <c r="D1057" s="9" t="s">
        <v>9</v>
      </c>
      <c r="E1057" s="13">
        <v>637.0</v>
      </c>
      <c r="F1057" s="14">
        <v>58501.0</v>
      </c>
      <c r="G1057" s="13">
        <v>960.0</v>
      </c>
      <c r="H1057" s="13">
        <v>615.0</v>
      </c>
    </row>
    <row r="1058">
      <c r="A1058" s="9" t="s">
        <v>224</v>
      </c>
      <c r="B1058" s="7">
        <v>41003.0</v>
      </c>
      <c r="C1058" s="12">
        <f t="shared" si="1"/>
        <v>2012</v>
      </c>
      <c r="D1058" s="9" t="s">
        <v>10</v>
      </c>
      <c r="E1058" s="13">
        <v>352.0</v>
      </c>
      <c r="F1058" s="14">
        <v>83700.0</v>
      </c>
      <c r="G1058" s="13">
        <v>483.0</v>
      </c>
      <c r="H1058" s="13">
        <v>348.0</v>
      </c>
    </row>
    <row r="1059">
      <c r="A1059" s="9" t="s">
        <v>224</v>
      </c>
      <c r="B1059" s="7">
        <v>41003.0</v>
      </c>
      <c r="C1059" s="12">
        <f t="shared" si="1"/>
        <v>2012</v>
      </c>
      <c r="D1059" s="9" t="s">
        <v>12</v>
      </c>
      <c r="E1059" s="13">
        <v>416.0</v>
      </c>
      <c r="F1059" s="14">
        <v>1896.0</v>
      </c>
      <c r="G1059" s="13">
        <v>542.0</v>
      </c>
      <c r="H1059" s="13">
        <v>416.0</v>
      </c>
    </row>
    <row r="1060">
      <c r="A1060" s="9" t="s">
        <v>224</v>
      </c>
      <c r="B1060" s="7">
        <v>41003.0</v>
      </c>
      <c r="C1060" s="12">
        <f t="shared" si="1"/>
        <v>2012</v>
      </c>
      <c r="D1060" s="9" t="s">
        <v>11</v>
      </c>
      <c r="E1060" s="13">
        <v>163.0</v>
      </c>
      <c r="F1060" s="14">
        <v>53989.0</v>
      </c>
      <c r="G1060" s="13">
        <v>222.0</v>
      </c>
      <c r="H1060" s="13">
        <v>163.0</v>
      </c>
    </row>
    <row r="1061">
      <c r="A1061" s="9" t="s">
        <v>224</v>
      </c>
      <c r="B1061" s="7">
        <v>41003.0</v>
      </c>
      <c r="C1061" s="12">
        <f t="shared" si="1"/>
        <v>2012</v>
      </c>
      <c r="D1061" s="9" t="s">
        <v>13</v>
      </c>
      <c r="E1061" s="13">
        <v>309.0</v>
      </c>
      <c r="F1061" s="14">
        <v>84590.0</v>
      </c>
      <c r="G1061" s="13">
        <v>413.0</v>
      </c>
      <c r="H1061" s="13">
        <v>307.0</v>
      </c>
    </row>
    <row r="1062">
      <c r="A1062" s="9" t="s">
        <v>225</v>
      </c>
      <c r="B1062" s="7">
        <v>40989.0</v>
      </c>
      <c r="C1062" s="12">
        <f t="shared" si="1"/>
        <v>2012</v>
      </c>
      <c r="D1062" s="9" t="s">
        <v>9</v>
      </c>
      <c r="E1062" s="13">
        <v>636.0</v>
      </c>
      <c r="F1062" s="14">
        <v>56501.0</v>
      </c>
      <c r="G1062" s="13">
        <v>1067.0</v>
      </c>
      <c r="H1062" s="13">
        <v>626.0</v>
      </c>
    </row>
    <row r="1063">
      <c r="A1063" s="9" t="s">
        <v>225</v>
      </c>
      <c r="B1063" s="7">
        <v>40989.0</v>
      </c>
      <c r="C1063" s="12">
        <f t="shared" si="1"/>
        <v>2012</v>
      </c>
      <c r="D1063" s="9" t="s">
        <v>10</v>
      </c>
      <c r="E1063" s="13">
        <v>352.0</v>
      </c>
      <c r="F1063" s="14">
        <v>82003.0</v>
      </c>
      <c r="G1063" s="13">
        <v>529.0</v>
      </c>
      <c r="H1063" s="13">
        <v>352.0</v>
      </c>
    </row>
    <row r="1064">
      <c r="A1064" s="9" t="s">
        <v>225</v>
      </c>
      <c r="B1064" s="7">
        <v>40989.0</v>
      </c>
      <c r="C1064" s="12">
        <f t="shared" si="1"/>
        <v>2012</v>
      </c>
      <c r="D1064" s="9" t="s">
        <v>12</v>
      </c>
      <c r="E1064" s="13">
        <v>434.0</v>
      </c>
      <c r="F1064" s="14">
        <v>2000.0</v>
      </c>
      <c r="G1064" s="13">
        <v>584.0</v>
      </c>
      <c r="H1064" s="13">
        <v>433.0</v>
      </c>
    </row>
    <row r="1065">
      <c r="A1065" s="9" t="s">
        <v>225</v>
      </c>
      <c r="B1065" s="7">
        <v>40989.0</v>
      </c>
      <c r="C1065" s="12">
        <f t="shared" si="1"/>
        <v>2012</v>
      </c>
      <c r="D1065" s="9" t="s">
        <v>11</v>
      </c>
      <c r="E1065" s="13">
        <v>174.0</v>
      </c>
      <c r="F1065" s="14">
        <v>51511.0</v>
      </c>
      <c r="G1065" s="13">
        <v>241.0</v>
      </c>
      <c r="H1065" s="13">
        <v>174.0</v>
      </c>
    </row>
    <row r="1066">
      <c r="A1066" s="9" t="s">
        <v>225</v>
      </c>
      <c r="B1066" s="7">
        <v>40989.0</v>
      </c>
      <c r="C1066" s="12">
        <f t="shared" si="1"/>
        <v>2012</v>
      </c>
      <c r="D1066" s="9" t="s">
        <v>13</v>
      </c>
      <c r="E1066" s="13">
        <v>327.0</v>
      </c>
      <c r="F1066" s="14">
        <v>80101.0</v>
      </c>
      <c r="G1066" s="13">
        <v>449.0</v>
      </c>
      <c r="H1066" s="13">
        <v>327.0</v>
      </c>
    </row>
    <row r="1067">
      <c r="A1067" s="9" t="s">
        <v>226</v>
      </c>
      <c r="B1067" s="7">
        <v>40975.0</v>
      </c>
      <c r="C1067" s="12">
        <f t="shared" si="1"/>
        <v>2012</v>
      </c>
      <c r="D1067" s="9" t="s">
        <v>9</v>
      </c>
      <c r="E1067" s="13">
        <v>667.0</v>
      </c>
      <c r="F1067" s="14">
        <v>56551.0</v>
      </c>
      <c r="G1067" s="13">
        <v>912.0</v>
      </c>
      <c r="H1067" s="13">
        <v>649.0</v>
      </c>
    </row>
    <row r="1068">
      <c r="A1068" s="9" t="s">
        <v>226</v>
      </c>
      <c r="B1068" s="7">
        <v>40975.0</v>
      </c>
      <c r="C1068" s="12">
        <f t="shared" si="1"/>
        <v>2012</v>
      </c>
      <c r="D1068" s="9" t="s">
        <v>10</v>
      </c>
      <c r="E1068" s="13">
        <v>354.0</v>
      </c>
      <c r="F1068" s="14">
        <v>79304.0</v>
      </c>
      <c r="G1068" s="13">
        <v>626.0</v>
      </c>
      <c r="H1068" s="13">
        <v>352.0</v>
      </c>
    </row>
    <row r="1069">
      <c r="A1069" s="9" t="s">
        <v>226</v>
      </c>
      <c r="B1069" s="7">
        <v>40975.0</v>
      </c>
      <c r="C1069" s="12">
        <f t="shared" si="1"/>
        <v>2012</v>
      </c>
      <c r="D1069" s="9" t="s">
        <v>12</v>
      </c>
      <c r="E1069" s="13">
        <v>413.0</v>
      </c>
      <c r="F1069" s="14">
        <v>1490.0</v>
      </c>
      <c r="G1069" s="13">
        <v>474.0</v>
      </c>
      <c r="H1069" s="13">
        <v>407.0</v>
      </c>
    </row>
    <row r="1070">
      <c r="A1070" s="9" t="s">
        <v>226</v>
      </c>
      <c r="B1070" s="7">
        <v>40975.0</v>
      </c>
      <c r="C1070" s="12">
        <f t="shared" si="1"/>
        <v>2012</v>
      </c>
      <c r="D1070" s="9" t="s">
        <v>11</v>
      </c>
      <c r="E1070" s="13">
        <v>163.0</v>
      </c>
      <c r="F1070" s="14">
        <v>50009.0</v>
      </c>
      <c r="G1070" s="13">
        <v>247.0</v>
      </c>
      <c r="H1070" s="13">
        <v>159.0</v>
      </c>
    </row>
    <row r="1071">
      <c r="A1071" s="9" t="s">
        <v>226</v>
      </c>
      <c r="B1071" s="7">
        <v>40975.0</v>
      </c>
      <c r="C1071" s="12">
        <f t="shared" si="1"/>
        <v>2012</v>
      </c>
      <c r="D1071" s="9" t="s">
        <v>13</v>
      </c>
      <c r="E1071" s="13">
        <v>309.0</v>
      </c>
      <c r="F1071" s="14">
        <v>76881.0</v>
      </c>
      <c r="G1071" s="13">
        <v>492.0</v>
      </c>
      <c r="H1071" s="13">
        <v>309.0</v>
      </c>
    </row>
    <row r="1072">
      <c r="A1072" s="9" t="s">
        <v>227</v>
      </c>
      <c r="B1072" s="7">
        <v>40961.0</v>
      </c>
      <c r="C1072" s="12">
        <f t="shared" si="1"/>
        <v>2012</v>
      </c>
      <c r="D1072" s="9" t="s">
        <v>9</v>
      </c>
      <c r="E1072" s="13">
        <v>624.0</v>
      </c>
      <c r="F1072" s="14">
        <v>57009.0</v>
      </c>
      <c r="G1072" s="13">
        <v>1017.0</v>
      </c>
      <c r="H1072" s="13">
        <v>607.0</v>
      </c>
    </row>
    <row r="1073">
      <c r="A1073" s="9" t="s">
        <v>227</v>
      </c>
      <c r="B1073" s="7">
        <v>40961.0</v>
      </c>
      <c r="C1073" s="12">
        <f t="shared" si="1"/>
        <v>2012</v>
      </c>
      <c r="D1073" s="9" t="s">
        <v>10</v>
      </c>
      <c r="E1073" s="13">
        <v>351.0</v>
      </c>
      <c r="F1073" s="14">
        <v>78189.0</v>
      </c>
      <c r="G1073" s="13">
        <v>580.0</v>
      </c>
      <c r="H1073" s="13">
        <v>348.0</v>
      </c>
    </row>
    <row r="1074">
      <c r="A1074" s="9" t="s">
        <v>227</v>
      </c>
      <c r="B1074" s="7">
        <v>40961.0</v>
      </c>
      <c r="C1074" s="12">
        <f t="shared" si="1"/>
        <v>2012</v>
      </c>
      <c r="D1074" s="9" t="s">
        <v>12</v>
      </c>
      <c r="E1074" s="13">
        <v>413.0</v>
      </c>
      <c r="F1074" s="14">
        <v>2012.0</v>
      </c>
      <c r="G1074" s="13">
        <v>509.0</v>
      </c>
      <c r="H1074" s="13">
        <v>389.0</v>
      </c>
    </row>
    <row r="1075">
      <c r="A1075" s="9" t="s">
        <v>227</v>
      </c>
      <c r="B1075" s="7">
        <v>40961.0</v>
      </c>
      <c r="C1075" s="12">
        <f t="shared" si="1"/>
        <v>2012</v>
      </c>
      <c r="D1075" s="9" t="s">
        <v>11</v>
      </c>
      <c r="E1075" s="13">
        <v>164.0</v>
      </c>
      <c r="F1075" s="14">
        <v>52004.0</v>
      </c>
      <c r="G1075" s="13">
        <v>248.0</v>
      </c>
      <c r="H1075" s="13">
        <v>149.0</v>
      </c>
    </row>
    <row r="1076">
      <c r="A1076" s="9" t="s">
        <v>227</v>
      </c>
      <c r="B1076" s="7">
        <v>40961.0</v>
      </c>
      <c r="C1076" s="12">
        <f t="shared" si="1"/>
        <v>2012</v>
      </c>
      <c r="D1076" s="9" t="s">
        <v>13</v>
      </c>
      <c r="E1076" s="13">
        <v>314.0</v>
      </c>
      <c r="F1076" s="14">
        <v>78000.0</v>
      </c>
      <c r="G1076" s="13">
        <v>507.0</v>
      </c>
      <c r="H1076" s="13">
        <v>296.0</v>
      </c>
    </row>
    <row r="1077">
      <c r="A1077" s="9" t="s">
        <v>228</v>
      </c>
      <c r="B1077" s="7">
        <v>40947.0</v>
      </c>
      <c r="C1077" s="12">
        <f t="shared" si="1"/>
        <v>2012</v>
      </c>
      <c r="D1077" s="9" t="s">
        <v>9</v>
      </c>
      <c r="E1077" s="13">
        <v>619.0</v>
      </c>
      <c r="F1077" s="14">
        <v>52809.0</v>
      </c>
      <c r="G1077" s="13">
        <v>1058.0</v>
      </c>
      <c r="H1077" s="13">
        <v>571.0</v>
      </c>
    </row>
    <row r="1078">
      <c r="A1078" s="9" t="s">
        <v>228</v>
      </c>
      <c r="B1078" s="7">
        <v>40947.0</v>
      </c>
      <c r="C1078" s="12">
        <f t="shared" si="1"/>
        <v>2012</v>
      </c>
      <c r="D1078" s="9" t="s">
        <v>10</v>
      </c>
      <c r="E1078" s="13">
        <v>350.0</v>
      </c>
      <c r="F1078" s="14">
        <v>73890.0</v>
      </c>
      <c r="G1078" s="13">
        <v>635.0</v>
      </c>
      <c r="H1078" s="13">
        <v>346.0</v>
      </c>
    </row>
    <row r="1079">
      <c r="A1079" s="9" t="s">
        <v>228</v>
      </c>
      <c r="B1079" s="7">
        <v>40947.0</v>
      </c>
      <c r="C1079" s="12">
        <f t="shared" si="1"/>
        <v>2012</v>
      </c>
      <c r="D1079" s="9" t="s">
        <v>12</v>
      </c>
      <c r="E1079" s="13">
        <v>412.0</v>
      </c>
      <c r="F1079" s="14">
        <v>1802.0</v>
      </c>
      <c r="G1079" s="13">
        <v>512.0</v>
      </c>
      <c r="H1079" s="13">
        <v>409.0</v>
      </c>
    </row>
    <row r="1080">
      <c r="A1080" s="9" t="s">
        <v>228</v>
      </c>
      <c r="B1080" s="7">
        <v>40947.0</v>
      </c>
      <c r="C1080" s="12">
        <f t="shared" si="1"/>
        <v>2012</v>
      </c>
      <c r="D1080" s="9" t="s">
        <v>11</v>
      </c>
      <c r="E1080" s="13">
        <v>162.0</v>
      </c>
      <c r="F1080" s="14">
        <v>49801.0</v>
      </c>
      <c r="G1080" s="13">
        <v>307.0</v>
      </c>
      <c r="H1080" s="13">
        <v>158.0</v>
      </c>
    </row>
    <row r="1081">
      <c r="A1081" s="9" t="s">
        <v>228</v>
      </c>
      <c r="B1081" s="7">
        <v>40947.0</v>
      </c>
      <c r="C1081" s="12">
        <f t="shared" si="1"/>
        <v>2012</v>
      </c>
      <c r="D1081" s="9" t="s">
        <v>13</v>
      </c>
      <c r="E1081" s="13">
        <v>312.0</v>
      </c>
      <c r="F1081" s="14">
        <v>73801.0</v>
      </c>
      <c r="G1081" s="13">
        <v>425.0</v>
      </c>
      <c r="H1081" s="13">
        <v>312.0</v>
      </c>
    </row>
    <row r="1082">
      <c r="A1082" s="9" t="s">
        <v>229</v>
      </c>
      <c r="B1082" s="7">
        <v>40926.0</v>
      </c>
      <c r="C1082" s="12">
        <f t="shared" si="1"/>
        <v>2012</v>
      </c>
      <c r="D1082" s="9" t="s">
        <v>9</v>
      </c>
      <c r="E1082" s="13">
        <v>657.0</v>
      </c>
      <c r="F1082" s="14">
        <v>48112.0</v>
      </c>
      <c r="G1082" s="13">
        <v>903.0</v>
      </c>
      <c r="H1082" s="13">
        <v>652.0</v>
      </c>
    </row>
    <row r="1083">
      <c r="A1083" s="9" t="s">
        <v>229</v>
      </c>
      <c r="B1083" s="7">
        <v>40926.0</v>
      </c>
      <c r="C1083" s="12">
        <f t="shared" si="1"/>
        <v>2012</v>
      </c>
      <c r="D1083" s="9" t="s">
        <v>10</v>
      </c>
      <c r="E1083" s="13">
        <v>353.0</v>
      </c>
      <c r="F1083" s="14">
        <v>67889.0</v>
      </c>
      <c r="G1083" s="13">
        <v>537.0</v>
      </c>
      <c r="H1083" s="13">
        <v>351.0</v>
      </c>
    </row>
    <row r="1084">
      <c r="A1084" s="9" t="s">
        <v>229</v>
      </c>
      <c r="B1084" s="7">
        <v>40926.0</v>
      </c>
      <c r="C1084" s="12">
        <f t="shared" si="1"/>
        <v>2012</v>
      </c>
      <c r="D1084" s="9" t="s">
        <v>12</v>
      </c>
      <c r="E1084" s="13">
        <v>393.0</v>
      </c>
      <c r="F1084" s="14">
        <v>1552.0</v>
      </c>
      <c r="G1084" s="13">
        <v>517.0</v>
      </c>
      <c r="H1084" s="13">
        <v>390.0</v>
      </c>
    </row>
    <row r="1085">
      <c r="A1085" s="9" t="s">
        <v>229</v>
      </c>
      <c r="B1085" s="7">
        <v>40926.0</v>
      </c>
      <c r="C1085" s="12">
        <f t="shared" si="1"/>
        <v>2012</v>
      </c>
      <c r="D1085" s="9" t="s">
        <v>11</v>
      </c>
      <c r="E1085" s="13">
        <v>241.0</v>
      </c>
      <c r="F1085" s="14">
        <v>44001.0</v>
      </c>
      <c r="G1085" s="13">
        <v>405.0</v>
      </c>
      <c r="H1085" s="13">
        <v>236.0</v>
      </c>
    </row>
    <row r="1086">
      <c r="A1086" s="9" t="s">
        <v>229</v>
      </c>
      <c r="B1086" s="7">
        <v>40926.0</v>
      </c>
      <c r="C1086" s="12">
        <f t="shared" si="1"/>
        <v>2012</v>
      </c>
      <c r="D1086" s="9" t="s">
        <v>13</v>
      </c>
      <c r="E1086" s="13">
        <v>380.0</v>
      </c>
      <c r="F1086" s="14">
        <v>67101.0</v>
      </c>
      <c r="G1086" s="13">
        <v>538.0</v>
      </c>
      <c r="H1086" s="13">
        <v>375.0</v>
      </c>
    </row>
    <row r="1087">
      <c r="A1087" s="9" t="s">
        <v>230</v>
      </c>
      <c r="B1087" s="7">
        <v>40913.0</v>
      </c>
      <c r="C1087" s="12">
        <f t="shared" si="1"/>
        <v>2012</v>
      </c>
      <c r="D1087" s="9" t="s">
        <v>9</v>
      </c>
      <c r="E1087" s="13">
        <v>554.0</v>
      </c>
      <c r="F1087" s="14">
        <v>46889.0</v>
      </c>
      <c r="G1087" s="13">
        <v>901.0</v>
      </c>
      <c r="H1087" s="13">
        <v>554.0</v>
      </c>
    </row>
    <row r="1088">
      <c r="A1088" s="9" t="s">
        <v>230</v>
      </c>
      <c r="B1088" s="7">
        <v>40913.0</v>
      </c>
      <c r="C1088" s="12">
        <f t="shared" si="1"/>
        <v>2012</v>
      </c>
      <c r="D1088" s="9" t="s">
        <v>10</v>
      </c>
      <c r="E1088" s="13">
        <v>356.0</v>
      </c>
      <c r="F1088" s="14">
        <v>65801.0</v>
      </c>
      <c r="G1088" s="13">
        <v>511.0</v>
      </c>
      <c r="H1088" s="13">
        <v>356.0</v>
      </c>
    </row>
    <row r="1089">
      <c r="A1089" s="9" t="s">
        <v>230</v>
      </c>
      <c r="B1089" s="7">
        <v>40913.0</v>
      </c>
      <c r="C1089" s="12">
        <f t="shared" si="1"/>
        <v>2012</v>
      </c>
      <c r="D1089" s="9" t="s">
        <v>12</v>
      </c>
      <c r="E1089" s="13">
        <v>388.0</v>
      </c>
      <c r="F1089" s="14">
        <v>1682.0</v>
      </c>
      <c r="G1089" s="13">
        <v>434.0</v>
      </c>
      <c r="H1089" s="13">
        <v>386.0</v>
      </c>
    </row>
    <row r="1090">
      <c r="A1090" s="9" t="s">
        <v>230</v>
      </c>
      <c r="B1090" s="7">
        <v>40913.0</v>
      </c>
      <c r="C1090" s="12">
        <f t="shared" si="1"/>
        <v>2012</v>
      </c>
      <c r="D1090" s="9" t="s">
        <v>11</v>
      </c>
      <c r="E1090" s="13">
        <v>242.0</v>
      </c>
      <c r="F1090" s="14">
        <v>38699.0</v>
      </c>
      <c r="G1090" s="13">
        <v>357.0</v>
      </c>
      <c r="H1090" s="13">
        <v>239.0</v>
      </c>
    </row>
    <row r="1091">
      <c r="A1091" s="9" t="s">
        <v>230</v>
      </c>
      <c r="B1091" s="7">
        <v>40913.0</v>
      </c>
      <c r="C1091" s="12">
        <f t="shared" si="1"/>
        <v>2012</v>
      </c>
      <c r="D1091" s="9" t="s">
        <v>13</v>
      </c>
      <c r="E1091" s="13">
        <v>344.0</v>
      </c>
      <c r="F1091" s="14">
        <v>65700.0</v>
      </c>
      <c r="G1091" s="13">
        <v>530.0</v>
      </c>
      <c r="H1091" s="13">
        <v>341.0</v>
      </c>
    </row>
    <row r="1092">
      <c r="A1092" s="9" t="s">
        <v>231</v>
      </c>
      <c r="B1092" s="7">
        <v>40898.0</v>
      </c>
      <c r="C1092" s="12">
        <f t="shared" si="1"/>
        <v>2011</v>
      </c>
      <c r="D1092" s="9" t="s">
        <v>9</v>
      </c>
      <c r="E1092" s="13">
        <v>566.0</v>
      </c>
      <c r="F1092" s="14">
        <v>50001.0</v>
      </c>
      <c r="G1092" s="13">
        <v>878.0</v>
      </c>
      <c r="H1092" s="13">
        <v>457.0</v>
      </c>
    </row>
    <row r="1093">
      <c r="A1093" s="9" t="s">
        <v>231</v>
      </c>
      <c r="B1093" s="7">
        <v>40898.0</v>
      </c>
      <c r="C1093" s="12">
        <f t="shared" si="1"/>
        <v>2011</v>
      </c>
      <c r="D1093" s="9" t="s">
        <v>10</v>
      </c>
      <c r="E1093" s="13">
        <v>368.0</v>
      </c>
      <c r="F1093" s="14">
        <v>70003.0</v>
      </c>
      <c r="G1093" s="13">
        <v>464.0</v>
      </c>
      <c r="H1093" s="13">
        <v>368.0</v>
      </c>
    </row>
    <row r="1094">
      <c r="A1094" s="9" t="s">
        <v>231</v>
      </c>
      <c r="B1094" s="7">
        <v>40898.0</v>
      </c>
      <c r="C1094" s="12">
        <f t="shared" si="1"/>
        <v>2011</v>
      </c>
      <c r="D1094" s="9" t="s">
        <v>12</v>
      </c>
      <c r="E1094" s="13">
        <v>392.0</v>
      </c>
      <c r="F1094" s="14">
        <v>1481.0</v>
      </c>
      <c r="G1094" s="13">
        <v>456.0</v>
      </c>
      <c r="H1094" s="13">
        <v>386.0</v>
      </c>
    </row>
    <row r="1095">
      <c r="A1095" s="9" t="s">
        <v>231</v>
      </c>
      <c r="B1095" s="7">
        <v>40898.0</v>
      </c>
      <c r="C1095" s="12">
        <f t="shared" si="1"/>
        <v>2011</v>
      </c>
      <c r="D1095" s="9" t="s">
        <v>11</v>
      </c>
      <c r="E1095" s="13">
        <v>249.0</v>
      </c>
      <c r="F1095" s="14">
        <v>39589.0</v>
      </c>
      <c r="G1095" s="13">
        <v>361.0</v>
      </c>
      <c r="H1095" s="13">
        <v>249.0</v>
      </c>
    </row>
    <row r="1096">
      <c r="A1096" s="9" t="s">
        <v>231</v>
      </c>
      <c r="B1096" s="7">
        <v>40898.0</v>
      </c>
      <c r="C1096" s="12">
        <f t="shared" si="1"/>
        <v>2011</v>
      </c>
      <c r="D1096" s="9" t="s">
        <v>13</v>
      </c>
      <c r="E1096" s="13">
        <v>334.0</v>
      </c>
      <c r="F1096" s="14">
        <v>71000.0</v>
      </c>
      <c r="G1096" s="13">
        <v>521.0</v>
      </c>
      <c r="H1096" s="13">
        <v>285.0</v>
      </c>
    </row>
    <row r="1097">
      <c r="A1097" s="9" t="s">
        <v>232</v>
      </c>
      <c r="B1097" s="7">
        <v>40884.0</v>
      </c>
      <c r="C1097" s="12">
        <f t="shared" si="1"/>
        <v>2011</v>
      </c>
      <c r="D1097" s="9" t="s">
        <v>9</v>
      </c>
      <c r="E1097" s="13">
        <v>549.0</v>
      </c>
      <c r="F1097" s="14">
        <v>52392.0</v>
      </c>
      <c r="G1097" s="13">
        <v>781.0</v>
      </c>
      <c r="H1097" s="13">
        <v>543.0</v>
      </c>
    </row>
    <row r="1098">
      <c r="A1098" s="9" t="s">
        <v>232</v>
      </c>
      <c r="B1098" s="7">
        <v>40884.0</v>
      </c>
      <c r="C1098" s="12">
        <f t="shared" si="1"/>
        <v>2011</v>
      </c>
      <c r="D1098" s="9" t="s">
        <v>10</v>
      </c>
      <c r="E1098" s="13">
        <v>354.0</v>
      </c>
      <c r="F1098" s="14">
        <v>72350.0</v>
      </c>
      <c r="G1098" s="13">
        <v>474.0</v>
      </c>
      <c r="H1098" s="13">
        <v>351.0</v>
      </c>
    </row>
    <row r="1099">
      <c r="A1099" s="9" t="s">
        <v>232</v>
      </c>
      <c r="B1099" s="7">
        <v>40884.0</v>
      </c>
      <c r="C1099" s="12">
        <f t="shared" si="1"/>
        <v>2011</v>
      </c>
      <c r="D1099" s="9" t="s">
        <v>12</v>
      </c>
      <c r="E1099" s="13">
        <v>416.0</v>
      </c>
      <c r="F1099" s="14">
        <v>1902.0</v>
      </c>
      <c r="G1099" s="13">
        <v>451.0</v>
      </c>
      <c r="H1099" s="13">
        <v>415.0</v>
      </c>
    </row>
    <row r="1100">
      <c r="A1100" s="9" t="s">
        <v>232</v>
      </c>
      <c r="B1100" s="7">
        <v>40884.0</v>
      </c>
      <c r="C1100" s="12">
        <f t="shared" si="1"/>
        <v>2011</v>
      </c>
      <c r="D1100" s="9" t="s">
        <v>11</v>
      </c>
      <c r="E1100" s="13">
        <v>242.0</v>
      </c>
      <c r="F1100" s="14">
        <v>40009.0</v>
      </c>
      <c r="G1100" s="13">
        <v>334.0</v>
      </c>
      <c r="H1100" s="13">
        <v>242.0</v>
      </c>
    </row>
    <row r="1101">
      <c r="A1101" s="9" t="s">
        <v>232</v>
      </c>
      <c r="B1101" s="7">
        <v>40884.0</v>
      </c>
      <c r="C1101" s="12">
        <f t="shared" si="1"/>
        <v>2011</v>
      </c>
      <c r="D1101" s="9" t="s">
        <v>13</v>
      </c>
      <c r="E1101" s="13">
        <v>349.0</v>
      </c>
      <c r="F1101" s="14">
        <v>74340.0</v>
      </c>
      <c r="G1101" s="13">
        <v>489.0</v>
      </c>
      <c r="H1101" s="13">
        <v>335.0</v>
      </c>
    </row>
    <row r="1102">
      <c r="A1102" s="9" t="s">
        <v>233</v>
      </c>
      <c r="B1102" s="7">
        <v>40870.0</v>
      </c>
      <c r="C1102" s="12">
        <f t="shared" si="1"/>
        <v>2011</v>
      </c>
      <c r="D1102" s="9" t="s">
        <v>9</v>
      </c>
      <c r="E1102" s="13">
        <v>559.0</v>
      </c>
      <c r="F1102" s="14">
        <v>54887.0</v>
      </c>
      <c r="G1102" s="13">
        <v>756.0</v>
      </c>
      <c r="H1102" s="13">
        <v>541.0</v>
      </c>
    </row>
    <row r="1103">
      <c r="A1103" s="9" t="s">
        <v>233</v>
      </c>
      <c r="B1103" s="7">
        <v>40870.0</v>
      </c>
      <c r="C1103" s="12">
        <f t="shared" si="1"/>
        <v>2011</v>
      </c>
      <c r="D1103" s="9" t="s">
        <v>10</v>
      </c>
      <c r="E1103" s="13">
        <v>353.0</v>
      </c>
      <c r="F1103" s="14">
        <v>77340.0</v>
      </c>
      <c r="G1103" s="13">
        <v>518.0</v>
      </c>
      <c r="H1103" s="13">
        <v>338.0</v>
      </c>
    </row>
    <row r="1104">
      <c r="A1104" s="9" t="s">
        <v>233</v>
      </c>
      <c r="B1104" s="7">
        <v>40870.0</v>
      </c>
      <c r="C1104" s="12">
        <f t="shared" si="1"/>
        <v>2011</v>
      </c>
      <c r="D1104" s="9" t="s">
        <v>12</v>
      </c>
      <c r="E1104" s="13">
        <v>394.0</v>
      </c>
      <c r="F1104" s="14">
        <v>1889.0</v>
      </c>
      <c r="G1104" s="13">
        <v>469.0</v>
      </c>
      <c r="H1104" s="13">
        <v>389.0</v>
      </c>
    </row>
    <row r="1105">
      <c r="A1105" s="9" t="s">
        <v>233</v>
      </c>
      <c r="B1105" s="7">
        <v>40870.0</v>
      </c>
      <c r="C1105" s="12">
        <f t="shared" si="1"/>
        <v>2011</v>
      </c>
      <c r="D1105" s="9" t="s">
        <v>11</v>
      </c>
      <c r="E1105" s="13">
        <v>256.0</v>
      </c>
      <c r="F1105" s="14">
        <v>40189.0</v>
      </c>
      <c r="G1105" s="13">
        <v>335.0</v>
      </c>
      <c r="H1105" s="13">
        <v>248.0</v>
      </c>
    </row>
    <row r="1106">
      <c r="A1106" s="9" t="s">
        <v>233</v>
      </c>
      <c r="B1106" s="7">
        <v>40870.0</v>
      </c>
      <c r="C1106" s="12">
        <f t="shared" si="1"/>
        <v>2011</v>
      </c>
      <c r="D1106" s="9" t="s">
        <v>13</v>
      </c>
      <c r="E1106" s="13">
        <v>355.0</v>
      </c>
      <c r="F1106" s="14">
        <v>75889.0</v>
      </c>
      <c r="G1106" s="13">
        <v>496.0</v>
      </c>
      <c r="H1106" s="13">
        <v>352.0</v>
      </c>
    </row>
    <row r="1107">
      <c r="A1107" s="9" t="s">
        <v>234</v>
      </c>
      <c r="B1107" s="7">
        <v>40857.0</v>
      </c>
      <c r="C1107" s="12">
        <f t="shared" si="1"/>
        <v>2011</v>
      </c>
      <c r="D1107" s="9" t="s">
        <v>9</v>
      </c>
      <c r="E1107" s="13">
        <v>548.0</v>
      </c>
      <c r="F1107" s="14">
        <v>55997.0</v>
      </c>
      <c r="G1107" s="13">
        <v>766.0</v>
      </c>
      <c r="H1107" s="13">
        <v>547.0</v>
      </c>
    </row>
    <row r="1108">
      <c r="A1108" s="9" t="s">
        <v>234</v>
      </c>
      <c r="B1108" s="7">
        <v>40857.0</v>
      </c>
      <c r="C1108" s="12">
        <f t="shared" si="1"/>
        <v>2011</v>
      </c>
      <c r="D1108" s="9" t="s">
        <v>10</v>
      </c>
      <c r="E1108" s="13">
        <v>356.0</v>
      </c>
      <c r="F1108" s="14">
        <v>77000.0</v>
      </c>
      <c r="G1108" s="13">
        <v>551.0</v>
      </c>
      <c r="H1108" s="13">
        <v>355.0</v>
      </c>
    </row>
    <row r="1109">
      <c r="A1109" s="9" t="s">
        <v>234</v>
      </c>
      <c r="B1109" s="7">
        <v>40857.0</v>
      </c>
      <c r="C1109" s="12">
        <f t="shared" si="1"/>
        <v>2011</v>
      </c>
      <c r="D1109" s="9" t="s">
        <v>12</v>
      </c>
      <c r="E1109" s="13">
        <v>388.0</v>
      </c>
      <c r="F1109" s="14">
        <v>2012.0</v>
      </c>
      <c r="G1109" s="13">
        <v>429.0</v>
      </c>
      <c r="H1109" s="13">
        <v>359.0</v>
      </c>
    </row>
    <row r="1110">
      <c r="A1110" s="9" t="s">
        <v>234</v>
      </c>
      <c r="B1110" s="7">
        <v>40857.0</v>
      </c>
      <c r="C1110" s="12">
        <f t="shared" si="1"/>
        <v>2011</v>
      </c>
      <c r="D1110" s="9" t="s">
        <v>11</v>
      </c>
      <c r="E1110" s="13">
        <v>244.0</v>
      </c>
      <c r="F1110" s="14">
        <v>40803.0</v>
      </c>
      <c r="G1110" s="13">
        <v>365.0</v>
      </c>
      <c r="H1110" s="13">
        <v>244.0</v>
      </c>
    </row>
    <row r="1111">
      <c r="A1111" s="9" t="s">
        <v>234</v>
      </c>
      <c r="B1111" s="7">
        <v>40857.0</v>
      </c>
      <c r="C1111" s="12">
        <f t="shared" si="1"/>
        <v>2011</v>
      </c>
      <c r="D1111" s="9" t="s">
        <v>13</v>
      </c>
      <c r="E1111" s="13">
        <v>330.0</v>
      </c>
      <c r="F1111" s="14">
        <v>78001.0</v>
      </c>
      <c r="G1111" s="13">
        <v>507.0</v>
      </c>
      <c r="H1111" s="13">
        <v>311.0</v>
      </c>
    </row>
    <row r="1112">
      <c r="A1112" s="9" t="s">
        <v>235</v>
      </c>
      <c r="B1112" s="7">
        <v>40835.0</v>
      </c>
      <c r="C1112" s="12">
        <f t="shared" si="1"/>
        <v>2011</v>
      </c>
      <c r="D1112" s="9" t="s">
        <v>9</v>
      </c>
      <c r="E1112" s="13">
        <v>565.0</v>
      </c>
      <c r="F1112" s="14">
        <v>56112.0</v>
      </c>
      <c r="G1112" s="13">
        <v>873.0</v>
      </c>
      <c r="H1112" s="13">
        <v>554.0</v>
      </c>
    </row>
    <row r="1113">
      <c r="A1113" s="9" t="s">
        <v>235</v>
      </c>
      <c r="B1113" s="7">
        <v>40835.0</v>
      </c>
      <c r="C1113" s="12">
        <f t="shared" si="1"/>
        <v>2011</v>
      </c>
      <c r="D1113" s="9" t="s">
        <v>10</v>
      </c>
      <c r="E1113" s="13">
        <v>353.0</v>
      </c>
      <c r="F1113" s="14">
        <v>75889.0</v>
      </c>
      <c r="G1113" s="13">
        <v>633.0</v>
      </c>
      <c r="H1113" s="13">
        <v>353.0</v>
      </c>
    </row>
    <row r="1114">
      <c r="A1114" s="9" t="s">
        <v>235</v>
      </c>
      <c r="B1114" s="7">
        <v>40835.0</v>
      </c>
      <c r="C1114" s="12">
        <f t="shared" si="1"/>
        <v>2011</v>
      </c>
      <c r="D1114" s="9" t="s">
        <v>12</v>
      </c>
      <c r="E1114" s="13">
        <v>387.0</v>
      </c>
      <c r="F1114" s="14">
        <v>2091.0</v>
      </c>
      <c r="G1114" s="13">
        <v>486.0</v>
      </c>
      <c r="H1114" s="13">
        <v>380.0</v>
      </c>
    </row>
    <row r="1115">
      <c r="A1115" s="9" t="s">
        <v>235</v>
      </c>
      <c r="B1115" s="7">
        <v>40835.0</v>
      </c>
      <c r="C1115" s="12">
        <f t="shared" si="1"/>
        <v>2011</v>
      </c>
      <c r="D1115" s="9" t="s">
        <v>11</v>
      </c>
      <c r="E1115" s="13">
        <v>244.0</v>
      </c>
      <c r="F1115" s="14">
        <v>37011.0</v>
      </c>
      <c r="G1115" s="13">
        <v>354.0</v>
      </c>
      <c r="H1115" s="13">
        <v>229.0</v>
      </c>
    </row>
    <row r="1116">
      <c r="A1116" s="9" t="s">
        <v>235</v>
      </c>
      <c r="B1116" s="7">
        <v>40835.0</v>
      </c>
      <c r="C1116" s="12">
        <f t="shared" si="1"/>
        <v>2011</v>
      </c>
      <c r="D1116" s="9" t="s">
        <v>13</v>
      </c>
      <c r="E1116" s="13">
        <v>330.0</v>
      </c>
      <c r="F1116" s="14">
        <v>73600.0</v>
      </c>
      <c r="G1116" s="13">
        <v>518.0</v>
      </c>
      <c r="H1116" s="13">
        <v>306.0</v>
      </c>
    </row>
    <row r="1117">
      <c r="A1117" s="9" t="s">
        <v>236</v>
      </c>
      <c r="B1117" s="7">
        <v>40821.0</v>
      </c>
      <c r="C1117" s="12">
        <f t="shared" si="1"/>
        <v>2011</v>
      </c>
      <c r="D1117" s="9" t="s">
        <v>9</v>
      </c>
      <c r="E1117" s="13">
        <v>549.0</v>
      </c>
      <c r="F1117" s="14">
        <v>50289.0</v>
      </c>
      <c r="G1117" s="13">
        <v>793.0</v>
      </c>
      <c r="H1117" s="13">
        <v>549.0</v>
      </c>
    </row>
    <row r="1118">
      <c r="A1118" s="9" t="s">
        <v>236</v>
      </c>
      <c r="B1118" s="7">
        <v>40821.0</v>
      </c>
      <c r="C1118" s="12">
        <f t="shared" si="1"/>
        <v>2011</v>
      </c>
      <c r="D1118" s="9" t="s">
        <v>10</v>
      </c>
      <c r="E1118" s="13">
        <v>356.0</v>
      </c>
      <c r="F1118" s="14">
        <v>63600.0</v>
      </c>
      <c r="G1118" s="13">
        <v>524.0</v>
      </c>
      <c r="H1118" s="13">
        <v>353.0</v>
      </c>
    </row>
    <row r="1119">
      <c r="A1119" s="9" t="s">
        <v>236</v>
      </c>
      <c r="B1119" s="7">
        <v>40821.0</v>
      </c>
      <c r="C1119" s="12">
        <f t="shared" si="1"/>
        <v>2011</v>
      </c>
      <c r="D1119" s="9" t="s">
        <v>12</v>
      </c>
      <c r="E1119" s="13">
        <v>394.0</v>
      </c>
      <c r="F1119" s="14">
        <v>2078.0</v>
      </c>
      <c r="G1119" s="13">
        <v>486.0</v>
      </c>
      <c r="H1119" s="13">
        <v>394.0</v>
      </c>
    </row>
    <row r="1120">
      <c r="A1120" s="9" t="s">
        <v>236</v>
      </c>
      <c r="B1120" s="7">
        <v>40821.0</v>
      </c>
      <c r="C1120" s="12">
        <f t="shared" si="1"/>
        <v>2011</v>
      </c>
      <c r="D1120" s="9" t="s">
        <v>11</v>
      </c>
      <c r="E1120" s="13">
        <v>249.0</v>
      </c>
      <c r="F1120" s="14">
        <v>32801.0</v>
      </c>
      <c r="G1120" s="13">
        <v>348.0</v>
      </c>
      <c r="H1120" s="13">
        <v>247.0</v>
      </c>
    </row>
    <row r="1121">
      <c r="A1121" s="9" t="s">
        <v>236</v>
      </c>
      <c r="B1121" s="7">
        <v>40821.0</v>
      </c>
      <c r="C1121" s="12">
        <f t="shared" si="1"/>
        <v>2011</v>
      </c>
      <c r="D1121" s="9" t="s">
        <v>13</v>
      </c>
      <c r="E1121" s="13">
        <v>331.0</v>
      </c>
      <c r="F1121" s="14">
        <v>65058.0</v>
      </c>
      <c r="G1121" s="13">
        <v>452.0</v>
      </c>
      <c r="H1121" s="13">
        <v>331.0</v>
      </c>
    </row>
    <row r="1122">
      <c r="A1122" s="9" t="s">
        <v>237</v>
      </c>
      <c r="B1122" s="7">
        <v>40807.0</v>
      </c>
      <c r="C1122" s="12">
        <f t="shared" si="1"/>
        <v>2011</v>
      </c>
      <c r="D1122" s="9" t="s">
        <v>9</v>
      </c>
      <c r="E1122" s="13">
        <v>548.0</v>
      </c>
      <c r="F1122" s="14">
        <v>48006.0</v>
      </c>
      <c r="G1122" s="13">
        <v>951.0</v>
      </c>
      <c r="H1122" s="13">
        <v>531.0</v>
      </c>
    </row>
    <row r="1123">
      <c r="A1123" s="9" t="s">
        <v>237</v>
      </c>
      <c r="B1123" s="7">
        <v>40807.0</v>
      </c>
      <c r="C1123" s="12">
        <f t="shared" si="1"/>
        <v>2011</v>
      </c>
      <c r="D1123" s="9" t="s">
        <v>10</v>
      </c>
      <c r="E1123" s="13">
        <v>353.0</v>
      </c>
      <c r="F1123" s="14">
        <v>64889.0</v>
      </c>
      <c r="G1123" s="13">
        <v>469.0</v>
      </c>
      <c r="H1123" s="13">
        <v>353.0</v>
      </c>
    </row>
    <row r="1124">
      <c r="A1124" s="9" t="s">
        <v>237</v>
      </c>
      <c r="B1124" s="7">
        <v>40807.0</v>
      </c>
      <c r="C1124" s="12">
        <f t="shared" si="1"/>
        <v>2011</v>
      </c>
      <c r="D1124" s="9" t="s">
        <v>12</v>
      </c>
      <c r="E1124" s="13">
        <v>392.0</v>
      </c>
      <c r="F1124" s="14">
        <v>2109.0</v>
      </c>
      <c r="G1124" s="13">
        <v>492.0</v>
      </c>
      <c r="H1124" s="13">
        <v>392.0</v>
      </c>
    </row>
    <row r="1125">
      <c r="A1125" s="9" t="s">
        <v>237</v>
      </c>
      <c r="B1125" s="7">
        <v>40807.0</v>
      </c>
      <c r="C1125" s="12">
        <f t="shared" si="1"/>
        <v>2011</v>
      </c>
      <c r="D1125" s="9" t="s">
        <v>11</v>
      </c>
      <c r="E1125" s="13">
        <v>250.0</v>
      </c>
      <c r="F1125" s="14">
        <v>30089.0</v>
      </c>
      <c r="G1125" s="13">
        <v>325.0</v>
      </c>
      <c r="H1125" s="13">
        <v>248.0</v>
      </c>
    </row>
    <row r="1126">
      <c r="A1126" s="9" t="s">
        <v>237</v>
      </c>
      <c r="B1126" s="7">
        <v>40807.0</v>
      </c>
      <c r="C1126" s="12">
        <f t="shared" si="1"/>
        <v>2011</v>
      </c>
      <c r="D1126" s="9" t="s">
        <v>13</v>
      </c>
      <c r="E1126" s="13">
        <v>332.0</v>
      </c>
      <c r="F1126" s="14">
        <v>62502.0</v>
      </c>
      <c r="G1126" s="13">
        <v>449.0</v>
      </c>
      <c r="H1126" s="13">
        <v>332.0</v>
      </c>
    </row>
    <row r="1127">
      <c r="A1127" s="9" t="s">
        <v>238</v>
      </c>
      <c r="B1127" s="7">
        <v>40793.0</v>
      </c>
      <c r="C1127" s="12">
        <f t="shared" si="1"/>
        <v>2011</v>
      </c>
      <c r="D1127" s="9" t="s">
        <v>9</v>
      </c>
      <c r="E1127" s="13">
        <v>548.0</v>
      </c>
      <c r="F1127" s="14">
        <v>51000.0</v>
      </c>
      <c r="G1127" s="13">
        <v>794.0</v>
      </c>
      <c r="H1127" s="13">
        <v>547.0</v>
      </c>
    </row>
    <row r="1128">
      <c r="A1128" s="9" t="s">
        <v>238</v>
      </c>
      <c r="B1128" s="7">
        <v>40793.0</v>
      </c>
      <c r="C1128" s="12">
        <f t="shared" si="1"/>
        <v>2011</v>
      </c>
      <c r="D1128" s="9" t="s">
        <v>10</v>
      </c>
      <c r="E1128" s="13">
        <v>359.0</v>
      </c>
      <c r="F1128" s="14">
        <v>63002.0</v>
      </c>
      <c r="G1128" s="13">
        <v>496.0</v>
      </c>
      <c r="H1128" s="13">
        <v>356.0</v>
      </c>
    </row>
    <row r="1129">
      <c r="A1129" s="9" t="s">
        <v>238</v>
      </c>
      <c r="B1129" s="7">
        <v>40793.0</v>
      </c>
      <c r="C1129" s="12">
        <f t="shared" si="1"/>
        <v>2011</v>
      </c>
      <c r="D1129" s="9" t="s">
        <v>12</v>
      </c>
      <c r="E1129" s="13">
        <v>388.0</v>
      </c>
      <c r="F1129" s="14">
        <v>2339.0</v>
      </c>
      <c r="G1129" s="13">
        <v>532.0</v>
      </c>
      <c r="H1129" s="13">
        <v>382.0</v>
      </c>
    </row>
    <row r="1130">
      <c r="A1130" s="9" t="s">
        <v>238</v>
      </c>
      <c r="B1130" s="7">
        <v>40793.0</v>
      </c>
      <c r="C1130" s="12">
        <f t="shared" si="1"/>
        <v>2011</v>
      </c>
      <c r="D1130" s="9" t="s">
        <v>11</v>
      </c>
      <c r="E1130" s="13">
        <v>243.0</v>
      </c>
      <c r="F1130" s="14">
        <v>31900.0</v>
      </c>
      <c r="G1130" s="13">
        <v>328.0</v>
      </c>
      <c r="H1130" s="13">
        <v>236.0</v>
      </c>
    </row>
    <row r="1131">
      <c r="A1131" s="9" t="s">
        <v>238</v>
      </c>
      <c r="B1131" s="7">
        <v>40793.0</v>
      </c>
      <c r="C1131" s="12">
        <f t="shared" si="1"/>
        <v>2011</v>
      </c>
      <c r="D1131" s="9" t="s">
        <v>13</v>
      </c>
      <c r="E1131" s="13">
        <v>330.0</v>
      </c>
      <c r="F1131" s="14">
        <v>65589.0</v>
      </c>
      <c r="G1131" s="13">
        <v>466.0</v>
      </c>
      <c r="H1131" s="13">
        <v>329.0</v>
      </c>
    </row>
    <row r="1132">
      <c r="A1132" s="9" t="s">
        <v>239</v>
      </c>
      <c r="B1132" s="7">
        <v>40772.0</v>
      </c>
      <c r="C1132" s="12">
        <f t="shared" si="1"/>
        <v>2011</v>
      </c>
      <c r="D1132" s="9" t="s">
        <v>9</v>
      </c>
      <c r="E1132" s="13">
        <v>557.0</v>
      </c>
      <c r="F1132" s="14">
        <v>49301.0</v>
      </c>
      <c r="G1132" s="13">
        <v>927.0</v>
      </c>
      <c r="H1132" s="13">
        <v>557.0</v>
      </c>
    </row>
    <row r="1133">
      <c r="A1133" s="9" t="s">
        <v>239</v>
      </c>
      <c r="B1133" s="7">
        <v>40772.0</v>
      </c>
      <c r="C1133" s="12">
        <f t="shared" si="1"/>
        <v>2011</v>
      </c>
      <c r="D1133" s="9" t="s">
        <v>10</v>
      </c>
      <c r="E1133" s="13">
        <v>353.0</v>
      </c>
      <c r="F1133" s="14">
        <v>65521.0</v>
      </c>
      <c r="G1133" s="13">
        <v>527.0</v>
      </c>
      <c r="H1133" s="13">
        <v>353.0</v>
      </c>
    </row>
    <row r="1134">
      <c r="A1134" s="9" t="s">
        <v>239</v>
      </c>
      <c r="B1134" s="7">
        <v>40772.0</v>
      </c>
      <c r="C1134" s="12">
        <f t="shared" si="1"/>
        <v>2011</v>
      </c>
      <c r="D1134" s="9" t="s">
        <v>12</v>
      </c>
      <c r="E1134" s="13">
        <v>387.0</v>
      </c>
      <c r="F1134" s="14">
        <v>1999.0</v>
      </c>
      <c r="G1134" s="13">
        <v>471.0</v>
      </c>
      <c r="H1134" s="13">
        <v>382.0</v>
      </c>
    </row>
    <row r="1135">
      <c r="A1135" s="9" t="s">
        <v>239</v>
      </c>
      <c r="B1135" s="7">
        <v>40772.0</v>
      </c>
      <c r="C1135" s="12">
        <f t="shared" si="1"/>
        <v>2011</v>
      </c>
      <c r="D1135" s="9" t="s">
        <v>11</v>
      </c>
      <c r="E1135" s="13">
        <v>245.0</v>
      </c>
      <c r="F1135" s="14">
        <v>32289.0</v>
      </c>
      <c r="G1135" s="13">
        <v>367.0</v>
      </c>
      <c r="H1135" s="13">
        <v>237.0</v>
      </c>
    </row>
    <row r="1136">
      <c r="A1136" s="9" t="s">
        <v>239</v>
      </c>
      <c r="B1136" s="7">
        <v>40772.0</v>
      </c>
      <c r="C1136" s="12">
        <f t="shared" si="1"/>
        <v>2011</v>
      </c>
      <c r="D1136" s="9" t="s">
        <v>13</v>
      </c>
      <c r="E1136" s="13">
        <v>337.0</v>
      </c>
      <c r="F1136" s="14">
        <v>67000.0</v>
      </c>
      <c r="G1136" s="13">
        <v>516.0</v>
      </c>
      <c r="H1136" s="13">
        <v>335.0</v>
      </c>
    </row>
    <row r="1137">
      <c r="A1137" s="9" t="s">
        <v>240</v>
      </c>
      <c r="B1137" s="7">
        <v>40758.0</v>
      </c>
      <c r="C1137" s="12">
        <f t="shared" si="1"/>
        <v>2011</v>
      </c>
      <c r="D1137" s="9" t="s">
        <v>9</v>
      </c>
      <c r="E1137" s="13">
        <v>566.0</v>
      </c>
      <c r="F1137" s="14">
        <v>48801.0</v>
      </c>
      <c r="G1137" s="13">
        <v>1034.0</v>
      </c>
      <c r="H1137" s="13">
        <v>566.0</v>
      </c>
    </row>
    <row r="1138">
      <c r="A1138" s="9" t="s">
        <v>240</v>
      </c>
      <c r="B1138" s="7">
        <v>40758.0</v>
      </c>
      <c r="C1138" s="12">
        <f t="shared" si="1"/>
        <v>2011</v>
      </c>
      <c r="D1138" s="9" t="s">
        <v>10</v>
      </c>
      <c r="E1138" s="13">
        <v>354.0</v>
      </c>
      <c r="F1138" s="14">
        <v>70890.0</v>
      </c>
      <c r="G1138" s="13">
        <v>469.0</v>
      </c>
      <c r="H1138" s="13">
        <v>349.0</v>
      </c>
    </row>
    <row r="1139">
      <c r="A1139" s="9" t="s">
        <v>240</v>
      </c>
      <c r="B1139" s="7">
        <v>40758.0</v>
      </c>
      <c r="C1139" s="12">
        <f t="shared" si="1"/>
        <v>2011</v>
      </c>
      <c r="D1139" s="9" t="s">
        <v>12</v>
      </c>
      <c r="E1139" s="13">
        <v>390.0</v>
      </c>
      <c r="F1139" s="14">
        <v>1890.0</v>
      </c>
      <c r="G1139" s="13">
        <v>470.0</v>
      </c>
      <c r="H1139" s="13">
        <v>390.0</v>
      </c>
    </row>
    <row r="1140">
      <c r="A1140" s="9" t="s">
        <v>240</v>
      </c>
      <c r="B1140" s="7">
        <v>40758.0</v>
      </c>
      <c r="C1140" s="12">
        <f t="shared" si="1"/>
        <v>2011</v>
      </c>
      <c r="D1140" s="9" t="s">
        <v>11</v>
      </c>
      <c r="E1140" s="13">
        <v>241.0</v>
      </c>
      <c r="F1140" s="14">
        <v>34009.0</v>
      </c>
      <c r="G1140" s="13">
        <v>383.0</v>
      </c>
      <c r="H1140" s="13">
        <v>239.0</v>
      </c>
    </row>
    <row r="1141">
      <c r="A1141" s="9" t="s">
        <v>240</v>
      </c>
      <c r="B1141" s="7">
        <v>40758.0</v>
      </c>
      <c r="C1141" s="12">
        <f t="shared" si="1"/>
        <v>2011</v>
      </c>
      <c r="D1141" s="9" t="s">
        <v>13</v>
      </c>
      <c r="E1141" s="13">
        <v>360.0</v>
      </c>
      <c r="F1141" s="14">
        <v>70117.0</v>
      </c>
      <c r="G1141" s="13">
        <v>488.0</v>
      </c>
      <c r="H1141" s="13">
        <v>360.0</v>
      </c>
    </row>
    <row r="1142">
      <c r="A1142" s="9" t="s">
        <v>241</v>
      </c>
      <c r="B1142" s="7">
        <v>40744.0</v>
      </c>
      <c r="C1142" s="12">
        <f t="shared" si="1"/>
        <v>2011</v>
      </c>
      <c r="D1142" s="9" t="s">
        <v>9</v>
      </c>
      <c r="E1142" s="13">
        <v>510.0</v>
      </c>
      <c r="F1142" s="14">
        <v>56002.0</v>
      </c>
      <c r="G1142" s="13">
        <v>776.0</v>
      </c>
      <c r="H1142" s="13">
        <v>501.0</v>
      </c>
    </row>
    <row r="1143">
      <c r="A1143" s="9" t="s">
        <v>241</v>
      </c>
      <c r="B1143" s="7">
        <v>40744.0</v>
      </c>
      <c r="C1143" s="12">
        <f t="shared" si="1"/>
        <v>2011</v>
      </c>
      <c r="D1143" s="9" t="s">
        <v>10</v>
      </c>
      <c r="E1143" s="13">
        <v>436.0</v>
      </c>
      <c r="F1143" s="14">
        <v>72501.0</v>
      </c>
      <c r="G1143" s="13">
        <v>626.0</v>
      </c>
      <c r="H1143" s="13">
        <v>436.0</v>
      </c>
    </row>
    <row r="1144">
      <c r="A1144" s="9" t="s">
        <v>241</v>
      </c>
      <c r="B1144" s="7">
        <v>40744.0</v>
      </c>
      <c r="C1144" s="12">
        <f t="shared" si="1"/>
        <v>2011</v>
      </c>
      <c r="D1144" s="9" t="s">
        <v>12</v>
      </c>
      <c r="E1144" s="13">
        <v>332.0</v>
      </c>
      <c r="F1144" s="14">
        <v>2012.0</v>
      </c>
      <c r="G1144" s="13">
        <v>496.0</v>
      </c>
      <c r="H1144" s="13">
        <v>332.0</v>
      </c>
    </row>
    <row r="1145">
      <c r="A1145" s="9" t="s">
        <v>241</v>
      </c>
      <c r="B1145" s="7">
        <v>40744.0</v>
      </c>
      <c r="C1145" s="12">
        <f t="shared" si="1"/>
        <v>2011</v>
      </c>
      <c r="D1145" s="9" t="s">
        <v>11</v>
      </c>
      <c r="E1145" s="13">
        <v>284.0</v>
      </c>
      <c r="F1145" s="14">
        <v>34502.0</v>
      </c>
      <c r="G1145" s="13">
        <v>393.0</v>
      </c>
      <c r="H1145" s="13">
        <v>281.0</v>
      </c>
    </row>
    <row r="1146">
      <c r="A1146" s="9" t="s">
        <v>241</v>
      </c>
      <c r="B1146" s="7">
        <v>40744.0</v>
      </c>
      <c r="C1146" s="12">
        <f t="shared" si="1"/>
        <v>2011</v>
      </c>
      <c r="D1146" s="9" t="s">
        <v>13</v>
      </c>
      <c r="E1146" s="13">
        <v>335.0</v>
      </c>
      <c r="F1146" s="14">
        <v>74490.0</v>
      </c>
      <c r="G1146" s="13">
        <v>459.0</v>
      </c>
      <c r="H1146" s="13">
        <v>328.0</v>
      </c>
    </row>
    <row r="1147">
      <c r="A1147" s="9" t="s">
        <v>242</v>
      </c>
      <c r="B1147" s="7">
        <v>40730.0</v>
      </c>
      <c r="C1147" s="12">
        <f t="shared" si="1"/>
        <v>2011</v>
      </c>
      <c r="D1147" s="9" t="s">
        <v>9</v>
      </c>
      <c r="E1147" s="13">
        <v>514.0</v>
      </c>
      <c r="F1147" s="14">
        <v>55989.0</v>
      </c>
      <c r="G1147" s="13">
        <v>839.0</v>
      </c>
      <c r="H1147" s="13">
        <v>497.0</v>
      </c>
    </row>
    <row r="1148">
      <c r="A1148" s="9" t="s">
        <v>242</v>
      </c>
      <c r="B1148" s="7">
        <v>40730.0</v>
      </c>
      <c r="C1148" s="12">
        <f t="shared" si="1"/>
        <v>2011</v>
      </c>
      <c r="D1148" s="9" t="s">
        <v>10</v>
      </c>
      <c r="E1148" s="13">
        <v>445.0</v>
      </c>
      <c r="F1148" s="14">
        <v>68501.0</v>
      </c>
      <c r="G1148" s="13">
        <v>728.0</v>
      </c>
      <c r="H1148" s="13">
        <v>444.0</v>
      </c>
    </row>
    <row r="1149">
      <c r="A1149" s="9" t="s">
        <v>242</v>
      </c>
      <c r="B1149" s="7">
        <v>40730.0</v>
      </c>
      <c r="C1149" s="12">
        <f t="shared" si="1"/>
        <v>2011</v>
      </c>
      <c r="D1149" s="9" t="s">
        <v>12</v>
      </c>
      <c r="E1149" s="13">
        <v>325.0</v>
      </c>
      <c r="F1149" s="14">
        <v>2360.0</v>
      </c>
      <c r="G1149" s="13">
        <v>369.0</v>
      </c>
      <c r="H1149" s="13">
        <v>323.0</v>
      </c>
    </row>
    <row r="1150">
      <c r="A1150" s="9" t="s">
        <v>242</v>
      </c>
      <c r="B1150" s="7">
        <v>40730.0</v>
      </c>
      <c r="C1150" s="12">
        <f t="shared" si="1"/>
        <v>2011</v>
      </c>
      <c r="D1150" s="9" t="s">
        <v>11</v>
      </c>
      <c r="E1150" s="13">
        <v>276.0</v>
      </c>
      <c r="F1150" s="14">
        <v>32590.0</v>
      </c>
      <c r="G1150" s="13">
        <v>375.0</v>
      </c>
      <c r="H1150" s="13">
        <v>276.0</v>
      </c>
    </row>
    <row r="1151">
      <c r="A1151" s="9" t="s">
        <v>242</v>
      </c>
      <c r="B1151" s="7">
        <v>40730.0</v>
      </c>
      <c r="C1151" s="12">
        <f t="shared" si="1"/>
        <v>2011</v>
      </c>
      <c r="D1151" s="9" t="s">
        <v>13</v>
      </c>
      <c r="E1151" s="13">
        <v>372.0</v>
      </c>
      <c r="F1151" s="14">
        <v>68811.0</v>
      </c>
      <c r="G1151" s="13">
        <v>509.0</v>
      </c>
      <c r="H1151" s="13">
        <v>342.0</v>
      </c>
    </row>
    <row r="1152">
      <c r="A1152" s="9" t="s">
        <v>243</v>
      </c>
      <c r="B1152" s="7">
        <v>40716.0</v>
      </c>
      <c r="C1152" s="12">
        <f t="shared" si="1"/>
        <v>2011</v>
      </c>
      <c r="D1152" s="9" t="s">
        <v>9</v>
      </c>
      <c r="E1152" s="13">
        <v>512.0</v>
      </c>
      <c r="F1152" s="14">
        <v>50244.0</v>
      </c>
      <c r="G1152" s="13">
        <v>715.0</v>
      </c>
      <c r="H1152" s="13">
        <v>512.0</v>
      </c>
    </row>
    <row r="1153">
      <c r="A1153" s="9" t="s">
        <v>243</v>
      </c>
      <c r="B1153" s="7">
        <v>40716.0</v>
      </c>
      <c r="C1153" s="12">
        <f t="shared" si="1"/>
        <v>2011</v>
      </c>
      <c r="D1153" s="9" t="s">
        <v>10</v>
      </c>
      <c r="E1153" s="13">
        <v>423.0</v>
      </c>
      <c r="F1153" s="14">
        <v>67700.0</v>
      </c>
      <c r="G1153" s="13">
        <v>684.0</v>
      </c>
      <c r="H1153" s="13">
        <v>410.0</v>
      </c>
    </row>
    <row r="1154">
      <c r="A1154" s="9" t="s">
        <v>243</v>
      </c>
      <c r="B1154" s="7">
        <v>40716.0</v>
      </c>
      <c r="C1154" s="12">
        <f t="shared" si="1"/>
        <v>2011</v>
      </c>
      <c r="D1154" s="9" t="s">
        <v>12</v>
      </c>
      <c r="E1154" s="13">
        <v>328.0</v>
      </c>
      <c r="F1154" s="14">
        <v>2290.0</v>
      </c>
      <c r="G1154" s="13">
        <v>367.0</v>
      </c>
      <c r="H1154" s="13">
        <v>322.0</v>
      </c>
    </row>
    <row r="1155">
      <c r="A1155" s="9" t="s">
        <v>243</v>
      </c>
      <c r="B1155" s="7">
        <v>40716.0</v>
      </c>
      <c r="C1155" s="12">
        <f t="shared" si="1"/>
        <v>2011</v>
      </c>
      <c r="D1155" s="9" t="s">
        <v>11</v>
      </c>
      <c r="E1155" s="13">
        <v>279.0</v>
      </c>
      <c r="F1155" s="14">
        <v>31089.0</v>
      </c>
      <c r="G1155" s="13">
        <v>391.0</v>
      </c>
      <c r="H1155" s="13">
        <v>270.0</v>
      </c>
    </row>
    <row r="1156">
      <c r="A1156" s="9" t="s">
        <v>243</v>
      </c>
      <c r="B1156" s="7">
        <v>40716.0</v>
      </c>
      <c r="C1156" s="12">
        <f t="shared" si="1"/>
        <v>2011</v>
      </c>
      <c r="D1156" s="9" t="s">
        <v>13</v>
      </c>
      <c r="E1156" s="13">
        <v>339.0</v>
      </c>
      <c r="F1156" s="14">
        <v>65490.0</v>
      </c>
      <c r="G1156" s="13">
        <v>468.0</v>
      </c>
      <c r="H1156" s="13">
        <v>334.0</v>
      </c>
    </row>
    <row r="1157">
      <c r="A1157" s="9" t="s">
        <v>244</v>
      </c>
      <c r="B1157" s="7">
        <v>40702.0</v>
      </c>
      <c r="C1157" s="12">
        <f t="shared" si="1"/>
        <v>2011</v>
      </c>
      <c r="D1157" s="9" t="s">
        <v>9</v>
      </c>
      <c r="E1157" s="13">
        <v>510.0</v>
      </c>
      <c r="F1157" s="14">
        <v>53390.0</v>
      </c>
      <c r="G1157" s="13">
        <v>880.0</v>
      </c>
      <c r="H1157" s="13">
        <v>506.0</v>
      </c>
    </row>
    <row r="1158">
      <c r="A1158" s="9" t="s">
        <v>244</v>
      </c>
      <c r="B1158" s="7">
        <v>40702.0</v>
      </c>
      <c r="C1158" s="12">
        <f t="shared" si="1"/>
        <v>2011</v>
      </c>
      <c r="D1158" s="9" t="s">
        <v>10</v>
      </c>
      <c r="E1158" s="13">
        <v>424.0</v>
      </c>
      <c r="F1158" s="14">
        <v>63000.0</v>
      </c>
      <c r="G1158" s="13">
        <v>759.0</v>
      </c>
      <c r="H1158" s="13">
        <v>403.0</v>
      </c>
    </row>
    <row r="1159">
      <c r="A1159" s="9" t="s">
        <v>244</v>
      </c>
      <c r="B1159" s="7">
        <v>40702.0</v>
      </c>
      <c r="C1159" s="12">
        <f t="shared" si="1"/>
        <v>2011</v>
      </c>
      <c r="D1159" s="9" t="s">
        <v>12</v>
      </c>
      <c r="E1159" s="13">
        <v>327.0</v>
      </c>
      <c r="F1159" s="14">
        <v>2491.0</v>
      </c>
      <c r="G1159" s="13">
        <v>507.0</v>
      </c>
      <c r="H1159" s="13">
        <v>327.0</v>
      </c>
    </row>
    <row r="1160">
      <c r="A1160" s="9" t="s">
        <v>244</v>
      </c>
      <c r="B1160" s="7">
        <v>40702.0</v>
      </c>
      <c r="C1160" s="12">
        <f t="shared" si="1"/>
        <v>2011</v>
      </c>
      <c r="D1160" s="9" t="s">
        <v>11</v>
      </c>
      <c r="E1160" s="13">
        <v>276.0</v>
      </c>
      <c r="F1160" s="14">
        <v>29006.0</v>
      </c>
      <c r="G1160" s="13">
        <v>457.0</v>
      </c>
      <c r="H1160" s="13">
        <v>276.0</v>
      </c>
    </row>
    <row r="1161">
      <c r="A1161" s="9" t="s">
        <v>244</v>
      </c>
      <c r="B1161" s="7">
        <v>40702.0</v>
      </c>
      <c r="C1161" s="12">
        <f t="shared" si="1"/>
        <v>2011</v>
      </c>
      <c r="D1161" s="9" t="s">
        <v>13</v>
      </c>
      <c r="E1161" s="13">
        <v>338.0</v>
      </c>
      <c r="F1161" s="14">
        <v>62000.0</v>
      </c>
      <c r="G1161" s="13">
        <v>530.0</v>
      </c>
      <c r="H1161" s="13">
        <v>295.0</v>
      </c>
    </row>
    <row r="1162">
      <c r="A1162" s="9" t="s">
        <v>245</v>
      </c>
      <c r="B1162" s="7">
        <v>40682.0</v>
      </c>
      <c r="C1162" s="12">
        <f t="shared" si="1"/>
        <v>2011</v>
      </c>
      <c r="D1162" s="9" t="s">
        <v>9</v>
      </c>
      <c r="E1162" s="13">
        <v>523.0</v>
      </c>
      <c r="F1162" s="14">
        <v>46989.0</v>
      </c>
      <c r="G1162" s="13">
        <v>760.0</v>
      </c>
      <c r="H1162" s="13">
        <v>521.0</v>
      </c>
    </row>
    <row r="1163">
      <c r="A1163" s="9" t="s">
        <v>245</v>
      </c>
      <c r="B1163" s="7">
        <v>40682.0</v>
      </c>
      <c r="C1163" s="12">
        <f t="shared" si="1"/>
        <v>2011</v>
      </c>
      <c r="D1163" s="9" t="s">
        <v>10</v>
      </c>
      <c r="E1163" s="13">
        <v>424.0</v>
      </c>
      <c r="F1163" s="14">
        <v>56300.0</v>
      </c>
      <c r="G1163" s="13">
        <v>564.0</v>
      </c>
      <c r="H1163" s="13">
        <v>424.0</v>
      </c>
    </row>
    <row r="1164">
      <c r="A1164" s="9" t="s">
        <v>245</v>
      </c>
      <c r="B1164" s="7">
        <v>40682.0</v>
      </c>
      <c r="C1164" s="12">
        <f t="shared" si="1"/>
        <v>2011</v>
      </c>
      <c r="D1164" s="9" t="s">
        <v>12</v>
      </c>
      <c r="E1164" s="13">
        <v>326.0</v>
      </c>
      <c r="F1164" s="14">
        <v>2013.0</v>
      </c>
      <c r="G1164" s="13">
        <v>486.0</v>
      </c>
      <c r="H1164" s="13">
        <v>324.0</v>
      </c>
    </row>
    <row r="1165">
      <c r="A1165" s="9" t="s">
        <v>245</v>
      </c>
      <c r="B1165" s="7">
        <v>40682.0</v>
      </c>
      <c r="C1165" s="12">
        <f t="shared" si="1"/>
        <v>2011</v>
      </c>
      <c r="D1165" s="9" t="s">
        <v>11</v>
      </c>
      <c r="E1165" s="13">
        <v>283.0</v>
      </c>
      <c r="F1165" s="14">
        <v>22989.0</v>
      </c>
      <c r="G1165" s="13">
        <v>381.0</v>
      </c>
      <c r="H1165" s="13">
        <v>279.0</v>
      </c>
    </row>
    <row r="1166">
      <c r="A1166" s="9" t="s">
        <v>245</v>
      </c>
      <c r="B1166" s="7">
        <v>40682.0</v>
      </c>
      <c r="C1166" s="12">
        <f t="shared" si="1"/>
        <v>2011</v>
      </c>
      <c r="D1166" s="9" t="s">
        <v>13</v>
      </c>
      <c r="E1166" s="13">
        <v>331.0</v>
      </c>
      <c r="F1166" s="14">
        <v>56889.0</v>
      </c>
      <c r="G1166" s="13">
        <v>470.0</v>
      </c>
      <c r="H1166" s="13">
        <v>322.0</v>
      </c>
    </row>
    <row r="1167">
      <c r="A1167" s="9" t="s">
        <v>246</v>
      </c>
      <c r="B1167" s="7">
        <v>40668.0</v>
      </c>
      <c r="C1167" s="12">
        <f t="shared" si="1"/>
        <v>2011</v>
      </c>
      <c r="D1167" s="9" t="s">
        <v>9</v>
      </c>
      <c r="E1167" s="13">
        <v>511.0</v>
      </c>
      <c r="F1167" s="14">
        <v>44790.0</v>
      </c>
      <c r="G1167" s="13">
        <v>944.0</v>
      </c>
      <c r="H1167" s="13">
        <v>511.0</v>
      </c>
    </row>
    <row r="1168">
      <c r="A1168" s="9" t="s">
        <v>246</v>
      </c>
      <c r="B1168" s="7">
        <v>40668.0</v>
      </c>
      <c r="C1168" s="12">
        <f t="shared" si="1"/>
        <v>2011</v>
      </c>
      <c r="D1168" s="9" t="s">
        <v>10</v>
      </c>
      <c r="E1168" s="13">
        <v>439.0</v>
      </c>
      <c r="F1168" s="14">
        <v>56011.0</v>
      </c>
      <c r="G1168" s="13">
        <v>650.0</v>
      </c>
      <c r="H1168" s="13">
        <v>439.0</v>
      </c>
    </row>
    <row r="1169">
      <c r="A1169" s="9" t="s">
        <v>246</v>
      </c>
      <c r="B1169" s="7">
        <v>40668.0</v>
      </c>
      <c r="C1169" s="12">
        <f t="shared" si="1"/>
        <v>2011</v>
      </c>
      <c r="D1169" s="9" t="s">
        <v>12</v>
      </c>
      <c r="E1169" s="13">
        <v>330.0</v>
      </c>
      <c r="F1169" s="14">
        <v>2253.0</v>
      </c>
      <c r="G1169" s="13">
        <v>481.0</v>
      </c>
      <c r="H1169" s="13">
        <v>328.0</v>
      </c>
    </row>
    <row r="1170">
      <c r="A1170" s="9" t="s">
        <v>246</v>
      </c>
      <c r="B1170" s="7">
        <v>40668.0</v>
      </c>
      <c r="C1170" s="12">
        <f t="shared" si="1"/>
        <v>2011</v>
      </c>
      <c r="D1170" s="9" t="s">
        <v>11</v>
      </c>
      <c r="E1170" s="13">
        <v>277.0</v>
      </c>
      <c r="F1170" s="14">
        <v>21889.0</v>
      </c>
      <c r="G1170" s="13">
        <v>366.0</v>
      </c>
      <c r="H1170" s="13">
        <v>277.0</v>
      </c>
    </row>
    <row r="1171">
      <c r="A1171" s="9" t="s">
        <v>246</v>
      </c>
      <c r="B1171" s="7">
        <v>40668.0</v>
      </c>
      <c r="C1171" s="12">
        <f t="shared" si="1"/>
        <v>2011</v>
      </c>
      <c r="D1171" s="9" t="s">
        <v>13</v>
      </c>
      <c r="E1171" s="13">
        <v>330.0</v>
      </c>
      <c r="F1171" s="14">
        <v>56490.0</v>
      </c>
      <c r="G1171" s="13">
        <v>498.0</v>
      </c>
      <c r="H1171" s="13">
        <v>321.0</v>
      </c>
    </row>
    <row r="1172">
      <c r="A1172" s="9" t="s">
        <v>247</v>
      </c>
      <c r="B1172" s="7">
        <v>40653.0</v>
      </c>
      <c r="C1172" s="12">
        <f t="shared" si="1"/>
        <v>2011</v>
      </c>
      <c r="D1172" s="9" t="s">
        <v>9</v>
      </c>
      <c r="E1172" s="13">
        <v>565.0</v>
      </c>
      <c r="F1172" s="14">
        <v>44000.0</v>
      </c>
      <c r="G1172" s="13">
        <v>964.0</v>
      </c>
      <c r="H1172" s="13">
        <v>552.0</v>
      </c>
    </row>
    <row r="1173">
      <c r="A1173" s="9" t="s">
        <v>247</v>
      </c>
      <c r="B1173" s="7">
        <v>40653.0</v>
      </c>
      <c r="C1173" s="12">
        <f t="shared" si="1"/>
        <v>2011</v>
      </c>
      <c r="D1173" s="9" t="s">
        <v>10</v>
      </c>
      <c r="E1173" s="13">
        <v>423.0</v>
      </c>
      <c r="F1173" s="14">
        <v>56801.0</v>
      </c>
      <c r="G1173" s="13">
        <v>627.0</v>
      </c>
      <c r="H1173" s="13">
        <v>422.0</v>
      </c>
    </row>
    <row r="1174">
      <c r="A1174" s="9" t="s">
        <v>247</v>
      </c>
      <c r="B1174" s="7">
        <v>40653.0</v>
      </c>
      <c r="C1174" s="12">
        <f t="shared" si="1"/>
        <v>2011</v>
      </c>
      <c r="D1174" s="9" t="s">
        <v>12</v>
      </c>
      <c r="E1174" s="13">
        <v>326.0</v>
      </c>
      <c r="F1174" s="14">
        <v>2502.0</v>
      </c>
      <c r="G1174" s="13">
        <v>478.0</v>
      </c>
      <c r="H1174" s="13">
        <v>326.0</v>
      </c>
    </row>
    <row r="1175">
      <c r="A1175" s="9" t="s">
        <v>247</v>
      </c>
      <c r="B1175" s="7">
        <v>40653.0</v>
      </c>
      <c r="C1175" s="12">
        <f t="shared" si="1"/>
        <v>2011</v>
      </c>
      <c r="D1175" s="9" t="s">
        <v>11</v>
      </c>
      <c r="E1175" s="13">
        <v>227.0</v>
      </c>
      <c r="F1175" s="14">
        <v>23900.0</v>
      </c>
      <c r="G1175" s="13">
        <v>346.0</v>
      </c>
      <c r="H1175" s="13">
        <v>269.0</v>
      </c>
    </row>
    <row r="1176">
      <c r="A1176" s="9" t="s">
        <v>247</v>
      </c>
      <c r="B1176" s="7">
        <v>40653.0</v>
      </c>
      <c r="C1176" s="12">
        <f t="shared" si="1"/>
        <v>2011</v>
      </c>
      <c r="D1176" s="9" t="s">
        <v>13</v>
      </c>
      <c r="E1176" s="13">
        <v>330.0</v>
      </c>
      <c r="F1176" s="14">
        <v>56001.0</v>
      </c>
      <c r="G1176" s="13">
        <v>484.0</v>
      </c>
      <c r="H1176" s="13">
        <v>329.0</v>
      </c>
    </row>
    <row r="1177">
      <c r="A1177" s="9" t="s">
        <v>248</v>
      </c>
      <c r="B1177" s="7">
        <v>40639.0</v>
      </c>
      <c r="C1177" s="12">
        <f t="shared" si="1"/>
        <v>2011</v>
      </c>
      <c r="D1177" s="9" t="s">
        <v>9</v>
      </c>
      <c r="E1177" s="13">
        <v>512.0</v>
      </c>
      <c r="F1177" s="14">
        <v>43212.0</v>
      </c>
      <c r="G1177" s="13">
        <v>813.0</v>
      </c>
      <c r="H1177" s="13">
        <v>511.0</v>
      </c>
    </row>
    <row r="1178">
      <c r="A1178" s="9" t="s">
        <v>248</v>
      </c>
      <c r="B1178" s="7">
        <v>40639.0</v>
      </c>
      <c r="C1178" s="12">
        <f t="shared" si="1"/>
        <v>2011</v>
      </c>
      <c r="D1178" s="9" t="s">
        <v>10</v>
      </c>
      <c r="E1178" s="13">
        <v>425.0</v>
      </c>
      <c r="F1178" s="14">
        <v>55001.0</v>
      </c>
      <c r="G1178" s="13">
        <v>542.0</v>
      </c>
      <c r="H1178" s="13">
        <v>410.0</v>
      </c>
    </row>
    <row r="1179">
      <c r="A1179" s="9" t="s">
        <v>248</v>
      </c>
      <c r="B1179" s="7">
        <v>40639.0</v>
      </c>
      <c r="C1179" s="12">
        <f t="shared" si="1"/>
        <v>2011</v>
      </c>
      <c r="D1179" s="9" t="s">
        <v>12</v>
      </c>
      <c r="E1179" s="13">
        <v>340.0</v>
      </c>
      <c r="F1179" s="14">
        <v>2490.0</v>
      </c>
      <c r="G1179" s="13">
        <v>500.0</v>
      </c>
      <c r="H1179" s="13">
        <v>335.0</v>
      </c>
    </row>
    <row r="1180">
      <c r="A1180" s="9" t="s">
        <v>248</v>
      </c>
      <c r="B1180" s="7">
        <v>40639.0</v>
      </c>
      <c r="C1180" s="12">
        <f t="shared" si="1"/>
        <v>2011</v>
      </c>
      <c r="D1180" s="9" t="s">
        <v>11</v>
      </c>
      <c r="E1180" s="13">
        <v>276.0</v>
      </c>
      <c r="F1180" s="14">
        <v>28189.0</v>
      </c>
      <c r="G1180" s="13">
        <v>316.0</v>
      </c>
      <c r="H1180" s="13">
        <v>275.0</v>
      </c>
    </row>
    <row r="1181">
      <c r="A1181" s="9" t="s">
        <v>248</v>
      </c>
      <c r="B1181" s="7">
        <v>40639.0</v>
      </c>
      <c r="C1181" s="12">
        <f t="shared" si="1"/>
        <v>2011</v>
      </c>
      <c r="D1181" s="9" t="s">
        <v>13</v>
      </c>
      <c r="E1181" s="13">
        <v>341.0</v>
      </c>
      <c r="F1181" s="14">
        <v>57100.0</v>
      </c>
      <c r="G1181" s="13">
        <v>454.0</v>
      </c>
      <c r="H1181" s="13">
        <v>340.0</v>
      </c>
    </row>
    <row r="1182">
      <c r="A1182" s="9" t="s">
        <v>249</v>
      </c>
      <c r="B1182" s="7">
        <v>40625.0</v>
      </c>
      <c r="C1182" s="12">
        <f t="shared" si="1"/>
        <v>2011</v>
      </c>
      <c r="D1182" s="9" t="s">
        <v>9</v>
      </c>
      <c r="E1182" s="13">
        <v>527.0</v>
      </c>
      <c r="F1182" s="14">
        <v>43813.0</v>
      </c>
      <c r="G1182" s="13">
        <v>927.0</v>
      </c>
      <c r="H1182" s="13">
        <v>472.0</v>
      </c>
    </row>
    <row r="1183">
      <c r="A1183" s="9" t="s">
        <v>249</v>
      </c>
      <c r="B1183" s="7">
        <v>40625.0</v>
      </c>
      <c r="C1183" s="12">
        <f t="shared" si="1"/>
        <v>2011</v>
      </c>
      <c r="D1183" s="9" t="s">
        <v>10</v>
      </c>
      <c r="E1183" s="13">
        <v>424.0</v>
      </c>
      <c r="F1183" s="14">
        <v>57002.0</v>
      </c>
      <c r="G1183" s="13">
        <v>579.0</v>
      </c>
      <c r="H1183" s="13">
        <v>424.0</v>
      </c>
    </row>
    <row r="1184">
      <c r="A1184" s="9" t="s">
        <v>249</v>
      </c>
      <c r="B1184" s="7">
        <v>40625.0</v>
      </c>
      <c r="C1184" s="12">
        <f t="shared" si="1"/>
        <v>2011</v>
      </c>
      <c r="D1184" s="9" t="s">
        <v>12</v>
      </c>
      <c r="E1184" s="13">
        <v>362.0</v>
      </c>
      <c r="F1184" s="14">
        <v>2534.0</v>
      </c>
      <c r="G1184" s="13">
        <v>429.0</v>
      </c>
      <c r="H1184" s="13">
        <v>362.0</v>
      </c>
    </row>
    <row r="1185">
      <c r="A1185" s="9" t="s">
        <v>249</v>
      </c>
      <c r="B1185" s="7">
        <v>40625.0</v>
      </c>
      <c r="C1185" s="12">
        <f t="shared" si="1"/>
        <v>2011</v>
      </c>
      <c r="D1185" s="9" t="s">
        <v>11</v>
      </c>
      <c r="E1185" s="13">
        <v>281.0</v>
      </c>
      <c r="F1185" s="14">
        <v>29690.0</v>
      </c>
      <c r="G1185" s="13">
        <v>371.0</v>
      </c>
      <c r="H1185" s="13">
        <v>279.0</v>
      </c>
    </row>
    <row r="1186">
      <c r="A1186" s="9" t="s">
        <v>249</v>
      </c>
      <c r="B1186" s="7">
        <v>40625.0</v>
      </c>
      <c r="C1186" s="12">
        <f t="shared" si="1"/>
        <v>2011</v>
      </c>
      <c r="D1186" s="9" t="s">
        <v>13</v>
      </c>
      <c r="E1186" s="13">
        <v>330.0</v>
      </c>
      <c r="F1186" s="14">
        <v>59073.0</v>
      </c>
      <c r="G1186" s="13">
        <v>458.0</v>
      </c>
      <c r="H1186" s="13">
        <v>330.0</v>
      </c>
    </row>
    <row r="1187">
      <c r="A1187" s="9" t="s">
        <v>250</v>
      </c>
      <c r="B1187" s="7">
        <v>40611.0</v>
      </c>
      <c r="C1187" s="12">
        <f t="shared" si="1"/>
        <v>2011</v>
      </c>
      <c r="D1187" s="9" t="s">
        <v>9</v>
      </c>
      <c r="E1187" s="13">
        <v>532.0</v>
      </c>
      <c r="F1187" s="14">
        <v>42600.0</v>
      </c>
      <c r="G1187" s="13">
        <v>875.0</v>
      </c>
      <c r="H1187" s="13">
        <v>530.0</v>
      </c>
    </row>
    <row r="1188">
      <c r="A1188" s="9" t="s">
        <v>250</v>
      </c>
      <c r="B1188" s="7">
        <v>40611.0</v>
      </c>
      <c r="C1188" s="12">
        <f t="shared" si="1"/>
        <v>2011</v>
      </c>
      <c r="D1188" s="9" t="s">
        <v>10</v>
      </c>
      <c r="E1188" s="13">
        <v>424.0</v>
      </c>
      <c r="F1188" s="14">
        <v>61894.0</v>
      </c>
      <c r="G1188" s="13">
        <v>667.0</v>
      </c>
      <c r="H1188" s="13">
        <v>423.0</v>
      </c>
    </row>
    <row r="1189">
      <c r="A1189" s="9" t="s">
        <v>250</v>
      </c>
      <c r="B1189" s="7">
        <v>40611.0</v>
      </c>
      <c r="C1189" s="12">
        <f t="shared" si="1"/>
        <v>2011</v>
      </c>
      <c r="D1189" s="9" t="s">
        <v>12</v>
      </c>
      <c r="E1189" s="13">
        <v>325.0</v>
      </c>
      <c r="F1189" s="14">
        <v>2604.0</v>
      </c>
      <c r="G1189" s="13">
        <v>490.0</v>
      </c>
      <c r="H1189" s="13">
        <v>310.0</v>
      </c>
    </row>
    <row r="1190">
      <c r="A1190" s="9" t="s">
        <v>250</v>
      </c>
      <c r="B1190" s="7">
        <v>40611.0</v>
      </c>
      <c r="C1190" s="12">
        <f t="shared" si="1"/>
        <v>2011</v>
      </c>
      <c r="D1190" s="9" t="s">
        <v>11</v>
      </c>
      <c r="E1190" s="13">
        <v>276.0</v>
      </c>
      <c r="F1190" s="14">
        <v>30001.0</v>
      </c>
      <c r="G1190" s="13">
        <v>360.0</v>
      </c>
      <c r="H1190" s="13">
        <v>276.0</v>
      </c>
    </row>
    <row r="1191">
      <c r="A1191" s="9" t="s">
        <v>250</v>
      </c>
      <c r="B1191" s="7">
        <v>40611.0</v>
      </c>
      <c r="C1191" s="12">
        <f t="shared" si="1"/>
        <v>2011</v>
      </c>
      <c r="D1191" s="9" t="s">
        <v>13</v>
      </c>
      <c r="E1191" s="13">
        <v>336.0</v>
      </c>
      <c r="F1191" s="14">
        <v>62010.0</v>
      </c>
      <c r="G1191" s="13">
        <v>574.0</v>
      </c>
      <c r="H1191" s="13">
        <v>324.0</v>
      </c>
    </row>
    <row r="1192">
      <c r="A1192" s="9" t="s">
        <v>251</v>
      </c>
      <c r="B1192" s="7">
        <v>40597.0</v>
      </c>
      <c r="C1192" s="12">
        <f t="shared" si="1"/>
        <v>2011</v>
      </c>
      <c r="D1192" s="9" t="s">
        <v>9</v>
      </c>
      <c r="E1192" s="13">
        <v>511.0</v>
      </c>
      <c r="F1192" s="14">
        <v>42999.0</v>
      </c>
      <c r="G1192" s="13">
        <v>788.0</v>
      </c>
      <c r="H1192" s="13">
        <v>494.0</v>
      </c>
    </row>
    <row r="1193">
      <c r="A1193" s="9" t="s">
        <v>251</v>
      </c>
      <c r="B1193" s="7">
        <v>40597.0</v>
      </c>
      <c r="C1193" s="12">
        <f t="shared" si="1"/>
        <v>2011</v>
      </c>
      <c r="D1193" s="9" t="s">
        <v>10</v>
      </c>
      <c r="E1193" s="13">
        <v>424.0</v>
      </c>
      <c r="F1193" s="14">
        <v>62000.0</v>
      </c>
      <c r="G1193" s="13">
        <v>726.0</v>
      </c>
      <c r="H1193" s="13">
        <v>423.0</v>
      </c>
    </row>
    <row r="1194">
      <c r="A1194" s="9" t="s">
        <v>251</v>
      </c>
      <c r="B1194" s="7">
        <v>40597.0</v>
      </c>
      <c r="C1194" s="12">
        <f t="shared" si="1"/>
        <v>2011</v>
      </c>
      <c r="D1194" s="9" t="s">
        <v>12</v>
      </c>
      <c r="E1194" s="13">
        <v>330.0</v>
      </c>
      <c r="F1194" s="14">
        <v>2001.0</v>
      </c>
      <c r="G1194" s="13">
        <v>461.0</v>
      </c>
      <c r="H1194" s="13">
        <v>294.0</v>
      </c>
    </row>
    <row r="1195">
      <c r="A1195" s="9" t="s">
        <v>251</v>
      </c>
      <c r="B1195" s="7">
        <v>40597.0</v>
      </c>
      <c r="C1195" s="12">
        <f t="shared" si="1"/>
        <v>2011</v>
      </c>
      <c r="D1195" s="9" t="s">
        <v>11</v>
      </c>
      <c r="E1195" s="13">
        <v>287.0</v>
      </c>
      <c r="F1195" s="14">
        <v>29011.0</v>
      </c>
      <c r="G1195" s="13">
        <v>368.0</v>
      </c>
      <c r="H1195" s="13">
        <v>282.0</v>
      </c>
    </row>
    <row r="1196">
      <c r="A1196" s="9" t="s">
        <v>251</v>
      </c>
      <c r="B1196" s="7">
        <v>40597.0</v>
      </c>
      <c r="C1196" s="12">
        <f t="shared" si="1"/>
        <v>2011</v>
      </c>
      <c r="D1196" s="9" t="s">
        <v>13</v>
      </c>
      <c r="E1196" s="13">
        <v>336.0</v>
      </c>
      <c r="F1196" s="14">
        <v>62001.0</v>
      </c>
      <c r="G1196" s="13">
        <v>558.0</v>
      </c>
      <c r="H1196" s="13">
        <v>335.0</v>
      </c>
    </row>
    <row r="1197">
      <c r="A1197" s="9" t="s">
        <v>252</v>
      </c>
      <c r="B1197" s="7">
        <v>40583.0</v>
      </c>
      <c r="C1197" s="12">
        <f t="shared" si="1"/>
        <v>2011</v>
      </c>
      <c r="D1197" s="9" t="s">
        <v>9</v>
      </c>
      <c r="E1197" s="13">
        <v>523.0</v>
      </c>
      <c r="F1197" s="14">
        <v>37124.0</v>
      </c>
      <c r="G1197" s="13">
        <v>1146.0</v>
      </c>
      <c r="H1197" s="13">
        <v>501.0</v>
      </c>
    </row>
    <row r="1198">
      <c r="A1198" s="9" t="s">
        <v>252</v>
      </c>
      <c r="B1198" s="7">
        <v>40583.0</v>
      </c>
      <c r="C1198" s="12">
        <f t="shared" si="1"/>
        <v>2011</v>
      </c>
      <c r="D1198" s="9" t="s">
        <v>10</v>
      </c>
      <c r="E1198" s="13">
        <v>431.0</v>
      </c>
      <c r="F1198" s="14">
        <v>53400.0</v>
      </c>
      <c r="G1198" s="13">
        <v>640.0</v>
      </c>
      <c r="H1198" s="13">
        <v>431.0</v>
      </c>
    </row>
    <row r="1199">
      <c r="A1199" s="9" t="s">
        <v>252</v>
      </c>
      <c r="B1199" s="7">
        <v>40583.0</v>
      </c>
      <c r="C1199" s="12">
        <f t="shared" si="1"/>
        <v>2011</v>
      </c>
      <c r="D1199" s="9" t="s">
        <v>12</v>
      </c>
      <c r="E1199" s="13">
        <v>328.0</v>
      </c>
      <c r="F1199" s="14">
        <v>1819.0</v>
      </c>
      <c r="G1199" s="13">
        <v>417.0</v>
      </c>
      <c r="H1199" s="13">
        <v>328.0</v>
      </c>
    </row>
    <row r="1200">
      <c r="A1200" s="9" t="s">
        <v>252</v>
      </c>
      <c r="B1200" s="7">
        <v>40583.0</v>
      </c>
      <c r="C1200" s="12">
        <f t="shared" si="1"/>
        <v>2011</v>
      </c>
      <c r="D1200" s="9" t="s">
        <v>11</v>
      </c>
      <c r="E1200" s="13">
        <v>275.0</v>
      </c>
      <c r="F1200" s="14">
        <v>28589.0</v>
      </c>
      <c r="G1200" s="13">
        <v>356.0</v>
      </c>
      <c r="H1200" s="13">
        <v>275.0</v>
      </c>
    </row>
    <row r="1201">
      <c r="A1201" s="9" t="s">
        <v>252</v>
      </c>
      <c r="B1201" s="7">
        <v>40583.0</v>
      </c>
      <c r="C1201" s="12">
        <f t="shared" si="1"/>
        <v>2011</v>
      </c>
      <c r="D1201" s="9" t="s">
        <v>13</v>
      </c>
      <c r="E1201" s="13">
        <v>333.0</v>
      </c>
      <c r="F1201" s="14">
        <v>58890.0</v>
      </c>
      <c r="G1201" s="13">
        <v>648.0</v>
      </c>
      <c r="H1201" s="13">
        <v>326.0</v>
      </c>
    </row>
    <row r="1202">
      <c r="A1202" s="9" t="s">
        <v>253</v>
      </c>
      <c r="B1202" s="7">
        <v>40562.0</v>
      </c>
      <c r="C1202" s="12">
        <f t="shared" si="1"/>
        <v>2011</v>
      </c>
      <c r="D1202" s="9" t="s">
        <v>9</v>
      </c>
      <c r="E1202" s="13">
        <v>607.0</v>
      </c>
      <c r="F1202" s="14">
        <v>40123.0</v>
      </c>
      <c r="G1202" s="13">
        <v>1091.0</v>
      </c>
      <c r="H1202" s="13">
        <v>606.0</v>
      </c>
    </row>
    <row r="1203">
      <c r="A1203" s="9" t="s">
        <v>253</v>
      </c>
      <c r="B1203" s="7">
        <v>40562.0</v>
      </c>
      <c r="C1203" s="12">
        <f t="shared" si="1"/>
        <v>2011</v>
      </c>
      <c r="D1203" s="9" t="s">
        <v>10</v>
      </c>
      <c r="E1203" s="13">
        <v>483.0</v>
      </c>
      <c r="F1203" s="14">
        <v>58910.0</v>
      </c>
      <c r="G1203" s="13">
        <v>700.0</v>
      </c>
      <c r="H1203" s="13">
        <v>482.0</v>
      </c>
    </row>
    <row r="1204">
      <c r="A1204" s="9" t="s">
        <v>253</v>
      </c>
      <c r="B1204" s="7">
        <v>40562.0</v>
      </c>
      <c r="C1204" s="12">
        <f t="shared" si="1"/>
        <v>2011</v>
      </c>
      <c r="D1204" s="9" t="s">
        <v>12</v>
      </c>
      <c r="E1204" s="13">
        <v>339.0</v>
      </c>
      <c r="F1204" s="14">
        <v>1690.0</v>
      </c>
      <c r="G1204" s="13">
        <v>458.0</v>
      </c>
      <c r="H1204" s="13">
        <v>335.0</v>
      </c>
    </row>
    <row r="1205">
      <c r="A1205" s="9" t="s">
        <v>253</v>
      </c>
      <c r="B1205" s="7">
        <v>40562.0</v>
      </c>
      <c r="C1205" s="12">
        <f t="shared" si="1"/>
        <v>2011</v>
      </c>
      <c r="D1205" s="9" t="s">
        <v>11</v>
      </c>
      <c r="E1205" s="13">
        <v>207.0</v>
      </c>
      <c r="F1205" s="14">
        <v>30000.0</v>
      </c>
      <c r="G1205" s="13">
        <v>272.0</v>
      </c>
      <c r="H1205" s="13">
        <v>196.0</v>
      </c>
    </row>
    <row r="1206">
      <c r="A1206" s="9" t="s">
        <v>253</v>
      </c>
      <c r="B1206" s="7">
        <v>40562.0</v>
      </c>
      <c r="C1206" s="12">
        <f t="shared" si="1"/>
        <v>2011</v>
      </c>
      <c r="D1206" s="9" t="s">
        <v>13</v>
      </c>
      <c r="E1206" s="13">
        <v>319.0</v>
      </c>
      <c r="F1206" s="14">
        <v>67009.0</v>
      </c>
      <c r="G1206" s="13">
        <v>433.0</v>
      </c>
      <c r="H1206" s="13">
        <v>312.0</v>
      </c>
    </row>
    <row r="1207">
      <c r="A1207" s="9" t="s">
        <v>254</v>
      </c>
      <c r="B1207" s="7">
        <v>40548.0</v>
      </c>
      <c r="C1207" s="12">
        <f t="shared" si="1"/>
        <v>2011</v>
      </c>
      <c r="D1207" s="9" t="s">
        <v>9</v>
      </c>
      <c r="E1207" s="13">
        <v>614.0</v>
      </c>
      <c r="F1207" s="14">
        <v>38889.0</v>
      </c>
      <c r="G1207" s="13">
        <v>1192.0</v>
      </c>
      <c r="H1207" s="13">
        <v>602.0</v>
      </c>
    </row>
    <row r="1208">
      <c r="A1208" s="9" t="s">
        <v>254</v>
      </c>
      <c r="B1208" s="7">
        <v>40548.0</v>
      </c>
      <c r="C1208" s="12">
        <f t="shared" si="1"/>
        <v>2011</v>
      </c>
      <c r="D1208" s="9" t="s">
        <v>10</v>
      </c>
      <c r="E1208" s="13">
        <v>481.0</v>
      </c>
      <c r="F1208" s="14">
        <v>69000.0</v>
      </c>
      <c r="G1208" s="13">
        <v>790.0</v>
      </c>
      <c r="H1208" s="13">
        <v>474.0</v>
      </c>
    </row>
    <row r="1209">
      <c r="A1209" s="9" t="s">
        <v>254</v>
      </c>
      <c r="B1209" s="7">
        <v>40548.0</v>
      </c>
      <c r="C1209" s="12">
        <f t="shared" si="1"/>
        <v>2011</v>
      </c>
      <c r="D1209" s="9" t="s">
        <v>12</v>
      </c>
      <c r="E1209" s="13">
        <v>340.0</v>
      </c>
      <c r="F1209" s="14">
        <v>1503.0</v>
      </c>
      <c r="G1209" s="13">
        <v>398.0</v>
      </c>
      <c r="H1209" s="13">
        <v>337.0</v>
      </c>
    </row>
    <row r="1210">
      <c r="A1210" s="9" t="s">
        <v>254</v>
      </c>
      <c r="B1210" s="7">
        <v>40548.0</v>
      </c>
      <c r="C1210" s="12">
        <f t="shared" si="1"/>
        <v>2011</v>
      </c>
      <c r="D1210" s="9" t="s">
        <v>11</v>
      </c>
      <c r="E1210" s="13">
        <v>205.0</v>
      </c>
      <c r="F1210" s="14">
        <v>35111.0</v>
      </c>
      <c r="G1210" s="13">
        <v>294.0</v>
      </c>
      <c r="H1210" s="13">
        <v>205.0</v>
      </c>
    </row>
    <row r="1211">
      <c r="A1211" s="9" t="s">
        <v>254</v>
      </c>
      <c r="B1211" s="7">
        <v>40548.0</v>
      </c>
      <c r="C1211" s="12">
        <f t="shared" si="1"/>
        <v>2011</v>
      </c>
      <c r="D1211" s="9" t="s">
        <v>13</v>
      </c>
      <c r="E1211" s="13">
        <v>309.0</v>
      </c>
      <c r="F1211" s="14">
        <v>75789.0</v>
      </c>
      <c r="G1211" s="13">
        <v>475.0</v>
      </c>
      <c r="H1211" s="13">
        <v>305.0</v>
      </c>
    </row>
    <row r="1212">
      <c r="A1212" s="9" t="s">
        <v>255</v>
      </c>
      <c r="B1212" s="7">
        <v>40534.0</v>
      </c>
      <c r="C1212" s="12">
        <f t="shared" si="1"/>
        <v>2010</v>
      </c>
      <c r="D1212" s="9" t="s">
        <v>9</v>
      </c>
      <c r="E1212" s="13">
        <v>617.0</v>
      </c>
      <c r="F1212" s="14">
        <v>46129.0</v>
      </c>
      <c r="G1212" s="13">
        <v>755.0</v>
      </c>
      <c r="H1212" s="13">
        <v>607.0</v>
      </c>
    </row>
    <row r="1213">
      <c r="A1213" s="9" t="s">
        <v>255</v>
      </c>
      <c r="B1213" s="7">
        <v>40534.0</v>
      </c>
      <c r="C1213" s="12">
        <f t="shared" si="1"/>
        <v>2010</v>
      </c>
      <c r="D1213" s="9" t="s">
        <v>10</v>
      </c>
      <c r="E1213" s="13">
        <v>499.0</v>
      </c>
      <c r="F1213" s="14">
        <v>72001.0</v>
      </c>
      <c r="G1213" s="13">
        <v>872.0</v>
      </c>
      <c r="H1213" s="13">
        <v>494.0</v>
      </c>
    </row>
    <row r="1214">
      <c r="A1214" s="9" t="s">
        <v>255</v>
      </c>
      <c r="B1214" s="7">
        <v>40534.0</v>
      </c>
      <c r="C1214" s="12">
        <f t="shared" si="1"/>
        <v>2010</v>
      </c>
      <c r="D1214" s="9" t="s">
        <v>12</v>
      </c>
      <c r="E1214" s="13">
        <v>369.0</v>
      </c>
      <c r="F1214" s="14">
        <v>1551.0</v>
      </c>
      <c r="G1214" s="13">
        <v>406.0</v>
      </c>
      <c r="H1214" s="13">
        <v>362.0</v>
      </c>
    </row>
    <row r="1215">
      <c r="A1215" s="9" t="s">
        <v>255</v>
      </c>
      <c r="B1215" s="7">
        <v>40534.0</v>
      </c>
      <c r="C1215" s="12">
        <f t="shared" si="1"/>
        <v>2010</v>
      </c>
      <c r="D1215" s="9" t="s">
        <v>11</v>
      </c>
      <c r="E1215" s="13">
        <v>208.0</v>
      </c>
      <c r="F1215" s="14">
        <v>33501.0</v>
      </c>
      <c r="G1215" s="13">
        <v>300.0</v>
      </c>
      <c r="H1215" s="13">
        <v>205.0</v>
      </c>
    </row>
    <row r="1216">
      <c r="A1216" s="9" t="s">
        <v>255</v>
      </c>
      <c r="B1216" s="7">
        <v>40534.0</v>
      </c>
      <c r="C1216" s="12">
        <f t="shared" si="1"/>
        <v>2010</v>
      </c>
      <c r="D1216" s="9" t="s">
        <v>13</v>
      </c>
      <c r="E1216" s="13">
        <v>311.0</v>
      </c>
      <c r="F1216" s="14">
        <v>76102.0</v>
      </c>
      <c r="G1216" s="13">
        <v>463.0</v>
      </c>
      <c r="H1216" s="13">
        <v>302.0</v>
      </c>
    </row>
    <row r="1217">
      <c r="A1217" s="9" t="s">
        <v>256</v>
      </c>
      <c r="B1217" s="7">
        <v>40520.0</v>
      </c>
      <c r="C1217" s="12">
        <f t="shared" si="1"/>
        <v>2010</v>
      </c>
      <c r="D1217" s="9" t="s">
        <v>9</v>
      </c>
      <c r="E1217" s="13">
        <v>598.0</v>
      </c>
      <c r="F1217" s="14">
        <v>47604.0</v>
      </c>
      <c r="G1217" s="13">
        <v>1020.0</v>
      </c>
      <c r="H1217" s="13">
        <v>582.0</v>
      </c>
    </row>
    <row r="1218">
      <c r="A1218" s="9" t="s">
        <v>256</v>
      </c>
      <c r="B1218" s="7">
        <v>40520.0</v>
      </c>
      <c r="C1218" s="12">
        <f t="shared" si="1"/>
        <v>2010</v>
      </c>
      <c r="D1218" s="9" t="s">
        <v>10</v>
      </c>
      <c r="E1218" s="13">
        <v>479.0</v>
      </c>
      <c r="F1218" s="14">
        <v>62502.0</v>
      </c>
      <c r="G1218" s="13">
        <v>1034.0</v>
      </c>
      <c r="H1218" s="13">
        <v>477.0</v>
      </c>
    </row>
    <row r="1219">
      <c r="A1219" s="9" t="s">
        <v>256</v>
      </c>
      <c r="B1219" s="7">
        <v>40520.0</v>
      </c>
      <c r="C1219" s="12">
        <f t="shared" si="1"/>
        <v>2010</v>
      </c>
      <c r="D1219" s="9" t="s">
        <v>12</v>
      </c>
      <c r="E1219" s="13">
        <v>337.0</v>
      </c>
      <c r="F1219" s="14">
        <v>1701.0</v>
      </c>
      <c r="G1219" s="13">
        <v>410.0</v>
      </c>
      <c r="H1219" s="13">
        <v>329.0</v>
      </c>
    </row>
    <row r="1220">
      <c r="A1220" s="9" t="s">
        <v>256</v>
      </c>
      <c r="B1220" s="7">
        <v>40520.0</v>
      </c>
      <c r="C1220" s="12">
        <f t="shared" si="1"/>
        <v>2010</v>
      </c>
      <c r="D1220" s="9" t="s">
        <v>11</v>
      </c>
      <c r="E1220" s="13">
        <v>208.0</v>
      </c>
      <c r="F1220" s="14">
        <v>32001.0</v>
      </c>
      <c r="G1220" s="13">
        <v>294.0</v>
      </c>
      <c r="H1220" s="13">
        <v>207.0</v>
      </c>
    </row>
    <row r="1221">
      <c r="A1221" s="9" t="s">
        <v>256</v>
      </c>
      <c r="B1221" s="7">
        <v>40520.0</v>
      </c>
      <c r="C1221" s="12">
        <f t="shared" si="1"/>
        <v>2010</v>
      </c>
      <c r="D1221" s="9" t="s">
        <v>13</v>
      </c>
      <c r="E1221" s="13">
        <v>313.0</v>
      </c>
      <c r="F1221" s="14">
        <v>64900.0</v>
      </c>
      <c r="G1221" s="13">
        <v>674.0</v>
      </c>
      <c r="H1221" s="13">
        <v>313.0</v>
      </c>
    </row>
    <row r="1222">
      <c r="A1222" s="9" t="s">
        <v>257</v>
      </c>
      <c r="B1222" s="7">
        <v>40500.0</v>
      </c>
      <c r="C1222" s="12">
        <f t="shared" si="1"/>
        <v>2010</v>
      </c>
      <c r="D1222" s="9" t="s">
        <v>9</v>
      </c>
      <c r="E1222" s="13">
        <v>597.0</v>
      </c>
      <c r="F1222" s="14">
        <v>39000.0</v>
      </c>
      <c r="G1222" s="13">
        <v>833.0</v>
      </c>
      <c r="H1222" s="13">
        <v>577.0</v>
      </c>
    </row>
    <row r="1223">
      <c r="A1223" s="9" t="s">
        <v>257</v>
      </c>
      <c r="B1223" s="7">
        <v>40500.0</v>
      </c>
      <c r="C1223" s="12">
        <f t="shared" si="1"/>
        <v>2010</v>
      </c>
      <c r="D1223" s="9" t="s">
        <v>10</v>
      </c>
      <c r="E1223" s="13">
        <v>480.0</v>
      </c>
      <c r="F1223" s="14">
        <v>47890.0</v>
      </c>
      <c r="G1223" s="13">
        <v>709.0</v>
      </c>
      <c r="H1223" s="13">
        <v>459.0</v>
      </c>
    </row>
    <row r="1224">
      <c r="A1224" s="9" t="s">
        <v>257</v>
      </c>
      <c r="B1224" s="7">
        <v>40500.0</v>
      </c>
      <c r="C1224" s="12">
        <f t="shared" si="1"/>
        <v>2010</v>
      </c>
      <c r="D1224" s="9" t="s">
        <v>12</v>
      </c>
      <c r="E1224" s="13">
        <v>361.0</v>
      </c>
      <c r="F1224" s="14">
        <v>1502.0</v>
      </c>
      <c r="G1224" s="13">
        <v>424.0</v>
      </c>
      <c r="H1224" s="13">
        <v>324.0</v>
      </c>
    </row>
    <row r="1225">
      <c r="A1225" s="9" t="s">
        <v>257</v>
      </c>
      <c r="B1225" s="7">
        <v>40500.0</v>
      </c>
      <c r="C1225" s="12">
        <f t="shared" si="1"/>
        <v>2010</v>
      </c>
      <c r="D1225" s="9" t="s">
        <v>11</v>
      </c>
      <c r="E1225" s="13">
        <v>205.0</v>
      </c>
      <c r="F1225" s="14">
        <v>31202.0</v>
      </c>
      <c r="G1225" s="13">
        <v>241.0</v>
      </c>
      <c r="H1225" s="13">
        <v>202.0</v>
      </c>
    </row>
    <row r="1226">
      <c r="A1226" s="9" t="s">
        <v>257</v>
      </c>
      <c r="B1226" s="7">
        <v>40500.0</v>
      </c>
      <c r="C1226" s="12">
        <f t="shared" si="1"/>
        <v>2010</v>
      </c>
      <c r="D1226" s="9" t="s">
        <v>13</v>
      </c>
      <c r="E1226" s="13">
        <v>333.0</v>
      </c>
      <c r="F1226" s="14">
        <v>49890.0</v>
      </c>
      <c r="G1226" s="13">
        <v>634.0</v>
      </c>
      <c r="H1226" s="13">
        <v>332.0</v>
      </c>
    </row>
    <row r="1227">
      <c r="A1227" s="9" t="s">
        <v>258</v>
      </c>
      <c r="B1227" s="7">
        <v>40485.0</v>
      </c>
      <c r="C1227" s="12">
        <f t="shared" si="1"/>
        <v>2010</v>
      </c>
      <c r="D1227" s="9" t="s">
        <v>9</v>
      </c>
      <c r="E1227" s="13">
        <v>598.0</v>
      </c>
      <c r="F1227" s="14">
        <v>34001.0</v>
      </c>
      <c r="G1227" s="13">
        <v>843.0</v>
      </c>
      <c r="H1227" s="13">
        <v>598.0</v>
      </c>
    </row>
    <row r="1228">
      <c r="A1228" s="9" t="s">
        <v>258</v>
      </c>
      <c r="B1228" s="7">
        <v>40485.0</v>
      </c>
      <c r="C1228" s="12">
        <f t="shared" si="1"/>
        <v>2010</v>
      </c>
      <c r="D1228" s="9" t="s">
        <v>10</v>
      </c>
      <c r="E1228" s="13">
        <v>482.0</v>
      </c>
      <c r="F1228" s="14">
        <v>45501.0</v>
      </c>
      <c r="G1228" s="13">
        <v>718.0</v>
      </c>
      <c r="H1228" s="13">
        <v>482.0</v>
      </c>
    </row>
    <row r="1229">
      <c r="A1229" s="9" t="s">
        <v>258</v>
      </c>
      <c r="B1229" s="7">
        <v>40485.0</v>
      </c>
      <c r="C1229" s="12">
        <f t="shared" si="1"/>
        <v>2010</v>
      </c>
      <c r="D1229" s="9" t="s">
        <v>12</v>
      </c>
      <c r="E1229" s="13">
        <v>357.0</v>
      </c>
      <c r="F1229" s="14">
        <v>1452.0</v>
      </c>
      <c r="G1229" s="13">
        <v>414.0</v>
      </c>
      <c r="H1229" s="13">
        <v>352.0</v>
      </c>
    </row>
    <row r="1230">
      <c r="A1230" s="9" t="s">
        <v>258</v>
      </c>
      <c r="B1230" s="7">
        <v>40485.0</v>
      </c>
      <c r="C1230" s="12">
        <f t="shared" si="1"/>
        <v>2010</v>
      </c>
      <c r="D1230" s="9" t="s">
        <v>11</v>
      </c>
      <c r="E1230" s="13">
        <v>205.0</v>
      </c>
      <c r="F1230" s="14">
        <v>31006.0</v>
      </c>
      <c r="G1230" s="13">
        <v>270.0</v>
      </c>
      <c r="H1230" s="13">
        <v>201.0</v>
      </c>
    </row>
    <row r="1231">
      <c r="A1231" s="9" t="s">
        <v>258</v>
      </c>
      <c r="B1231" s="7">
        <v>40485.0</v>
      </c>
      <c r="C1231" s="12">
        <f t="shared" si="1"/>
        <v>2010</v>
      </c>
      <c r="D1231" s="9" t="s">
        <v>13</v>
      </c>
      <c r="E1231" s="13">
        <v>316.0</v>
      </c>
      <c r="F1231" s="14">
        <v>46001.0</v>
      </c>
      <c r="G1231" s="13">
        <v>497.0</v>
      </c>
      <c r="H1231" s="13">
        <v>312.0</v>
      </c>
    </row>
    <row r="1232">
      <c r="A1232" s="9" t="s">
        <v>259</v>
      </c>
      <c r="B1232" s="7">
        <v>40471.0</v>
      </c>
      <c r="C1232" s="12">
        <f t="shared" si="1"/>
        <v>2010</v>
      </c>
      <c r="D1232" s="9" t="s">
        <v>9</v>
      </c>
      <c r="E1232" s="13">
        <v>647.0</v>
      </c>
      <c r="F1232" s="14">
        <v>32415.0</v>
      </c>
      <c r="G1232" s="13">
        <v>817.0</v>
      </c>
      <c r="H1232" s="13">
        <v>647.0</v>
      </c>
    </row>
    <row r="1233">
      <c r="A1233" s="9" t="s">
        <v>259</v>
      </c>
      <c r="B1233" s="7">
        <v>40471.0</v>
      </c>
      <c r="C1233" s="12">
        <f t="shared" si="1"/>
        <v>2010</v>
      </c>
      <c r="D1233" s="9" t="s">
        <v>10</v>
      </c>
      <c r="E1233" s="13">
        <v>479.0</v>
      </c>
      <c r="F1233" s="14">
        <v>44600.0</v>
      </c>
      <c r="G1233" s="13">
        <v>766.0</v>
      </c>
      <c r="H1233" s="13">
        <v>478.0</v>
      </c>
    </row>
    <row r="1234">
      <c r="A1234" s="9" t="s">
        <v>259</v>
      </c>
      <c r="B1234" s="7">
        <v>40471.0</v>
      </c>
      <c r="C1234" s="12">
        <f t="shared" si="1"/>
        <v>2010</v>
      </c>
      <c r="D1234" s="9" t="s">
        <v>12</v>
      </c>
      <c r="E1234" s="13">
        <v>333.0</v>
      </c>
      <c r="F1234" s="14">
        <v>1689.0</v>
      </c>
      <c r="G1234" s="13">
        <v>430.0</v>
      </c>
      <c r="H1234" s="13">
        <v>304.0</v>
      </c>
    </row>
    <row r="1235">
      <c r="A1235" s="9" t="s">
        <v>259</v>
      </c>
      <c r="B1235" s="7">
        <v>40471.0</v>
      </c>
      <c r="C1235" s="12">
        <f t="shared" si="1"/>
        <v>2010</v>
      </c>
      <c r="D1235" s="9" t="s">
        <v>11</v>
      </c>
      <c r="E1235" s="13">
        <v>210.0</v>
      </c>
      <c r="F1235" s="14">
        <v>30511.0</v>
      </c>
      <c r="G1235" s="13">
        <v>287.0</v>
      </c>
      <c r="H1235" s="13">
        <v>210.0</v>
      </c>
    </row>
    <row r="1236">
      <c r="A1236" s="9" t="s">
        <v>259</v>
      </c>
      <c r="B1236" s="7">
        <v>40471.0</v>
      </c>
      <c r="C1236" s="12">
        <f t="shared" si="1"/>
        <v>2010</v>
      </c>
      <c r="D1236" s="9" t="s">
        <v>13</v>
      </c>
      <c r="E1236" s="13">
        <v>311.0</v>
      </c>
      <c r="F1236" s="14">
        <v>44900.0</v>
      </c>
      <c r="G1236" s="13">
        <v>455.0</v>
      </c>
      <c r="H1236" s="13">
        <v>287.0</v>
      </c>
    </row>
    <row r="1237">
      <c r="A1237" s="9" t="s">
        <v>260</v>
      </c>
      <c r="B1237" s="7">
        <v>40457.0</v>
      </c>
      <c r="C1237" s="12">
        <f t="shared" si="1"/>
        <v>2010</v>
      </c>
      <c r="D1237" s="9" t="s">
        <v>9</v>
      </c>
      <c r="E1237" s="13">
        <v>601.0</v>
      </c>
      <c r="F1237" s="14">
        <v>33132.0</v>
      </c>
      <c r="G1237" s="13">
        <v>722.0</v>
      </c>
      <c r="H1237" s="13">
        <v>601.0</v>
      </c>
    </row>
    <row r="1238">
      <c r="A1238" s="9" t="s">
        <v>260</v>
      </c>
      <c r="B1238" s="7">
        <v>40457.0</v>
      </c>
      <c r="C1238" s="12">
        <f t="shared" si="1"/>
        <v>2010</v>
      </c>
      <c r="D1238" s="9" t="s">
        <v>10</v>
      </c>
      <c r="E1238" s="13">
        <v>479.0</v>
      </c>
      <c r="F1238" s="14">
        <v>42801.0</v>
      </c>
      <c r="G1238" s="13">
        <v>630.0</v>
      </c>
      <c r="H1238" s="13">
        <v>476.0</v>
      </c>
    </row>
    <row r="1239">
      <c r="A1239" s="9" t="s">
        <v>260</v>
      </c>
      <c r="B1239" s="7">
        <v>40457.0</v>
      </c>
      <c r="C1239" s="12">
        <f t="shared" si="1"/>
        <v>2010</v>
      </c>
      <c r="D1239" s="9" t="s">
        <v>12</v>
      </c>
      <c r="E1239" s="13">
        <v>345.0</v>
      </c>
      <c r="F1239" s="14">
        <v>1502.0</v>
      </c>
      <c r="G1239" s="13">
        <v>422.0</v>
      </c>
      <c r="H1239" s="13">
        <v>320.0</v>
      </c>
    </row>
    <row r="1240">
      <c r="A1240" s="9" t="s">
        <v>260</v>
      </c>
      <c r="B1240" s="7">
        <v>40457.0</v>
      </c>
      <c r="C1240" s="12">
        <f t="shared" si="1"/>
        <v>2010</v>
      </c>
      <c r="D1240" s="9" t="s">
        <v>11</v>
      </c>
      <c r="E1240" s="13">
        <v>218.0</v>
      </c>
      <c r="F1240" s="14">
        <v>30889.0</v>
      </c>
      <c r="G1240" s="13">
        <v>287.0</v>
      </c>
      <c r="H1240" s="13">
        <v>217.0</v>
      </c>
    </row>
    <row r="1241">
      <c r="A1241" s="9" t="s">
        <v>260</v>
      </c>
      <c r="B1241" s="7">
        <v>40457.0</v>
      </c>
      <c r="C1241" s="12">
        <f t="shared" si="1"/>
        <v>2010</v>
      </c>
      <c r="D1241" s="9" t="s">
        <v>13</v>
      </c>
      <c r="E1241" s="13">
        <v>311.0</v>
      </c>
      <c r="F1241" s="14">
        <v>44090.0</v>
      </c>
      <c r="G1241" s="13">
        <v>518.0</v>
      </c>
      <c r="H1241" s="13">
        <v>304.0</v>
      </c>
    </row>
    <row r="1242">
      <c r="A1242" s="9" t="s">
        <v>261</v>
      </c>
      <c r="B1242" s="7">
        <v>40443.0</v>
      </c>
      <c r="C1242" s="12">
        <f t="shared" si="1"/>
        <v>2010</v>
      </c>
      <c r="D1242" s="9" t="s">
        <v>9</v>
      </c>
      <c r="E1242" s="13">
        <v>597.0</v>
      </c>
      <c r="F1242" s="14">
        <v>30001.0</v>
      </c>
      <c r="G1242" s="13">
        <v>993.0</v>
      </c>
      <c r="H1242" s="13">
        <v>547.0</v>
      </c>
    </row>
    <row r="1243">
      <c r="A1243" s="9" t="s">
        <v>261</v>
      </c>
      <c r="B1243" s="7">
        <v>40443.0</v>
      </c>
      <c r="C1243" s="12">
        <f t="shared" si="1"/>
        <v>2010</v>
      </c>
      <c r="D1243" s="9" t="s">
        <v>10</v>
      </c>
      <c r="E1243" s="13">
        <v>488.0</v>
      </c>
      <c r="F1243" s="14">
        <v>42501.0</v>
      </c>
      <c r="G1243" s="13">
        <v>648.0</v>
      </c>
      <c r="H1243" s="13">
        <v>488.0</v>
      </c>
    </row>
    <row r="1244">
      <c r="A1244" s="9" t="s">
        <v>261</v>
      </c>
      <c r="B1244" s="7">
        <v>40443.0</v>
      </c>
      <c r="C1244" s="12">
        <f t="shared" si="1"/>
        <v>2010</v>
      </c>
      <c r="D1244" s="9" t="s">
        <v>12</v>
      </c>
      <c r="E1244" s="13">
        <v>338.0</v>
      </c>
      <c r="F1244" s="14">
        <v>1452.0</v>
      </c>
      <c r="G1244" s="13">
        <v>364.0</v>
      </c>
      <c r="H1244" s="13">
        <v>337.0</v>
      </c>
    </row>
    <row r="1245">
      <c r="A1245" s="9" t="s">
        <v>261</v>
      </c>
      <c r="B1245" s="7">
        <v>40443.0</v>
      </c>
      <c r="C1245" s="12">
        <f t="shared" si="1"/>
        <v>2010</v>
      </c>
      <c r="D1245" s="9" t="s">
        <v>11</v>
      </c>
      <c r="E1245" s="13">
        <v>206.0</v>
      </c>
      <c r="F1245" s="14">
        <v>31001.0</v>
      </c>
      <c r="G1245" s="13">
        <v>271.0</v>
      </c>
      <c r="H1245" s="13">
        <v>201.0</v>
      </c>
    </row>
    <row r="1246">
      <c r="A1246" s="9" t="s">
        <v>261</v>
      </c>
      <c r="B1246" s="7">
        <v>40443.0</v>
      </c>
      <c r="C1246" s="12">
        <f t="shared" si="1"/>
        <v>2010</v>
      </c>
      <c r="D1246" s="9" t="s">
        <v>13</v>
      </c>
      <c r="E1246" s="13">
        <v>309.0</v>
      </c>
      <c r="F1246" s="14">
        <v>43290.0</v>
      </c>
      <c r="G1246" s="13">
        <v>520.0</v>
      </c>
      <c r="H1246" s="13">
        <v>307.0</v>
      </c>
    </row>
    <row r="1247">
      <c r="A1247" s="9" t="s">
        <v>262</v>
      </c>
      <c r="B1247" s="7">
        <v>40429.0</v>
      </c>
      <c r="C1247" s="12">
        <f t="shared" si="1"/>
        <v>2010</v>
      </c>
      <c r="D1247" s="9" t="s">
        <v>9</v>
      </c>
      <c r="E1247" s="13">
        <v>631.0</v>
      </c>
      <c r="F1247" s="14">
        <v>33089.0</v>
      </c>
      <c r="G1247" s="13">
        <v>775.0</v>
      </c>
      <c r="H1247" s="13">
        <v>628.0</v>
      </c>
    </row>
    <row r="1248">
      <c r="A1248" s="9" t="s">
        <v>262</v>
      </c>
      <c r="B1248" s="7">
        <v>40429.0</v>
      </c>
      <c r="C1248" s="12">
        <f t="shared" si="1"/>
        <v>2010</v>
      </c>
      <c r="D1248" s="9" t="s">
        <v>10</v>
      </c>
      <c r="E1248" s="13">
        <v>479.0</v>
      </c>
      <c r="F1248" s="14">
        <v>44129.0</v>
      </c>
      <c r="G1248" s="13">
        <v>757.0</v>
      </c>
      <c r="H1248" s="13">
        <v>479.0</v>
      </c>
    </row>
    <row r="1249">
      <c r="A1249" s="9" t="s">
        <v>262</v>
      </c>
      <c r="B1249" s="7">
        <v>40429.0</v>
      </c>
      <c r="C1249" s="12">
        <f t="shared" si="1"/>
        <v>2010</v>
      </c>
      <c r="D1249" s="9" t="s">
        <v>12</v>
      </c>
      <c r="E1249" s="13">
        <v>342.0</v>
      </c>
      <c r="F1249" s="14">
        <v>1502.0</v>
      </c>
      <c r="G1249" s="13">
        <v>453.0</v>
      </c>
      <c r="H1249" s="13">
        <v>329.0</v>
      </c>
    </row>
    <row r="1250">
      <c r="A1250" s="9" t="s">
        <v>262</v>
      </c>
      <c r="B1250" s="7">
        <v>40429.0</v>
      </c>
      <c r="C1250" s="12">
        <f t="shared" si="1"/>
        <v>2010</v>
      </c>
      <c r="D1250" s="9" t="s">
        <v>11</v>
      </c>
      <c r="E1250" s="13">
        <v>204.0</v>
      </c>
      <c r="F1250" s="14">
        <v>33000.0</v>
      </c>
      <c r="G1250" s="13">
        <v>291.0</v>
      </c>
      <c r="H1250" s="13">
        <v>190.0</v>
      </c>
    </row>
    <row r="1251">
      <c r="A1251" s="9" t="s">
        <v>262</v>
      </c>
      <c r="B1251" s="7">
        <v>40429.0</v>
      </c>
      <c r="C1251" s="12">
        <f t="shared" si="1"/>
        <v>2010</v>
      </c>
      <c r="D1251" s="9" t="s">
        <v>13</v>
      </c>
      <c r="E1251" s="13">
        <v>310.0</v>
      </c>
      <c r="F1251" s="14">
        <v>44001.0</v>
      </c>
      <c r="G1251" s="13">
        <v>460.0</v>
      </c>
      <c r="H1251" s="13">
        <v>308.0</v>
      </c>
    </row>
    <row r="1252">
      <c r="A1252" s="9" t="s">
        <v>263</v>
      </c>
      <c r="B1252" s="7">
        <v>40408.0</v>
      </c>
      <c r="C1252" s="12">
        <f t="shared" si="1"/>
        <v>2010</v>
      </c>
      <c r="D1252" s="9" t="s">
        <v>9</v>
      </c>
      <c r="E1252" s="13">
        <v>606.0</v>
      </c>
      <c r="F1252" s="14">
        <v>29000.0</v>
      </c>
      <c r="G1252" s="13">
        <v>975.0</v>
      </c>
      <c r="H1252" s="13">
        <v>606.0</v>
      </c>
    </row>
    <row r="1253">
      <c r="A1253" s="9" t="s">
        <v>263</v>
      </c>
      <c r="B1253" s="7">
        <v>40408.0</v>
      </c>
      <c r="C1253" s="12">
        <f t="shared" si="1"/>
        <v>2010</v>
      </c>
      <c r="D1253" s="9" t="s">
        <v>10</v>
      </c>
      <c r="E1253" s="13">
        <v>482.0</v>
      </c>
      <c r="F1253" s="14">
        <v>42810.0</v>
      </c>
      <c r="G1253" s="13">
        <v>683.0</v>
      </c>
      <c r="H1253" s="13">
        <v>472.0</v>
      </c>
    </row>
    <row r="1254">
      <c r="A1254" s="9" t="s">
        <v>263</v>
      </c>
      <c r="B1254" s="7">
        <v>40408.0</v>
      </c>
      <c r="C1254" s="12">
        <f t="shared" si="1"/>
        <v>2010</v>
      </c>
      <c r="D1254" s="9" t="s">
        <v>12</v>
      </c>
      <c r="E1254" s="13">
        <v>335.0</v>
      </c>
      <c r="F1254" s="14">
        <v>1251.0</v>
      </c>
      <c r="G1254" s="13">
        <v>369.0</v>
      </c>
      <c r="H1254" s="13">
        <v>330.0</v>
      </c>
    </row>
    <row r="1255">
      <c r="A1255" s="9" t="s">
        <v>263</v>
      </c>
      <c r="B1255" s="7">
        <v>40408.0</v>
      </c>
      <c r="C1255" s="12">
        <f t="shared" si="1"/>
        <v>2010</v>
      </c>
      <c r="D1255" s="9" t="s">
        <v>11</v>
      </c>
      <c r="E1255" s="13">
        <v>206.0</v>
      </c>
      <c r="F1255" s="14">
        <v>30002.0</v>
      </c>
      <c r="G1255" s="13">
        <v>275.0</v>
      </c>
      <c r="H1255" s="13">
        <v>205.0</v>
      </c>
    </row>
    <row r="1256">
      <c r="A1256" s="9" t="s">
        <v>263</v>
      </c>
      <c r="B1256" s="7">
        <v>40408.0</v>
      </c>
      <c r="C1256" s="12">
        <f t="shared" si="1"/>
        <v>2010</v>
      </c>
      <c r="D1256" s="9" t="s">
        <v>13</v>
      </c>
      <c r="E1256" s="13">
        <v>315.0</v>
      </c>
      <c r="F1256" s="14">
        <v>43501.0</v>
      </c>
      <c r="G1256" s="13">
        <v>583.0</v>
      </c>
      <c r="H1256" s="13">
        <v>315.0</v>
      </c>
    </row>
    <row r="1257">
      <c r="A1257" s="9" t="s">
        <v>264</v>
      </c>
      <c r="B1257" s="7">
        <v>40394.0</v>
      </c>
      <c r="C1257" s="12">
        <f t="shared" si="1"/>
        <v>2010</v>
      </c>
      <c r="D1257" s="9" t="s">
        <v>9</v>
      </c>
      <c r="E1257" s="13">
        <v>622.0</v>
      </c>
      <c r="F1257" s="14">
        <v>32104.0</v>
      </c>
      <c r="G1257" s="13">
        <v>786.0</v>
      </c>
      <c r="H1257" s="13">
        <v>589.0</v>
      </c>
    </row>
    <row r="1258">
      <c r="A1258" s="9" t="s">
        <v>264</v>
      </c>
      <c r="B1258" s="7">
        <v>40394.0</v>
      </c>
      <c r="C1258" s="12">
        <f t="shared" si="1"/>
        <v>2010</v>
      </c>
      <c r="D1258" s="9" t="s">
        <v>10</v>
      </c>
      <c r="E1258" s="13">
        <v>479.0</v>
      </c>
      <c r="F1258" s="14">
        <v>43334.0</v>
      </c>
      <c r="G1258" s="13">
        <v>662.0</v>
      </c>
      <c r="H1258" s="13">
        <v>479.0</v>
      </c>
    </row>
    <row r="1259">
      <c r="A1259" s="9" t="s">
        <v>264</v>
      </c>
      <c r="B1259" s="7">
        <v>40394.0</v>
      </c>
      <c r="C1259" s="12">
        <f t="shared" si="1"/>
        <v>2010</v>
      </c>
      <c r="D1259" s="9" t="s">
        <v>12</v>
      </c>
      <c r="E1259" s="13">
        <v>336.0</v>
      </c>
      <c r="F1259" s="14">
        <v>1301.0</v>
      </c>
      <c r="G1259" s="13">
        <v>384.0</v>
      </c>
      <c r="H1259" s="13">
        <v>326.0</v>
      </c>
    </row>
    <row r="1260">
      <c r="A1260" s="9" t="s">
        <v>264</v>
      </c>
      <c r="B1260" s="7">
        <v>40394.0</v>
      </c>
      <c r="C1260" s="12">
        <f t="shared" si="1"/>
        <v>2010</v>
      </c>
      <c r="D1260" s="9" t="s">
        <v>11</v>
      </c>
      <c r="E1260" s="13">
        <v>205.0</v>
      </c>
      <c r="F1260" s="14">
        <v>30112.0</v>
      </c>
      <c r="G1260" s="13">
        <v>284.0</v>
      </c>
      <c r="H1260" s="13">
        <v>205.0</v>
      </c>
    </row>
    <row r="1261">
      <c r="A1261" s="9" t="s">
        <v>264</v>
      </c>
      <c r="B1261" s="7">
        <v>40394.0</v>
      </c>
      <c r="C1261" s="12">
        <f t="shared" si="1"/>
        <v>2010</v>
      </c>
      <c r="D1261" s="9" t="s">
        <v>13</v>
      </c>
      <c r="E1261" s="13">
        <v>309.0</v>
      </c>
      <c r="F1261" s="14">
        <v>42901.0</v>
      </c>
      <c r="G1261" s="13">
        <v>594.0</v>
      </c>
      <c r="H1261" s="13">
        <v>308.0</v>
      </c>
    </row>
    <row r="1262">
      <c r="A1262" s="9" t="s">
        <v>265</v>
      </c>
      <c r="B1262" s="7">
        <v>40380.0</v>
      </c>
      <c r="C1262" s="12">
        <f t="shared" si="1"/>
        <v>2010</v>
      </c>
      <c r="D1262" s="9" t="s">
        <v>9</v>
      </c>
      <c r="E1262" s="13">
        <v>699.0</v>
      </c>
      <c r="F1262" s="14">
        <v>36162.0</v>
      </c>
      <c r="G1262" s="13">
        <v>967.0</v>
      </c>
      <c r="H1262" s="13">
        <v>691.0</v>
      </c>
    </row>
    <row r="1263">
      <c r="A1263" s="9" t="s">
        <v>265</v>
      </c>
      <c r="B1263" s="7">
        <v>40380.0</v>
      </c>
      <c r="C1263" s="12">
        <f t="shared" si="1"/>
        <v>2010</v>
      </c>
      <c r="D1263" s="9" t="s">
        <v>10</v>
      </c>
      <c r="E1263" s="13">
        <v>552.0</v>
      </c>
      <c r="F1263" s="14">
        <v>42889.0</v>
      </c>
      <c r="G1263" s="13">
        <v>890.0</v>
      </c>
      <c r="H1263" s="13">
        <v>548.0</v>
      </c>
    </row>
    <row r="1264">
      <c r="A1264" s="9" t="s">
        <v>265</v>
      </c>
      <c r="B1264" s="7">
        <v>40380.0</v>
      </c>
      <c r="C1264" s="12">
        <f t="shared" si="1"/>
        <v>2010</v>
      </c>
      <c r="D1264" s="9" t="s">
        <v>12</v>
      </c>
      <c r="E1264" s="13">
        <v>337.0</v>
      </c>
      <c r="F1264" s="14">
        <v>1290.0</v>
      </c>
      <c r="G1264" s="13">
        <v>372.0</v>
      </c>
      <c r="H1264" s="13">
        <v>334.0</v>
      </c>
    </row>
    <row r="1265">
      <c r="A1265" s="9" t="s">
        <v>265</v>
      </c>
      <c r="B1265" s="7">
        <v>40380.0</v>
      </c>
      <c r="C1265" s="12">
        <f t="shared" si="1"/>
        <v>2010</v>
      </c>
      <c r="D1265" s="9" t="s">
        <v>11</v>
      </c>
      <c r="E1265" s="13">
        <v>183.0</v>
      </c>
      <c r="F1265" s="14">
        <v>30601.0</v>
      </c>
      <c r="G1265" s="13">
        <v>285.0</v>
      </c>
      <c r="H1265" s="13">
        <v>182.0</v>
      </c>
    </row>
    <row r="1266">
      <c r="A1266" s="9" t="s">
        <v>265</v>
      </c>
      <c r="B1266" s="7">
        <v>40380.0</v>
      </c>
      <c r="C1266" s="12">
        <f t="shared" si="1"/>
        <v>2010</v>
      </c>
      <c r="D1266" s="9" t="s">
        <v>13</v>
      </c>
      <c r="E1266" s="13">
        <v>363.0</v>
      </c>
      <c r="F1266" s="14">
        <v>43565.0</v>
      </c>
      <c r="G1266" s="13">
        <v>725.0</v>
      </c>
      <c r="H1266" s="13">
        <v>357.0</v>
      </c>
    </row>
    <row r="1267">
      <c r="A1267" s="9" t="s">
        <v>266</v>
      </c>
      <c r="B1267" s="7">
        <v>40366.0</v>
      </c>
      <c r="C1267" s="12">
        <f t="shared" si="1"/>
        <v>2010</v>
      </c>
      <c r="D1267" s="9" t="s">
        <v>9</v>
      </c>
      <c r="E1267" s="13">
        <v>700.0</v>
      </c>
      <c r="F1267" s="14">
        <v>29501.0</v>
      </c>
      <c r="G1267" s="13">
        <v>893.0</v>
      </c>
      <c r="H1267" s="13">
        <v>676.0</v>
      </c>
    </row>
    <row r="1268">
      <c r="A1268" s="9" t="s">
        <v>266</v>
      </c>
      <c r="B1268" s="7">
        <v>40366.0</v>
      </c>
      <c r="C1268" s="12">
        <f t="shared" si="1"/>
        <v>2010</v>
      </c>
      <c r="D1268" s="9" t="s">
        <v>10</v>
      </c>
      <c r="E1268" s="13">
        <v>557.0</v>
      </c>
      <c r="F1268" s="14">
        <v>35909.0</v>
      </c>
      <c r="G1268" s="13">
        <v>671.0</v>
      </c>
      <c r="H1268" s="13">
        <v>557.0</v>
      </c>
    </row>
    <row r="1269">
      <c r="A1269" s="9" t="s">
        <v>266</v>
      </c>
      <c r="B1269" s="7">
        <v>40366.0</v>
      </c>
      <c r="C1269" s="12">
        <f t="shared" si="1"/>
        <v>2010</v>
      </c>
      <c r="D1269" s="9" t="s">
        <v>12</v>
      </c>
      <c r="E1269" s="13">
        <v>351.0</v>
      </c>
      <c r="F1269" s="14">
        <v>1320.0</v>
      </c>
      <c r="G1269" s="13">
        <v>476.0</v>
      </c>
      <c r="H1269" s="13">
        <v>347.0</v>
      </c>
    </row>
    <row r="1270">
      <c r="A1270" s="9" t="s">
        <v>266</v>
      </c>
      <c r="B1270" s="7">
        <v>40366.0</v>
      </c>
      <c r="C1270" s="12">
        <f t="shared" si="1"/>
        <v>2010</v>
      </c>
      <c r="D1270" s="9" t="s">
        <v>11</v>
      </c>
      <c r="E1270" s="13">
        <v>177.0</v>
      </c>
      <c r="F1270" s="14">
        <v>31389.0</v>
      </c>
      <c r="G1270" s="13">
        <v>277.0</v>
      </c>
      <c r="H1270" s="13">
        <v>176.0</v>
      </c>
    </row>
    <row r="1271">
      <c r="A1271" s="9" t="s">
        <v>266</v>
      </c>
      <c r="B1271" s="7">
        <v>40366.0</v>
      </c>
      <c r="C1271" s="12">
        <f t="shared" si="1"/>
        <v>2010</v>
      </c>
      <c r="D1271" s="9" t="s">
        <v>13</v>
      </c>
      <c r="E1271" s="13">
        <v>399.0</v>
      </c>
      <c r="F1271" s="14">
        <v>41010.0</v>
      </c>
      <c r="G1271" s="13">
        <v>660.0</v>
      </c>
      <c r="H1271" s="13">
        <v>399.0</v>
      </c>
    </row>
    <row r="1272">
      <c r="A1272" s="9" t="s">
        <v>267</v>
      </c>
      <c r="B1272" s="7">
        <v>40352.0</v>
      </c>
      <c r="C1272" s="12">
        <f t="shared" si="1"/>
        <v>2010</v>
      </c>
      <c r="D1272" s="9" t="s">
        <v>9</v>
      </c>
      <c r="E1272" s="13">
        <v>699.0</v>
      </c>
      <c r="F1272" s="14">
        <v>31510.0</v>
      </c>
      <c r="G1272" s="13">
        <v>902.0</v>
      </c>
      <c r="H1272" s="13">
        <v>697.0</v>
      </c>
    </row>
    <row r="1273">
      <c r="A1273" s="9" t="s">
        <v>267</v>
      </c>
      <c r="B1273" s="7">
        <v>40352.0</v>
      </c>
      <c r="C1273" s="12">
        <f t="shared" si="1"/>
        <v>2010</v>
      </c>
      <c r="D1273" s="9" t="s">
        <v>10</v>
      </c>
      <c r="E1273" s="13">
        <v>557.0</v>
      </c>
      <c r="F1273" s="14">
        <v>39911.0</v>
      </c>
      <c r="G1273" s="13">
        <v>720.0</v>
      </c>
      <c r="H1273" s="13">
        <v>554.0</v>
      </c>
    </row>
    <row r="1274">
      <c r="A1274" s="9" t="s">
        <v>267</v>
      </c>
      <c r="B1274" s="7">
        <v>40352.0</v>
      </c>
      <c r="C1274" s="12">
        <f t="shared" si="1"/>
        <v>2010</v>
      </c>
      <c r="D1274" s="9" t="s">
        <v>12</v>
      </c>
      <c r="E1274" s="13">
        <v>340.0</v>
      </c>
      <c r="F1274" s="14">
        <v>1454.0</v>
      </c>
      <c r="G1274" s="13">
        <v>376.0</v>
      </c>
      <c r="H1274" s="13">
        <v>339.0</v>
      </c>
    </row>
    <row r="1275">
      <c r="A1275" s="9" t="s">
        <v>267</v>
      </c>
      <c r="B1275" s="7">
        <v>40352.0</v>
      </c>
      <c r="C1275" s="12">
        <f t="shared" si="1"/>
        <v>2010</v>
      </c>
      <c r="D1275" s="9" t="s">
        <v>11</v>
      </c>
      <c r="E1275" s="13">
        <v>182.0</v>
      </c>
      <c r="F1275" s="14">
        <v>31689.0</v>
      </c>
      <c r="G1275" s="13">
        <v>253.0</v>
      </c>
      <c r="H1275" s="13">
        <v>175.0</v>
      </c>
    </row>
    <row r="1276">
      <c r="A1276" s="9" t="s">
        <v>267</v>
      </c>
      <c r="B1276" s="7">
        <v>40352.0</v>
      </c>
      <c r="C1276" s="12">
        <f t="shared" si="1"/>
        <v>2010</v>
      </c>
      <c r="D1276" s="9" t="s">
        <v>13</v>
      </c>
      <c r="E1276" s="13">
        <v>362.0</v>
      </c>
      <c r="F1276" s="14">
        <v>41006.0</v>
      </c>
      <c r="G1276" s="13">
        <v>682.0</v>
      </c>
      <c r="H1276" s="13">
        <v>359.0</v>
      </c>
    </row>
    <row r="1277">
      <c r="A1277" s="9" t="s">
        <v>268</v>
      </c>
      <c r="B1277" s="7">
        <v>40338.0</v>
      </c>
      <c r="C1277" s="12">
        <f t="shared" si="1"/>
        <v>2010</v>
      </c>
      <c r="D1277" s="9" t="s">
        <v>9</v>
      </c>
      <c r="E1277" s="13">
        <v>706.0</v>
      </c>
      <c r="F1277" s="14">
        <v>30051.0</v>
      </c>
      <c r="G1277" s="13">
        <v>1107.0</v>
      </c>
      <c r="H1277" s="13">
        <v>704.0</v>
      </c>
    </row>
    <row r="1278">
      <c r="A1278" s="9" t="s">
        <v>268</v>
      </c>
      <c r="B1278" s="7">
        <v>40338.0</v>
      </c>
      <c r="C1278" s="12">
        <f t="shared" si="1"/>
        <v>2010</v>
      </c>
      <c r="D1278" s="9" t="s">
        <v>10</v>
      </c>
      <c r="E1278" s="13">
        <v>553.0</v>
      </c>
      <c r="F1278" s="14">
        <v>40002.0</v>
      </c>
      <c r="G1278" s="13">
        <v>779.0</v>
      </c>
      <c r="H1278" s="13">
        <v>546.0</v>
      </c>
    </row>
    <row r="1279">
      <c r="A1279" s="9" t="s">
        <v>268</v>
      </c>
      <c r="B1279" s="7">
        <v>40338.0</v>
      </c>
      <c r="C1279" s="12">
        <f t="shared" si="1"/>
        <v>2010</v>
      </c>
      <c r="D1279" s="9" t="s">
        <v>12</v>
      </c>
      <c r="E1279" s="13">
        <v>359.0</v>
      </c>
      <c r="F1279" s="14">
        <v>1452.0</v>
      </c>
      <c r="G1279" s="13">
        <v>504.0</v>
      </c>
      <c r="H1279" s="13">
        <v>344.0</v>
      </c>
    </row>
    <row r="1280">
      <c r="A1280" s="9" t="s">
        <v>268</v>
      </c>
      <c r="B1280" s="7">
        <v>40338.0</v>
      </c>
      <c r="C1280" s="12">
        <f t="shared" si="1"/>
        <v>2010</v>
      </c>
      <c r="D1280" s="9" t="s">
        <v>11</v>
      </c>
      <c r="E1280" s="13">
        <v>178.0</v>
      </c>
      <c r="F1280" s="14">
        <v>30189.0</v>
      </c>
      <c r="G1280" s="13">
        <v>273.0</v>
      </c>
      <c r="H1280" s="13">
        <v>177.0</v>
      </c>
    </row>
    <row r="1281">
      <c r="A1281" s="9" t="s">
        <v>268</v>
      </c>
      <c r="B1281" s="7">
        <v>40338.0</v>
      </c>
      <c r="C1281" s="12">
        <f t="shared" si="1"/>
        <v>2010</v>
      </c>
      <c r="D1281" s="9" t="s">
        <v>13</v>
      </c>
      <c r="E1281" s="13">
        <v>361.0</v>
      </c>
      <c r="F1281" s="14">
        <v>41000.0</v>
      </c>
      <c r="G1281" s="13">
        <v>639.0</v>
      </c>
      <c r="H1281" s="13">
        <v>322.0</v>
      </c>
    </row>
    <row r="1282">
      <c r="A1282" s="9" t="s">
        <v>269</v>
      </c>
      <c r="B1282" s="7">
        <v>40317.0</v>
      </c>
      <c r="C1282" s="12">
        <f t="shared" si="1"/>
        <v>2010</v>
      </c>
      <c r="D1282" s="9" t="s">
        <v>9</v>
      </c>
      <c r="E1282" s="13">
        <v>699.0</v>
      </c>
      <c r="F1282" s="14">
        <v>27389.0</v>
      </c>
      <c r="G1282" s="13">
        <v>1036.0</v>
      </c>
      <c r="H1282" s="13">
        <v>697.0</v>
      </c>
    </row>
    <row r="1283">
      <c r="A1283" s="9" t="s">
        <v>269</v>
      </c>
      <c r="B1283" s="7">
        <v>40317.0</v>
      </c>
      <c r="C1283" s="12">
        <f t="shared" si="1"/>
        <v>2010</v>
      </c>
      <c r="D1283" s="9" t="s">
        <v>10</v>
      </c>
      <c r="E1283" s="13">
        <v>561.0</v>
      </c>
      <c r="F1283" s="14">
        <v>34600.0</v>
      </c>
      <c r="G1283" s="13">
        <v>715.0</v>
      </c>
      <c r="H1283" s="13">
        <v>553.0</v>
      </c>
    </row>
    <row r="1284">
      <c r="A1284" s="9" t="s">
        <v>269</v>
      </c>
      <c r="B1284" s="7">
        <v>40317.0</v>
      </c>
      <c r="C1284" s="12">
        <f t="shared" si="1"/>
        <v>2010</v>
      </c>
      <c r="D1284" s="9" t="s">
        <v>12</v>
      </c>
      <c r="E1284" s="13">
        <v>364.0</v>
      </c>
      <c r="F1284" s="14">
        <v>1312.0</v>
      </c>
      <c r="G1284" s="13">
        <v>468.0</v>
      </c>
      <c r="H1284" s="13">
        <v>360.0</v>
      </c>
    </row>
    <row r="1285">
      <c r="A1285" s="9" t="s">
        <v>269</v>
      </c>
      <c r="B1285" s="7">
        <v>40317.0</v>
      </c>
      <c r="C1285" s="12">
        <f t="shared" si="1"/>
        <v>2010</v>
      </c>
      <c r="D1285" s="9" t="s">
        <v>11</v>
      </c>
      <c r="E1285" s="13">
        <v>176.0</v>
      </c>
      <c r="F1285" s="14">
        <v>29389.0</v>
      </c>
      <c r="G1285" s="13">
        <v>296.0</v>
      </c>
      <c r="H1285" s="13">
        <v>170.0</v>
      </c>
    </row>
    <row r="1286">
      <c r="A1286" s="9" t="s">
        <v>269</v>
      </c>
      <c r="B1286" s="7">
        <v>40317.0</v>
      </c>
      <c r="C1286" s="12">
        <f t="shared" si="1"/>
        <v>2010</v>
      </c>
      <c r="D1286" s="9" t="s">
        <v>13</v>
      </c>
      <c r="E1286" s="13">
        <v>367.0</v>
      </c>
      <c r="F1286" s="14">
        <v>39000.0</v>
      </c>
      <c r="G1286" s="13">
        <v>608.0</v>
      </c>
      <c r="H1286" s="13">
        <v>365.0</v>
      </c>
    </row>
    <row r="1287">
      <c r="A1287" s="9" t="s">
        <v>270</v>
      </c>
      <c r="B1287" s="7">
        <v>40303.0</v>
      </c>
      <c r="C1287" s="12">
        <f t="shared" si="1"/>
        <v>2010</v>
      </c>
      <c r="D1287" s="9" t="s">
        <v>9</v>
      </c>
      <c r="E1287" s="13">
        <v>806.0</v>
      </c>
      <c r="F1287" s="14">
        <v>26102.0</v>
      </c>
      <c r="G1287" s="13">
        <v>1294.0</v>
      </c>
      <c r="H1287" s="13">
        <v>798.0</v>
      </c>
    </row>
    <row r="1288">
      <c r="A1288" s="9" t="s">
        <v>270</v>
      </c>
      <c r="B1288" s="7">
        <v>40303.0</v>
      </c>
      <c r="C1288" s="12">
        <f t="shared" si="1"/>
        <v>2010</v>
      </c>
      <c r="D1288" s="9" t="s">
        <v>10</v>
      </c>
      <c r="E1288" s="13">
        <v>550.0</v>
      </c>
      <c r="F1288" s="14">
        <v>38000.0</v>
      </c>
      <c r="G1288" s="13">
        <v>869.0</v>
      </c>
      <c r="H1288" s="13">
        <v>547.0</v>
      </c>
    </row>
    <row r="1289">
      <c r="A1289" s="9" t="s">
        <v>270</v>
      </c>
      <c r="B1289" s="7">
        <v>40303.0</v>
      </c>
      <c r="C1289" s="12">
        <f t="shared" si="1"/>
        <v>2010</v>
      </c>
      <c r="D1289" s="9" t="s">
        <v>12</v>
      </c>
      <c r="E1289" s="13">
        <v>340.0</v>
      </c>
      <c r="F1289" s="14">
        <v>1252.0</v>
      </c>
      <c r="G1289" s="13">
        <v>415.0</v>
      </c>
      <c r="H1289" s="13">
        <v>317.0</v>
      </c>
    </row>
    <row r="1290">
      <c r="A1290" s="9" t="s">
        <v>270</v>
      </c>
      <c r="B1290" s="7">
        <v>40303.0</v>
      </c>
      <c r="C1290" s="12">
        <f t="shared" si="1"/>
        <v>2010</v>
      </c>
      <c r="D1290" s="9" t="s">
        <v>11</v>
      </c>
      <c r="E1290" s="13">
        <v>189.0</v>
      </c>
      <c r="F1290" s="14">
        <v>32501.0</v>
      </c>
      <c r="G1290" s="13">
        <v>329.0</v>
      </c>
      <c r="H1290" s="13">
        <v>187.0</v>
      </c>
    </row>
    <row r="1291">
      <c r="A1291" s="9" t="s">
        <v>270</v>
      </c>
      <c r="B1291" s="7">
        <v>40303.0</v>
      </c>
      <c r="C1291" s="12">
        <f t="shared" si="1"/>
        <v>2010</v>
      </c>
      <c r="D1291" s="9" t="s">
        <v>13</v>
      </c>
      <c r="E1291" s="13">
        <v>404.0</v>
      </c>
      <c r="F1291" s="14">
        <v>39002.0</v>
      </c>
      <c r="G1291" s="13">
        <v>857.0</v>
      </c>
      <c r="H1291" s="13">
        <v>403.0</v>
      </c>
    </row>
    <row r="1292">
      <c r="A1292" s="9" t="s">
        <v>271</v>
      </c>
      <c r="B1292" s="7">
        <v>40289.0</v>
      </c>
      <c r="C1292" s="12">
        <f t="shared" si="1"/>
        <v>2010</v>
      </c>
      <c r="D1292" s="9" t="s">
        <v>9</v>
      </c>
      <c r="E1292" s="13">
        <v>706.0</v>
      </c>
      <c r="F1292" s="14">
        <v>30000.0</v>
      </c>
      <c r="G1292" s="13">
        <v>1242.0</v>
      </c>
      <c r="H1292" s="13">
        <v>704.0</v>
      </c>
    </row>
    <row r="1293">
      <c r="A1293" s="9" t="s">
        <v>271</v>
      </c>
      <c r="B1293" s="7">
        <v>40289.0</v>
      </c>
      <c r="C1293" s="12">
        <f t="shared" si="1"/>
        <v>2010</v>
      </c>
      <c r="D1293" s="9" t="s">
        <v>10</v>
      </c>
      <c r="E1293" s="13">
        <v>561.0</v>
      </c>
      <c r="F1293" s="14">
        <v>40001.0</v>
      </c>
      <c r="G1293" s="13">
        <v>896.0</v>
      </c>
      <c r="H1293" s="13">
        <v>549.0</v>
      </c>
    </row>
    <row r="1294">
      <c r="A1294" s="9" t="s">
        <v>271</v>
      </c>
      <c r="B1294" s="7">
        <v>40289.0</v>
      </c>
      <c r="C1294" s="12">
        <f t="shared" si="1"/>
        <v>2010</v>
      </c>
      <c r="D1294" s="9" t="s">
        <v>12</v>
      </c>
      <c r="E1294" s="13">
        <v>339.0</v>
      </c>
      <c r="F1294" s="14">
        <v>1253.0</v>
      </c>
      <c r="G1294" s="13">
        <v>383.0</v>
      </c>
      <c r="H1294" s="13">
        <v>311.0</v>
      </c>
    </row>
    <row r="1295">
      <c r="A1295" s="9" t="s">
        <v>271</v>
      </c>
      <c r="B1295" s="7">
        <v>40289.0</v>
      </c>
      <c r="C1295" s="12">
        <f t="shared" si="1"/>
        <v>2010</v>
      </c>
      <c r="D1295" s="9" t="s">
        <v>11</v>
      </c>
      <c r="E1295" s="13">
        <v>203.0</v>
      </c>
      <c r="F1295" s="14">
        <v>35556.0</v>
      </c>
      <c r="G1295" s="13">
        <v>298.0</v>
      </c>
      <c r="H1295" s="13">
        <v>203.0</v>
      </c>
    </row>
    <row r="1296">
      <c r="A1296" s="9" t="s">
        <v>271</v>
      </c>
      <c r="B1296" s="7">
        <v>40289.0</v>
      </c>
      <c r="C1296" s="12">
        <f t="shared" si="1"/>
        <v>2010</v>
      </c>
      <c r="D1296" s="9" t="s">
        <v>13</v>
      </c>
      <c r="E1296" s="13">
        <v>390.0</v>
      </c>
      <c r="F1296" s="14">
        <v>43003.0</v>
      </c>
      <c r="G1296" s="13">
        <v>709.0</v>
      </c>
      <c r="H1296" s="13">
        <v>383.0</v>
      </c>
    </row>
    <row r="1297">
      <c r="A1297" s="9" t="s">
        <v>272</v>
      </c>
      <c r="B1297" s="7">
        <v>40275.0</v>
      </c>
      <c r="C1297" s="12">
        <f t="shared" si="1"/>
        <v>2010</v>
      </c>
      <c r="D1297" s="9" t="s">
        <v>9</v>
      </c>
      <c r="E1297" s="13">
        <v>705.0</v>
      </c>
      <c r="F1297" s="14">
        <v>34001.0</v>
      </c>
      <c r="G1297" s="13">
        <v>1379.0</v>
      </c>
      <c r="H1297" s="13">
        <v>597.0</v>
      </c>
    </row>
    <row r="1298">
      <c r="A1298" s="9" t="s">
        <v>272</v>
      </c>
      <c r="B1298" s="7">
        <v>40275.0</v>
      </c>
      <c r="C1298" s="12">
        <f t="shared" si="1"/>
        <v>2010</v>
      </c>
      <c r="D1298" s="9" t="s">
        <v>10</v>
      </c>
      <c r="E1298" s="13">
        <v>571.0</v>
      </c>
      <c r="F1298" s="14">
        <v>45501.0</v>
      </c>
      <c r="G1298" s="13">
        <v>858.0</v>
      </c>
      <c r="H1298" s="13">
        <v>571.0</v>
      </c>
    </row>
    <row r="1299">
      <c r="A1299" s="9" t="s">
        <v>272</v>
      </c>
      <c r="B1299" s="7">
        <v>40275.0</v>
      </c>
      <c r="C1299" s="12">
        <f t="shared" si="1"/>
        <v>2010</v>
      </c>
      <c r="D1299" s="9" t="s">
        <v>12</v>
      </c>
      <c r="E1299" s="13">
        <v>338.0</v>
      </c>
      <c r="F1299" s="14">
        <v>1221.0</v>
      </c>
      <c r="G1299" s="13">
        <v>409.0</v>
      </c>
      <c r="H1299" s="13">
        <v>334.0</v>
      </c>
    </row>
    <row r="1300">
      <c r="A1300" s="9" t="s">
        <v>272</v>
      </c>
      <c r="B1300" s="7">
        <v>40275.0</v>
      </c>
      <c r="C1300" s="12">
        <f t="shared" si="1"/>
        <v>2010</v>
      </c>
      <c r="D1300" s="9" t="s">
        <v>11</v>
      </c>
      <c r="E1300" s="13">
        <v>180.0</v>
      </c>
      <c r="F1300" s="14">
        <v>36511.0</v>
      </c>
      <c r="G1300" s="13">
        <v>329.0</v>
      </c>
      <c r="H1300" s="13">
        <v>167.0</v>
      </c>
    </row>
    <row r="1301">
      <c r="A1301" s="9" t="s">
        <v>272</v>
      </c>
      <c r="B1301" s="7">
        <v>40275.0</v>
      </c>
      <c r="C1301" s="12">
        <f t="shared" si="1"/>
        <v>2010</v>
      </c>
      <c r="D1301" s="9" t="s">
        <v>13</v>
      </c>
      <c r="E1301" s="13">
        <v>372.0</v>
      </c>
      <c r="F1301" s="14">
        <v>49000.0</v>
      </c>
      <c r="G1301" s="13">
        <v>856.0</v>
      </c>
      <c r="H1301" s="13">
        <v>328.0</v>
      </c>
    </row>
    <row r="1302">
      <c r="A1302" s="9" t="s">
        <v>273</v>
      </c>
      <c r="B1302" s="7">
        <v>40261.0</v>
      </c>
      <c r="C1302" s="12">
        <f t="shared" si="1"/>
        <v>2010</v>
      </c>
      <c r="D1302" s="9" t="s">
        <v>9</v>
      </c>
      <c r="E1302" s="13">
        <v>1146.0</v>
      </c>
      <c r="F1302" s="14">
        <v>28389.0</v>
      </c>
      <c r="G1302" s="13">
        <v>2183.0</v>
      </c>
      <c r="H1302" s="13">
        <v>1137.0</v>
      </c>
    </row>
    <row r="1303">
      <c r="A1303" s="9" t="s">
        <v>273</v>
      </c>
      <c r="B1303" s="7">
        <v>40261.0</v>
      </c>
      <c r="C1303" s="12">
        <f t="shared" si="1"/>
        <v>2010</v>
      </c>
      <c r="D1303" s="9" t="s">
        <v>10</v>
      </c>
      <c r="E1303" s="13">
        <v>711.0</v>
      </c>
      <c r="F1303" s="14">
        <v>36089.0</v>
      </c>
      <c r="G1303" s="13">
        <v>1207.0</v>
      </c>
      <c r="H1303" s="13">
        <v>699.0</v>
      </c>
    </row>
    <row r="1304">
      <c r="A1304" s="9" t="s">
        <v>273</v>
      </c>
      <c r="B1304" s="7">
        <v>40261.0</v>
      </c>
      <c r="C1304" s="12">
        <f t="shared" si="1"/>
        <v>2010</v>
      </c>
      <c r="D1304" s="9" t="s">
        <v>12</v>
      </c>
      <c r="E1304" s="13">
        <v>371.0</v>
      </c>
      <c r="F1304" s="14">
        <v>1200.0</v>
      </c>
      <c r="G1304" s="13">
        <v>495.0</v>
      </c>
      <c r="H1304" s="13">
        <v>368.0</v>
      </c>
    </row>
    <row r="1305">
      <c r="A1305" s="9" t="s">
        <v>273</v>
      </c>
      <c r="B1305" s="7">
        <v>40261.0</v>
      </c>
      <c r="C1305" s="12">
        <f t="shared" si="1"/>
        <v>2010</v>
      </c>
      <c r="D1305" s="9" t="s">
        <v>11</v>
      </c>
      <c r="E1305" s="13">
        <v>168.0</v>
      </c>
      <c r="F1305" s="14">
        <v>32890.0</v>
      </c>
      <c r="G1305" s="13">
        <v>341.0</v>
      </c>
      <c r="H1305" s="13">
        <v>141.0</v>
      </c>
    </row>
    <row r="1306">
      <c r="A1306" s="9" t="s">
        <v>273</v>
      </c>
      <c r="B1306" s="7">
        <v>40261.0</v>
      </c>
      <c r="C1306" s="12">
        <f t="shared" si="1"/>
        <v>2010</v>
      </c>
      <c r="D1306" s="9" t="s">
        <v>13</v>
      </c>
      <c r="E1306" s="13">
        <v>584.0</v>
      </c>
      <c r="F1306" s="14">
        <v>42001.0</v>
      </c>
      <c r="G1306" s="13">
        <v>1507.0</v>
      </c>
      <c r="H1306" s="13">
        <v>554.0</v>
      </c>
    </row>
    <row r="1307">
      <c r="A1307" s="9" t="s">
        <v>274</v>
      </c>
      <c r="B1307" s="7">
        <v>40247.0</v>
      </c>
      <c r="C1307" s="12">
        <f t="shared" si="1"/>
        <v>2010</v>
      </c>
      <c r="D1307" s="9" t="s">
        <v>9</v>
      </c>
      <c r="E1307" s="13">
        <v>1148.0</v>
      </c>
      <c r="F1307" s="14">
        <v>20802.0</v>
      </c>
      <c r="G1307" s="13">
        <v>1758.0</v>
      </c>
      <c r="H1307" s="13">
        <v>1141.0</v>
      </c>
    </row>
    <row r="1308">
      <c r="A1308" s="9" t="s">
        <v>274</v>
      </c>
      <c r="B1308" s="7">
        <v>40247.0</v>
      </c>
      <c r="C1308" s="12">
        <f t="shared" si="1"/>
        <v>2010</v>
      </c>
      <c r="D1308" s="9" t="s">
        <v>10</v>
      </c>
      <c r="E1308" s="13">
        <v>688.0</v>
      </c>
      <c r="F1308" s="14">
        <v>26389.0</v>
      </c>
      <c r="G1308" s="13">
        <v>1087.0</v>
      </c>
      <c r="H1308" s="13">
        <v>667.0</v>
      </c>
    </row>
    <row r="1309">
      <c r="A1309" s="9" t="s">
        <v>274</v>
      </c>
      <c r="B1309" s="7">
        <v>40247.0</v>
      </c>
      <c r="C1309" s="12">
        <f t="shared" si="1"/>
        <v>2010</v>
      </c>
      <c r="D1309" s="9" t="s">
        <v>12</v>
      </c>
      <c r="E1309" s="13">
        <v>385.0</v>
      </c>
      <c r="F1309" s="14">
        <v>1159.0</v>
      </c>
      <c r="G1309" s="13">
        <v>467.0</v>
      </c>
      <c r="H1309" s="13">
        <v>383.0</v>
      </c>
    </row>
    <row r="1310">
      <c r="A1310" s="9" t="s">
        <v>274</v>
      </c>
      <c r="B1310" s="7">
        <v>40247.0</v>
      </c>
      <c r="C1310" s="12">
        <f t="shared" si="1"/>
        <v>2010</v>
      </c>
      <c r="D1310" s="9" t="s">
        <v>11</v>
      </c>
      <c r="E1310" s="13">
        <v>168.0</v>
      </c>
      <c r="F1310" s="14">
        <v>27001.0</v>
      </c>
      <c r="G1310" s="13">
        <v>257.0</v>
      </c>
      <c r="H1310" s="13">
        <v>164.0</v>
      </c>
    </row>
    <row r="1311">
      <c r="A1311" s="9" t="s">
        <v>274</v>
      </c>
      <c r="B1311" s="7">
        <v>40247.0</v>
      </c>
      <c r="C1311" s="12">
        <f t="shared" si="1"/>
        <v>2010</v>
      </c>
      <c r="D1311" s="9" t="s">
        <v>13</v>
      </c>
      <c r="E1311" s="13">
        <v>587.0</v>
      </c>
      <c r="F1311" s="14">
        <v>27590.0</v>
      </c>
      <c r="G1311" s="13">
        <v>1184.0</v>
      </c>
      <c r="H1311" s="13">
        <v>575.0</v>
      </c>
    </row>
    <row r="1312">
      <c r="A1312" s="9" t="s">
        <v>275</v>
      </c>
      <c r="B1312" s="7">
        <v>40233.0</v>
      </c>
      <c r="C1312" s="12">
        <f t="shared" si="1"/>
        <v>2010</v>
      </c>
      <c r="D1312" s="9" t="s">
        <v>9</v>
      </c>
      <c r="E1312" s="13">
        <v>1148.0</v>
      </c>
      <c r="F1312" s="14">
        <v>20340.0</v>
      </c>
      <c r="G1312" s="13">
        <v>1493.0</v>
      </c>
      <c r="H1312" s="13">
        <v>1148.0</v>
      </c>
    </row>
    <row r="1313">
      <c r="A1313" s="9" t="s">
        <v>275</v>
      </c>
      <c r="B1313" s="7">
        <v>40233.0</v>
      </c>
      <c r="C1313" s="12">
        <f t="shared" si="1"/>
        <v>2010</v>
      </c>
      <c r="D1313" s="9" t="s">
        <v>10</v>
      </c>
      <c r="E1313" s="13">
        <v>685.0</v>
      </c>
      <c r="F1313" s="14">
        <v>23889.0</v>
      </c>
      <c r="G1313" s="13">
        <v>956.0</v>
      </c>
      <c r="H1313" s="13">
        <v>658.0</v>
      </c>
    </row>
    <row r="1314">
      <c r="A1314" s="9" t="s">
        <v>275</v>
      </c>
      <c r="B1314" s="7">
        <v>40233.0</v>
      </c>
      <c r="C1314" s="12">
        <f t="shared" si="1"/>
        <v>2010</v>
      </c>
      <c r="D1314" s="9" t="s">
        <v>12</v>
      </c>
      <c r="E1314" s="13">
        <v>363.0</v>
      </c>
      <c r="F1314" s="14">
        <v>1001.0</v>
      </c>
      <c r="G1314" s="13">
        <v>472.0</v>
      </c>
      <c r="H1314" s="13">
        <v>355.0</v>
      </c>
    </row>
    <row r="1315">
      <c r="A1315" s="9" t="s">
        <v>275</v>
      </c>
      <c r="B1315" s="7">
        <v>40233.0</v>
      </c>
      <c r="C1315" s="12">
        <f t="shared" si="1"/>
        <v>2010</v>
      </c>
      <c r="D1315" s="9" t="s">
        <v>11</v>
      </c>
      <c r="E1315" s="13">
        <v>173.0</v>
      </c>
      <c r="F1315" s="14">
        <v>23501.0</v>
      </c>
      <c r="G1315" s="13">
        <v>285.0</v>
      </c>
      <c r="H1315" s="13">
        <v>170.0</v>
      </c>
    </row>
    <row r="1316">
      <c r="A1316" s="9" t="s">
        <v>275</v>
      </c>
      <c r="B1316" s="7">
        <v>40233.0</v>
      </c>
      <c r="C1316" s="12">
        <f t="shared" si="1"/>
        <v>2010</v>
      </c>
      <c r="D1316" s="9" t="s">
        <v>13</v>
      </c>
      <c r="E1316" s="13">
        <v>590.0</v>
      </c>
      <c r="F1316" s="14">
        <v>24229.0</v>
      </c>
      <c r="G1316" s="13">
        <v>1255.0</v>
      </c>
      <c r="H1316" s="13">
        <v>587.0</v>
      </c>
    </row>
    <row r="1317">
      <c r="A1317" s="9" t="s">
        <v>276</v>
      </c>
      <c r="B1317" s="7">
        <v>40212.0</v>
      </c>
      <c r="C1317" s="12">
        <f t="shared" si="1"/>
        <v>2010</v>
      </c>
      <c r="D1317" s="9" t="s">
        <v>9</v>
      </c>
      <c r="E1317" s="13">
        <v>1154.0</v>
      </c>
      <c r="F1317" s="14">
        <v>19989.0</v>
      </c>
      <c r="G1317" s="13">
        <v>1326.0</v>
      </c>
      <c r="H1317" s="13">
        <v>1153.0</v>
      </c>
    </row>
    <row r="1318">
      <c r="A1318" s="9" t="s">
        <v>276</v>
      </c>
      <c r="B1318" s="7">
        <v>40212.0</v>
      </c>
      <c r="C1318" s="12">
        <f t="shared" si="1"/>
        <v>2010</v>
      </c>
      <c r="D1318" s="9" t="s">
        <v>10</v>
      </c>
      <c r="E1318" s="13">
        <v>693.0</v>
      </c>
      <c r="F1318" s="14">
        <v>23180.0</v>
      </c>
      <c r="G1318" s="13">
        <v>930.0</v>
      </c>
      <c r="H1318" s="13">
        <v>690.0</v>
      </c>
    </row>
    <row r="1319">
      <c r="A1319" s="9" t="s">
        <v>276</v>
      </c>
      <c r="B1319" s="7">
        <v>40212.0</v>
      </c>
      <c r="C1319" s="12">
        <f t="shared" si="1"/>
        <v>2010</v>
      </c>
      <c r="D1319" s="9" t="s">
        <v>12</v>
      </c>
      <c r="E1319" s="13">
        <v>371.0</v>
      </c>
      <c r="F1319" s="14">
        <v>852.0</v>
      </c>
      <c r="G1319" s="13">
        <v>525.0</v>
      </c>
      <c r="H1319" s="13">
        <v>349.0</v>
      </c>
    </row>
    <row r="1320">
      <c r="A1320" s="9" t="s">
        <v>276</v>
      </c>
      <c r="B1320" s="7">
        <v>40212.0</v>
      </c>
      <c r="C1320" s="12">
        <f t="shared" si="1"/>
        <v>2010</v>
      </c>
      <c r="D1320" s="9" t="s">
        <v>11</v>
      </c>
      <c r="E1320" s="13">
        <v>165.0</v>
      </c>
      <c r="F1320" s="14">
        <v>21390.0</v>
      </c>
      <c r="G1320" s="13">
        <v>250.0</v>
      </c>
      <c r="H1320" s="13">
        <v>162.0</v>
      </c>
    </row>
    <row r="1321">
      <c r="A1321" s="9" t="s">
        <v>276</v>
      </c>
      <c r="B1321" s="7">
        <v>40212.0</v>
      </c>
      <c r="C1321" s="12">
        <f t="shared" si="1"/>
        <v>2010</v>
      </c>
      <c r="D1321" s="9" t="s">
        <v>13</v>
      </c>
      <c r="E1321" s="13">
        <v>601.0</v>
      </c>
      <c r="F1321" s="14">
        <v>22401.0</v>
      </c>
      <c r="G1321" s="13">
        <v>1069.0</v>
      </c>
      <c r="H1321" s="13">
        <v>596.0</v>
      </c>
    </row>
    <row r="1322">
      <c r="A1322" s="9" t="s">
        <v>277</v>
      </c>
      <c r="B1322" s="7">
        <v>40198.0</v>
      </c>
      <c r="C1322" s="12">
        <f t="shared" si="1"/>
        <v>2010</v>
      </c>
      <c r="D1322" s="9" t="s">
        <v>9</v>
      </c>
      <c r="E1322" s="13">
        <v>1151.0</v>
      </c>
      <c r="F1322" s="14">
        <v>20501.0</v>
      </c>
      <c r="G1322" s="13">
        <v>1673.0</v>
      </c>
      <c r="H1322" s="13">
        <v>1149.0</v>
      </c>
    </row>
    <row r="1323">
      <c r="A1323" s="9" t="s">
        <v>277</v>
      </c>
      <c r="B1323" s="7">
        <v>40198.0</v>
      </c>
      <c r="C1323" s="12">
        <f t="shared" si="1"/>
        <v>2010</v>
      </c>
      <c r="D1323" s="9" t="s">
        <v>10</v>
      </c>
      <c r="E1323" s="13">
        <v>717.0</v>
      </c>
      <c r="F1323" s="14">
        <v>22400.0</v>
      </c>
      <c r="G1323" s="13">
        <v>1105.0</v>
      </c>
      <c r="H1323" s="13">
        <v>717.0</v>
      </c>
    </row>
    <row r="1324">
      <c r="A1324" s="9" t="s">
        <v>277</v>
      </c>
      <c r="B1324" s="7">
        <v>40198.0</v>
      </c>
      <c r="C1324" s="12">
        <f t="shared" si="1"/>
        <v>2010</v>
      </c>
      <c r="D1324" s="9" t="s">
        <v>12</v>
      </c>
      <c r="E1324" s="13">
        <v>378.0</v>
      </c>
      <c r="F1324" s="14">
        <v>852.0</v>
      </c>
      <c r="G1324" s="13">
        <v>551.0</v>
      </c>
      <c r="H1324" s="13">
        <v>378.0</v>
      </c>
    </row>
    <row r="1325">
      <c r="A1325" s="9" t="s">
        <v>277</v>
      </c>
      <c r="B1325" s="7">
        <v>40198.0</v>
      </c>
      <c r="C1325" s="12">
        <f t="shared" si="1"/>
        <v>2010</v>
      </c>
      <c r="D1325" s="9" t="s">
        <v>11</v>
      </c>
      <c r="E1325" s="13">
        <v>181.0</v>
      </c>
      <c r="F1325" s="14">
        <v>20090.0</v>
      </c>
      <c r="G1325" s="13">
        <v>280.0</v>
      </c>
      <c r="H1325" s="13">
        <v>173.0</v>
      </c>
    </row>
    <row r="1326">
      <c r="A1326" s="9" t="s">
        <v>277</v>
      </c>
      <c r="B1326" s="7">
        <v>40198.0</v>
      </c>
      <c r="C1326" s="12">
        <f t="shared" si="1"/>
        <v>2010</v>
      </c>
      <c r="D1326" s="9" t="s">
        <v>13</v>
      </c>
      <c r="E1326" s="13">
        <v>588.0</v>
      </c>
      <c r="F1326" s="14">
        <v>21899.0</v>
      </c>
      <c r="G1326" s="13">
        <v>1322.0</v>
      </c>
      <c r="H1326" s="13">
        <v>579.0</v>
      </c>
    </row>
    <row r="1327">
      <c r="A1327" s="9" t="s">
        <v>278</v>
      </c>
      <c r="B1327" s="7">
        <v>40184.0</v>
      </c>
      <c r="C1327" s="12">
        <f t="shared" si="1"/>
        <v>2010</v>
      </c>
      <c r="D1327" s="9" t="s">
        <v>9</v>
      </c>
      <c r="E1327" s="13">
        <v>1152.0</v>
      </c>
      <c r="F1327" s="14">
        <v>18502.0</v>
      </c>
      <c r="G1327" s="13">
        <v>1342.0</v>
      </c>
      <c r="H1327" s="13">
        <v>1145.0</v>
      </c>
    </row>
    <row r="1328">
      <c r="A1328" s="9" t="s">
        <v>278</v>
      </c>
      <c r="B1328" s="7">
        <v>40184.0</v>
      </c>
      <c r="C1328" s="12">
        <f t="shared" si="1"/>
        <v>2010</v>
      </c>
      <c r="D1328" s="9" t="s">
        <v>10</v>
      </c>
      <c r="E1328" s="13">
        <v>687.0</v>
      </c>
      <c r="F1328" s="14">
        <v>19190.0</v>
      </c>
      <c r="G1328" s="13">
        <v>883.0</v>
      </c>
      <c r="H1328" s="13">
        <v>679.0</v>
      </c>
    </row>
    <row r="1329">
      <c r="A1329" s="9" t="s">
        <v>278</v>
      </c>
      <c r="B1329" s="7">
        <v>40184.0</v>
      </c>
      <c r="C1329" s="12">
        <f t="shared" si="1"/>
        <v>2010</v>
      </c>
      <c r="D1329" s="9" t="s">
        <v>12</v>
      </c>
      <c r="E1329" s="13">
        <v>373.0</v>
      </c>
      <c r="F1329" s="14">
        <v>889.0</v>
      </c>
      <c r="G1329" s="13">
        <v>509.0</v>
      </c>
      <c r="H1329" s="13">
        <v>365.0</v>
      </c>
    </row>
    <row r="1330">
      <c r="A1330" s="9" t="s">
        <v>278</v>
      </c>
      <c r="B1330" s="7">
        <v>40184.0</v>
      </c>
      <c r="C1330" s="12">
        <f t="shared" si="1"/>
        <v>2010</v>
      </c>
      <c r="D1330" s="9" t="s">
        <v>11</v>
      </c>
      <c r="E1330" s="13">
        <v>173.0</v>
      </c>
      <c r="F1330" s="14">
        <v>19001.0</v>
      </c>
      <c r="G1330" s="13">
        <v>265.0</v>
      </c>
      <c r="H1330" s="13">
        <v>173.0</v>
      </c>
    </row>
    <row r="1331">
      <c r="A1331" s="9" t="s">
        <v>278</v>
      </c>
      <c r="B1331" s="7">
        <v>40184.0</v>
      </c>
      <c r="C1331" s="12">
        <f t="shared" si="1"/>
        <v>2010</v>
      </c>
      <c r="D1331" s="9" t="s">
        <v>13</v>
      </c>
      <c r="E1331" s="13">
        <v>586.0</v>
      </c>
      <c r="F1331" s="14">
        <v>19889.0</v>
      </c>
      <c r="G1331" s="13">
        <v>1011.0</v>
      </c>
      <c r="H1331" s="13">
        <v>567.0</v>
      </c>
    </row>
    <row r="1332">
      <c r="A1332" s="9" t="s">
        <v>279</v>
      </c>
      <c r="B1332" s="7">
        <v>40170.0</v>
      </c>
      <c r="C1332" s="12">
        <f t="shared" si="1"/>
        <v>2009</v>
      </c>
      <c r="D1332" s="9" t="s">
        <v>9</v>
      </c>
      <c r="E1332" s="13">
        <v>1150.0</v>
      </c>
      <c r="F1332" s="14">
        <v>18150.0</v>
      </c>
      <c r="G1332" s="13">
        <v>1465.0</v>
      </c>
      <c r="H1332" s="13">
        <v>1145.0</v>
      </c>
    </row>
    <row r="1333">
      <c r="A1333" s="9" t="s">
        <v>279</v>
      </c>
      <c r="B1333" s="7">
        <v>40170.0</v>
      </c>
      <c r="C1333" s="12">
        <f t="shared" si="1"/>
        <v>2009</v>
      </c>
      <c r="D1333" s="9" t="s">
        <v>10</v>
      </c>
      <c r="E1333" s="13">
        <v>697.0</v>
      </c>
      <c r="F1333" s="14">
        <v>17889.0</v>
      </c>
      <c r="G1333" s="13">
        <v>816.0</v>
      </c>
      <c r="H1333" s="13">
        <v>665.0</v>
      </c>
    </row>
    <row r="1334">
      <c r="A1334" s="9" t="s">
        <v>279</v>
      </c>
      <c r="B1334" s="7">
        <v>40170.0</v>
      </c>
      <c r="C1334" s="12">
        <f t="shared" si="1"/>
        <v>2009</v>
      </c>
      <c r="D1334" s="9" t="s">
        <v>12</v>
      </c>
      <c r="E1334" s="13">
        <v>363.0</v>
      </c>
      <c r="F1334" s="14">
        <v>851.0</v>
      </c>
      <c r="G1334" s="13">
        <v>447.0</v>
      </c>
      <c r="H1334" s="13">
        <v>348.0</v>
      </c>
    </row>
    <row r="1335">
      <c r="A1335" s="9" t="s">
        <v>279</v>
      </c>
      <c r="B1335" s="7">
        <v>40170.0</v>
      </c>
      <c r="C1335" s="12">
        <f t="shared" si="1"/>
        <v>2009</v>
      </c>
      <c r="D1335" s="9" t="s">
        <v>11</v>
      </c>
      <c r="E1335" s="13">
        <v>181.0</v>
      </c>
      <c r="F1335" s="14">
        <v>17900.0</v>
      </c>
      <c r="G1335" s="13">
        <v>283.0</v>
      </c>
      <c r="H1335" s="13">
        <v>165.0</v>
      </c>
    </row>
    <row r="1336">
      <c r="A1336" s="9" t="s">
        <v>279</v>
      </c>
      <c r="B1336" s="7">
        <v>40170.0</v>
      </c>
      <c r="C1336" s="12">
        <f t="shared" si="1"/>
        <v>2009</v>
      </c>
      <c r="D1336" s="9" t="s">
        <v>13</v>
      </c>
      <c r="E1336" s="13">
        <v>582.0</v>
      </c>
      <c r="F1336" s="14">
        <v>17889.0</v>
      </c>
      <c r="G1336" s="13">
        <v>1005.0</v>
      </c>
      <c r="H1336" s="13">
        <v>575.0</v>
      </c>
    </row>
    <row r="1337">
      <c r="A1337" s="9" t="s">
        <v>280</v>
      </c>
      <c r="B1337" s="7">
        <v>40156.0</v>
      </c>
      <c r="C1337" s="12">
        <f t="shared" si="1"/>
        <v>2009</v>
      </c>
      <c r="D1337" s="9" t="s">
        <v>9</v>
      </c>
      <c r="E1337" s="13">
        <v>1151.0</v>
      </c>
      <c r="F1337" s="14">
        <v>18502.0</v>
      </c>
      <c r="G1337" s="13">
        <v>1658.0</v>
      </c>
      <c r="H1337" s="13">
        <v>1146.0</v>
      </c>
    </row>
    <row r="1338">
      <c r="A1338" s="9" t="s">
        <v>280</v>
      </c>
      <c r="B1338" s="7">
        <v>40156.0</v>
      </c>
      <c r="C1338" s="12">
        <f t="shared" si="1"/>
        <v>2009</v>
      </c>
      <c r="D1338" s="9" t="s">
        <v>10</v>
      </c>
      <c r="E1338" s="13">
        <v>692.0</v>
      </c>
      <c r="F1338" s="14">
        <v>19003.0</v>
      </c>
      <c r="G1338" s="13">
        <v>857.0</v>
      </c>
      <c r="H1338" s="13">
        <v>690.0</v>
      </c>
    </row>
    <row r="1339">
      <c r="A1339" s="9" t="s">
        <v>280</v>
      </c>
      <c r="B1339" s="7">
        <v>40156.0</v>
      </c>
      <c r="C1339" s="12">
        <f t="shared" si="1"/>
        <v>2009</v>
      </c>
      <c r="D1339" s="9" t="s">
        <v>12</v>
      </c>
      <c r="E1339" s="13">
        <v>393.0</v>
      </c>
      <c r="F1339" s="14">
        <v>854.0</v>
      </c>
      <c r="G1339" s="13">
        <v>515.0</v>
      </c>
      <c r="H1339" s="13">
        <v>383.0</v>
      </c>
    </row>
    <row r="1340">
      <c r="A1340" s="9" t="s">
        <v>280</v>
      </c>
      <c r="B1340" s="7">
        <v>40156.0</v>
      </c>
      <c r="C1340" s="12">
        <f t="shared" si="1"/>
        <v>2009</v>
      </c>
      <c r="D1340" s="9" t="s">
        <v>11</v>
      </c>
      <c r="E1340" s="13">
        <v>167.0</v>
      </c>
      <c r="F1340" s="14">
        <v>18289.0</v>
      </c>
      <c r="G1340" s="13">
        <v>334.0</v>
      </c>
      <c r="H1340" s="13">
        <v>159.0</v>
      </c>
    </row>
    <row r="1341">
      <c r="A1341" s="9" t="s">
        <v>280</v>
      </c>
      <c r="B1341" s="7">
        <v>40156.0</v>
      </c>
      <c r="C1341" s="12">
        <f t="shared" si="1"/>
        <v>2009</v>
      </c>
      <c r="D1341" s="9" t="s">
        <v>13</v>
      </c>
      <c r="E1341" s="13">
        <v>589.0</v>
      </c>
      <c r="F1341" s="14">
        <v>18509.0</v>
      </c>
      <c r="G1341" s="13">
        <v>850.0</v>
      </c>
      <c r="H1341" s="13">
        <v>585.0</v>
      </c>
    </row>
    <row r="1342">
      <c r="A1342" s="9" t="s">
        <v>281</v>
      </c>
      <c r="B1342" s="7">
        <v>40135.0</v>
      </c>
      <c r="C1342" s="12">
        <f t="shared" si="1"/>
        <v>2009</v>
      </c>
      <c r="D1342" s="9" t="s">
        <v>9</v>
      </c>
      <c r="E1342" s="13">
        <v>1146.0</v>
      </c>
      <c r="F1342" s="14">
        <v>17189.0</v>
      </c>
      <c r="G1342" s="13">
        <v>1261.0</v>
      </c>
      <c r="H1342" s="13">
        <v>1142.0</v>
      </c>
    </row>
    <row r="1343">
      <c r="A1343" s="9" t="s">
        <v>281</v>
      </c>
      <c r="B1343" s="7">
        <v>40135.0</v>
      </c>
      <c r="C1343" s="12">
        <f t="shared" si="1"/>
        <v>2009</v>
      </c>
      <c r="D1343" s="9" t="s">
        <v>10</v>
      </c>
      <c r="E1343" s="13">
        <v>687.0</v>
      </c>
      <c r="F1343" s="14">
        <v>18002.0</v>
      </c>
      <c r="G1343" s="13">
        <v>797.0</v>
      </c>
      <c r="H1343" s="13">
        <v>675.0</v>
      </c>
    </row>
    <row r="1344">
      <c r="A1344" s="9" t="s">
        <v>281</v>
      </c>
      <c r="B1344" s="7">
        <v>40135.0</v>
      </c>
      <c r="C1344" s="12">
        <f t="shared" si="1"/>
        <v>2009</v>
      </c>
      <c r="D1344" s="9" t="s">
        <v>12</v>
      </c>
      <c r="E1344" s="13">
        <v>363.0</v>
      </c>
      <c r="F1344" s="14">
        <v>851.0</v>
      </c>
      <c r="G1344" s="13">
        <v>388.0</v>
      </c>
      <c r="H1344" s="13">
        <v>363.0</v>
      </c>
    </row>
    <row r="1345">
      <c r="A1345" s="9" t="s">
        <v>281</v>
      </c>
      <c r="B1345" s="7">
        <v>40135.0</v>
      </c>
      <c r="C1345" s="12">
        <f t="shared" si="1"/>
        <v>2009</v>
      </c>
      <c r="D1345" s="9" t="s">
        <v>11</v>
      </c>
      <c r="E1345" s="13">
        <v>165.0</v>
      </c>
      <c r="F1345" s="14">
        <v>17000.0</v>
      </c>
      <c r="G1345" s="13">
        <v>257.0</v>
      </c>
      <c r="H1345" s="13">
        <v>149.0</v>
      </c>
    </row>
    <row r="1346">
      <c r="A1346" s="9" t="s">
        <v>281</v>
      </c>
      <c r="B1346" s="7">
        <v>40135.0</v>
      </c>
      <c r="C1346" s="12">
        <f t="shared" si="1"/>
        <v>2009</v>
      </c>
      <c r="D1346" s="9" t="s">
        <v>13</v>
      </c>
      <c r="E1346" s="13">
        <v>587.0</v>
      </c>
      <c r="F1346" s="14">
        <v>18267.0</v>
      </c>
      <c r="G1346" s="13">
        <v>866.0</v>
      </c>
      <c r="H1346" s="13">
        <v>586.0</v>
      </c>
    </row>
    <row r="1347">
      <c r="A1347" s="9" t="s">
        <v>282</v>
      </c>
      <c r="B1347" s="7">
        <v>40121.0</v>
      </c>
      <c r="C1347" s="12">
        <f t="shared" si="1"/>
        <v>2009</v>
      </c>
      <c r="D1347" s="9" t="s">
        <v>9</v>
      </c>
      <c r="E1347" s="13">
        <v>1226.0</v>
      </c>
      <c r="F1347" s="14">
        <v>16747.0</v>
      </c>
      <c r="G1347" s="13">
        <v>1395.0</v>
      </c>
      <c r="H1347" s="13">
        <v>1222.0</v>
      </c>
    </row>
    <row r="1348">
      <c r="A1348" s="9" t="s">
        <v>282</v>
      </c>
      <c r="B1348" s="7">
        <v>40121.0</v>
      </c>
      <c r="C1348" s="12">
        <f t="shared" si="1"/>
        <v>2009</v>
      </c>
      <c r="D1348" s="9" t="s">
        <v>10</v>
      </c>
      <c r="E1348" s="13">
        <v>704.0</v>
      </c>
      <c r="F1348" s="14">
        <v>18389.0</v>
      </c>
      <c r="G1348" s="13">
        <v>779.0</v>
      </c>
      <c r="H1348" s="13">
        <v>697.0</v>
      </c>
    </row>
    <row r="1349">
      <c r="A1349" s="9" t="s">
        <v>282</v>
      </c>
      <c r="B1349" s="7">
        <v>40121.0</v>
      </c>
      <c r="C1349" s="12">
        <f t="shared" si="1"/>
        <v>2009</v>
      </c>
      <c r="D1349" s="9" t="s">
        <v>12</v>
      </c>
      <c r="E1349" s="13">
        <v>380.0</v>
      </c>
      <c r="F1349" s="14">
        <v>902.0</v>
      </c>
      <c r="G1349" s="13">
        <v>458.0</v>
      </c>
      <c r="H1349" s="13">
        <v>351.0</v>
      </c>
    </row>
    <row r="1350">
      <c r="A1350" s="9" t="s">
        <v>282</v>
      </c>
      <c r="B1350" s="7">
        <v>40121.0</v>
      </c>
      <c r="C1350" s="12">
        <f t="shared" si="1"/>
        <v>2009</v>
      </c>
      <c r="D1350" s="9" t="s">
        <v>11</v>
      </c>
      <c r="E1350" s="13">
        <v>167.0</v>
      </c>
      <c r="F1350" s="14">
        <v>16989.0</v>
      </c>
      <c r="G1350" s="13">
        <v>252.0</v>
      </c>
      <c r="H1350" s="13">
        <v>165.0</v>
      </c>
    </row>
    <row r="1351">
      <c r="A1351" s="9" t="s">
        <v>282</v>
      </c>
      <c r="B1351" s="7">
        <v>40121.0</v>
      </c>
      <c r="C1351" s="12">
        <f t="shared" si="1"/>
        <v>2009</v>
      </c>
      <c r="D1351" s="9" t="s">
        <v>13</v>
      </c>
      <c r="E1351" s="13">
        <v>582.0</v>
      </c>
      <c r="F1351" s="14">
        <v>19000.0</v>
      </c>
      <c r="G1351" s="13">
        <v>923.0</v>
      </c>
      <c r="H1351" s="13">
        <v>575.0</v>
      </c>
    </row>
    <row r="1352">
      <c r="A1352" s="9" t="s">
        <v>283</v>
      </c>
      <c r="B1352" s="7">
        <v>40107.0</v>
      </c>
      <c r="C1352" s="12">
        <f t="shared" si="1"/>
        <v>2009</v>
      </c>
      <c r="D1352" s="9" t="s">
        <v>9</v>
      </c>
      <c r="E1352" s="13">
        <v>1149.0</v>
      </c>
      <c r="F1352" s="14">
        <v>18899.0</v>
      </c>
      <c r="G1352" s="13">
        <v>1544.0</v>
      </c>
      <c r="H1352" s="13">
        <v>1149.0</v>
      </c>
    </row>
    <row r="1353">
      <c r="A1353" s="9" t="s">
        <v>283</v>
      </c>
      <c r="B1353" s="7">
        <v>40107.0</v>
      </c>
      <c r="C1353" s="12">
        <f t="shared" si="1"/>
        <v>2009</v>
      </c>
      <c r="D1353" s="9" t="s">
        <v>10</v>
      </c>
      <c r="E1353" s="13">
        <v>688.0</v>
      </c>
      <c r="F1353" s="14">
        <v>19510.0</v>
      </c>
      <c r="G1353" s="13">
        <v>832.0</v>
      </c>
      <c r="H1353" s="13">
        <v>686.0</v>
      </c>
    </row>
    <row r="1354">
      <c r="A1354" s="9" t="s">
        <v>283</v>
      </c>
      <c r="B1354" s="7">
        <v>40107.0</v>
      </c>
      <c r="C1354" s="12">
        <f t="shared" si="1"/>
        <v>2009</v>
      </c>
      <c r="D1354" s="9" t="s">
        <v>12</v>
      </c>
      <c r="E1354" s="13">
        <v>364.0</v>
      </c>
      <c r="F1354" s="14">
        <v>931.0</v>
      </c>
      <c r="G1354" s="13">
        <v>435.0</v>
      </c>
      <c r="H1354" s="13">
        <v>364.0</v>
      </c>
    </row>
    <row r="1355">
      <c r="A1355" s="9" t="s">
        <v>283</v>
      </c>
      <c r="B1355" s="7">
        <v>40107.0</v>
      </c>
      <c r="C1355" s="12">
        <f t="shared" si="1"/>
        <v>2009</v>
      </c>
      <c r="D1355" s="9" t="s">
        <v>11</v>
      </c>
      <c r="E1355" s="13">
        <v>174.0</v>
      </c>
      <c r="F1355" s="14">
        <v>18110.0</v>
      </c>
      <c r="G1355" s="13">
        <v>264.0</v>
      </c>
      <c r="H1355" s="13">
        <v>174.0</v>
      </c>
    </row>
    <row r="1356">
      <c r="A1356" s="9" t="s">
        <v>283</v>
      </c>
      <c r="B1356" s="7">
        <v>40107.0</v>
      </c>
      <c r="C1356" s="12">
        <f t="shared" si="1"/>
        <v>2009</v>
      </c>
      <c r="D1356" s="9" t="s">
        <v>13</v>
      </c>
      <c r="E1356" s="13">
        <v>592.0</v>
      </c>
      <c r="F1356" s="14">
        <v>19901.0</v>
      </c>
      <c r="G1356" s="13">
        <v>1082.0</v>
      </c>
      <c r="H1356" s="13">
        <v>586.0</v>
      </c>
    </row>
    <row r="1357">
      <c r="A1357" s="9" t="s">
        <v>284</v>
      </c>
      <c r="B1357" s="7">
        <v>40093.0</v>
      </c>
      <c r="C1357" s="12">
        <f t="shared" si="1"/>
        <v>2009</v>
      </c>
      <c r="D1357" s="9" t="s">
        <v>9</v>
      </c>
      <c r="E1357" s="13">
        <v>1151.0</v>
      </c>
      <c r="F1357" s="14">
        <v>16201.0</v>
      </c>
      <c r="G1357" s="13">
        <v>1392.0</v>
      </c>
      <c r="H1357" s="13">
        <v>1072.0</v>
      </c>
    </row>
    <row r="1358">
      <c r="A1358" s="9" t="s">
        <v>284</v>
      </c>
      <c r="B1358" s="7">
        <v>40093.0</v>
      </c>
      <c r="C1358" s="12">
        <f t="shared" si="1"/>
        <v>2009</v>
      </c>
      <c r="D1358" s="9" t="s">
        <v>10</v>
      </c>
      <c r="E1358" s="13">
        <v>685.0</v>
      </c>
      <c r="F1358" s="14">
        <v>18109.0</v>
      </c>
      <c r="G1358" s="13">
        <v>816.0</v>
      </c>
      <c r="H1358" s="13">
        <v>666.0</v>
      </c>
    </row>
    <row r="1359">
      <c r="A1359" s="9" t="s">
        <v>284</v>
      </c>
      <c r="B1359" s="7">
        <v>40093.0</v>
      </c>
      <c r="C1359" s="12">
        <f t="shared" si="1"/>
        <v>2009</v>
      </c>
      <c r="D1359" s="9" t="s">
        <v>12</v>
      </c>
      <c r="E1359" s="13">
        <v>365.0</v>
      </c>
      <c r="F1359" s="14">
        <v>902.0</v>
      </c>
      <c r="G1359" s="13">
        <v>429.0</v>
      </c>
      <c r="H1359" s="13">
        <v>349.0</v>
      </c>
    </row>
    <row r="1360">
      <c r="A1360" s="9" t="s">
        <v>284</v>
      </c>
      <c r="B1360" s="7">
        <v>40093.0</v>
      </c>
      <c r="C1360" s="12">
        <f t="shared" si="1"/>
        <v>2009</v>
      </c>
      <c r="D1360" s="9" t="s">
        <v>11</v>
      </c>
      <c r="E1360" s="13">
        <v>167.0</v>
      </c>
      <c r="F1360" s="14">
        <v>21692.0</v>
      </c>
      <c r="G1360" s="13">
        <v>241.0</v>
      </c>
      <c r="H1360" s="13">
        <v>165.0</v>
      </c>
    </row>
    <row r="1361">
      <c r="A1361" s="9" t="s">
        <v>284</v>
      </c>
      <c r="B1361" s="7">
        <v>40093.0</v>
      </c>
      <c r="C1361" s="12">
        <f t="shared" si="1"/>
        <v>2009</v>
      </c>
      <c r="D1361" s="9" t="s">
        <v>13</v>
      </c>
      <c r="E1361" s="13">
        <v>584.0</v>
      </c>
      <c r="F1361" s="14">
        <v>21301.0</v>
      </c>
      <c r="G1361" s="13">
        <v>1062.0</v>
      </c>
      <c r="H1361" s="13">
        <v>584.0</v>
      </c>
    </row>
    <row r="1362">
      <c r="A1362" s="9" t="s">
        <v>285</v>
      </c>
      <c r="B1362" s="7">
        <v>40080.0</v>
      </c>
      <c r="C1362" s="12">
        <f t="shared" si="1"/>
        <v>2009</v>
      </c>
      <c r="D1362" s="9" t="s">
        <v>9</v>
      </c>
      <c r="E1362" s="13">
        <v>1403.0</v>
      </c>
      <c r="F1362" s="14">
        <v>15589.0</v>
      </c>
      <c r="G1362" s="13">
        <v>1527.0</v>
      </c>
      <c r="H1362" s="13">
        <v>1400.0</v>
      </c>
    </row>
    <row r="1363">
      <c r="A1363" s="9" t="s">
        <v>285</v>
      </c>
      <c r="B1363" s="7">
        <v>40080.0</v>
      </c>
      <c r="C1363" s="12">
        <f t="shared" si="1"/>
        <v>2009</v>
      </c>
      <c r="D1363" s="9" t="s">
        <v>10</v>
      </c>
      <c r="E1363" s="13">
        <v>761.0</v>
      </c>
      <c r="F1363" s="14">
        <v>19801.0</v>
      </c>
      <c r="G1363" s="13">
        <v>914.0</v>
      </c>
      <c r="H1363" s="13">
        <v>758.0</v>
      </c>
    </row>
    <row r="1364">
      <c r="A1364" s="9" t="s">
        <v>285</v>
      </c>
      <c r="B1364" s="7">
        <v>40080.0</v>
      </c>
      <c r="C1364" s="12">
        <f t="shared" si="1"/>
        <v>2009</v>
      </c>
      <c r="D1364" s="9" t="s">
        <v>12</v>
      </c>
      <c r="E1364" s="13">
        <v>407.0</v>
      </c>
      <c r="F1364" s="14">
        <v>900.0</v>
      </c>
      <c r="G1364" s="13">
        <v>494.0</v>
      </c>
      <c r="H1364" s="13">
        <v>406.0</v>
      </c>
    </row>
    <row r="1365">
      <c r="A1365" s="9" t="s">
        <v>285</v>
      </c>
      <c r="B1365" s="7">
        <v>40080.0</v>
      </c>
      <c r="C1365" s="12">
        <f t="shared" si="1"/>
        <v>2009</v>
      </c>
      <c r="D1365" s="9" t="s">
        <v>11</v>
      </c>
      <c r="E1365" s="13">
        <v>237.0</v>
      </c>
      <c r="F1365" s="14">
        <v>15000.0</v>
      </c>
      <c r="G1365" s="13">
        <v>345.0</v>
      </c>
      <c r="H1365" s="13">
        <v>228.0</v>
      </c>
    </row>
    <row r="1366">
      <c r="A1366" s="9" t="s">
        <v>285</v>
      </c>
      <c r="B1366" s="7">
        <v>40080.0</v>
      </c>
      <c r="C1366" s="12">
        <f t="shared" si="1"/>
        <v>2009</v>
      </c>
      <c r="D1366" s="9" t="s">
        <v>13</v>
      </c>
      <c r="E1366" s="13">
        <v>716.0</v>
      </c>
      <c r="F1366" s="14">
        <v>20200.0</v>
      </c>
      <c r="G1366" s="13">
        <v>1244.0</v>
      </c>
      <c r="H1366" s="13">
        <v>705.0</v>
      </c>
    </row>
    <row r="1367">
      <c r="A1367" s="9" t="s">
        <v>286</v>
      </c>
      <c r="B1367" s="7">
        <v>40065.0</v>
      </c>
      <c r="C1367" s="12">
        <f t="shared" si="1"/>
        <v>2009</v>
      </c>
      <c r="D1367" s="9" t="s">
        <v>9</v>
      </c>
      <c r="E1367" s="13">
        <v>1395.0</v>
      </c>
      <c r="F1367" s="14">
        <v>18020.0</v>
      </c>
      <c r="G1367" s="13">
        <v>1844.0</v>
      </c>
      <c r="H1367" s="13">
        <v>1391.0</v>
      </c>
    </row>
    <row r="1368">
      <c r="A1368" s="9" t="s">
        <v>286</v>
      </c>
      <c r="B1368" s="7">
        <v>40065.0</v>
      </c>
      <c r="C1368" s="12">
        <f t="shared" si="1"/>
        <v>2009</v>
      </c>
      <c r="D1368" s="9" t="s">
        <v>10</v>
      </c>
      <c r="E1368" s="13">
        <v>767.0</v>
      </c>
      <c r="F1368" s="14">
        <v>19289.0</v>
      </c>
      <c r="G1368" s="13">
        <v>1003.0</v>
      </c>
      <c r="H1368" s="13">
        <v>767.0</v>
      </c>
    </row>
    <row r="1369">
      <c r="A1369" s="9" t="s">
        <v>286</v>
      </c>
      <c r="B1369" s="7">
        <v>40065.0</v>
      </c>
      <c r="C1369" s="12">
        <f t="shared" si="1"/>
        <v>2009</v>
      </c>
      <c r="D1369" s="9" t="s">
        <v>12</v>
      </c>
      <c r="E1369" s="13">
        <v>405.0</v>
      </c>
      <c r="F1369" s="14">
        <v>1051.0</v>
      </c>
      <c r="G1369" s="13">
        <v>460.0</v>
      </c>
      <c r="H1369" s="13">
        <v>404.0</v>
      </c>
    </row>
    <row r="1370">
      <c r="A1370" s="9" t="s">
        <v>286</v>
      </c>
      <c r="B1370" s="7">
        <v>40065.0</v>
      </c>
      <c r="C1370" s="12">
        <f t="shared" si="1"/>
        <v>2009</v>
      </c>
      <c r="D1370" s="9" t="s">
        <v>11</v>
      </c>
      <c r="E1370" s="13">
        <v>231.0</v>
      </c>
      <c r="F1370" s="14">
        <v>16001.0</v>
      </c>
      <c r="G1370" s="13">
        <v>404.0</v>
      </c>
      <c r="H1370" s="13">
        <v>230.0</v>
      </c>
    </row>
    <row r="1371">
      <c r="A1371" s="9" t="s">
        <v>286</v>
      </c>
      <c r="B1371" s="7">
        <v>40065.0</v>
      </c>
      <c r="C1371" s="12">
        <f t="shared" si="1"/>
        <v>2009</v>
      </c>
      <c r="D1371" s="9" t="s">
        <v>13</v>
      </c>
      <c r="E1371" s="13">
        <v>722.0</v>
      </c>
      <c r="F1371" s="14">
        <v>19830.0</v>
      </c>
      <c r="G1371" s="13">
        <v>1227.0</v>
      </c>
      <c r="H1371" s="13">
        <v>720.0</v>
      </c>
    </row>
    <row r="1372">
      <c r="A1372" s="9" t="s">
        <v>287</v>
      </c>
      <c r="B1372" s="7">
        <v>40044.0</v>
      </c>
      <c r="C1372" s="12">
        <f t="shared" si="1"/>
        <v>2009</v>
      </c>
      <c r="D1372" s="9" t="s">
        <v>9</v>
      </c>
      <c r="E1372" s="13">
        <v>1395.0</v>
      </c>
      <c r="F1372" s="14">
        <v>15019.0</v>
      </c>
      <c r="G1372" s="13">
        <v>1567.0</v>
      </c>
      <c r="H1372" s="13">
        <v>1387.0</v>
      </c>
    </row>
    <row r="1373">
      <c r="A1373" s="9" t="s">
        <v>287</v>
      </c>
      <c r="B1373" s="7">
        <v>40044.0</v>
      </c>
      <c r="C1373" s="12">
        <f t="shared" si="1"/>
        <v>2009</v>
      </c>
      <c r="D1373" s="9" t="s">
        <v>10</v>
      </c>
      <c r="E1373" s="13">
        <v>785.0</v>
      </c>
      <c r="F1373" s="14">
        <v>16290.0</v>
      </c>
      <c r="G1373" s="13">
        <v>889.0</v>
      </c>
      <c r="H1373" s="13">
        <v>784.0</v>
      </c>
    </row>
    <row r="1374">
      <c r="A1374" s="9" t="s">
        <v>287</v>
      </c>
      <c r="B1374" s="7">
        <v>40044.0</v>
      </c>
      <c r="C1374" s="12">
        <f t="shared" si="1"/>
        <v>2009</v>
      </c>
      <c r="D1374" s="9" t="s">
        <v>12</v>
      </c>
      <c r="E1374" s="13">
        <v>390.0</v>
      </c>
      <c r="F1374" s="14">
        <v>882.0</v>
      </c>
      <c r="G1374" s="13">
        <v>541.0</v>
      </c>
      <c r="H1374" s="13">
        <v>373.0</v>
      </c>
    </row>
    <row r="1375">
      <c r="A1375" s="9" t="s">
        <v>287</v>
      </c>
      <c r="B1375" s="7">
        <v>40044.0</v>
      </c>
      <c r="C1375" s="12">
        <f t="shared" si="1"/>
        <v>2009</v>
      </c>
      <c r="D1375" s="9" t="s">
        <v>11</v>
      </c>
      <c r="E1375" s="13">
        <v>235.0</v>
      </c>
      <c r="F1375" s="14">
        <v>17501.0</v>
      </c>
      <c r="G1375" s="13">
        <v>348.0</v>
      </c>
      <c r="H1375" s="13">
        <v>229.0</v>
      </c>
    </row>
    <row r="1376">
      <c r="A1376" s="9" t="s">
        <v>287</v>
      </c>
      <c r="B1376" s="7">
        <v>40044.0</v>
      </c>
      <c r="C1376" s="12">
        <f t="shared" si="1"/>
        <v>2009</v>
      </c>
      <c r="D1376" s="9" t="s">
        <v>13</v>
      </c>
      <c r="E1376" s="13">
        <v>721.0</v>
      </c>
      <c r="F1376" s="14">
        <v>17905.0</v>
      </c>
      <c r="G1376" s="13">
        <v>1187.0</v>
      </c>
      <c r="H1376" s="13">
        <v>721.0</v>
      </c>
    </row>
    <row r="1377">
      <c r="A1377" s="9" t="s">
        <v>288</v>
      </c>
      <c r="B1377" s="7">
        <v>40030.0</v>
      </c>
      <c r="C1377" s="12">
        <f t="shared" si="1"/>
        <v>2009</v>
      </c>
      <c r="D1377" s="9" t="s">
        <v>9</v>
      </c>
      <c r="E1377" s="13">
        <v>1395.0</v>
      </c>
      <c r="F1377" s="14">
        <v>13658.0</v>
      </c>
      <c r="G1377" s="13">
        <v>1558.0</v>
      </c>
      <c r="H1377" s="13">
        <v>1395.0</v>
      </c>
    </row>
    <row r="1378">
      <c r="A1378" s="9" t="s">
        <v>288</v>
      </c>
      <c r="B1378" s="7">
        <v>40030.0</v>
      </c>
      <c r="C1378" s="12">
        <f t="shared" si="1"/>
        <v>2009</v>
      </c>
      <c r="D1378" s="9" t="s">
        <v>10</v>
      </c>
      <c r="E1378" s="13">
        <v>762.0</v>
      </c>
      <c r="F1378" s="14">
        <v>18890.0</v>
      </c>
      <c r="G1378" s="13">
        <v>934.0</v>
      </c>
      <c r="H1378" s="13">
        <v>755.0</v>
      </c>
    </row>
    <row r="1379">
      <c r="A1379" s="9" t="s">
        <v>288</v>
      </c>
      <c r="B1379" s="7">
        <v>40030.0</v>
      </c>
      <c r="C1379" s="12">
        <f t="shared" si="1"/>
        <v>2009</v>
      </c>
      <c r="D1379" s="9" t="s">
        <v>12</v>
      </c>
      <c r="E1379" s="13">
        <v>393.0</v>
      </c>
      <c r="F1379" s="14">
        <v>902.0</v>
      </c>
      <c r="G1379" s="13">
        <v>462.0</v>
      </c>
      <c r="H1379" s="13">
        <v>378.0</v>
      </c>
    </row>
    <row r="1380">
      <c r="A1380" s="9" t="s">
        <v>288</v>
      </c>
      <c r="B1380" s="7">
        <v>40030.0</v>
      </c>
      <c r="C1380" s="12">
        <f t="shared" si="1"/>
        <v>2009</v>
      </c>
      <c r="D1380" s="9" t="s">
        <v>11</v>
      </c>
      <c r="E1380" s="13">
        <v>242.0</v>
      </c>
      <c r="F1380" s="14">
        <v>18801.0</v>
      </c>
      <c r="G1380" s="13">
        <v>296.0</v>
      </c>
      <c r="H1380" s="13">
        <v>242.0</v>
      </c>
    </row>
    <row r="1381">
      <c r="A1381" s="9" t="s">
        <v>288</v>
      </c>
      <c r="B1381" s="7">
        <v>40030.0</v>
      </c>
      <c r="C1381" s="12">
        <f t="shared" si="1"/>
        <v>2009</v>
      </c>
      <c r="D1381" s="9" t="s">
        <v>13</v>
      </c>
      <c r="E1381" s="13">
        <v>743.0</v>
      </c>
      <c r="F1381" s="14">
        <v>19629.0</v>
      </c>
      <c r="G1381" s="13">
        <v>1224.0</v>
      </c>
      <c r="H1381" s="13">
        <v>737.0</v>
      </c>
    </row>
    <row r="1382">
      <c r="A1382" s="9" t="s">
        <v>289</v>
      </c>
      <c r="B1382" s="7">
        <v>40016.0</v>
      </c>
      <c r="C1382" s="12">
        <f t="shared" si="1"/>
        <v>2009</v>
      </c>
      <c r="D1382" s="9" t="s">
        <v>9</v>
      </c>
      <c r="E1382" s="13">
        <v>1408.0</v>
      </c>
      <c r="F1382" s="14">
        <v>15291.0</v>
      </c>
      <c r="G1382" s="13">
        <v>1603.0</v>
      </c>
      <c r="H1382" s="13">
        <v>1408.0</v>
      </c>
    </row>
    <row r="1383">
      <c r="A1383" s="9" t="s">
        <v>289</v>
      </c>
      <c r="B1383" s="7">
        <v>40016.0</v>
      </c>
      <c r="C1383" s="12">
        <f t="shared" si="1"/>
        <v>2009</v>
      </c>
      <c r="D1383" s="9" t="s">
        <v>10</v>
      </c>
      <c r="E1383" s="13">
        <v>762.0</v>
      </c>
      <c r="F1383" s="14">
        <v>18501.0</v>
      </c>
      <c r="G1383" s="13">
        <v>992.0</v>
      </c>
      <c r="H1383" s="13">
        <v>737.0</v>
      </c>
    </row>
    <row r="1384">
      <c r="A1384" s="9" t="s">
        <v>289</v>
      </c>
      <c r="B1384" s="7">
        <v>40016.0</v>
      </c>
      <c r="C1384" s="12">
        <f t="shared" si="1"/>
        <v>2009</v>
      </c>
      <c r="D1384" s="9" t="s">
        <v>12</v>
      </c>
      <c r="E1384" s="13">
        <v>396.0</v>
      </c>
      <c r="F1384" s="14">
        <v>889.0</v>
      </c>
      <c r="G1384" s="13">
        <v>428.0</v>
      </c>
      <c r="H1384" s="13">
        <v>396.0</v>
      </c>
    </row>
    <row r="1385">
      <c r="A1385" s="9" t="s">
        <v>289</v>
      </c>
      <c r="B1385" s="7">
        <v>40016.0</v>
      </c>
      <c r="C1385" s="12">
        <f t="shared" si="1"/>
        <v>2009</v>
      </c>
      <c r="D1385" s="9" t="s">
        <v>11</v>
      </c>
      <c r="E1385" s="13">
        <v>232.0</v>
      </c>
      <c r="F1385" s="14">
        <v>17410.0</v>
      </c>
      <c r="G1385" s="13">
        <v>376.0</v>
      </c>
      <c r="H1385" s="13">
        <v>228.0</v>
      </c>
    </row>
    <row r="1386">
      <c r="A1386" s="9" t="s">
        <v>289</v>
      </c>
      <c r="B1386" s="7">
        <v>40016.0</v>
      </c>
      <c r="C1386" s="12">
        <f t="shared" si="1"/>
        <v>2009</v>
      </c>
      <c r="D1386" s="9" t="s">
        <v>13</v>
      </c>
      <c r="E1386" s="13">
        <v>716.0</v>
      </c>
      <c r="F1386" s="14">
        <v>18189.0</v>
      </c>
      <c r="G1386" s="13">
        <v>1352.0</v>
      </c>
      <c r="H1386" s="13">
        <v>711.0</v>
      </c>
    </row>
    <row r="1387">
      <c r="A1387" s="9" t="s">
        <v>290</v>
      </c>
      <c r="B1387" s="7">
        <v>40002.0</v>
      </c>
      <c r="C1387" s="12">
        <f t="shared" si="1"/>
        <v>2009</v>
      </c>
      <c r="D1387" s="9" t="s">
        <v>9</v>
      </c>
      <c r="E1387" s="13">
        <v>1405.0</v>
      </c>
      <c r="F1387" s="14">
        <v>14310.0</v>
      </c>
      <c r="G1387" s="13">
        <v>1655.0</v>
      </c>
      <c r="H1387" s="13">
        <v>1405.0</v>
      </c>
    </row>
    <row r="1388">
      <c r="A1388" s="9" t="s">
        <v>290</v>
      </c>
      <c r="B1388" s="7">
        <v>40002.0</v>
      </c>
      <c r="C1388" s="12">
        <f t="shared" si="1"/>
        <v>2009</v>
      </c>
      <c r="D1388" s="9" t="s">
        <v>10</v>
      </c>
      <c r="E1388" s="13">
        <v>780.0</v>
      </c>
      <c r="F1388" s="14">
        <v>16801.0</v>
      </c>
      <c r="G1388" s="13">
        <v>1052.0</v>
      </c>
      <c r="H1388" s="13">
        <v>778.0</v>
      </c>
    </row>
    <row r="1389">
      <c r="A1389" s="9" t="s">
        <v>290</v>
      </c>
      <c r="B1389" s="7">
        <v>40002.0</v>
      </c>
      <c r="C1389" s="12">
        <f t="shared" si="1"/>
        <v>2009</v>
      </c>
      <c r="D1389" s="9" t="s">
        <v>12</v>
      </c>
      <c r="E1389" s="13">
        <v>422.0</v>
      </c>
      <c r="F1389" s="14">
        <v>900.0</v>
      </c>
      <c r="G1389" s="13">
        <v>504.0</v>
      </c>
      <c r="H1389" s="13">
        <v>419.0</v>
      </c>
    </row>
    <row r="1390">
      <c r="A1390" s="9" t="s">
        <v>290</v>
      </c>
      <c r="B1390" s="7">
        <v>40002.0</v>
      </c>
      <c r="C1390" s="12">
        <f t="shared" si="1"/>
        <v>2009</v>
      </c>
      <c r="D1390" s="9" t="s">
        <v>11</v>
      </c>
      <c r="E1390" s="13">
        <v>233.0</v>
      </c>
      <c r="F1390" s="14">
        <v>16888.0</v>
      </c>
      <c r="G1390" s="13">
        <v>289.0</v>
      </c>
      <c r="H1390" s="13">
        <v>222.0</v>
      </c>
    </row>
    <row r="1391">
      <c r="A1391" s="9" t="s">
        <v>290</v>
      </c>
      <c r="B1391" s="7">
        <v>40002.0</v>
      </c>
      <c r="C1391" s="12">
        <f t="shared" si="1"/>
        <v>2009</v>
      </c>
      <c r="D1391" s="9" t="s">
        <v>13</v>
      </c>
      <c r="E1391" s="13">
        <v>720.0</v>
      </c>
      <c r="F1391" s="14">
        <v>17501.0</v>
      </c>
      <c r="G1391" s="13">
        <v>1278.0</v>
      </c>
      <c r="H1391" s="13">
        <v>693.0</v>
      </c>
    </row>
    <row r="1392">
      <c r="A1392" s="9" t="s">
        <v>291</v>
      </c>
      <c r="B1392" s="7">
        <v>39981.0</v>
      </c>
      <c r="C1392" s="12">
        <f t="shared" si="1"/>
        <v>2009</v>
      </c>
      <c r="D1392" s="9" t="s">
        <v>9</v>
      </c>
      <c r="E1392" s="13">
        <v>1415.0</v>
      </c>
      <c r="F1392" s="14">
        <v>12899.0</v>
      </c>
      <c r="G1392" s="13">
        <v>1735.0</v>
      </c>
      <c r="H1392" s="13">
        <v>1402.0</v>
      </c>
    </row>
    <row r="1393">
      <c r="A1393" s="9" t="s">
        <v>291</v>
      </c>
      <c r="B1393" s="7">
        <v>39981.0</v>
      </c>
      <c r="C1393" s="12">
        <f t="shared" si="1"/>
        <v>2009</v>
      </c>
      <c r="D1393" s="9" t="s">
        <v>10</v>
      </c>
      <c r="E1393" s="13">
        <v>760.0</v>
      </c>
      <c r="F1393" s="14">
        <v>14840.0</v>
      </c>
      <c r="G1393" s="13">
        <v>1066.0</v>
      </c>
      <c r="H1393" s="13">
        <v>758.0</v>
      </c>
    </row>
    <row r="1394">
      <c r="A1394" s="9" t="s">
        <v>291</v>
      </c>
      <c r="B1394" s="7">
        <v>39981.0</v>
      </c>
      <c r="C1394" s="12">
        <f t="shared" si="1"/>
        <v>2009</v>
      </c>
      <c r="D1394" s="9" t="s">
        <v>12</v>
      </c>
      <c r="E1394" s="13">
        <v>405.0</v>
      </c>
      <c r="F1394" s="14">
        <v>901.0</v>
      </c>
      <c r="G1394" s="13">
        <v>571.0</v>
      </c>
      <c r="H1394" s="13">
        <v>399.0</v>
      </c>
    </row>
    <row r="1395">
      <c r="A1395" s="9" t="s">
        <v>291</v>
      </c>
      <c r="B1395" s="7">
        <v>39981.0</v>
      </c>
      <c r="C1395" s="12">
        <f t="shared" si="1"/>
        <v>2009</v>
      </c>
      <c r="D1395" s="9" t="s">
        <v>11</v>
      </c>
      <c r="E1395" s="13">
        <v>241.0</v>
      </c>
      <c r="F1395" s="14">
        <v>12615.0</v>
      </c>
      <c r="G1395" s="13">
        <v>398.0</v>
      </c>
      <c r="H1395" s="13">
        <v>240.0</v>
      </c>
    </row>
    <row r="1396">
      <c r="A1396" s="9" t="s">
        <v>291</v>
      </c>
      <c r="B1396" s="7">
        <v>39981.0</v>
      </c>
      <c r="C1396" s="12">
        <f t="shared" si="1"/>
        <v>2009</v>
      </c>
      <c r="D1396" s="9" t="s">
        <v>13</v>
      </c>
      <c r="E1396" s="13">
        <v>717.0</v>
      </c>
      <c r="F1396" s="14">
        <v>15100.0</v>
      </c>
      <c r="G1396" s="13">
        <v>1516.0</v>
      </c>
      <c r="H1396" s="13">
        <v>717.0</v>
      </c>
    </row>
    <row r="1397">
      <c r="A1397" s="9" t="s">
        <v>292</v>
      </c>
      <c r="B1397" s="7">
        <v>39967.0</v>
      </c>
      <c r="C1397" s="12">
        <f t="shared" si="1"/>
        <v>2009</v>
      </c>
      <c r="D1397" s="9" t="s">
        <v>9</v>
      </c>
      <c r="E1397" s="13">
        <v>1401.0</v>
      </c>
      <c r="F1397" s="14">
        <v>11690.0</v>
      </c>
      <c r="G1397" s="13">
        <v>1967.0</v>
      </c>
      <c r="H1397" s="13">
        <v>1391.0</v>
      </c>
    </row>
    <row r="1398">
      <c r="A1398" s="9" t="s">
        <v>292</v>
      </c>
      <c r="B1398" s="7">
        <v>39967.0</v>
      </c>
      <c r="C1398" s="12">
        <f t="shared" si="1"/>
        <v>2009</v>
      </c>
      <c r="D1398" s="9" t="s">
        <v>10</v>
      </c>
      <c r="E1398" s="13">
        <v>760.0</v>
      </c>
      <c r="F1398" s="14">
        <v>11889.0</v>
      </c>
      <c r="G1398" s="13">
        <v>1131.0</v>
      </c>
      <c r="H1398" s="13">
        <v>740.0</v>
      </c>
    </row>
    <row r="1399">
      <c r="A1399" s="9" t="s">
        <v>292</v>
      </c>
      <c r="B1399" s="7">
        <v>39967.0</v>
      </c>
      <c r="C1399" s="12">
        <f t="shared" si="1"/>
        <v>2009</v>
      </c>
      <c r="D1399" s="9" t="s">
        <v>12</v>
      </c>
      <c r="E1399" s="13">
        <v>406.0</v>
      </c>
      <c r="F1399" s="14">
        <v>889.0</v>
      </c>
      <c r="G1399" s="13">
        <v>472.0</v>
      </c>
      <c r="H1399" s="13">
        <v>374.0</v>
      </c>
    </row>
    <row r="1400">
      <c r="A1400" s="9" t="s">
        <v>292</v>
      </c>
      <c r="B1400" s="7">
        <v>39967.0</v>
      </c>
      <c r="C1400" s="12">
        <f t="shared" si="1"/>
        <v>2009</v>
      </c>
      <c r="D1400" s="9" t="s">
        <v>11</v>
      </c>
      <c r="E1400" s="13">
        <v>237.0</v>
      </c>
      <c r="F1400" s="14">
        <v>9690.0</v>
      </c>
      <c r="G1400" s="13">
        <v>321.0</v>
      </c>
      <c r="H1400" s="13">
        <v>235.0</v>
      </c>
    </row>
    <row r="1401">
      <c r="A1401" s="9" t="s">
        <v>292</v>
      </c>
      <c r="B1401" s="7">
        <v>39967.0</v>
      </c>
      <c r="C1401" s="12">
        <f t="shared" si="1"/>
        <v>2009</v>
      </c>
      <c r="D1401" s="9" t="s">
        <v>13</v>
      </c>
      <c r="E1401" s="13">
        <v>719.0</v>
      </c>
      <c r="F1401" s="14">
        <v>12901.0</v>
      </c>
      <c r="G1401" s="13">
        <v>1335.0</v>
      </c>
      <c r="H1401" s="13">
        <v>715.0</v>
      </c>
    </row>
    <row r="1402">
      <c r="A1402" s="9" t="s">
        <v>293</v>
      </c>
      <c r="B1402" s="7">
        <v>39953.0</v>
      </c>
      <c r="C1402" s="12">
        <f t="shared" si="1"/>
        <v>2009</v>
      </c>
      <c r="D1402" s="9" t="s">
        <v>9</v>
      </c>
      <c r="E1402" s="13">
        <v>1402.0</v>
      </c>
      <c r="F1402" s="14">
        <v>9889.0</v>
      </c>
      <c r="G1402" s="13">
        <v>1999.0</v>
      </c>
      <c r="H1402" s="13">
        <v>1383.0</v>
      </c>
    </row>
    <row r="1403">
      <c r="A1403" s="9" t="s">
        <v>293</v>
      </c>
      <c r="B1403" s="7">
        <v>39953.0</v>
      </c>
      <c r="C1403" s="12">
        <f t="shared" si="1"/>
        <v>2009</v>
      </c>
      <c r="D1403" s="9" t="s">
        <v>10</v>
      </c>
      <c r="E1403" s="13">
        <v>774.0</v>
      </c>
      <c r="F1403" s="14">
        <v>9180.0</v>
      </c>
      <c r="G1403" s="13">
        <v>1051.0</v>
      </c>
      <c r="H1403" s="13">
        <v>774.0</v>
      </c>
    </row>
    <row r="1404">
      <c r="A1404" s="9" t="s">
        <v>293</v>
      </c>
      <c r="B1404" s="7">
        <v>39953.0</v>
      </c>
      <c r="C1404" s="12">
        <f t="shared" si="1"/>
        <v>2009</v>
      </c>
      <c r="D1404" s="9" t="s">
        <v>12</v>
      </c>
      <c r="E1404" s="13">
        <v>393.0</v>
      </c>
      <c r="F1404" s="14">
        <v>810.0</v>
      </c>
      <c r="G1404" s="13">
        <v>535.0</v>
      </c>
      <c r="H1404" s="13">
        <v>378.0</v>
      </c>
    </row>
    <row r="1405">
      <c r="A1405" s="9" t="s">
        <v>293</v>
      </c>
      <c r="B1405" s="7">
        <v>39953.0</v>
      </c>
      <c r="C1405" s="12">
        <f t="shared" si="1"/>
        <v>2009</v>
      </c>
      <c r="D1405" s="9" t="s">
        <v>11</v>
      </c>
      <c r="E1405" s="13">
        <v>238.0</v>
      </c>
      <c r="F1405" s="14">
        <v>7600.0</v>
      </c>
      <c r="G1405" s="13">
        <v>320.0</v>
      </c>
      <c r="H1405" s="13">
        <v>228.0</v>
      </c>
    </row>
    <row r="1406">
      <c r="A1406" s="9" t="s">
        <v>293</v>
      </c>
      <c r="B1406" s="7">
        <v>39953.0</v>
      </c>
      <c r="C1406" s="12">
        <f t="shared" si="1"/>
        <v>2009</v>
      </c>
      <c r="D1406" s="9" t="s">
        <v>13</v>
      </c>
      <c r="E1406" s="13">
        <v>725.0</v>
      </c>
      <c r="F1406" s="14">
        <v>10046.0</v>
      </c>
      <c r="G1406" s="13">
        <v>1285.0</v>
      </c>
      <c r="H1406" s="13">
        <v>724.0</v>
      </c>
    </row>
    <row r="1407">
      <c r="A1407" s="9" t="s">
        <v>294</v>
      </c>
      <c r="B1407" s="7">
        <v>39939.0</v>
      </c>
      <c r="C1407" s="12">
        <f t="shared" si="1"/>
        <v>2009</v>
      </c>
      <c r="D1407" s="9" t="s">
        <v>9</v>
      </c>
      <c r="E1407" s="13">
        <v>1396.0</v>
      </c>
      <c r="F1407" s="14">
        <v>8489.0</v>
      </c>
      <c r="G1407" s="13">
        <v>2037.0</v>
      </c>
      <c r="H1407" s="13">
        <v>1391.0</v>
      </c>
    </row>
    <row r="1408">
      <c r="A1408" s="9" t="s">
        <v>294</v>
      </c>
      <c r="B1408" s="7">
        <v>39939.0</v>
      </c>
      <c r="C1408" s="12">
        <f t="shared" si="1"/>
        <v>2009</v>
      </c>
      <c r="D1408" s="9" t="s">
        <v>10</v>
      </c>
      <c r="E1408" s="13">
        <v>814.0</v>
      </c>
      <c r="F1408" s="14">
        <v>7552.0</v>
      </c>
      <c r="G1408" s="13">
        <v>1021.0</v>
      </c>
      <c r="H1408" s="13">
        <v>814.0</v>
      </c>
    </row>
    <row r="1409">
      <c r="A1409" s="9" t="s">
        <v>294</v>
      </c>
      <c r="B1409" s="7">
        <v>39939.0</v>
      </c>
      <c r="C1409" s="12">
        <f t="shared" si="1"/>
        <v>2009</v>
      </c>
      <c r="D1409" s="9" t="s">
        <v>12</v>
      </c>
      <c r="E1409" s="13">
        <v>392.0</v>
      </c>
      <c r="F1409" s="14">
        <v>902.0</v>
      </c>
      <c r="G1409" s="13">
        <v>569.0</v>
      </c>
      <c r="H1409" s="13">
        <v>376.0</v>
      </c>
    </row>
    <row r="1410">
      <c r="A1410" s="9" t="s">
        <v>294</v>
      </c>
      <c r="B1410" s="7">
        <v>39939.0</v>
      </c>
      <c r="C1410" s="12">
        <f t="shared" si="1"/>
        <v>2009</v>
      </c>
      <c r="D1410" s="9" t="s">
        <v>11</v>
      </c>
      <c r="E1410" s="13">
        <v>231.0</v>
      </c>
      <c r="F1410" s="14">
        <v>7100.0</v>
      </c>
      <c r="G1410" s="13">
        <v>310.0</v>
      </c>
      <c r="H1410" s="13">
        <v>225.0</v>
      </c>
    </row>
    <row r="1411">
      <c r="A1411" s="9" t="s">
        <v>294</v>
      </c>
      <c r="B1411" s="7">
        <v>39939.0</v>
      </c>
      <c r="C1411" s="12">
        <f t="shared" si="1"/>
        <v>2009</v>
      </c>
      <c r="D1411" s="9" t="s">
        <v>13</v>
      </c>
      <c r="E1411" s="13">
        <v>716.0</v>
      </c>
      <c r="F1411" s="14">
        <v>8501.0</v>
      </c>
      <c r="G1411" s="13">
        <v>1409.0</v>
      </c>
      <c r="H1411" s="13">
        <v>713.0</v>
      </c>
    </row>
    <row r="1412">
      <c r="A1412" s="9" t="s">
        <v>295</v>
      </c>
      <c r="B1412" s="7">
        <v>39925.0</v>
      </c>
      <c r="C1412" s="12">
        <f t="shared" si="1"/>
        <v>2009</v>
      </c>
      <c r="D1412" s="9" t="s">
        <v>9</v>
      </c>
      <c r="E1412" s="13">
        <v>1396.0</v>
      </c>
      <c r="F1412" s="14">
        <v>7589.0</v>
      </c>
      <c r="G1412" s="13">
        <v>1906.0</v>
      </c>
      <c r="H1412" s="13">
        <v>1390.0</v>
      </c>
    </row>
    <row r="1413">
      <c r="A1413" s="9" t="s">
        <v>295</v>
      </c>
      <c r="B1413" s="7">
        <v>39925.0</v>
      </c>
      <c r="C1413" s="12">
        <f t="shared" si="1"/>
        <v>2009</v>
      </c>
      <c r="D1413" s="9" t="s">
        <v>10</v>
      </c>
      <c r="E1413" s="13">
        <v>769.0</v>
      </c>
      <c r="F1413" s="14">
        <v>7490.0</v>
      </c>
      <c r="G1413" s="13">
        <v>1001.0</v>
      </c>
      <c r="H1413" s="13">
        <v>755.0</v>
      </c>
    </row>
    <row r="1414">
      <c r="A1414" s="9" t="s">
        <v>295</v>
      </c>
      <c r="B1414" s="7">
        <v>39925.0</v>
      </c>
      <c r="C1414" s="12">
        <f t="shared" si="1"/>
        <v>2009</v>
      </c>
      <c r="D1414" s="9" t="s">
        <v>12</v>
      </c>
      <c r="E1414" s="13">
        <v>421.0</v>
      </c>
      <c r="F1414" s="14">
        <v>889.0</v>
      </c>
      <c r="G1414" s="13">
        <v>555.0</v>
      </c>
      <c r="H1414" s="13">
        <v>418.0</v>
      </c>
    </row>
    <row r="1415">
      <c r="A1415" s="9" t="s">
        <v>295</v>
      </c>
      <c r="B1415" s="7">
        <v>39925.0</v>
      </c>
      <c r="C1415" s="12">
        <f t="shared" si="1"/>
        <v>2009</v>
      </c>
      <c r="D1415" s="9" t="s">
        <v>11</v>
      </c>
      <c r="E1415" s="13">
        <v>262.0</v>
      </c>
      <c r="F1415" s="14">
        <v>6610.0</v>
      </c>
      <c r="G1415" s="13">
        <v>412.0</v>
      </c>
      <c r="H1415" s="13">
        <v>255.0</v>
      </c>
    </row>
    <row r="1416">
      <c r="A1416" s="9" t="s">
        <v>295</v>
      </c>
      <c r="B1416" s="7">
        <v>39925.0</v>
      </c>
      <c r="C1416" s="12">
        <f t="shared" si="1"/>
        <v>2009</v>
      </c>
      <c r="D1416" s="9" t="s">
        <v>13</v>
      </c>
      <c r="E1416" s="13">
        <v>717.0</v>
      </c>
      <c r="F1416" s="14">
        <v>7789.0</v>
      </c>
      <c r="G1416" s="13">
        <v>1365.0</v>
      </c>
      <c r="H1416" s="13">
        <v>708.0</v>
      </c>
    </row>
    <row r="1417">
      <c r="A1417" s="9" t="s">
        <v>296</v>
      </c>
      <c r="B1417" s="7">
        <v>39911.0</v>
      </c>
      <c r="C1417" s="12">
        <f t="shared" si="1"/>
        <v>2009</v>
      </c>
      <c r="D1417" s="9" t="s">
        <v>9</v>
      </c>
      <c r="E1417" s="13">
        <v>1396.0</v>
      </c>
      <c r="F1417" s="14">
        <v>7090.0</v>
      </c>
      <c r="G1417" s="13">
        <v>2026.0</v>
      </c>
      <c r="H1417" s="13">
        <v>1396.0</v>
      </c>
    </row>
    <row r="1418">
      <c r="A1418" s="9" t="s">
        <v>296</v>
      </c>
      <c r="B1418" s="7">
        <v>39911.0</v>
      </c>
      <c r="C1418" s="12">
        <f t="shared" si="1"/>
        <v>2009</v>
      </c>
      <c r="D1418" s="9" t="s">
        <v>10</v>
      </c>
      <c r="E1418" s="13">
        <v>761.0</v>
      </c>
      <c r="F1418" s="14">
        <v>7501.0</v>
      </c>
      <c r="G1418" s="13">
        <v>1036.0</v>
      </c>
      <c r="H1418" s="13">
        <v>707.0</v>
      </c>
    </row>
    <row r="1419">
      <c r="A1419" s="9" t="s">
        <v>296</v>
      </c>
      <c r="B1419" s="7">
        <v>39911.0</v>
      </c>
      <c r="C1419" s="12">
        <f t="shared" si="1"/>
        <v>2009</v>
      </c>
      <c r="D1419" s="9" t="s">
        <v>12</v>
      </c>
      <c r="E1419" s="13">
        <v>391.0</v>
      </c>
      <c r="F1419" s="14">
        <v>1053.0</v>
      </c>
      <c r="G1419" s="13">
        <v>545.0</v>
      </c>
      <c r="H1419" s="13">
        <v>389.0</v>
      </c>
    </row>
    <row r="1420">
      <c r="A1420" s="9" t="s">
        <v>296</v>
      </c>
      <c r="B1420" s="7">
        <v>39911.0</v>
      </c>
      <c r="C1420" s="12">
        <f t="shared" si="1"/>
        <v>2009</v>
      </c>
      <c r="D1420" s="9" t="s">
        <v>11</v>
      </c>
      <c r="E1420" s="13">
        <v>240.0</v>
      </c>
      <c r="F1420" s="14">
        <v>7302.0</v>
      </c>
      <c r="G1420" s="13">
        <v>537.0</v>
      </c>
      <c r="H1420" s="13">
        <v>240.0</v>
      </c>
    </row>
    <row r="1421">
      <c r="A1421" s="9" t="s">
        <v>296</v>
      </c>
      <c r="B1421" s="7">
        <v>39911.0</v>
      </c>
      <c r="C1421" s="12">
        <f t="shared" si="1"/>
        <v>2009</v>
      </c>
      <c r="D1421" s="9" t="s">
        <v>13</v>
      </c>
      <c r="E1421" s="13">
        <v>720.0</v>
      </c>
      <c r="F1421" s="14">
        <v>7326.0</v>
      </c>
      <c r="G1421" s="13">
        <v>1202.0</v>
      </c>
      <c r="H1421" s="13">
        <v>720.0</v>
      </c>
    </row>
    <row r="1422">
      <c r="A1422" s="9" t="s">
        <v>297</v>
      </c>
      <c r="B1422" s="7">
        <v>39890.0</v>
      </c>
      <c r="C1422" s="12">
        <f t="shared" si="1"/>
        <v>2009</v>
      </c>
      <c r="D1422" s="9" t="s">
        <v>9</v>
      </c>
      <c r="E1422" s="13">
        <v>1843.0</v>
      </c>
      <c r="F1422" s="14">
        <v>5116.0</v>
      </c>
      <c r="G1422" s="13">
        <v>2202.0</v>
      </c>
      <c r="H1422" s="13">
        <v>1843.0</v>
      </c>
    </row>
    <row r="1423">
      <c r="A1423" s="9" t="s">
        <v>297</v>
      </c>
      <c r="B1423" s="7">
        <v>39890.0</v>
      </c>
      <c r="C1423" s="12">
        <f t="shared" si="1"/>
        <v>2009</v>
      </c>
      <c r="D1423" s="9" t="s">
        <v>10</v>
      </c>
      <c r="E1423" s="13">
        <v>1110.0</v>
      </c>
      <c r="F1423" s="14">
        <v>5001.0</v>
      </c>
      <c r="G1423" s="13">
        <v>1359.0</v>
      </c>
      <c r="H1423" s="13">
        <v>1101.0</v>
      </c>
    </row>
    <row r="1424">
      <c r="A1424" s="9" t="s">
        <v>297</v>
      </c>
      <c r="B1424" s="7">
        <v>39890.0</v>
      </c>
      <c r="C1424" s="12">
        <f t="shared" si="1"/>
        <v>2009</v>
      </c>
      <c r="D1424" s="9" t="s">
        <v>12</v>
      </c>
      <c r="E1424" s="13">
        <v>409.0</v>
      </c>
      <c r="F1424" s="14">
        <v>912.0</v>
      </c>
      <c r="G1424" s="13">
        <v>513.0</v>
      </c>
      <c r="H1424" s="13">
        <v>378.0</v>
      </c>
    </row>
    <row r="1425">
      <c r="A1425" s="9" t="s">
        <v>297</v>
      </c>
      <c r="B1425" s="7">
        <v>39890.0</v>
      </c>
      <c r="C1425" s="12">
        <f t="shared" si="1"/>
        <v>2009</v>
      </c>
      <c r="D1425" s="9" t="s">
        <v>11</v>
      </c>
      <c r="E1425" s="13">
        <v>265.0</v>
      </c>
      <c r="F1425" s="14">
        <v>5600.0</v>
      </c>
      <c r="G1425" s="13">
        <v>516.0</v>
      </c>
      <c r="H1425" s="13">
        <v>234.0</v>
      </c>
    </row>
    <row r="1426">
      <c r="A1426" s="9" t="s">
        <v>297</v>
      </c>
      <c r="B1426" s="7">
        <v>39890.0</v>
      </c>
      <c r="C1426" s="12">
        <f t="shared" si="1"/>
        <v>2009</v>
      </c>
      <c r="D1426" s="9" t="s">
        <v>13</v>
      </c>
      <c r="E1426" s="13">
        <v>768.0</v>
      </c>
      <c r="F1426" s="14">
        <v>5982.0</v>
      </c>
      <c r="G1426" s="13">
        <v>1228.0</v>
      </c>
      <c r="H1426" s="13">
        <v>768.0</v>
      </c>
    </row>
    <row r="1427">
      <c r="A1427" s="9" t="s">
        <v>298</v>
      </c>
      <c r="B1427" s="7">
        <v>39876.0</v>
      </c>
      <c r="C1427" s="12">
        <f t="shared" si="1"/>
        <v>2009</v>
      </c>
      <c r="D1427" s="9" t="s">
        <v>9</v>
      </c>
      <c r="E1427" s="13">
        <v>1839.0</v>
      </c>
      <c r="F1427" s="14">
        <v>4890.0</v>
      </c>
      <c r="G1427" s="13">
        <v>2376.0</v>
      </c>
      <c r="H1427" s="13">
        <v>1839.0</v>
      </c>
    </row>
    <row r="1428">
      <c r="A1428" s="9" t="s">
        <v>298</v>
      </c>
      <c r="B1428" s="7">
        <v>39876.0</v>
      </c>
      <c r="C1428" s="12">
        <f t="shared" si="1"/>
        <v>2009</v>
      </c>
      <c r="D1428" s="9" t="s">
        <v>10</v>
      </c>
      <c r="E1428" s="13">
        <v>1101.0</v>
      </c>
      <c r="F1428" s="14">
        <v>5101.0</v>
      </c>
      <c r="G1428" s="13">
        <v>1346.0</v>
      </c>
      <c r="H1428" s="13">
        <v>1100.0</v>
      </c>
    </row>
    <row r="1429">
      <c r="A1429" s="9" t="s">
        <v>298</v>
      </c>
      <c r="B1429" s="7">
        <v>39876.0</v>
      </c>
      <c r="C1429" s="12">
        <f t="shared" si="1"/>
        <v>2009</v>
      </c>
      <c r="D1429" s="9" t="s">
        <v>12</v>
      </c>
      <c r="E1429" s="13">
        <v>420.0</v>
      </c>
      <c r="F1429" s="14">
        <v>958.0</v>
      </c>
      <c r="G1429" s="13">
        <v>674.0</v>
      </c>
      <c r="H1429" s="13">
        <v>419.0</v>
      </c>
    </row>
    <row r="1430">
      <c r="A1430" s="9" t="s">
        <v>298</v>
      </c>
      <c r="B1430" s="7">
        <v>39876.0</v>
      </c>
      <c r="C1430" s="12">
        <f t="shared" si="1"/>
        <v>2009</v>
      </c>
      <c r="D1430" s="9" t="s">
        <v>11</v>
      </c>
      <c r="E1430" s="13">
        <v>264.0</v>
      </c>
      <c r="F1430" s="14">
        <v>5300.0</v>
      </c>
      <c r="G1430" s="13">
        <v>512.0</v>
      </c>
      <c r="H1430" s="13">
        <v>255.0</v>
      </c>
    </row>
    <row r="1431">
      <c r="A1431" s="9" t="s">
        <v>298</v>
      </c>
      <c r="B1431" s="7">
        <v>39876.0</v>
      </c>
      <c r="C1431" s="12">
        <f t="shared" si="1"/>
        <v>2009</v>
      </c>
      <c r="D1431" s="9" t="s">
        <v>13</v>
      </c>
      <c r="E1431" s="13">
        <v>762.0</v>
      </c>
      <c r="F1431" s="14">
        <v>5700.0</v>
      </c>
      <c r="G1431" s="13">
        <v>1298.0</v>
      </c>
      <c r="H1431" s="13">
        <v>759.0</v>
      </c>
    </row>
    <row r="1432">
      <c r="A1432" s="9" t="s">
        <v>299</v>
      </c>
      <c r="B1432" s="7">
        <v>39862.0</v>
      </c>
      <c r="C1432" s="12">
        <f t="shared" si="1"/>
        <v>2009</v>
      </c>
      <c r="D1432" s="9" t="s">
        <v>9</v>
      </c>
      <c r="E1432" s="13">
        <v>1846.0</v>
      </c>
      <c r="F1432" s="14">
        <v>4460.0</v>
      </c>
      <c r="G1432" s="13">
        <v>2722.0</v>
      </c>
      <c r="H1432" s="13">
        <v>1842.0</v>
      </c>
    </row>
    <row r="1433">
      <c r="A1433" s="9" t="s">
        <v>299</v>
      </c>
      <c r="B1433" s="7">
        <v>39862.0</v>
      </c>
      <c r="C1433" s="12">
        <f t="shared" si="1"/>
        <v>2009</v>
      </c>
      <c r="D1433" s="9" t="s">
        <v>10</v>
      </c>
      <c r="E1433" s="13">
        <v>1101.0</v>
      </c>
      <c r="F1433" s="14">
        <v>4889.0</v>
      </c>
      <c r="G1433" s="13">
        <v>1675.0</v>
      </c>
      <c r="H1433" s="13">
        <v>1090.0</v>
      </c>
    </row>
    <row r="1434">
      <c r="A1434" s="9" t="s">
        <v>299</v>
      </c>
      <c r="B1434" s="7">
        <v>39862.0</v>
      </c>
      <c r="C1434" s="12">
        <f t="shared" si="1"/>
        <v>2009</v>
      </c>
      <c r="D1434" s="9" t="s">
        <v>12</v>
      </c>
      <c r="E1434" s="13">
        <v>434.0</v>
      </c>
      <c r="F1434" s="14">
        <v>801.0</v>
      </c>
      <c r="G1434" s="13">
        <v>650.0</v>
      </c>
      <c r="H1434" s="13">
        <v>434.0</v>
      </c>
    </row>
    <row r="1435">
      <c r="A1435" s="9" t="s">
        <v>299</v>
      </c>
      <c r="B1435" s="7">
        <v>39862.0</v>
      </c>
      <c r="C1435" s="12">
        <f t="shared" si="1"/>
        <v>2009</v>
      </c>
      <c r="D1435" s="9" t="s">
        <v>11</v>
      </c>
      <c r="E1435" s="13">
        <v>272.0</v>
      </c>
      <c r="F1435" s="14">
        <v>4190.0</v>
      </c>
      <c r="G1435" s="13">
        <v>403.0</v>
      </c>
      <c r="H1435" s="13">
        <v>271.0</v>
      </c>
    </row>
    <row r="1436">
      <c r="A1436" s="9" t="s">
        <v>299</v>
      </c>
      <c r="B1436" s="7">
        <v>39862.0</v>
      </c>
      <c r="C1436" s="12">
        <f t="shared" si="1"/>
        <v>2009</v>
      </c>
      <c r="D1436" s="9" t="s">
        <v>13</v>
      </c>
      <c r="E1436" s="13">
        <v>762.0</v>
      </c>
      <c r="F1436" s="14">
        <v>5889.0</v>
      </c>
      <c r="G1436" s="13">
        <v>1507.0</v>
      </c>
      <c r="H1436" s="13">
        <v>746.0</v>
      </c>
    </row>
    <row r="1437">
      <c r="A1437" s="9" t="s">
        <v>300</v>
      </c>
      <c r="B1437" s="7">
        <v>39848.0</v>
      </c>
      <c r="C1437" s="12">
        <f t="shared" si="1"/>
        <v>2009</v>
      </c>
      <c r="D1437" s="9" t="s">
        <v>9</v>
      </c>
      <c r="E1437" s="13">
        <v>1894.0</v>
      </c>
      <c r="F1437" s="14">
        <v>1020.0</v>
      </c>
      <c r="G1437" s="13">
        <v>2077.0</v>
      </c>
      <c r="H1437" s="13">
        <v>1894.0</v>
      </c>
    </row>
    <row r="1438">
      <c r="A1438" s="9" t="s">
        <v>300</v>
      </c>
      <c r="B1438" s="7">
        <v>39848.0</v>
      </c>
      <c r="C1438" s="12">
        <f t="shared" si="1"/>
        <v>2009</v>
      </c>
      <c r="D1438" s="9" t="s">
        <v>10</v>
      </c>
      <c r="E1438" s="13">
        <v>1099.0</v>
      </c>
      <c r="F1438" s="14">
        <v>689.0</v>
      </c>
      <c r="G1438" s="13">
        <v>1231.0</v>
      </c>
      <c r="H1438" s="13">
        <v>1097.0</v>
      </c>
    </row>
    <row r="1439">
      <c r="A1439" s="9" t="s">
        <v>300</v>
      </c>
      <c r="B1439" s="7">
        <v>39848.0</v>
      </c>
      <c r="C1439" s="12">
        <f t="shared" si="1"/>
        <v>2009</v>
      </c>
      <c r="D1439" s="9" t="s">
        <v>12</v>
      </c>
      <c r="E1439" s="13">
        <v>417.0</v>
      </c>
      <c r="F1439" s="14">
        <v>701.0</v>
      </c>
      <c r="G1439" s="13">
        <v>674.0</v>
      </c>
      <c r="H1439" s="13">
        <v>406.0</v>
      </c>
    </row>
    <row r="1440">
      <c r="A1440" s="9" t="s">
        <v>300</v>
      </c>
      <c r="B1440" s="7">
        <v>39848.0</v>
      </c>
      <c r="C1440" s="12">
        <f t="shared" si="1"/>
        <v>2009</v>
      </c>
      <c r="D1440" s="9" t="s">
        <v>11</v>
      </c>
      <c r="E1440" s="13">
        <v>264.0</v>
      </c>
      <c r="F1440" s="14">
        <v>2590.0</v>
      </c>
      <c r="G1440" s="13">
        <v>350.0</v>
      </c>
      <c r="H1440" s="13">
        <v>264.0</v>
      </c>
    </row>
    <row r="1441">
      <c r="A1441" s="9" t="s">
        <v>300</v>
      </c>
      <c r="B1441" s="7">
        <v>39848.0</v>
      </c>
      <c r="C1441" s="12">
        <f t="shared" si="1"/>
        <v>2009</v>
      </c>
      <c r="D1441" s="9" t="s">
        <v>13</v>
      </c>
      <c r="E1441" s="13">
        <v>756.0</v>
      </c>
      <c r="F1441" s="14">
        <v>3000.0</v>
      </c>
      <c r="G1441" s="13">
        <v>1225.0</v>
      </c>
      <c r="H1441" s="13">
        <v>746.0</v>
      </c>
    </row>
    <row r="1442">
      <c r="A1442" s="9" t="s">
        <v>301</v>
      </c>
      <c r="B1442" s="7">
        <v>39834.0</v>
      </c>
      <c r="C1442" s="12">
        <f t="shared" si="1"/>
        <v>2009</v>
      </c>
      <c r="D1442" s="9" t="s">
        <v>9</v>
      </c>
      <c r="E1442" s="13">
        <v>1839.0</v>
      </c>
      <c r="F1442" s="14">
        <v>2693.0</v>
      </c>
      <c r="G1442" s="13">
        <v>2109.0</v>
      </c>
      <c r="H1442" s="13">
        <v>1832.0</v>
      </c>
    </row>
    <row r="1443">
      <c r="A1443" s="9" t="s">
        <v>301</v>
      </c>
      <c r="B1443" s="7">
        <v>39834.0</v>
      </c>
      <c r="C1443" s="12">
        <f t="shared" si="1"/>
        <v>2009</v>
      </c>
      <c r="D1443" s="9" t="s">
        <v>10</v>
      </c>
      <c r="E1443" s="13">
        <v>1099.0</v>
      </c>
      <c r="F1443" s="14">
        <v>200.0</v>
      </c>
      <c r="G1443" s="13">
        <v>1179.0</v>
      </c>
      <c r="H1443" s="13">
        <v>1097.0</v>
      </c>
    </row>
    <row r="1444">
      <c r="A1444" s="9" t="s">
        <v>301</v>
      </c>
      <c r="B1444" s="7">
        <v>39834.0</v>
      </c>
      <c r="C1444" s="12">
        <f t="shared" si="1"/>
        <v>2009</v>
      </c>
      <c r="D1444" s="9" t="s">
        <v>12</v>
      </c>
      <c r="E1444" s="13">
        <v>411.0</v>
      </c>
      <c r="F1444" s="14">
        <v>900.0</v>
      </c>
      <c r="G1444" s="13">
        <v>606.0</v>
      </c>
      <c r="H1444" s="13">
        <v>386.0</v>
      </c>
    </row>
    <row r="1445">
      <c r="A1445" s="9" t="s">
        <v>301</v>
      </c>
      <c r="B1445" s="7">
        <v>39834.0</v>
      </c>
      <c r="C1445" s="12">
        <f t="shared" si="1"/>
        <v>2009</v>
      </c>
      <c r="D1445" s="9" t="s">
        <v>11</v>
      </c>
      <c r="E1445" s="13">
        <v>268.0</v>
      </c>
      <c r="F1445" s="14">
        <v>2900.0</v>
      </c>
      <c r="G1445" s="13">
        <v>320.0</v>
      </c>
      <c r="H1445" s="13">
        <v>260.0</v>
      </c>
    </row>
    <row r="1446">
      <c r="A1446" s="9" t="s">
        <v>301</v>
      </c>
      <c r="B1446" s="7">
        <v>39834.0</v>
      </c>
      <c r="C1446" s="12">
        <f t="shared" si="1"/>
        <v>2009</v>
      </c>
      <c r="D1446" s="9" t="s">
        <v>13</v>
      </c>
      <c r="E1446" s="13">
        <v>758.0</v>
      </c>
      <c r="F1446" s="14">
        <v>3200.0</v>
      </c>
      <c r="G1446" s="13">
        <v>1025.0</v>
      </c>
      <c r="H1446" s="13">
        <v>748.0</v>
      </c>
    </row>
    <row r="1447">
      <c r="A1447" s="9" t="s">
        <v>302</v>
      </c>
      <c r="B1447" s="7">
        <v>39820.0</v>
      </c>
      <c r="C1447" s="12">
        <f t="shared" si="1"/>
        <v>2009</v>
      </c>
      <c r="D1447" s="9" t="s">
        <v>9</v>
      </c>
      <c r="E1447" s="13">
        <v>1839.0</v>
      </c>
      <c r="F1447" s="14">
        <v>5001.0</v>
      </c>
      <c r="G1447" s="13">
        <v>2541.0</v>
      </c>
      <c r="H1447" s="13">
        <v>1784.0</v>
      </c>
    </row>
    <row r="1448">
      <c r="A1448" s="9" t="s">
        <v>302</v>
      </c>
      <c r="B1448" s="7">
        <v>39820.0</v>
      </c>
      <c r="C1448" s="12">
        <f t="shared" si="1"/>
        <v>2009</v>
      </c>
      <c r="D1448" s="9" t="s">
        <v>10</v>
      </c>
      <c r="E1448" s="13">
        <v>1100.0</v>
      </c>
      <c r="F1448" s="14">
        <v>3089.0</v>
      </c>
      <c r="G1448" s="13">
        <v>1332.0</v>
      </c>
      <c r="H1448" s="13">
        <v>1100.0</v>
      </c>
    </row>
    <row r="1449">
      <c r="A1449" s="9" t="s">
        <v>302</v>
      </c>
      <c r="B1449" s="7">
        <v>39820.0</v>
      </c>
      <c r="C1449" s="12">
        <f t="shared" si="1"/>
        <v>2009</v>
      </c>
      <c r="D1449" s="9" t="s">
        <v>12</v>
      </c>
      <c r="E1449" s="13">
        <v>409.0</v>
      </c>
      <c r="F1449" s="14">
        <v>1000.0</v>
      </c>
      <c r="G1449" s="13">
        <v>583.0</v>
      </c>
      <c r="H1449" s="13">
        <v>401.0</v>
      </c>
    </row>
    <row r="1450">
      <c r="A1450" s="9" t="s">
        <v>302</v>
      </c>
      <c r="B1450" s="7">
        <v>39820.0</v>
      </c>
      <c r="C1450" s="12">
        <f t="shared" si="1"/>
        <v>2009</v>
      </c>
      <c r="D1450" s="9" t="s">
        <v>11</v>
      </c>
      <c r="E1450" s="13">
        <v>274.0</v>
      </c>
      <c r="F1450" s="14">
        <v>3502.0</v>
      </c>
      <c r="G1450" s="13">
        <v>344.0</v>
      </c>
      <c r="H1450" s="13">
        <v>274.0</v>
      </c>
    </row>
    <row r="1451">
      <c r="A1451" s="9" t="s">
        <v>302</v>
      </c>
      <c r="B1451" s="7">
        <v>39820.0</v>
      </c>
      <c r="C1451" s="12">
        <f t="shared" si="1"/>
        <v>2009</v>
      </c>
      <c r="D1451" s="9" t="s">
        <v>13</v>
      </c>
      <c r="E1451" s="13">
        <v>767.0</v>
      </c>
      <c r="F1451" s="14">
        <v>5701.0</v>
      </c>
      <c r="G1451" s="13">
        <v>1118.0</v>
      </c>
      <c r="H1451" s="13">
        <v>763.0</v>
      </c>
    </row>
    <row r="1452">
      <c r="A1452" s="9" t="s">
        <v>303</v>
      </c>
      <c r="B1452" s="7">
        <v>39799.0</v>
      </c>
      <c r="C1452" s="12">
        <f t="shared" si="1"/>
        <v>2008</v>
      </c>
      <c r="D1452" s="9" t="s">
        <v>9</v>
      </c>
      <c r="E1452" s="13">
        <v>1851.0</v>
      </c>
      <c r="F1452" s="14">
        <v>6200.0</v>
      </c>
      <c r="G1452" s="13">
        <v>2788.0</v>
      </c>
      <c r="H1452" s="13">
        <v>1851.0</v>
      </c>
    </row>
    <row r="1453">
      <c r="A1453" s="9" t="s">
        <v>303</v>
      </c>
      <c r="B1453" s="7">
        <v>39799.0</v>
      </c>
      <c r="C1453" s="12">
        <f t="shared" si="1"/>
        <v>2008</v>
      </c>
      <c r="D1453" s="9" t="s">
        <v>10</v>
      </c>
      <c r="E1453" s="13">
        <v>1102.0</v>
      </c>
      <c r="F1453" s="14">
        <v>2656.0</v>
      </c>
      <c r="G1453" s="13">
        <v>1318.0</v>
      </c>
      <c r="H1453" s="13">
        <v>1102.0</v>
      </c>
    </row>
    <row r="1454">
      <c r="A1454" s="9" t="s">
        <v>303</v>
      </c>
      <c r="B1454" s="7">
        <v>39799.0</v>
      </c>
      <c r="C1454" s="12">
        <f t="shared" si="1"/>
        <v>2008</v>
      </c>
      <c r="D1454" s="9" t="s">
        <v>12</v>
      </c>
      <c r="E1454" s="13">
        <v>414.0</v>
      </c>
      <c r="F1454" s="14">
        <v>1059.0</v>
      </c>
      <c r="G1454" s="13">
        <v>538.0</v>
      </c>
      <c r="H1454" s="13">
        <v>412.0</v>
      </c>
    </row>
    <row r="1455">
      <c r="A1455" s="9" t="s">
        <v>303</v>
      </c>
      <c r="B1455" s="7">
        <v>39799.0</v>
      </c>
      <c r="C1455" s="12">
        <f t="shared" si="1"/>
        <v>2008</v>
      </c>
      <c r="D1455" s="9" t="s">
        <v>11</v>
      </c>
      <c r="E1455" s="13">
        <v>264.0</v>
      </c>
      <c r="F1455" s="14">
        <v>4001.0</v>
      </c>
      <c r="G1455" s="13">
        <v>373.0</v>
      </c>
      <c r="H1455" s="13">
        <v>260.0</v>
      </c>
    </row>
    <row r="1456">
      <c r="A1456" s="9" t="s">
        <v>303</v>
      </c>
      <c r="B1456" s="7">
        <v>39799.0</v>
      </c>
      <c r="C1456" s="12">
        <f t="shared" si="1"/>
        <v>2008</v>
      </c>
      <c r="D1456" s="9" t="s">
        <v>13</v>
      </c>
      <c r="E1456" s="13">
        <v>759.0</v>
      </c>
      <c r="F1456" s="14">
        <v>6509.0</v>
      </c>
      <c r="G1456" s="13">
        <v>1138.0</v>
      </c>
      <c r="H1456" s="13">
        <v>754.0</v>
      </c>
    </row>
    <row r="1457">
      <c r="A1457" s="9" t="s">
        <v>304</v>
      </c>
      <c r="B1457" s="7">
        <v>39785.0</v>
      </c>
      <c r="C1457" s="12">
        <f t="shared" si="1"/>
        <v>2008</v>
      </c>
      <c r="D1457" s="9" t="s">
        <v>9</v>
      </c>
      <c r="E1457" s="13">
        <v>1840.0</v>
      </c>
      <c r="F1457" s="14">
        <v>7721.0</v>
      </c>
      <c r="G1457" s="13">
        <v>3149.0</v>
      </c>
      <c r="H1457" s="13">
        <v>1840.0</v>
      </c>
    </row>
    <row r="1458">
      <c r="A1458" s="9" t="s">
        <v>304</v>
      </c>
      <c r="B1458" s="7">
        <v>39785.0</v>
      </c>
      <c r="C1458" s="12">
        <f t="shared" si="1"/>
        <v>2008</v>
      </c>
      <c r="D1458" s="9" t="s">
        <v>10</v>
      </c>
      <c r="E1458" s="13">
        <v>1100.0</v>
      </c>
      <c r="F1458" s="14">
        <v>6501.0</v>
      </c>
      <c r="G1458" s="13">
        <v>1411.0</v>
      </c>
      <c r="H1458" s="13">
        <v>1099.0</v>
      </c>
    </row>
    <row r="1459">
      <c r="A1459" s="9" t="s">
        <v>304</v>
      </c>
      <c r="B1459" s="7">
        <v>39785.0</v>
      </c>
      <c r="C1459" s="12">
        <f t="shared" si="1"/>
        <v>2008</v>
      </c>
      <c r="D1459" s="9" t="s">
        <v>12</v>
      </c>
      <c r="E1459" s="13">
        <v>414.0</v>
      </c>
      <c r="F1459" s="14">
        <v>1102.0</v>
      </c>
      <c r="G1459" s="13">
        <v>640.0</v>
      </c>
      <c r="H1459" s="13">
        <v>414.0</v>
      </c>
    </row>
    <row r="1460">
      <c r="A1460" s="9" t="s">
        <v>304</v>
      </c>
      <c r="B1460" s="7">
        <v>39785.0</v>
      </c>
      <c r="C1460" s="12">
        <f t="shared" si="1"/>
        <v>2008</v>
      </c>
      <c r="D1460" s="9" t="s">
        <v>11</v>
      </c>
      <c r="E1460" s="13">
        <v>267.0</v>
      </c>
      <c r="F1460" s="14">
        <v>5212.0</v>
      </c>
      <c r="G1460" s="13">
        <v>374.0</v>
      </c>
      <c r="H1460" s="13">
        <v>257.0</v>
      </c>
    </row>
    <row r="1461">
      <c r="A1461" s="9" t="s">
        <v>304</v>
      </c>
      <c r="B1461" s="7">
        <v>39785.0</v>
      </c>
      <c r="C1461" s="12">
        <f t="shared" si="1"/>
        <v>2008</v>
      </c>
      <c r="D1461" s="9" t="s">
        <v>13</v>
      </c>
      <c r="E1461" s="13">
        <v>761.0</v>
      </c>
      <c r="F1461" s="14">
        <v>7589.0</v>
      </c>
      <c r="G1461" s="13">
        <v>1337.0</v>
      </c>
      <c r="H1461" s="13">
        <v>747.0</v>
      </c>
    </row>
    <row r="1462">
      <c r="A1462" s="9" t="s">
        <v>305</v>
      </c>
      <c r="B1462" s="7">
        <v>39771.0</v>
      </c>
      <c r="C1462" s="12">
        <f t="shared" si="1"/>
        <v>2008</v>
      </c>
      <c r="D1462" s="9" t="s">
        <v>9</v>
      </c>
      <c r="E1462" s="13">
        <v>1851.0</v>
      </c>
      <c r="F1462" s="14">
        <v>2.0</v>
      </c>
      <c r="G1462" s="13">
        <v>1852.0</v>
      </c>
      <c r="H1462" s="13">
        <v>1840.0</v>
      </c>
    </row>
    <row r="1463">
      <c r="A1463" s="9" t="s">
        <v>305</v>
      </c>
      <c r="B1463" s="7">
        <v>39771.0</v>
      </c>
      <c r="C1463" s="12">
        <f t="shared" si="1"/>
        <v>2008</v>
      </c>
      <c r="D1463" s="9" t="s">
        <v>10</v>
      </c>
      <c r="E1463" s="13">
        <v>1100.0</v>
      </c>
      <c r="F1463" s="14">
        <v>4889.0</v>
      </c>
      <c r="G1463" s="13">
        <v>1181.0</v>
      </c>
      <c r="H1463" s="13">
        <v>1097.0</v>
      </c>
    </row>
    <row r="1464">
      <c r="A1464" s="9" t="s">
        <v>305</v>
      </c>
      <c r="B1464" s="7">
        <v>39771.0</v>
      </c>
      <c r="C1464" s="12">
        <f t="shared" si="1"/>
        <v>2008</v>
      </c>
      <c r="D1464" s="9" t="s">
        <v>12</v>
      </c>
      <c r="E1464" s="13">
        <v>410.0</v>
      </c>
      <c r="F1464" s="14">
        <v>1012.0</v>
      </c>
      <c r="G1464" s="13">
        <v>512.0</v>
      </c>
      <c r="H1464" s="13">
        <v>405.0</v>
      </c>
    </row>
    <row r="1465">
      <c r="A1465" s="9" t="s">
        <v>305</v>
      </c>
      <c r="B1465" s="7">
        <v>39771.0</v>
      </c>
      <c r="C1465" s="12">
        <f t="shared" si="1"/>
        <v>2008</v>
      </c>
      <c r="D1465" s="9" t="s">
        <v>11</v>
      </c>
      <c r="E1465" s="13">
        <v>282.0</v>
      </c>
      <c r="F1465" s="14">
        <v>6189.0</v>
      </c>
      <c r="G1465" s="13">
        <v>368.0</v>
      </c>
      <c r="H1465" s="13">
        <v>282.0</v>
      </c>
    </row>
    <row r="1466">
      <c r="A1466" s="9" t="s">
        <v>305</v>
      </c>
      <c r="B1466" s="7">
        <v>39771.0</v>
      </c>
      <c r="C1466" s="12">
        <f t="shared" si="1"/>
        <v>2008</v>
      </c>
      <c r="D1466" s="9" t="s">
        <v>13</v>
      </c>
      <c r="E1466" s="13">
        <v>757.0</v>
      </c>
      <c r="F1466" s="14">
        <v>6889.0</v>
      </c>
      <c r="G1466" s="13">
        <v>1027.0</v>
      </c>
      <c r="H1466" s="13">
        <v>751.0</v>
      </c>
    </row>
    <row r="1467">
      <c r="A1467" s="9" t="s">
        <v>306</v>
      </c>
      <c r="B1467" s="7">
        <v>39757.0</v>
      </c>
      <c r="C1467" s="12">
        <f t="shared" si="1"/>
        <v>2008</v>
      </c>
      <c r="D1467" s="9" t="s">
        <v>9</v>
      </c>
      <c r="E1467" s="13">
        <v>1848.0</v>
      </c>
      <c r="F1467" s="14">
        <v>10455.0</v>
      </c>
      <c r="G1467" s="13">
        <v>2049.0</v>
      </c>
      <c r="H1467" s="13">
        <v>1848.0</v>
      </c>
    </row>
    <row r="1468">
      <c r="A1468" s="9" t="s">
        <v>306</v>
      </c>
      <c r="B1468" s="7">
        <v>39757.0</v>
      </c>
      <c r="C1468" s="12">
        <f t="shared" si="1"/>
        <v>2008</v>
      </c>
      <c r="D1468" s="9" t="s">
        <v>10</v>
      </c>
      <c r="E1468" s="13">
        <v>1099.0</v>
      </c>
      <c r="F1468" s="14">
        <v>8301.0</v>
      </c>
      <c r="G1468" s="13">
        <v>1216.0</v>
      </c>
      <c r="H1468" s="13">
        <v>1098.0</v>
      </c>
    </row>
    <row r="1469">
      <c r="A1469" s="9" t="s">
        <v>306</v>
      </c>
      <c r="B1469" s="7">
        <v>39757.0</v>
      </c>
      <c r="C1469" s="12">
        <f t="shared" si="1"/>
        <v>2008</v>
      </c>
      <c r="D1469" s="9" t="s">
        <v>12</v>
      </c>
      <c r="E1469" s="13">
        <v>432.0</v>
      </c>
      <c r="F1469" s="14">
        <v>1509.0</v>
      </c>
      <c r="G1469" s="13">
        <v>598.0</v>
      </c>
      <c r="H1469" s="13">
        <v>427.0</v>
      </c>
    </row>
    <row r="1470">
      <c r="A1470" s="9" t="s">
        <v>306</v>
      </c>
      <c r="B1470" s="7">
        <v>39757.0</v>
      </c>
      <c r="C1470" s="12">
        <f t="shared" si="1"/>
        <v>2008</v>
      </c>
      <c r="D1470" s="9" t="s">
        <v>11</v>
      </c>
      <c r="E1470" s="13">
        <v>269.0</v>
      </c>
      <c r="F1470" s="14">
        <v>8889.0</v>
      </c>
      <c r="G1470" s="13">
        <v>353.0</v>
      </c>
      <c r="H1470" s="13">
        <v>266.0</v>
      </c>
    </row>
    <row r="1471">
      <c r="A1471" s="9" t="s">
        <v>306</v>
      </c>
      <c r="B1471" s="7">
        <v>39757.0</v>
      </c>
      <c r="C1471" s="12">
        <f t="shared" si="1"/>
        <v>2008</v>
      </c>
      <c r="D1471" s="9" t="s">
        <v>13</v>
      </c>
      <c r="E1471" s="13">
        <v>760.0</v>
      </c>
      <c r="F1471" s="14">
        <v>10490.0</v>
      </c>
      <c r="G1471" s="13">
        <v>1061.0</v>
      </c>
      <c r="H1471" s="13">
        <v>752.0</v>
      </c>
    </row>
    <row r="1472">
      <c r="A1472" s="9" t="s">
        <v>307</v>
      </c>
      <c r="B1472" s="7">
        <v>39743.0</v>
      </c>
      <c r="C1472" s="12">
        <f t="shared" si="1"/>
        <v>2008</v>
      </c>
      <c r="D1472" s="9" t="s">
        <v>9</v>
      </c>
      <c r="E1472" s="13">
        <v>1846.0</v>
      </c>
      <c r="F1472" s="14">
        <v>10989.0</v>
      </c>
      <c r="G1472" s="13">
        <v>2149.0</v>
      </c>
      <c r="H1472" s="13">
        <v>1835.0</v>
      </c>
    </row>
    <row r="1473">
      <c r="A1473" s="9" t="s">
        <v>307</v>
      </c>
      <c r="B1473" s="7">
        <v>39743.0</v>
      </c>
      <c r="C1473" s="12">
        <f t="shared" si="1"/>
        <v>2008</v>
      </c>
      <c r="D1473" s="9" t="s">
        <v>10</v>
      </c>
      <c r="E1473" s="13">
        <v>1100.0</v>
      </c>
      <c r="F1473" s="14">
        <v>7589.0</v>
      </c>
      <c r="G1473" s="13">
        <v>1302.0</v>
      </c>
      <c r="H1473" s="13">
        <v>1099.0</v>
      </c>
    </row>
    <row r="1474">
      <c r="A1474" s="9" t="s">
        <v>307</v>
      </c>
      <c r="B1474" s="7">
        <v>39743.0</v>
      </c>
      <c r="C1474" s="12">
        <f t="shared" si="1"/>
        <v>2008</v>
      </c>
      <c r="D1474" s="9" t="s">
        <v>12</v>
      </c>
      <c r="E1474" s="13">
        <v>420.0</v>
      </c>
      <c r="F1474" s="14">
        <v>1609.0</v>
      </c>
      <c r="G1474" s="13">
        <v>576.0</v>
      </c>
      <c r="H1474" s="13">
        <v>419.0</v>
      </c>
    </row>
    <row r="1475">
      <c r="A1475" s="9" t="s">
        <v>307</v>
      </c>
      <c r="B1475" s="7">
        <v>39743.0</v>
      </c>
      <c r="C1475" s="12">
        <f t="shared" si="1"/>
        <v>2008</v>
      </c>
      <c r="D1475" s="9" t="s">
        <v>11</v>
      </c>
      <c r="E1475" s="13">
        <v>270.0</v>
      </c>
      <c r="F1475" s="14">
        <v>11503.0</v>
      </c>
      <c r="G1475" s="13">
        <v>390.0</v>
      </c>
      <c r="H1475" s="13">
        <v>252.0</v>
      </c>
    </row>
    <row r="1476">
      <c r="A1476" s="9" t="s">
        <v>307</v>
      </c>
      <c r="B1476" s="7">
        <v>39743.0</v>
      </c>
      <c r="C1476" s="12">
        <f t="shared" si="1"/>
        <v>2008</v>
      </c>
      <c r="D1476" s="9" t="s">
        <v>13</v>
      </c>
      <c r="E1476" s="13">
        <v>769.0</v>
      </c>
      <c r="F1476" s="14">
        <v>12001.0</v>
      </c>
      <c r="G1476" s="13">
        <v>1100.0</v>
      </c>
      <c r="H1476" s="13">
        <v>765.0</v>
      </c>
    </row>
    <row r="1477">
      <c r="A1477" s="9" t="s">
        <v>308</v>
      </c>
      <c r="B1477" s="7">
        <v>39729.0</v>
      </c>
      <c r="C1477" s="12">
        <f t="shared" si="1"/>
        <v>2008</v>
      </c>
      <c r="D1477" s="9" t="s">
        <v>9</v>
      </c>
      <c r="E1477" s="13">
        <v>1856.0</v>
      </c>
      <c r="F1477" s="14">
        <v>13801.0</v>
      </c>
      <c r="G1477" s="13">
        <v>2320.0</v>
      </c>
      <c r="H1477" s="13">
        <v>1848.0</v>
      </c>
    </row>
    <row r="1478">
      <c r="A1478" s="9" t="s">
        <v>308</v>
      </c>
      <c r="B1478" s="7">
        <v>39729.0</v>
      </c>
      <c r="C1478" s="12">
        <f t="shared" si="1"/>
        <v>2008</v>
      </c>
      <c r="D1478" s="9" t="s">
        <v>10</v>
      </c>
      <c r="E1478" s="13">
        <v>1132.0</v>
      </c>
      <c r="F1478" s="14">
        <v>14400.0</v>
      </c>
      <c r="G1478" s="13">
        <v>1338.0</v>
      </c>
      <c r="H1478" s="13">
        <v>1132.0</v>
      </c>
    </row>
    <row r="1479">
      <c r="A1479" s="9" t="s">
        <v>308</v>
      </c>
      <c r="B1479" s="7">
        <v>39729.0</v>
      </c>
      <c r="C1479" s="12">
        <f t="shared" si="1"/>
        <v>2008</v>
      </c>
      <c r="D1479" s="9" t="s">
        <v>12</v>
      </c>
      <c r="E1479" s="13">
        <v>410.0</v>
      </c>
      <c r="F1479" s="14">
        <v>1889.0</v>
      </c>
      <c r="G1479" s="13">
        <v>695.0</v>
      </c>
      <c r="H1479" s="13">
        <v>387.0</v>
      </c>
    </row>
    <row r="1480">
      <c r="A1480" s="9" t="s">
        <v>308</v>
      </c>
      <c r="B1480" s="7">
        <v>39729.0</v>
      </c>
      <c r="C1480" s="12">
        <f t="shared" si="1"/>
        <v>2008</v>
      </c>
      <c r="D1480" s="9" t="s">
        <v>11</v>
      </c>
      <c r="E1480" s="13">
        <v>266.0</v>
      </c>
      <c r="F1480" s="14">
        <v>15899.0</v>
      </c>
      <c r="G1480" s="13">
        <v>318.0</v>
      </c>
      <c r="H1480" s="13">
        <v>261.0</v>
      </c>
    </row>
    <row r="1481">
      <c r="A1481" s="9" t="s">
        <v>308</v>
      </c>
      <c r="B1481" s="7">
        <v>39729.0</v>
      </c>
      <c r="C1481" s="12">
        <f t="shared" si="1"/>
        <v>2008</v>
      </c>
      <c r="D1481" s="9" t="s">
        <v>13</v>
      </c>
      <c r="E1481" s="13">
        <v>754.0</v>
      </c>
      <c r="F1481" s="14">
        <v>15058.0</v>
      </c>
      <c r="G1481" s="13">
        <v>1144.0</v>
      </c>
      <c r="H1481" s="13">
        <v>747.0</v>
      </c>
    </row>
    <row r="1482">
      <c r="A1482" s="9" t="s">
        <v>309</v>
      </c>
      <c r="B1482" s="7">
        <v>39708.0</v>
      </c>
      <c r="C1482" s="12">
        <f t="shared" si="1"/>
        <v>2008</v>
      </c>
      <c r="D1482" s="9" t="s">
        <v>9</v>
      </c>
      <c r="E1482" s="13">
        <v>2035.0</v>
      </c>
      <c r="F1482" s="14">
        <v>14100.0</v>
      </c>
      <c r="G1482" s="13">
        <v>2765.0</v>
      </c>
      <c r="H1482" s="13">
        <v>2029.0</v>
      </c>
    </row>
    <row r="1483">
      <c r="A1483" s="9" t="s">
        <v>309</v>
      </c>
      <c r="B1483" s="7">
        <v>39708.0</v>
      </c>
      <c r="C1483" s="12">
        <f t="shared" si="1"/>
        <v>2008</v>
      </c>
      <c r="D1483" s="9" t="s">
        <v>10</v>
      </c>
      <c r="E1483" s="13">
        <v>1127.0</v>
      </c>
      <c r="F1483" s="14">
        <v>13301.0</v>
      </c>
      <c r="G1483" s="13">
        <v>1288.0</v>
      </c>
      <c r="H1483" s="13">
        <v>1126.0</v>
      </c>
    </row>
    <row r="1484">
      <c r="A1484" s="9" t="s">
        <v>309</v>
      </c>
      <c r="B1484" s="7">
        <v>39708.0</v>
      </c>
      <c r="C1484" s="12">
        <f t="shared" si="1"/>
        <v>2008</v>
      </c>
      <c r="D1484" s="9" t="s">
        <v>12</v>
      </c>
      <c r="E1484" s="13">
        <v>446.0</v>
      </c>
      <c r="F1484" s="14">
        <v>1554.0</v>
      </c>
      <c r="G1484" s="13">
        <v>605.0</v>
      </c>
      <c r="H1484" s="13">
        <v>435.0</v>
      </c>
    </row>
    <row r="1485">
      <c r="A1485" s="9" t="s">
        <v>309</v>
      </c>
      <c r="B1485" s="7">
        <v>39708.0</v>
      </c>
      <c r="C1485" s="12">
        <f t="shared" si="1"/>
        <v>2008</v>
      </c>
      <c r="D1485" s="9" t="s">
        <v>11</v>
      </c>
      <c r="E1485" s="13">
        <v>385.0</v>
      </c>
      <c r="F1485" s="14">
        <v>14890.0</v>
      </c>
      <c r="G1485" s="13">
        <v>489.0</v>
      </c>
      <c r="H1485" s="13">
        <v>379.0</v>
      </c>
    </row>
    <row r="1486">
      <c r="A1486" s="9" t="s">
        <v>309</v>
      </c>
      <c r="B1486" s="7">
        <v>39708.0</v>
      </c>
      <c r="C1486" s="12">
        <f t="shared" si="1"/>
        <v>2008</v>
      </c>
      <c r="D1486" s="9" t="s">
        <v>13</v>
      </c>
      <c r="E1486" s="13">
        <v>880.0</v>
      </c>
      <c r="F1486" s="14">
        <v>14889.0</v>
      </c>
      <c r="G1486" s="13">
        <v>1408.0</v>
      </c>
      <c r="H1486" s="13">
        <v>864.0</v>
      </c>
    </row>
    <row r="1487">
      <c r="A1487" s="9" t="s">
        <v>310</v>
      </c>
      <c r="B1487" s="7">
        <v>39694.0</v>
      </c>
      <c r="C1487" s="12">
        <f t="shared" si="1"/>
        <v>2008</v>
      </c>
      <c r="D1487" s="9" t="s">
        <v>9</v>
      </c>
      <c r="E1487" s="13">
        <v>2038.0</v>
      </c>
      <c r="F1487" s="14">
        <v>9501.0</v>
      </c>
      <c r="G1487" s="13">
        <v>2172.0</v>
      </c>
      <c r="H1487" s="13">
        <v>2022.0</v>
      </c>
    </row>
    <row r="1488">
      <c r="A1488" s="9" t="s">
        <v>310</v>
      </c>
      <c r="B1488" s="7">
        <v>39694.0</v>
      </c>
      <c r="C1488" s="12">
        <f t="shared" si="1"/>
        <v>2008</v>
      </c>
      <c r="D1488" s="9" t="s">
        <v>10</v>
      </c>
      <c r="E1488" s="13">
        <v>1099.0</v>
      </c>
      <c r="F1488" s="14">
        <v>13389.0</v>
      </c>
      <c r="G1488" s="13">
        <v>1195.0</v>
      </c>
      <c r="H1488" s="13">
        <v>1066.0</v>
      </c>
    </row>
    <row r="1489">
      <c r="A1489" s="9" t="s">
        <v>310</v>
      </c>
      <c r="B1489" s="7">
        <v>39694.0</v>
      </c>
      <c r="C1489" s="12">
        <f t="shared" si="1"/>
        <v>2008</v>
      </c>
      <c r="D1489" s="9" t="s">
        <v>12</v>
      </c>
      <c r="E1489" s="13">
        <v>447.0</v>
      </c>
      <c r="F1489" s="14">
        <v>1452.0</v>
      </c>
      <c r="G1489" s="13">
        <v>584.0</v>
      </c>
      <c r="H1489" s="13">
        <v>446.0</v>
      </c>
    </row>
    <row r="1490">
      <c r="A1490" s="9" t="s">
        <v>310</v>
      </c>
      <c r="B1490" s="7">
        <v>39694.0</v>
      </c>
      <c r="C1490" s="12">
        <f t="shared" si="1"/>
        <v>2008</v>
      </c>
      <c r="D1490" s="9" t="s">
        <v>11</v>
      </c>
      <c r="E1490" s="13">
        <v>385.0</v>
      </c>
      <c r="F1490" s="14">
        <v>13889.0</v>
      </c>
      <c r="G1490" s="13">
        <v>466.0</v>
      </c>
      <c r="H1490" s="13">
        <v>383.0</v>
      </c>
    </row>
    <row r="1491">
      <c r="A1491" s="9" t="s">
        <v>310</v>
      </c>
      <c r="B1491" s="7">
        <v>39694.0</v>
      </c>
      <c r="C1491" s="12">
        <f t="shared" si="1"/>
        <v>2008</v>
      </c>
      <c r="D1491" s="9" t="s">
        <v>13</v>
      </c>
      <c r="E1491" s="13">
        <v>880.0</v>
      </c>
      <c r="F1491" s="14">
        <v>14300.0</v>
      </c>
      <c r="G1491" s="13">
        <v>1503.0</v>
      </c>
      <c r="H1491" s="13">
        <v>879.0</v>
      </c>
    </row>
    <row r="1492">
      <c r="A1492" s="9" t="s">
        <v>311</v>
      </c>
      <c r="B1492" s="7">
        <v>39680.0</v>
      </c>
      <c r="C1492" s="12">
        <f t="shared" si="1"/>
        <v>2008</v>
      </c>
      <c r="D1492" s="9" t="s">
        <v>9</v>
      </c>
      <c r="E1492" s="13">
        <v>2036.0</v>
      </c>
      <c r="F1492" s="14">
        <v>13289.0</v>
      </c>
      <c r="G1492" s="13">
        <v>2318.0</v>
      </c>
      <c r="H1492" s="13">
        <v>2036.0</v>
      </c>
    </row>
    <row r="1493">
      <c r="A1493" s="9" t="s">
        <v>311</v>
      </c>
      <c r="B1493" s="7">
        <v>39680.0</v>
      </c>
      <c r="C1493" s="12">
        <f t="shared" si="1"/>
        <v>2008</v>
      </c>
      <c r="D1493" s="9" t="s">
        <v>10</v>
      </c>
      <c r="E1493" s="13">
        <v>1099.0</v>
      </c>
      <c r="F1493" s="14">
        <v>13890.0</v>
      </c>
      <c r="G1493" s="13">
        <v>1362.0</v>
      </c>
      <c r="H1493" s="13">
        <v>1071.0</v>
      </c>
    </row>
    <row r="1494">
      <c r="A1494" s="9" t="s">
        <v>311</v>
      </c>
      <c r="B1494" s="7">
        <v>39680.0</v>
      </c>
      <c r="C1494" s="12">
        <f t="shared" si="1"/>
        <v>2008</v>
      </c>
      <c r="D1494" s="9" t="s">
        <v>12</v>
      </c>
      <c r="E1494" s="13">
        <v>446.0</v>
      </c>
      <c r="F1494" s="14">
        <v>1310.0</v>
      </c>
      <c r="G1494" s="13">
        <v>548.0</v>
      </c>
      <c r="H1494" s="13">
        <v>445.0</v>
      </c>
    </row>
    <row r="1495">
      <c r="A1495" s="9" t="s">
        <v>311</v>
      </c>
      <c r="B1495" s="7">
        <v>39680.0</v>
      </c>
      <c r="C1495" s="12">
        <f t="shared" si="1"/>
        <v>2008</v>
      </c>
      <c r="D1495" s="9" t="s">
        <v>11</v>
      </c>
      <c r="E1495" s="13">
        <v>378.0</v>
      </c>
      <c r="F1495" s="14">
        <v>12989.0</v>
      </c>
      <c r="G1495" s="13">
        <v>492.0</v>
      </c>
      <c r="H1495" s="13">
        <v>370.0</v>
      </c>
    </row>
    <row r="1496">
      <c r="A1496" s="9" t="s">
        <v>311</v>
      </c>
      <c r="B1496" s="7">
        <v>39680.0</v>
      </c>
      <c r="C1496" s="12">
        <f t="shared" si="1"/>
        <v>2008</v>
      </c>
      <c r="D1496" s="9" t="s">
        <v>13</v>
      </c>
      <c r="E1496" s="13">
        <v>883.0</v>
      </c>
      <c r="F1496" s="14">
        <v>14001.0</v>
      </c>
      <c r="G1496" s="13">
        <v>1318.0</v>
      </c>
      <c r="H1496" s="13">
        <v>878.0</v>
      </c>
    </row>
    <row r="1497">
      <c r="A1497" s="9" t="s">
        <v>312</v>
      </c>
      <c r="B1497" s="7">
        <v>39666.0</v>
      </c>
      <c r="C1497" s="12">
        <f t="shared" si="1"/>
        <v>2008</v>
      </c>
      <c r="D1497" s="9" t="s">
        <v>9</v>
      </c>
      <c r="E1497" s="13">
        <v>2035.0</v>
      </c>
      <c r="F1497" s="14">
        <v>12501.0</v>
      </c>
      <c r="G1497" s="13">
        <v>2267.0</v>
      </c>
      <c r="H1497" s="13">
        <v>2032.0</v>
      </c>
    </row>
    <row r="1498">
      <c r="A1498" s="9" t="s">
        <v>312</v>
      </c>
      <c r="B1498" s="7">
        <v>39666.0</v>
      </c>
      <c r="C1498" s="12">
        <f t="shared" si="1"/>
        <v>2008</v>
      </c>
      <c r="D1498" s="9" t="s">
        <v>10</v>
      </c>
      <c r="E1498" s="13">
        <v>1104.0</v>
      </c>
      <c r="F1498" s="14">
        <v>12889.0</v>
      </c>
      <c r="G1498" s="13">
        <v>1253.0</v>
      </c>
      <c r="H1498" s="13">
        <v>1104.0</v>
      </c>
    </row>
    <row r="1499">
      <c r="A1499" s="9" t="s">
        <v>312</v>
      </c>
      <c r="B1499" s="7">
        <v>39666.0</v>
      </c>
      <c r="C1499" s="12">
        <f t="shared" si="1"/>
        <v>2008</v>
      </c>
      <c r="D1499" s="9" t="s">
        <v>12</v>
      </c>
      <c r="E1499" s="13">
        <v>452.0</v>
      </c>
      <c r="F1499" s="14">
        <v>1413.0</v>
      </c>
      <c r="G1499" s="13">
        <v>684.0</v>
      </c>
      <c r="H1499" s="13">
        <v>450.0</v>
      </c>
    </row>
    <row r="1500">
      <c r="A1500" s="9" t="s">
        <v>312</v>
      </c>
      <c r="B1500" s="7">
        <v>39666.0</v>
      </c>
      <c r="C1500" s="12">
        <f t="shared" si="1"/>
        <v>2008</v>
      </c>
      <c r="D1500" s="9" t="s">
        <v>11</v>
      </c>
      <c r="E1500" s="13">
        <v>384.0</v>
      </c>
      <c r="F1500" s="14">
        <v>12589.0</v>
      </c>
      <c r="G1500" s="13">
        <v>522.0</v>
      </c>
      <c r="H1500" s="13">
        <v>376.0</v>
      </c>
    </row>
    <row r="1501">
      <c r="A1501" s="9" t="s">
        <v>312</v>
      </c>
      <c r="B1501" s="7">
        <v>39666.0</v>
      </c>
      <c r="C1501" s="12">
        <f t="shared" si="1"/>
        <v>2008</v>
      </c>
      <c r="D1501" s="9" t="s">
        <v>13</v>
      </c>
      <c r="E1501" s="13">
        <v>884.0</v>
      </c>
      <c r="F1501" s="14">
        <v>14101.0</v>
      </c>
      <c r="G1501" s="13">
        <v>1229.0</v>
      </c>
      <c r="H1501" s="13">
        <v>879.0</v>
      </c>
    </row>
    <row r="1502">
      <c r="A1502" s="9" t="s">
        <v>313</v>
      </c>
      <c r="B1502" s="7">
        <v>39652.0</v>
      </c>
      <c r="C1502" s="12">
        <f t="shared" si="1"/>
        <v>2008</v>
      </c>
      <c r="D1502" s="9" t="s">
        <v>9</v>
      </c>
      <c r="E1502" s="13">
        <v>2048.0</v>
      </c>
      <c r="F1502" s="14">
        <v>14101.0</v>
      </c>
      <c r="G1502" s="13">
        <v>2464.0</v>
      </c>
      <c r="H1502" s="13">
        <v>2047.0</v>
      </c>
    </row>
    <row r="1503">
      <c r="A1503" s="9" t="s">
        <v>313</v>
      </c>
      <c r="B1503" s="7">
        <v>39652.0</v>
      </c>
      <c r="C1503" s="12">
        <f t="shared" si="1"/>
        <v>2008</v>
      </c>
      <c r="D1503" s="9" t="s">
        <v>10</v>
      </c>
      <c r="E1503" s="13">
        <v>1099.0</v>
      </c>
      <c r="F1503" s="14">
        <v>14235.0</v>
      </c>
      <c r="G1503" s="13">
        <v>1307.0</v>
      </c>
      <c r="H1503" s="13">
        <v>1099.0</v>
      </c>
    </row>
    <row r="1504">
      <c r="A1504" s="9" t="s">
        <v>313</v>
      </c>
      <c r="B1504" s="7">
        <v>39652.0</v>
      </c>
      <c r="C1504" s="12">
        <f t="shared" si="1"/>
        <v>2008</v>
      </c>
      <c r="D1504" s="9" t="s">
        <v>12</v>
      </c>
      <c r="E1504" s="13">
        <v>475.0</v>
      </c>
      <c r="F1504" s="14">
        <v>1489.0</v>
      </c>
      <c r="G1504" s="13">
        <v>600.0</v>
      </c>
      <c r="H1504" s="13">
        <v>474.0</v>
      </c>
    </row>
    <row r="1505">
      <c r="A1505" s="9" t="s">
        <v>313</v>
      </c>
      <c r="B1505" s="7">
        <v>39652.0</v>
      </c>
      <c r="C1505" s="12">
        <f t="shared" si="1"/>
        <v>2008</v>
      </c>
      <c r="D1505" s="9" t="s">
        <v>11</v>
      </c>
      <c r="E1505" s="13">
        <v>386.0</v>
      </c>
      <c r="F1505" s="14">
        <v>12659.0</v>
      </c>
      <c r="G1505" s="13">
        <v>497.0</v>
      </c>
      <c r="H1505" s="13">
        <v>385.0</v>
      </c>
    </row>
    <row r="1506">
      <c r="A1506" s="9" t="s">
        <v>313</v>
      </c>
      <c r="B1506" s="7">
        <v>39652.0</v>
      </c>
      <c r="C1506" s="12">
        <f t="shared" si="1"/>
        <v>2008</v>
      </c>
      <c r="D1506" s="9" t="s">
        <v>13</v>
      </c>
      <c r="E1506" s="13">
        <v>880.0</v>
      </c>
      <c r="F1506" s="14">
        <v>14858.0</v>
      </c>
      <c r="G1506" s="13">
        <v>1178.0</v>
      </c>
      <c r="H1506" s="13">
        <v>872.0</v>
      </c>
    </row>
    <row r="1507">
      <c r="A1507" s="9" t="s">
        <v>314</v>
      </c>
      <c r="B1507" s="7">
        <v>39638.0</v>
      </c>
      <c r="C1507" s="12">
        <f t="shared" si="1"/>
        <v>2008</v>
      </c>
      <c r="D1507" s="9" t="s">
        <v>9</v>
      </c>
      <c r="E1507" s="13">
        <v>2036.0</v>
      </c>
      <c r="F1507" s="14">
        <v>14685.0</v>
      </c>
      <c r="G1507" s="13">
        <v>2463.0</v>
      </c>
      <c r="H1507" s="13">
        <v>2036.0</v>
      </c>
    </row>
    <row r="1508">
      <c r="A1508" s="9" t="s">
        <v>314</v>
      </c>
      <c r="B1508" s="7">
        <v>39638.0</v>
      </c>
      <c r="C1508" s="12">
        <f t="shared" si="1"/>
        <v>2008</v>
      </c>
      <c r="D1508" s="9" t="s">
        <v>10</v>
      </c>
      <c r="E1508" s="13">
        <v>1099.0</v>
      </c>
      <c r="F1508" s="14">
        <v>15501.0</v>
      </c>
      <c r="G1508" s="13">
        <v>1383.0</v>
      </c>
      <c r="H1508" s="13">
        <v>1094.0</v>
      </c>
    </row>
    <row r="1509">
      <c r="A1509" s="9" t="s">
        <v>314</v>
      </c>
      <c r="B1509" s="7">
        <v>39638.0</v>
      </c>
      <c r="C1509" s="12">
        <f t="shared" si="1"/>
        <v>2008</v>
      </c>
      <c r="D1509" s="9" t="s">
        <v>12</v>
      </c>
      <c r="E1509" s="13">
        <v>448.0</v>
      </c>
      <c r="F1509" s="14">
        <v>1551.0</v>
      </c>
      <c r="G1509" s="13">
        <v>707.0</v>
      </c>
      <c r="H1509" s="13">
        <v>441.0</v>
      </c>
    </row>
    <row r="1510">
      <c r="A1510" s="9" t="s">
        <v>314</v>
      </c>
      <c r="B1510" s="7">
        <v>39638.0</v>
      </c>
      <c r="C1510" s="12">
        <f t="shared" si="1"/>
        <v>2008</v>
      </c>
      <c r="D1510" s="9" t="s">
        <v>11</v>
      </c>
      <c r="E1510" s="13">
        <v>377.0</v>
      </c>
      <c r="F1510" s="14">
        <v>12959.0</v>
      </c>
      <c r="G1510" s="13">
        <v>535.0</v>
      </c>
      <c r="H1510" s="13">
        <v>370.0</v>
      </c>
    </row>
    <row r="1511">
      <c r="A1511" s="9" t="s">
        <v>314</v>
      </c>
      <c r="B1511" s="7">
        <v>39638.0</v>
      </c>
      <c r="C1511" s="12">
        <f t="shared" si="1"/>
        <v>2008</v>
      </c>
      <c r="D1511" s="9" t="s">
        <v>13</v>
      </c>
      <c r="E1511" s="13">
        <v>875.0</v>
      </c>
      <c r="F1511" s="14">
        <v>15661.0</v>
      </c>
      <c r="G1511" s="13">
        <v>1258.0</v>
      </c>
      <c r="H1511" s="13">
        <v>866.0</v>
      </c>
    </row>
    <row r="1512">
      <c r="A1512" s="9" t="s">
        <v>315</v>
      </c>
      <c r="B1512" s="7">
        <v>39617.0</v>
      </c>
      <c r="C1512" s="12">
        <f t="shared" si="1"/>
        <v>2008</v>
      </c>
      <c r="D1512" s="9" t="s">
        <v>9</v>
      </c>
      <c r="E1512" s="13">
        <v>2037.0</v>
      </c>
      <c r="F1512" s="14">
        <v>14101.0</v>
      </c>
      <c r="G1512" s="13">
        <v>2319.0</v>
      </c>
      <c r="H1512" s="13">
        <v>2024.0</v>
      </c>
    </row>
    <row r="1513">
      <c r="A1513" s="9" t="s">
        <v>315</v>
      </c>
      <c r="B1513" s="7">
        <v>39617.0</v>
      </c>
      <c r="C1513" s="12">
        <f t="shared" si="1"/>
        <v>2008</v>
      </c>
      <c r="D1513" s="9" t="s">
        <v>10</v>
      </c>
      <c r="E1513" s="13">
        <v>1099.0</v>
      </c>
      <c r="F1513" s="14">
        <v>14689.0</v>
      </c>
      <c r="G1513" s="13">
        <v>1280.0</v>
      </c>
      <c r="H1513" s="13">
        <v>1099.0</v>
      </c>
    </row>
    <row r="1514">
      <c r="A1514" s="9" t="s">
        <v>315</v>
      </c>
      <c r="B1514" s="7">
        <v>39617.0</v>
      </c>
      <c r="C1514" s="12">
        <f t="shared" si="1"/>
        <v>2008</v>
      </c>
      <c r="D1514" s="9" t="s">
        <v>12</v>
      </c>
      <c r="E1514" s="13">
        <v>447.0</v>
      </c>
      <c r="F1514" s="14">
        <v>1102.0</v>
      </c>
      <c r="G1514" s="13">
        <v>631.0</v>
      </c>
      <c r="H1514" s="13">
        <v>417.0</v>
      </c>
    </row>
    <row r="1515">
      <c r="A1515" s="9" t="s">
        <v>315</v>
      </c>
      <c r="B1515" s="7">
        <v>39617.0</v>
      </c>
      <c r="C1515" s="12">
        <f t="shared" si="1"/>
        <v>2008</v>
      </c>
      <c r="D1515" s="9" t="s">
        <v>11</v>
      </c>
      <c r="E1515" s="13">
        <v>383.0</v>
      </c>
      <c r="F1515" s="14">
        <v>12002.0</v>
      </c>
      <c r="G1515" s="13">
        <v>550.0</v>
      </c>
      <c r="H1515" s="13">
        <v>374.0</v>
      </c>
    </row>
    <row r="1516">
      <c r="A1516" s="9" t="s">
        <v>315</v>
      </c>
      <c r="B1516" s="7">
        <v>39617.0</v>
      </c>
      <c r="C1516" s="12">
        <f t="shared" si="1"/>
        <v>2008</v>
      </c>
      <c r="D1516" s="9" t="s">
        <v>13</v>
      </c>
      <c r="E1516" s="13">
        <v>878.0</v>
      </c>
      <c r="F1516" s="14">
        <v>15459.0</v>
      </c>
      <c r="G1516" s="13">
        <v>1352.0</v>
      </c>
      <c r="H1516" s="13">
        <v>873.0</v>
      </c>
    </row>
    <row r="1517">
      <c r="A1517" s="9" t="s">
        <v>316</v>
      </c>
      <c r="B1517" s="7">
        <v>39603.0</v>
      </c>
      <c r="C1517" s="12">
        <f t="shared" si="1"/>
        <v>2008</v>
      </c>
      <c r="D1517" s="9" t="s">
        <v>9</v>
      </c>
      <c r="E1517" s="13">
        <v>2038.0</v>
      </c>
      <c r="F1517" s="14">
        <v>14590.0</v>
      </c>
      <c r="G1517" s="13">
        <v>2500.0</v>
      </c>
      <c r="H1517" s="13">
        <v>2038.0</v>
      </c>
    </row>
    <row r="1518">
      <c r="A1518" s="9" t="s">
        <v>316</v>
      </c>
      <c r="B1518" s="7">
        <v>39603.0</v>
      </c>
      <c r="C1518" s="12">
        <f t="shared" si="1"/>
        <v>2008</v>
      </c>
      <c r="D1518" s="9" t="s">
        <v>10</v>
      </c>
      <c r="E1518" s="13">
        <v>1125.0</v>
      </c>
      <c r="F1518" s="14">
        <v>14640.0</v>
      </c>
      <c r="G1518" s="13">
        <v>1282.0</v>
      </c>
      <c r="H1518" s="13">
        <v>1125.0</v>
      </c>
    </row>
    <row r="1519">
      <c r="A1519" s="9" t="s">
        <v>316</v>
      </c>
      <c r="B1519" s="7">
        <v>39603.0</v>
      </c>
      <c r="C1519" s="12">
        <f t="shared" si="1"/>
        <v>2008</v>
      </c>
      <c r="D1519" s="9" t="s">
        <v>12</v>
      </c>
      <c r="E1519" s="13">
        <v>454.0</v>
      </c>
      <c r="F1519" s="14">
        <v>1083.0</v>
      </c>
      <c r="G1519" s="13">
        <v>708.0</v>
      </c>
      <c r="H1519" s="13">
        <v>451.0</v>
      </c>
    </row>
    <row r="1520">
      <c r="A1520" s="9" t="s">
        <v>316</v>
      </c>
      <c r="B1520" s="7">
        <v>39603.0</v>
      </c>
      <c r="C1520" s="12">
        <f t="shared" si="1"/>
        <v>2008</v>
      </c>
      <c r="D1520" s="9" t="s">
        <v>11</v>
      </c>
      <c r="E1520" s="13">
        <v>377.0</v>
      </c>
      <c r="F1520" s="14">
        <v>13501.0</v>
      </c>
      <c r="G1520" s="13">
        <v>501.0</v>
      </c>
      <c r="H1520" s="13">
        <v>377.0</v>
      </c>
    </row>
    <row r="1521">
      <c r="A1521" s="9" t="s">
        <v>316</v>
      </c>
      <c r="B1521" s="7">
        <v>39603.0</v>
      </c>
      <c r="C1521" s="12">
        <f t="shared" si="1"/>
        <v>2008</v>
      </c>
      <c r="D1521" s="9" t="s">
        <v>13</v>
      </c>
      <c r="E1521" s="13">
        <v>882.0</v>
      </c>
      <c r="F1521" s="14">
        <v>16301.0</v>
      </c>
      <c r="G1521" s="13">
        <v>1221.0</v>
      </c>
      <c r="H1521" s="13">
        <v>882.0</v>
      </c>
    </row>
    <row r="1522">
      <c r="A1522" s="9" t="s">
        <v>317</v>
      </c>
      <c r="B1522" s="7">
        <v>39590.0</v>
      </c>
      <c r="C1522" s="12">
        <f t="shared" si="1"/>
        <v>2008</v>
      </c>
      <c r="D1522" s="9" t="s">
        <v>9</v>
      </c>
      <c r="E1522" s="13">
        <v>2063.0</v>
      </c>
      <c r="F1522" s="14">
        <v>15701.0</v>
      </c>
      <c r="G1522" s="13">
        <v>2824.0</v>
      </c>
      <c r="H1522" s="13">
        <v>2062.0</v>
      </c>
    </row>
    <row r="1523">
      <c r="A1523" s="9" t="s">
        <v>317</v>
      </c>
      <c r="B1523" s="7">
        <v>39590.0</v>
      </c>
      <c r="C1523" s="12">
        <f t="shared" si="1"/>
        <v>2008</v>
      </c>
      <c r="D1523" s="9" t="s">
        <v>10</v>
      </c>
      <c r="E1523" s="13">
        <v>1100.0</v>
      </c>
      <c r="F1523" s="14">
        <v>17113.0</v>
      </c>
      <c r="G1523" s="13">
        <v>1396.0</v>
      </c>
      <c r="H1523" s="13">
        <v>1100.0</v>
      </c>
    </row>
    <row r="1524">
      <c r="A1524" s="9" t="s">
        <v>317</v>
      </c>
      <c r="B1524" s="7">
        <v>39590.0</v>
      </c>
      <c r="C1524" s="12">
        <f t="shared" si="1"/>
        <v>2008</v>
      </c>
      <c r="D1524" s="9" t="s">
        <v>12</v>
      </c>
      <c r="E1524" s="13">
        <v>484.0</v>
      </c>
      <c r="F1524" s="14">
        <v>1109.0</v>
      </c>
      <c r="G1524" s="13">
        <v>762.0</v>
      </c>
      <c r="H1524" s="13">
        <v>482.0</v>
      </c>
    </row>
    <row r="1525">
      <c r="A1525" s="9" t="s">
        <v>317</v>
      </c>
      <c r="B1525" s="7">
        <v>39590.0</v>
      </c>
      <c r="C1525" s="12">
        <f t="shared" si="1"/>
        <v>2008</v>
      </c>
      <c r="D1525" s="9" t="s">
        <v>11</v>
      </c>
      <c r="E1525" s="13">
        <v>379.0</v>
      </c>
      <c r="F1525" s="14">
        <v>14756.0</v>
      </c>
      <c r="G1525" s="13">
        <v>531.0</v>
      </c>
      <c r="H1525" s="13">
        <v>373.0</v>
      </c>
    </row>
    <row r="1526">
      <c r="A1526" s="9" t="s">
        <v>317</v>
      </c>
      <c r="B1526" s="7">
        <v>39590.0</v>
      </c>
      <c r="C1526" s="12">
        <f t="shared" si="1"/>
        <v>2008</v>
      </c>
      <c r="D1526" s="9" t="s">
        <v>13</v>
      </c>
      <c r="E1526" s="13">
        <v>876.0</v>
      </c>
      <c r="F1526" s="14">
        <v>16700.0</v>
      </c>
      <c r="G1526" s="13">
        <v>1345.0</v>
      </c>
      <c r="H1526" s="13">
        <v>873.0</v>
      </c>
    </row>
    <row r="1527">
      <c r="A1527" s="9" t="s">
        <v>318</v>
      </c>
      <c r="B1527" s="7">
        <v>39575.0</v>
      </c>
      <c r="C1527" s="12">
        <f t="shared" si="1"/>
        <v>2008</v>
      </c>
      <c r="D1527" s="9" t="s">
        <v>9</v>
      </c>
      <c r="E1527" s="13">
        <v>2053.0</v>
      </c>
      <c r="F1527" s="14">
        <v>11009.0</v>
      </c>
      <c r="G1527" s="13">
        <v>2211.0</v>
      </c>
      <c r="H1527" s="13">
        <v>2051.0</v>
      </c>
    </row>
    <row r="1528">
      <c r="A1528" s="9" t="s">
        <v>318</v>
      </c>
      <c r="B1528" s="7">
        <v>39575.0</v>
      </c>
      <c r="C1528" s="12">
        <f t="shared" si="1"/>
        <v>2008</v>
      </c>
      <c r="D1528" s="9" t="s">
        <v>10</v>
      </c>
      <c r="E1528" s="13">
        <v>1101.0</v>
      </c>
      <c r="F1528" s="14">
        <v>15889.0</v>
      </c>
      <c r="G1528" s="13">
        <v>1230.0</v>
      </c>
      <c r="H1528" s="13">
        <v>1075.0</v>
      </c>
    </row>
    <row r="1529">
      <c r="A1529" s="9" t="s">
        <v>318</v>
      </c>
      <c r="B1529" s="7">
        <v>39575.0</v>
      </c>
      <c r="C1529" s="12">
        <f t="shared" si="1"/>
        <v>2008</v>
      </c>
      <c r="D1529" s="9" t="s">
        <v>12</v>
      </c>
      <c r="E1529" s="13">
        <v>447.0</v>
      </c>
      <c r="F1529" s="14">
        <v>1289.0</v>
      </c>
      <c r="G1529" s="13">
        <v>569.0</v>
      </c>
      <c r="H1529" s="13">
        <v>438.0</v>
      </c>
    </row>
    <row r="1530">
      <c r="A1530" s="9" t="s">
        <v>318</v>
      </c>
      <c r="B1530" s="7">
        <v>39575.0</v>
      </c>
      <c r="C1530" s="12">
        <f t="shared" si="1"/>
        <v>2008</v>
      </c>
      <c r="D1530" s="9" t="s">
        <v>11</v>
      </c>
      <c r="E1530" s="13">
        <v>384.0</v>
      </c>
      <c r="F1530" s="14">
        <v>15889.0</v>
      </c>
      <c r="G1530" s="13">
        <v>493.0</v>
      </c>
      <c r="H1530" s="13">
        <v>384.0</v>
      </c>
    </row>
    <row r="1531">
      <c r="A1531" s="9" t="s">
        <v>318</v>
      </c>
      <c r="B1531" s="7">
        <v>39575.0</v>
      </c>
      <c r="C1531" s="12">
        <f t="shared" si="1"/>
        <v>2008</v>
      </c>
      <c r="D1531" s="9" t="s">
        <v>13</v>
      </c>
      <c r="E1531" s="13">
        <v>886.0</v>
      </c>
      <c r="F1531" s="14">
        <v>16500.0</v>
      </c>
      <c r="G1531" s="13">
        <v>1416.0</v>
      </c>
      <c r="H1531" s="13">
        <v>879.0</v>
      </c>
    </row>
    <row r="1532">
      <c r="A1532" s="9" t="s">
        <v>319</v>
      </c>
      <c r="B1532" s="7">
        <v>39561.0</v>
      </c>
      <c r="C1532" s="12">
        <f t="shared" si="1"/>
        <v>2008</v>
      </c>
      <c r="D1532" s="9" t="s">
        <v>9</v>
      </c>
      <c r="E1532" s="13">
        <v>2036.0</v>
      </c>
      <c r="F1532" s="14">
        <v>15600.0</v>
      </c>
      <c r="G1532" s="13">
        <v>2197.0</v>
      </c>
      <c r="H1532" s="13">
        <v>2009.0</v>
      </c>
    </row>
    <row r="1533">
      <c r="A1533" s="9" t="s">
        <v>319</v>
      </c>
      <c r="B1533" s="7">
        <v>39561.0</v>
      </c>
      <c r="C1533" s="12">
        <f t="shared" si="1"/>
        <v>2008</v>
      </c>
      <c r="D1533" s="9" t="s">
        <v>10</v>
      </c>
      <c r="E1533" s="13">
        <v>1119.0</v>
      </c>
      <c r="F1533" s="14">
        <v>17510.0</v>
      </c>
      <c r="G1533" s="13">
        <v>1324.0</v>
      </c>
      <c r="H1533" s="13">
        <v>1118.0</v>
      </c>
    </row>
    <row r="1534">
      <c r="A1534" s="9" t="s">
        <v>319</v>
      </c>
      <c r="B1534" s="7">
        <v>39561.0</v>
      </c>
      <c r="C1534" s="12">
        <f t="shared" si="1"/>
        <v>2008</v>
      </c>
      <c r="D1534" s="9" t="s">
        <v>12</v>
      </c>
      <c r="E1534" s="13">
        <v>455.0</v>
      </c>
      <c r="F1534" s="14">
        <v>1152.0</v>
      </c>
      <c r="G1534" s="13">
        <v>545.0</v>
      </c>
      <c r="H1534" s="13">
        <v>417.0</v>
      </c>
    </row>
    <row r="1535">
      <c r="A1535" s="9" t="s">
        <v>319</v>
      </c>
      <c r="B1535" s="7">
        <v>39561.0</v>
      </c>
      <c r="C1535" s="12">
        <f t="shared" si="1"/>
        <v>2008</v>
      </c>
      <c r="D1535" s="9" t="s">
        <v>11</v>
      </c>
      <c r="E1535" s="13">
        <v>379.0</v>
      </c>
      <c r="F1535" s="14">
        <v>18151.0</v>
      </c>
      <c r="G1535" s="13">
        <v>481.0</v>
      </c>
      <c r="H1535" s="13">
        <v>377.0</v>
      </c>
    </row>
    <row r="1536">
      <c r="A1536" s="9" t="s">
        <v>319</v>
      </c>
      <c r="B1536" s="7">
        <v>39561.0</v>
      </c>
      <c r="C1536" s="12">
        <f t="shared" si="1"/>
        <v>2008</v>
      </c>
      <c r="D1536" s="9" t="s">
        <v>13</v>
      </c>
      <c r="E1536" s="13">
        <v>877.0</v>
      </c>
      <c r="F1536" s="14">
        <v>18451.0</v>
      </c>
      <c r="G1536" s="13">
        <v>1266.0</v>
      </c>
      <c r="H1536" s="13">
        <v>876.0</v>
      </c>
    </row>
    <row r="1537">
      <c r="A1537" s="9" t="s">
        <v>320</v>
      </c>
      <c r="B1537" s="7">
        <v>39547.0</v>
      </c>
      <c r="C1537" s="12">
        <f t="shared" si="1"/>
        <v>2008</v>
      </c>
      <c r="D1537" s="9" t="s">
        <v>9</v>
      </c>
      <c r="E1537" s="13">
        <v>2043.0</v>
      </c>
      <c r="F1537" s="14">
        <v>16930.0</v>
      </c>
      <c r="G1537" s="13">
        <v>2570.0</v>
      </c>
      <c r="H1537" s="13">
        <v>2026.0</v>
      </c>
    </row>
    <row r="1538">
      <c r="A1538" s="9" t="s">
        <v>320</v>
      </c>
      <c r="B1538" s="7">
        <v>39547.0</v>
      </c>
      <c r="C1538" s="12">
        <f t="shared" si="1"/>
        <v>2008</v>
      </c>
      <c r="D1538" s="9" t="s">
        <v>10</v>
      </c>
      <c r="E1538" s="13">
        <v>1132.0</v>
      </c>
      <c r="F1538" s="14">
        <v>19501.0</v>
      </c>
      <c r="G1538" s="13">
        <v>1382.0</v>
      </c>
      <c r="H1538" s="13">
        <v>1130.0</v>
      </c>
    </row>
    <row r="1539">
      <c r="A1539" s="9" t="s">
        <v>320</v>
      </c>
      <c r="B1539" s="7">
        <v>39547.0</v>
      </c>
      <c r="C1539" s="12">
        <f t="shared" si="1"/>
        <v>2008</v>
      </c>
      <c r="D1539" s="9" t="s">
        <v>12</v>
      </c>
      <c r="E1539" s="13">
        <v>449.0</v>
      </c>
      <c r="F1539" s="14">
        <v>1012.0</v>
      </c>
      <c r="G1539" s="13">
        <v>586.0</v>
      </c>
      <c r="H1539" s="13">
        <v>448.0</v>
      </c>
    </row>
    <row r="1540">
      <c r="A1540" s="9" t="s">
        <v>320</v>
      </c>
      <c r="B1540" s="7">
        <v>39547.0</v>
      </c>
      <c r="C1540" s="12">
        <f t="shared" si="1"/>
        <v>2008</v>
      </c>
      <c r="D1540" s="9" t="s">
        <v>11</v>
      </c>
      <c r="E1540" s="13">
        <v>383.0</v>
      </c>
      <c r="F1540" s="14">
        <v>18900.0</v>
      </c>
      <c r="G1540" s="13">
        <v>443.0</v>
      </c>
      <c r="H1540" s="13">
        <v>376.0</v>
      </c>
    </row>
    <row r="1541">
      <c r="A1541" s="9" t="s">
        <v>320</v>
      </c>
      <c r="B1541" s="7">
        <v>39547.0</v>
      </c>
      <c r="C1541" s="12">
        <f t="shared" si="1"/>
        <v>2008</v>
      </c>
      <c r="D1541" s="9" t="s">
        <v>13</v>
      </c>
      <c r="E1541" s="13">
        <v>881.0</v>
      </c>
      <c r="F1541" s="14">
        <v>19389.0</v>
      </c>
      <c r="G1541" s="13">
        <v>1348.0</v>
      </c>
      <c r="H1541" s="13">
        <v>870.0</v>
      </c>
    </row>
    <row r="1542">
      <c r="A1542" s="9" t="s">
        <v>321</v>
      </c>
      <c r="B1542" s="7">
        <v>39526.0</v>
      </c>
      <c r="C1542" s="12">
        <f t="shared" si="1"/>
        <v>2008</v>
      </c>
      <c r="D1542" s="9" t="s">
        <v>9</v>
      </c>
      <c r="E1542" s="13">
        <v>2161.0</v>
      </c>
      <c r="F1542" s="14">
        <v>15389.0</v>
      </c>
      <c r="G1542" s="13">
        <v>2474.0</v>
      </c>
      <c r="H1542" s="13">
        <v>2161.0</v>
      </c>
    </row>
    <row r="1543">
      <c r="A1543" s="9" t="s">
        <v>321</v>
      </c>
      <c r="B1543" s="7">
        <v>39526.0</v>
      </c>
      <c r="C1543" s="12">
        <f t="shared" si="1"/>
        <v>2008</v>
      </c>
      <c r="D1543" s="9" t="s">
        <v>10</v>
      </c>
      <c r="E1543" s="13">
        <v>1130.0</v>
      </c>
      <c r="F1543" s="14">
        <v>19001.0</v>
      </c>
      <c r="G1543" s="13">
        <v>1387.0</v>
      </c>
      <c r="H1543" s="13">
        <v>1110.0</v>
      </c>
    </row>
    <row r="1544">
      <c r="A1544" s="9" t="s">
        <v>321</v>
      </c>
      <c r="B1544" s="7">
        <v>39526.0</v>
      </c>
      <c r="C1544" s="12">
        <f t="shared" si="1"/>
        <v>2008</v>
      </c>
      <c r="D1544" s="9" t="s">
        <v>12</v>
      </c>
      <c r="E1544" s="13">
        <v>439.0</v>
      </c>
      <c r="F1544" s="14">
        <v>901.0</v>
      </c>
      <c r="G1544" s="13">
        <v>662.0</v>
      </c>
      <c r="H1544" s="13">
        <v>430.0</v>
      </c>
    </row>
    <row r="1545">
      <c r="A1545" s="9" t="s">
        <v>321</v>
      </c>
      <c r="B1545" s="7">
        <v>39526.0</v>
      </c>
      <c r="C1545" s="12">
        <f t="shared" si="1"/>
        <v>2008</v>
      </c>
      <c r="D1545" s="9" t="s">
        <v>11</v>
      </c>
      <c r="E1545" s="13">
        <v>349.0</v>
      </c>
      <c r="F1545" s="14">
        <v>17610.0</v>
      </c>
      <c r="G1545" s="13">
        <v>453.0</v>
      </c>
      <c r="H1545" s="13">
        <v>347.0</v>
      </c>
    </row>
    <row r="1546">
      <c r="A1546" s="9" t="s">
        <v>321</v>
      </c>
      <c r="B1546" s="7">
        <v>39526.0</v>
      </c>
      <c r="C1546" s="12">
        <f t="shared" si="1"/>
        <v>2008</v>
      </c>
      <c r="D1546" s="9" t="s">
        <v>13</v>
      </c>
      <c r="E1546" s="13">
        <v>1088.0</v>
      </c>
      <c r="F1546" s="14">
        <v>18854.0</v>
      </c>
      <c r="G1546" s="13">
        <v>1713.0</v>
      </c>
      <c r="H1546" s="13">
        <v>1086.0</v>
      </c>
    </row>
    <row r="1547">
      <c r="A1547" s="9" t="s">
        <v>322</v>
      </c>
      <c r="B1547" s="7">
        <v>39512.0</v>
      </c>
      <c r="C1547" s="12">
        <f t="shared" si="1"/>
        <v>2008</v>
      </c>
      <c r="D1547" s="9" t="s">
        <v>9</v>
      </c>
      <c r="E1547" s="13">
        <v>2171.0</v>
      </c>
      <c r="F1547" s="14">
        <v>14351.0</v>
      </c>
      <c r="G1547" s="13">
        <v>2727.0</v>
      </c>
      <c r="H1547" s="13">
        <v>2164.0</v>
      </c>
    </row>
    <row r="1548">
      <c r="A1548" s="9" t="s">
        <v>322</v>
      </c>
      <c r="B1548" s="7">
        <v>39512.0</v>
      </c>
      <c r="C1548" s="12">
        <f t="shared" si="1"/>
        <v>2008</v>
      </c>
      <c r="D1548" s="9" t="s">
        <v>10</v>
      </c>
      <c r="E1548" s="13">
        <v>1125.0</v>
      </c>
      <c r="F1548" s="14">
        <v>18000.0</v>
      </c>
      <c r="G1548" s="13">
        <v>1499.0</v>
      </c>
      <c r="H1548" s="13">
        <v>1092.0</v>
      </c>
    </row>
    <row r="1549">
      <c r="A1549" s="9" t="s">
        <v>322</v>
      </c>
      <c r="B1549" s="7">
        <v>39512.0</v>
      </c>
      <c r="C1549" s="12">
        <f t="shared" si="1"/>
        <v>2008</v>
      </c>
      <c r="D1549" s="9" t="s">
        <v>12</v>
      </c>
      <c r="E1549" s="13">
        <v>442.0</v>
      </c>
      <c r="F1549" s="14">
        <v>959.0</v>
      </c>
      <c r="G1549" s="13">
        <v>612.0</v>
      </c>
      <c r="H1549" s="13">
        <v>439.0</v>
      </c>
    </row>
    <row r="1550">
      <c r="A1550" s="9" t="s">
        <v>322</v>
      </c>
      <c r="B1550" s="7">
        <v>39512.0</v>
      </c>
      <c r="C1550" s="12">
        <f t="shared" si="1"/>
        <v>2008</v>
      </c>
      <c r="D1550" s="9" t="s">
        <v>11</v>
      </c>
      <c r="E1550" s="13">
        <v>352.0</v>
      </c>
      <c r="F1550" s="14">
        <v>16310.0</v>
      </c>
      <c r="G1550" s="13">
        <v>550.0</v>
      </c>
      <c r="H1550" s="13">
        <v>347.0</v>
      </c>
    </row>
    <row r="1551">
      <c r="A1551" s="9" t="s">
        <v>322</v>
      </c>
      <c r="B1551" s="7">
        <v>39512.0</v>
      </c>
      <c r="C1551" s="12">
        <f t="shared" si="1"/>
        <v>2008</v>
      </c>
      <c r="D1551" s="9" t="s">
        <v>13</v>
      </c>
      <c r="E1551" s="13">
        <v>1088.0</v>
      </c>
      <c r="F1551" s="14">
        <v>18670.0</v>
      </c>
      <c r="G1551" s="13">
        <v>1929.0</v>
      </c>
      <c r="H1551" s="13">
        <v>1082.0</v>
      </c>
    </row>
    <row r="1552">
      <c r="A1552" s="9" t="s">
        <v>323</v>
      </c>
      <c r="B1552" s="7">
        <v>39498.0</v>
      </c>
      <c r="C1552" s="12">
        <f t="shared" si="1"/>
        <v>2008</v>
      </c>
      <c r="D1552" s="9" t="s">
        <v>9</v>
      </c>
      <c r="E1552" s="13">
        <v>2291.0</v>
      </c>
      <c r="F1552" s="14">
        <v>12856.0</v>
      </c>
      <c r="G1552" s="13">
        <v>2923.0</v>
      </c>
      <c r="H1552" s="13">
        <v>2288.0</v>
      </c>
    </row>
    <row r="1553">
      <c r="A1553" s="9" t="s">
        <v>323</v>
      </c>
      <c r="B1553" s="7">
        <v>39498.0</v>
      </c>
      <c r="C1553" s="12">
        <f t="shared" si="1"/>
        <v>2008</v>
      </c>
      <c r="D1553" s="9" t="s">
        <v>10</v>
      </c>
      <c r="E1553" s="13">
        <v>1125.0</v>
      </c>
      <c r="F1553" s="14">
        <v>15510.0</v>
      </c>
      <c r="G1553" s="13">
        <v>1632.0</v>
      </c>
      <c r="H1553" s="13">
        <v>1120.0</v>
      </c>
    </row>
    <row r="1554">
      <c r="A1554" s="9" t="s">
        <v>323</v>
      </c>
      <c r="B1554" s="7">
        <v>39498.0</v>
      </c>
      <c r="C1554" s="12">
        <f t="shared" si="1"/>
        <v>2008</v>
      </c>
      <c r="D1554" s="9" t="s">
        <v>12</v>
      </c>
      <c r="E1554" s="13">
        <v>469.0</v>
      </c>
      <c r="F1554" s="14">
        <v>951.0</v>
      </c>
      <c r="G1554" s="13">
        <v>681.0</v>
      </c>
      <c r="H1554" s="13">
        <v>469.0</v>
      </c>
    </row>
    <row r="1555">
      <c r="A1555" s="9" t="s">
        <v>323</v>
      </c>
      <c r="B1555" s="7">
        <v>39498.0</v>
      </c>
      <c r="C1555" s="12">
        <f t="shared" si="1"/>
        <v>2008</v>
      </c>
      <c r="D1555" s="9" t="s">
        <v>11</v>
      </c>
      <c r="E1555" s="13">
        <v>349.0</v>
      </c>
      <c r="F1555" s="14">
        <v>15002.0</v>
      </c>
      <c r="G1555" s="13">
        <v>478.0</v>
      </c>
      <c r="H1555" s="13">
        <v>345.0</v>
      </c>
    </row>
    <row r="1556">
      <c r="A1556" s="9" t="s">
        <v>323</v>
      </c>
      <c r="B1556" s="7">
        <v>39498.0</v>
      </c>
      <c r="C1556" s="12">
        <f t="shared" si="1"/>
        <v>2008</v>
      </c>
      <c r="D1556" s="9" t="s">
        <v>13</v>
      </c>
      <c r="E1556" s="13">
        <v>1106.0</v>
      </c>
      <c r="F1556" s="14">
        <v>15110.0</v>
      </c>
      <c r="G1556" s="13">
        <v>1692.0</v>
      </c>
      <c r="H1556" s="13">
        <v>1105.0</v>
      </c>
    </row>
    <row r="1557">
      <c r="A1557" s="9" t="s">
        <v>324</v>
      </c>
      <c r="B1557" s="7">
        <v>39483.0</v>
      </c>
      <c r="C1557" s="12">
        <f t="shared" si="1"/>
        <v>2008</v>
      </c>
      <c r="D1557" s="9" t="s">
        <v>9</v>
      </c>
      <c r="E1557" s="13">
        <v>2167.0</v>
      </c>
      <c r="F1557" s="14">
        <v>12002.0</v>
      </c>
      <c r="G1557" s="13">
        <v>3005.0</v>
      </c>
      <c r="H1557" s="13">
        <v>2155.0</v>
      </c>
    </row>
    <row r="1558">
      <c r="A1558" s="9" t="s">
        <v>324</v>
      </c>
      <c r="B1558" s="7">
        <v>39483.0</v>
      </c>
      <c r="C1558" s="12">
        <f t="shared" si="1"/>
        <v>2008</v>
      </c>
      <c r="D1558" s="9" t="s">
        <v>10</v>
      </c>
      <c r="E1558" s="13">
        <v>1133.0</v>
      </c>
      <c r="F1558" s="14">
        <v>13209.0</v>
      </c>
      <c r="G1558" s="13">
        <v>1454.0</v>
      </c>
      <c r="H1558" s="13">
        <v>1133.0</v>
      </c>
    </row>
    <row r="1559">
      <c r="A1559" s="9" t="s">
        <v>324</v>
      </c>
      <c r="B1559" s="7">
        <v>39483.0</v>
      </c>
      <c r="C1559" s="12">
        <f t="shared" si="1"/>
        <v>2008</v>
      </c>
      <c r="D1559" s="9" t="s">
        <v>12</v>
      </c>
      <c r="E1559" s="13">
        <v>441.0</v>
      </c>
      <c r="F1559" s="14">
        <v>999.0</v>
      </c>
      <c r="G1559" s="13">
        <v>648.0</v>
      </c>
      <c r="H1559" s="13">
        <v>438.0</v>
      </c>
    </row>
    <row r="1560">
      <c r="A1560" s="9" t="s">
        <v>324</v>
      </c>
      <c r="B1560" s="7">
        <v>39483.0</v>
      </c>
      <c r="C1560" s="12">
        <f t="shared" si="1"/>
        <v>2008</v>
      </c>
      <c r="D1560" s="9" t="s">
        <v>11</v>
      </c>
      <c r="E1560" s="13">
        <v>357.0</v>
      </c>
      <c r="F1560" s="14">
        <v>13001.0</v>
      </c>
      <c r="G1560" s="13">
        <v>551.0</v>
      </c>
      <c r="H1560" s="13">
        <v>350.0</v>
      </c>
    </row>
    <row r="1561">
      <c r="A1561" s="9" t="s">
        <v>324</v>
      </c>
      <c r="B1561" s="7">
        <v>39483.0</v>
      </c>
      <c r="C1561" s="12">
        <f t="shared" si="1"/>
        <v>2008</v>
      </c>
      <c r="D1561" s="9" t="s">
        <v>13</v>
      </c>
      <c r="E1561" s="13">
        <v>1093.0</v>
      </c>
      <c r="F1561" s="14">
        <v>13301.0</v>
      </c>
      <c r="G1561" s="13">
        <v>1786.0</v>
      </c>
      <c r="H1561" s="13">
        <v>1092.0</v>
      </c>
    </row>
    <row r="1562">
      <c r="A1562" s="9" t="s">
        <v>325</v>
      </c>
      <c r="B1562" s="7">
        <v>39470.0</v>
      </c>
      <c r="C1562" s="12">
        <f t="shared" si="1"/>
        <v>2008</v>
      </c>
      <c r="D1562" s="9" t="s">
        <v>9</v>
      </c>
      <c r="E1562" s="13">
        <v>2231.0</v>
      </c>
      <c r="F1562" s="14">
        <v>12001.0</v>
      </c>
      <c r="G1562" s="13">
        <v>2611.0</v>
      </c>
      <c r="H1562" s="13">
        <v>2098.0</v>
      </c>
    </row>
    <row r="1563">
      <c r="A1563" s="9" t="s">
        <v>325</v>
      </c>
      <c r="B1563" s="7">
        <v>39470.0</v>
      </c>
      <c r="C1563" s="12">
        <f t="shared" si="1"/>
        <v>2008</v>
      </c>
      <c r="D1563" s="9" t="s">
        <v>10</v>
      </c>
      <c r="E1563" s="13">
        <v>1144.0</v>
      </c>
      <c r="F1563" s="14">
        <v>13289.0</v>
      </c>
      <c r="G1563" s="13">
        <v>1328.0</v>
      </c>
      <c r="H1563" s="13">
        <v>1144.0</v>
      </c>
    </row>
    <row r="1564">
      <c r="A1564" s="9" t="s">
        <v>325</v>
      </c>
      <c r="B1564" s="7">
        <v>39470.0</v>
      </c>
      <c r="C1564" s="12">
        <f t="shared" si="1"/>
        <v>2008</v>
      </c>
      <c r="D1564" s="9" t="s">
        <v>12</v>
      </c>
      <c r="E1564" s="13">
        <v>443.0</v>
      </c>
      <c r="F1564" s="14">
        <v>1012.0</v>
      </c>
      <c r="G1564" s="13">
        <v>550.0</v>
      </c>
      <c r="H1564" s="13">
        <v>413.0</v>
      </c>
    </row>
    <row r="1565">
      <c r="A1565" s="9" t="s">
        <v>325</v>
      </c>
      <c r="B1565" s="7">
        <v>39470.0</v>
      </c>
      <c r="C1565" s="12">
        <f t="shared" si="1"/>
        <v>2008</v>
      </c>
      <c r="D1565" s="9" t="s">
        <v>11</v>
      </c>
      <c r="E1565" s="13">
        <v>349.0</v>
      </c>
      <c r="F1565" s="14">
        <v>12501.0</v>
      </c>
      <c r="G1565" s="13">
        <v>424.0</v>
      </c>
      <c r="H1565" s="13">
        <v>345.0</v>
      </c>
    </row>
    <row r="1566">
      <c r="A1566" s="9" t="s">
        <v>325</v>
      </c>
      <c r="B1566" s="7">
        <v>39470.0</v>
      </c>
      <c r="C1566" s="12">
        <f t="shared" si="1"/>
        <v>2008</v>
      </c>
      <c r="D1566" s="9" t="s">
        <v>13</v>
      </c>
      <c r="E1566" s="13">
        <v>1169.0</v>
      </c>
      <c r="F1566" s="14">
        <v>13801.0</v>
      </c>
      <c r="G1566" s="13">
        <v>1829.0</v>
      </c>
      <c r="H1566" s="13">
        <v>1150.0</v>
      </c>
    </row>
    <row r="1567">
      <c r="A1567" s="9" t="s">
        <v>326</v>
      </c>
      <c r="B1567" s="7">
        <v>39456.0</v>
      </c>
      <c r="C1567" s="12">
        <f t="shared" si="1"/>
        <v>2008</v>
      </c>
      <c r="D1567" s="9" t="s">
        <v>9</v>
      </c>
      <c r="E1567" s="13">
        <v>2162.0</v>
      </c>
      <c r="F1567" s="14">
        <v>14052.0</v>
      </c>
      <c r="G1567" s="13">
        <v>2553.0</v>
      </c>
      <c r="H1567" s="13">
        <v>2154.0</v>
      </c>
    </row>
    <row r="1568">
      <c r="A1568" s="9" t="s">
        <v>326</v>
      </c>
      <c r="B1568" s="7">
        <v>39456.0</v>
      </c>
      <c r="C1568" s="12">
        <f t="shared" si="1"/>
        <v>2008</v>
      </c>
      <c r="D1568" s="9" t="s">
        <v>10</v>
      </c>
      <c r="E1568" s="13">
        <v>1172.0</v>
      </c>
      <c r="F1568" s="14">
        <v>15989.0</v>
      </c>
      <c r="G1568" s="13">
        <v>1556.0</v>
      </c>
      <c r="H1568" s="13">
        <v>1164.0</v>
      </c>
    </row>
    <row r="1569">
      <c r="A1569" s="9" t="s">
        <v>326</v>
      </c>
      <c r="B1569" s="7">
        <v>39456.0</v>
      </c>
      <c r="C1569" s="12">
        <f t="shared" si="1"/>
        <v>2008</v>
      </c>
      <c r="D1569" s="9" t="s">
        <v>12</v>
      </c>
      <c r="E1569" s="13">
        <v>475.0</v>
      </c>
      <c r="F1569" s="14">
        <v>1101.0</v>
      </c>
      <c r="G1569" s="13">
        <v>527.0</v>
      </c>
      <c r="H1569" s="13">
        <v>473.0</v>
      </c>
    </row>
    <row r="1570">
      <c r="A1570" s="9" t="s">
        <v>326</v>
      </c>
      <c r="B1570" s="7">
        <v>39456.0</v>
      </c>
      <c r="C1570" s="12">
        <f t="shared" si="1"/>
        <v>2008</v>
      </c>
      <c r="D1570" s="9" t="s">
        <v>11</v>
      </c>
      <c r="E1570" s="13">
        <v>352.0</v>
      </c>
      <c r="F1570" s="14">
        <v>13000.0</v>
      </c>
      <c r="G1570" s="13">
        <v>446.0</v>
      </c>
      <c r="H1570" s="13">
        <v>340.0</v>
      </c>
    </row>
    <row r="1571">
      <c r="A1571" s="9" t="s">
        <v>326</v>
      </c>
      <c r="B1571" s="7">
        <v>39456.0</v>
      </c>
      <c r="C1571" s="12">
        <f t="shared" si="1"/>
        <v>2008</v>
      </c>
      <c r="D1571" s="9" t="s">
        <v>13</v>
      </c>
      <c r="E1571" s="13">
        <v>1094.0</v>
      </c>
      <c r="F1571" s="14">
        <v>15601.0</v>
      </c>
      <c r="G1571" s="13">
        <v>1658.0</v>
      </c>
      <c r="H1571" s="13">
        <v>1088.0</v>
      </c>
    </row>
    <row r="1572">
      <c r="A1572" s="9" t="s">
        <v>327</v>
      </c>
      <c r="B1572" s="7">
        <v>39083.0</v>
      </c>
      <c r="C1572" s="9">
        <v>2007.0</v>
      </c>
      <c r="D1572" s="9" t="s">
        <v>9</v>
      </c>
      <c r="E1572" s="13">
        <v>2668.0</v>
      </c>
      <c r="F1572" s="14">
        <v>11704.0</v>
      </c>
      <c r="G1572" s="13">
        <v>3686.0</v>
      </c>
      <c r="H1572" s="13">
        <v>2663.0</v>
      </c>
    </row>
    <row r="1573">
      <c r="A1573" s="9" t="s">
        <v>327</v>
      </c>
      <c r="B1573" s="7">
        <v>39083.0</v>
      </c>
      <c r="C1573" s="9">
        <v>2007.0</v>
      </c>
      <c r="D1573" s="9" t="s">
        <v>10</v>
      </c>
      <c r="E1573" s="13">
        <v>1271.0</v>
      </c>
      <c r="F1573" s="14">
        <v>13001.0</v>
      </c>
      <c r="G1573" s="13">
        <v>1460.0</v>
      </c>
      <c r="H1573" s="13">
        <v>1268.0</v>
      </c>
    </row>
    <row r="1574">
      <c r="A1574" s="9" t="s">
        <v>327</v>
      </c>
      <c r="B1574" s="7">
        <v>39083.0</v>
      </c>
      <c r="C1574" s="9">
        <v>2007.0</v>
      </c>
      <c r="D1574" s="9" t="s">
        <v>11</v>
      </c>
      <c r="E1574" s="13">
        <v>509.0</v>
      </c>
      <c r="F1574" s="14">
        <v>1.0</v>
      </c>
      <c r="G1574" s="13">
        <v>338.0</v>
      </c>
      <c r="H1574" s="13">
        <v>338.0</v>
      </c>
    </row>
    <row r="1575">
      <c r="A1575" s="9" t="s">
        <v>327</v>
      </c>
      <c r="B1575" s="7">
        <v>39083.0</v>
      </c>
      <c r="C1575" s="9">
        <v>2007.0</v>
      </c>
      <c r="D1575" s="9" t="s">
        <v>12</v>
      </c>
      <c r="E1575" s="13">
        <v>459.0</v>
      </c>
      <c r="F1575" s="14">
        <v>1214.0</v>
      </c>
      <c r="G1575" s="13">
        <v>759.0</v>
      </c>
      <c r="H1575" s="13">
        <v>370.0</v>
      </c>
    </row>
    <row r="1576">
      <c r="A1576" s="9" t="s">
        <v>327</v>
      </c>
      <c r="B1576" s="7">
        <v>39083.0</v>
      </c>
      <c r="C1576" s="9">
        <v>2007.0</v>
      </c>
      <c r="D1576" s="9" t="s">
        <v>13</v>
      </c>
      <c r="E1576" s="13">
        <v>1304.0</v>
      </c>
      <c r="F1576" s="14">
        <v>13301.0</v>
      </c>
      <c r="G1576" s="13">
        <v>1863.0</v>
      </c>
      <c r="H1576" s="13">
        <v>1296.0</v>
      </c>
    </row>
    <row r="1577">
      <c r="A1577" s="9" t="s">
        <v>328</v>
      </c>
      <c r="B1577" s="7">
        <v>39097.0</v>
      </c>
      <c r="C1577" s="9">
        <v>2007.0</v>
      </c>
      <c r="D1577" s="9" t="s">
        <v>9</v>
      </c>
      <c r="E1577" s="13">
        <v>2671.0</v>
      </c>
      <c r="F1577" s="14">
        <v>11881.0</v>
      </c>
      <c r="G1577" s="13">
        <v>3155.0</v>
      </c>
      <c r="H1577" s="13">
        <v>2670.0</v>
      </c>
    </row>
    <row r="1578">
      <c r="A1578" s="9" t="s">
        <v>328</v>
      </c>
      <c r="B1578" s="7">
        <v>39097.0</v>
      </c>
      <c r="C1578" s="9">
        <v>2007.0</v>
      </c>
      <c r="D1578" s="9" t="s">
        <v>10</v>
      </c>
      <c r="E1578" s="13">
        <v>1301.0</v>
      </c>
      <c r="F1578" s="14">
        <v>12000.0</v>
      </c>
      <c r="G1578" s="13">
        <v>1446.0</v>
      </c>
      <c r="H1578" s="13">
        <v>1298.0</v>
      </c>
    </row>
    <row r="1579">
      <c r="A1579" s="9" t="s">
        <v>328</v>
      </c>
      <c r="B1579" s="7">
        <v>39097.0</v>
      </c>
      <c r="C1579" s="9">
        <v>2007.0</v>
      </c>
      <c r="D1579" s="9" t="s">
        <v>11</v>
      </c>
      <c r="E1579" s="13">
        <v>525.0</v>
      </c>
      <c r="F1579" s="14">
        <v>1.0</v>
      </c>
      <c r="G1579" s="13">
        <v>367.0</v>
      </c>
      <c r="H1579" s="13">
        <v>367.0</v>
      </c>
    </row>
    <row r="1580">
      <c r="A1580" s="9" t="s">
        <v>328</v>
      </c>
      <c r="B1580" s="7">
        <v>39097.0</v>
      </c>
      <c r="C1580" s="9">
        <v>2007.0</v>
      </c>
      <c r="D1580" s="9" t="s">
        <v>12</v>
      </c>
      <c r="E1580" s="13">
        <v>453.0</v>
      </c>
      <c r="F1580" s="14">
        <v>1189.0</v>
      </c>
      <c r="G1580" s="13">
        <v>690.0</v>
      </c>
      <c r="H1580" s="13">
        <v>417.0</v>
      </c>
    </row>
    <row r="1581">
      <c r="A1581" s="9" t="s">
        <v>328</v>
      </c>
      <c r="B1581" s="7">
        <v>39097.0</v>
      </c>
      <c r="C1581" s="9">
        <v>2007.0</v>
      </c>
      <c r="D1581" s="9" t="s">
        <v>13</v>
      </c>
      <c r="E1581" s="13">
        <v>1369.0</v>
      </c>
      <c r="F1581" s="14">
        <v>12599.0</v>
      </c>
      <c r="G1581" s="13">
        <v>1832.0</v>
      </c>
      <c r="H1581" s="13">
        <v>1350.0</v>
      </c>
    </row>
    <row r="1582">
      <c r="A1582" s="9" t="s">
        <v>329</v>
      </c>
      <c r="B1582" s="7">
        <v>39114.0</v>
      </c>
      <c r="C1582" s="9">
        <v>2007.0</v>
      </c>
      <c r="D1582" s="9" t="s">
        <v>9</v>
      </c>
      <c r="E1582" s="13">
        <v>2673.0</v>
      </c>
      <c r="F1582" s="14">
        <v>11489.0</v>
      </c>
      <c r="G1582" s="13">
        <v>3005.0</v>
      </c>
      <c r="H1582" s="13">
        <v>2654.0</v>
      </c>
    </row>
    <row r="1583">
      <c r="A1583" s="9" t="s">
        <v>329</v>
      </c>
      <c r="B1583" s="7">
        <v>39114.0</v>
      </c>
      <c r="C1583" s="9">
        <v>2007.0</v>
      </c>
      <c r="D1583" s="9" t="s">
        <v>10</v>
      </c>
      <c r="E1583" s="13">
        <v>1272.0</v>
      </c>
      <c r="F1583" s="14">
        <v>12152.0</v>
      </c>
      <c r="G1583" s="13">
        <v>1449.0</v>
      </c>
      <c r="H1583" s="13">
        <v>1267.0</v>
      </c>
    </row>
    <row r="1584">
      <c r="A1584" s="9" t="s">
        <v>329</v>
      </c>
      <c r="B1584" s="7">
        <v>39114.0</v>
      </c>
      <c r="C1584" s="9">
        <v>2007.0</v>
      </c>
      <c r="D1584" s="9" t="s">
        <v>11</v>
      </c>
      <c r="E1584" s="13">
        <v>679.0</v>
      </c>
      <c r="F1584" s="14">
        <v>1.0</v>
      </c>
      <c r="G1584" s="13">
        <v>506.0</v>
      </c>
      <c r="H1584" s="13">
        <v>506.0</v>
      </c>
    </row>
    <row r="1585">
      <c r="A1585" s="9" t="s">
        <v>329</v>
      </c>
      <c r="B1585" s="7">
        <v>39114.0</v>
      </c>
      <c r="C1585" s="9">
        <v>2007.0</v>
      </c>
      <c r="D1585" s="9" t="s">
        <v>12</v>
      </c>
      <c r="E1585" s="13">
        <v>536.0</v>
      </c>
      <c r="F1585" s="14">
        <v>1001.0</v>
      </c>
      <c r="G1585" s="13">
        <v>639.0</v>
      </c>
      <c r="H1585" s="13">
        <v>512.0</v>
      </c>
    </row>
    <row r="1586">
      <c r="A1586" s="9" t="s">
        <v>329</v>
      </c>
      <c r="B1586" s="7">
        <v>39114.0</v>
      </c>
      <c r="C1586" s="9">
        <v>2007.0</v>
      </c>
      <c r="D1586" s="9" t="s">
        <v>13</v>
      </c>
      <c r="E1586" s="13">
        <v>1290.0</v>
      </c>
      <c r="F1586" s="14">
        <v>12721.0</v>
      </c>
      <c r="G1586" s="13">
        <v>1784.0</v>
      </c>
      <c r="H1586" s="13">
        <v>1290.0</v>
      </c>
    </row>
    <row r="1587">
      <c r="A1587" s="9" t="s">
        <v>330</v>
      </c>
      <c r="B1587" s="7">
        <v>39128.0</v>
      </c>
      <c r="C1587" s="9">
        <v>2007.0</v>
      </c>
      <c r="D1587" s="9" t="s">
        <v>9</v>
      </c>
      <c r="E1587" s="13">
        <v>2670.0</v>
      </c>
      <c r="F1587" s="14">
        <v>5200.0</v>
      </c>
      <c r="G1587" s="13">
        <v>2823.0</v>
      </c>
      <c r="H1587" s="13">
        <v>2670.0</v>
      </c>
    </row>
    <row r="1588">
      <c r="A1588" s="9" t="s">
        <v>330</v>
      </c>
      <c r="B1588" s="7">
        <v>39128.0</v>
      </c>
      <c r="C1588" s="9">
        <v>2007.0</v>
      </c>
      <c r="D1588" s="9" t="s">
        <v>10</v>
      </c>
      <c r="E1588" s="13">
        <v>1272.0</v>
      </c>
      <c r="F1588" s="14">
        <v>6002.0</v>
      </c>
      <c r="G1588" s="13">
        <v>1382.0</v>
      </c>
      <c r="H1588" s="13">
        <v>1269.0</v>
      </c>
    </row>
    <row r="1589">
      <c r="A1589" s="9" t="s">
        <v>330</v>
      </c>
      <c r="B1589" s="7">
        <v>39128.0</v>
      </c>
      <c r="C1589" s="9">
        <v>2007.0</v>
      </c>
      <c r="D1589" s="9" t="s">
        <v>11</v>
      </c>
      <c r="E1589" s="13">
        <v>665.0</v>
      </c>
      <c r="F1589" s="14">
        <v>1.0</v>
      </c>
      <c r="G1589" s="13">
        <v>337.0</v>
      </c>
      <c r="H1589" s="13">
        <v>337.0</v>
      </c>
    </row>
    <row r="1590">
      <c r="A1590" s="9" t="s">
        <v>330</v>
      </c>
      <c r="B1590" s="7">
        <v>39128.0</v>
      </c>
      <c r="C1590" s="9">
        <v>2007.0</v>
      </c>
      <c r="D1590" s="9" t="s">
        <v>12</v>
      </c>
      <c r="E1590" s="13">
        <v>483.0</v>
      </c>
      <c r="F1590" s="14">
        <v>901.0</v>
      </c>
      <c r="G1590" s="13">
        <v>626.0</v>
      </c>
      <c r="H1590" s="13">
        <v>479.0</v>
      </c>
    </row>
    <row r="1591">
      <c r="A1591" s="9" t="s">
        <v>330</v>
      </c>
      <c r="B1591" s="7">
        <v>39128.0</v>
      </c>
      <c r="C1591" s="9">
        <v>2007.0</v>
      </c>
      <c r="D1591" s="9" t="s">
        <v>13</v>
      </c>
      <c r="E1591" s="13">
        <v>1301.0</v>
      </c>
      <c r="F1591" s="14">
        <v>11804.0</v>
      </c>
      <c r="G1591" s="13">
        <v>1686.0</v>
      </c>
      <c r="H1591" s="13">
        <v>1293.0</v>
      </c>
    </row>
    <row r="1592">
      <c r="A1592" s="9" t="s">
        <v>331</v>
      </c>
      <c r="B1592" s="7">
        <v>39142.0</v>
      </c>
      <c r="C1592" s="9">
        <v>2007.0</v>
      </c>
      <c r="D1592" s="9" t="s">
        <v>9</v>
      </c>
      <c r="E1592" s="13">
        <v>2687.0</v>
      </c>
      <c r="F1592" s="14">
        <v>12602.0</v>
      </c>
      <c r="G1592" s="13">
        <v>5296.0</v>
      </c>
      <c r="H1592" s="13">
        <v>2680.0</v>
      </c>
    </row>
    <row r="1593">
      <c r="A1593" s="9" t="s">
        <v>331</v>
      </c>
      <c r="B1593" s="7">
        <v>39142.0</v>
      </c>
      <c r="C1593" s="9">
        <v>2007.0</v>
      </c>
      <c r="D1593" s="9" t="s">
        <v>10</v>
      </c>
      <c r="E1593" s="13">
        <v>1274.0</v>
      </c>
      <c r="F1593" s="14">
        <v>13502.0</v>
      </c>
      <c r="G1593" s="13">
        <v>2248.0</v>
      </c>
      <c r="H1593" s="13">
        <v>1250.0</v>
      </c>
    </row>
    <row r="1594">
      <c r="A1594" s="9" t="s">
        <v>331</v>
      </c>
      <c r="B1594" s="7">
        <v>39142.0</v>
      </c>
      <c r="C1594" s="9">
        <v>2007.0</v>
      </c>
      <c r="D1594" s="9" t="s">
        <v>11</v>
      </c>
      <c r="E1594" s="13">
        <v>681.0</v>
      </c>
      <c r="F1594" s="14">
        <v>1.0</v>
      </c>
      <c r="G1594" s="13">
        <v>647.0</v>
      </c>
      <c r="H1594" s="13">
        <v>647.0</v>
      </c>
    </row>
    <row r="1595">
      <c r="A1595" s="9" t="s">
        <v>331</v>
      </c>
      <c r="B1595" s="7">
        <v>39142.0</v>
      </c>
      <c r="C1595" s="9">
        <v>2007.0</v>
      </c>
      <c r="D1595" s="9" t="s">
        <v>12</v>
      </c>
      <c r="E1595" s="13">
        <v>471.0</v>
      </c>
      <c r="F1595" s="14">
        <v>964.0</v>
      </c>
      <c r="G1595" s="13">
        <v>777.0</v>
      </c>
      <c r="H1595" s="13">
        <v>471.0</v>
      </c>
    </row>
    <row r="1596">
      <c r="A1596" s="9" t="s">
        <v>331</v>
      </c>
      <c r="B1596" s="7">
        <v>39142.0</v>
      </c>
      <c r="C1596" s="9">
        <v>2007.0</v>
      </c>
      <c r="D1596" s="9" t="s">
        <v>13</v>
      </c>
      <c r="E1596" s="13">
        <v>1282.0</v>
      </c>
      <c r="F1596" s="14">
        <v>13201.0</v>
      </c>
      <c r="G1596" s="13">
        <v>2159.0</v>
      </c>
      <c r="H1596" s="13">
        <v>1277.0</v>
      </c>
    </row>
    <row r="1597">
      <c r="A1597" s="9" t="s">
        <v>332</v>
      </c>
      <c r="B1597" s="7">
        <v>39156.0</v>
      </c>
      <c r="C1597" s="9">
        <v>2007.0</v>
      </c>
      <c r="D1597" s="9" t="s">
        <v>9</v>
      </c>
      <c r="E1597" s="13">
        <v>2669.0</v>
      </c>
      <c r="F1597" s="14">
        <v>13504.0</v>
      </c>
      <c r="G1597" s="13">
        <v>4752.0</v>
      </c>
      <c r="H1597" s="13">
        <v>2659.0</v>
      </c>
    </row>
    <row r="1598">
      <c r="A1598" s="9" t="s">
        <v>332</v>
      </c>
      <c r="B1598" s="7">
        <v>39156.0</v>
      </c>
      <c r="C1598" s="9">
        <v>2007.0</v>
      </c>
      <c r="D1598" s="9" t="s">
        <v>10</v>
      </c>
      <c r="E1598" s="13">
        <v>1272.0</v>
      </c>
      <c r="F1598" s="14">
        <v>14652.0</v>
      </c>
      <c r="G1598" s="13">
        <v>1840.0</v>
      </c>
      <c r="H1598" s="13">
        <v>1266.0</v>
      </c>
    </row>
    <row r="1599">
      <c r="A1599" s="9" t="s">
        <v>332</v>
      </c>
      <c r="B1599" s="7">
        <v>39156.0</v>
      </c>
      <c r="C1599" s="9">
        <v>2007.0</v>
      </c>
      <c r="D1599" s="9" t="s">
        <v>11</v>
      </c>
      <c r="E1599" s="13">
        <v>835.0</v>
      </c>
      <c r="F1599" s="14">
        <v>1091.0</v>
      </c>
      <c r="G1599" s="13">
        <v>1022.0</v>
      </c>
      <c r="H1599" s="13">
        <v>835.0</v>
      </c>
    </row>
    <row r="1600">
      <c r="A1600" s="9" t="s">
        <v>332</v>
      </c>
      <c r="B1600" s="7">
        <v>39156.0</v>
      </c>
      <c r="C1600" s="9">
        <v>2007.0</v>
      </c>
      <c r="D1600" s="9" t="s">
        <v>12</v>
      </c>
      <c r="E1600" s="13">
        <v>450.0</v>
      </c>
      <c r="F1600" s="14">
        <v>1001.0</v>
      </c>
      <c r="G1600" s="13">
        <v>554.0</v>
      </c>
      <c r="H1600" s="13">
        <v>447.0</v>
      </c>
    </row>
    <row r="1601">
      <c r="A1601" s="9" t="s">
        <v>332</v>
      </c>
      <c r="B1601" s="7">
        <v>39156.0</v>
      </c>
      <c r="C1601" s="9">
        <v>2007.0</v>
      </c>
      <c r="D1601" s="9" t="s">
        <v>13</v>
      </c>
      <c r="E1601" s="13">
        <v>1289.0</v>
      </c>
      <c r="F1601" s="14">
        <v>14502.0</v>
      </c>
      <c r="G1601" s="13">
        <v>2217.0</v>
      </c>
      <c r="H1601" s="13">
        <v>1272.0</v>
      </c>
    </row>
    <row r="1602">
      <c r="A1602" s="9" t="s">
        <v>333</v>
      </c>
      <c r="B1602" s="7">
        <v>39173.0</v>
      </c>
      <c r="C1602" s="9">
        <v>2007.0</v>
      </c>
      <c r="D1602" s="9" t="s">
        <v>9</v>
      </c>
      <c r="E1602" s="13">
        <v>2165.0</v>
      </c>
      <c r="F1602" s="14">
        <v>14000.0</v>
      </c>
      <c r="G1602" s="13">
        <v>3691.0</v>
      </c>
      <c r="H1602" s="13">
        <v>2161.0</v>
      </c>
    </row>
    <row r="1603">
      <c r="A1603" s="9" t="s">
        <v>333</v>
      </c>
      <c r="B1603" s="7">
        <v>39173.0</v>
      </c>
      <c r="C1603" s="9">
        <v>2007.0</v>
      </c>
      <c r="D1603" s="9" t="s">
        <v>10</v>
      </c>
      <c r="E1603" s="13">
        <v>1149.0</v>
      </c>
      <c r="F1603" s="14">
        <v>14889.0</v>
      </c>
      <c r="G1603" s="13">
        <v>1720.0</v>
      </c>
      <c r="H1603" s="13">
        <v>1149.0</v>
      </c>
    </row>
    <row r="1604">
      <c r="A1604" s="9" t="s">
        <v>333</v>
      </c>
      <c r="B1604" s="7">
        <v>39173.0</v>
      </c>
      <c r="C1604" s="9">
        <v>2007.0</v>
      </c>
      <c r="D1604" s="9" t="s">
        <v>11</v>
      </c>
      <c r="E1604" s="13">
        <v>479.0</v>
      </c>
      <c r="F1604" s="14">
        <v>2600.0</v>
      </c>
      <c r="G1604" s="13">
        <v>631.0</v>
      </c>
      <c r="H1604" s="13">
        <v>479.0</v>
      </c>
    </row>
    <row r="1605">
      <c r="A1605" s="9" t="s">
        <v>333</v>
      </c>
      <c r="B1605" s="7">
        <v>39173.0</v>
      </c>
      <c r="C1605" s="9">
        <v>2007.0</v>
      </c>
      <c r="D1605" s="9" t="s">
        <v>12</v>
      </c>
      <c r="E1605" s="13">
        <v>478.0</v>
      </c>
      <c r="F1605" s="14">
        <v>1013.0</v>
      </c>
      <c r="G1605" s="13">
        <v>596.0</v>
      </c>
      <c r="H1605" s="13">
        <v>465.0</v>
      </c>
    </row>
    <row r="1606">
      <c r="A1606" s="9" t="s">
        <v>333</v>
      </c>
      <c r="B1606" s="7">
        <v>39173.0</v>
      </c>
      <c r="C1606" s="9">
        <v>2007.0</v>
      </c>
      <c r="D1606" s="9" t="s">
        <v>13</v>
      </c>
      <c r="E1606" s="13">
        <v>1092.0</v>
      </c>
      <c r="F1606" s="14">
        <v>15315.0</v>
      </c>
      <c r="G1606" s="13">
        <v>1867.0</v>
      </c>
      <c r="H1606" s="13">
        <v>1090.0</v>
      </c>
    </row>
    <row r="1607">
      <c r="A1607" s="9" t="s">
        <v>334</v>
      </c>
      <c r="B1607" s="7">
        <v>39187.0</v>
      </c>
      <c r="C1607" s="9">
        <v>2007.0</v>
      </c>
      <c r="D1607" s="9" t="s">
        <v>9</v>
      </c>
      <c r="E1607" s="13">
        <v>2168.0</v>
      </c>
      <c r="F1607" s="14">
        <v>14601.0</v>
      </c>
      <c r="G1607" s="13">
        <v>3327.0</v>
      </c>
      <c r="H1607" s="13">
        <v>2168.0</v>
      </c>
    </row>
    <row r="1608">
      <c r="A1608" s="9" t="s">
        <v>334</v>
      </c>
      <c r="B1608" s="7">
        <v>39187.0</v>
      </c>
      <c r="C1608" s="9">
        <v>2007.0</v>
      </c>
      <c r="D1608" s="9" t="s">
        <v>10</v>
      </c>
      <c r="E1608" s="13">
        <v>1130.0</v>
      </c>
      <c r="F1608" s="14">
        <v>15989.0</v>
      </c>
      <c r="G1608" s="13">
        <v>1587.0</v>
      </c>
      <c r="H1608" s="13">
        <v>1127.0</v>
      </c>
    </row>
    <row r="1609">
      <c r="A1609" s="9" t="s">
        <v>334</v>
      </c>
      <c r="B1609" s="7">
        <v>39187.0</v>
      </c>
      <c r="C1609" s="9">
        <v>2007.0</v>
      </c>
      <c r="D1609" s="9" t="s">
        <v>11</v>
      </c>
      <c r="E1609" s="13">
        <v>444.0</v>
      </c>
      <c r="F1609" s="14">
        <v>5289.0</v>
      </c>
      <c r="G1609" s="13">
        <v>700.0</v>
      </c>
      <c r="H1609" s="13">
        <v>442.0</v>
      </c>
    </row>
    <row r="1610">
      <c r="A1610" s="9" t="s">
        <v>334</v>
      </c>
      <c r="B1610" s="7">
        <v>39187.0</v>
      </c>
      <c r="C1610" s="9">
        <v>2007.0</v>
      </c>
      <c r="D1610" s="9" t="s">
        <v>12</v>
      </c>
      <c r="E1610" s="13">
        <v>480.0</v>
      </c>
      <c r="F1610" s="14">
        <v>1184.0</v>
      </c>
      <c r="G1610" s="13">
        <v>768.0</v>
      </c>
      <c r="H1610" s="13">
        <v>478.0</v>
      </c>
    </row>
    <row r="1611">
      <c r="A1611" s="9" t="s">
        <v>334</v>
      </c>
      <c r="B1611" s="7">
        <v>39187.0</v>
      </c>
      <c r="C1611" s="9">
        <v>2007.0</v>
      </c>
      <c r="D1611" s="9" t="s">
        <v>13</v>
      </c>
      <c r="E1611" s="13">
        <v>1103.0</v>
      </c>
      <c r="F1611" s="14">
        <v>16101.0</v>
      </c>
      <c r="G1611" s="13">
        <v>1847.0</v>
      </c>
      <c r="H1611" s="13">
        <v>1098.0</v>
      </c>
    </row>
    <row r="1612">
      <c r="A1612" s="9" t="s">
        <v>335</v>
      </c>
      <c r="B1612" s="7">
        <v>39203.0</v>
      </c>
      <c r="C1612" s="9">
        <v>2007.0</v>
      </c>
      <c r="D1612" s="9" t="s">
        <v>9</v>
      </c>
      <c r="E1612" s="13">
        <v>2163.0</v>
      </c>
      <c r="F1612" s="14">
        <v>16159.0</v>
      </c>
      <c r="G1612" s="13">
        <v>3449.0</v>
      </c>
      <c r="H1612" s="13">
        <v>2163.0</v>
      </c>
    </row>
    <row r="1613">
      <c r="A1613" s="9" t="s">
        <v>335</v>
      </c>
      <c r="B1613" s="7">
        <v>39203.0</v>
      </c>
      <c r="C1613" s="9">
        <v>2007.0</v>
      </c>
      <c r="D1613" s="9" t="s">
        <v>10</v>
      </c>
      <c r="E1613" s="13">
        <v>1125.0</v>
      </c>
      <c r="F1613" s="14">
        <v>17879.0</v>
      </c>
      <c r="G1613" s="13">
        <v>1811.0</v>
      </c>
      <c r="H1613" s="13">
        <v>1118.0</v>
      </c>
    </row>
    <row r="1614">
      <c r="A1614" s="9" t="s">
        <v>335</v>
      </c>
      <c r="B1614" s="7">
        <v>39203.0</v>
      </c>
      <c r="C1614" s="9">
        <v>2007.0</v>
      </c>
      <c r="D1614" s="9" t="s">
        <v>11</v>
      </c>
      <c r="E1614" s="13">
        <v>445.0</v>
      </c>
      <c r="F1614" s="14">
        <v>8300.0</v>
      </c>
      <c r="G1614" s="13">
        <v>621.0</v>
      </c>
      <c r="H1614" s="13">
        <v>444.0</v>
      </c>
    </row>
    <row r="1615">
      <c r="A1615" s="9" t="s">
        <v>335</v>
      </c>
      <c r="B1615" s="7">
        <v>39203.0</v>
      </c>
      <c r="C1615" s="9">
        <v>2007.0</v>
      </c>
      <c r="D1615" s="9" t="s">
        <v>12</v>
      </c>
      <c r="E1615" s="13">
        <v>491.0</v>
      </c>
      <c r="F1615" s="14">
        <v>1345.0</v>
      </c>
      <c r="G1615" s="13">
        <v>772.0</v>
      </c>
      <c r="H1615" s="13">
        <v>487.0</v>
      </c>
    </row>
    <row r="1616">
      <c r="A1616" s="9" t="s">
        <v>335</v>
      </c>
      <c r="B1616" s="7">
        <v>39203.0</v>
      </c>
      <c r="C1616" s="9">
        <v>2007.0</v>
      </c>
      <c r="D1616" s="9" t="s">
        <v>13</v>
      </c>
      <c r="E1616" s="13">
        <v>1089.0</v>
      </c>
      <c r="F1616" s="14">
        <v>17856.0</v>
      </c>
      <c r="G1616" s="13">
        <v>2033.0</v>
      </c>
      <c r="H1616" s="13">
        <v>1082.0</v>
      </c>
    </row>
    <row r="1617">
      <c r="A1617" s="9" t="s">
        <v>336</v>
      </c>
      <c r="B1617" s="7">
        <v>39217.0</v>
      </c>
      <c r="C1617" s="9">
        <v>2007.0</v>
      </c>
      <c r="D1617" s="9" t="s">
        <v>9</v>
      </c>
      <c r="E1617" s="13">
        <v>2158.0</v>
      </c>
      <c r="F1617" s="14">
        <v>17010.0</v>
      </c>
      <c r="G1617" s="13">
        <v>2825.0</v>
      </c>
      <c r="H1617" s="13">
        <v>2147.0</v>
      </c>
    </row>
    <row r="1618">
      <c r="A1618" s="9" t="s">
        <v>336</v>
      </c>
      <c r="B1618" s="7">
        <v>39217.0</v>
      </c>
      <c r="C1618" s="9">
        <v>2007.0</v>
      </c>
      <c r="D1618" s="9" t="s">
        <v>10</v>
      </c>
      <c r="E1618" s="13">
        <v>1127.0</v>
      </c>
      <c r="F1618" s="14">
        <v>18900.0</v>
      </c>
      <c r="G1618" s="13">
        <v>1679.0</v>
      </c>
      <c r="H1618" s="13">
        <v>1105.0</v>
      </c>
    </row>
    <row r="1619">
      <c r="A1619" s="9" t="s">
        <v>336</v>
      </c>
      <c r="B1619" s="7">
        <v>39217.0</v>
      </c>
      <c r="C1619" s="9">
        <v>2007.0</v>
      </c>
      <c r="D1619" s="9" t="s">
        <v>11</v>
      </c>
      <c r="E1619" s="13">
        <v>446.0</v>
      </c>
      <c r="F1619" s="14">
        <v>10000.0</v>
      </c>
      <c r="G1619" s="13">
        <v>661.0</v>
      </c>
      <c r="H1619" s="13">
        <v>443.0</v>
      </c>
    </row>
    <row r="1620">
      <c r="A1620" s="9" t="s">
        <v>336</v>
      </c>
      <c r="B1620" s="7">
        <v>39217.0</v>
      </c>
      <c r="C1620" s="9">
        <v>2007.0</v>
      </c>
      <c r="D1620" s="9" t="s">
        <v>12</v>
      </c>
      <c r="E1620" s="13">
        <v>479.0</v>
      </c>
      <c r="F1620" s="14">
        <v>1352.0</v>
      </c>
      <c r="G1620" s="13">
        <v>750.0</v>
      </c>
      <c r="H1620" s="13">
        <v>438.0</v>
      </c>
    </row>
    <row r="1621">
      <c r="A1621" s="9" t="s">
        <v>336</v>
      </c>
      <c r="B1621" s="7">
        <v>39217.0</v>
      </c>
      <c r="C1621" s="9">
        <v>2007.0</v>
      </c>
      <c r="D1621" s="9" t="s">
        <v>13</v>
      </c>
      <c r="E1621" s="13">
        <v>1091.0</v>
      </c>
      <c r="F1621" s="14">
        <v>19510.0</v>
      </c>
      <c r="G1621" s="13">
        <v>1897.0</v>
      </c>
      <c r="H1621" s="13">
        <v>1088.0</v>
      </c>
    </row>
    <row r="1622">
      <c r="A1622" s="9" t="s">
        <v>337</v>
      </c>
      <c r="B1622" s="7">
        <v>39234.0</v>
      </c>
      <c r="C1622" s="9">
        <v>2007.0</v>
      </c>
      <c r="D1622" s="9" t="s">
        <v>9</v>
      </c>
      <c r="E1622" s="13">
        <v>2159.0</v>
      </c>
      <c r="F1622" s="14">
        <v>16181.0</v>
      </c>
      <c r="G1622" s="13">
        <v>2441.0</v>
      </c>
      <c r="H1622" s="13">
        <v>2159.0</v>
      </c>
    </row>
    <row r="1623">
      <c r="A1623" s="9" t="s">
        <v>337</v>
      </c>
      <c r="B1623" s="7">
        <v>39234.0</v>
      </c>
      <c r="C1623" s="9">
        <v>2007.0</v>
      </c>
      <c r="D1623" s="9" t="s">
        <v>10</v>
      </c>
      <c r="E1623" s="13">
        <v>1132.0</v>
      </c>
      <c r="F1623" s="14">
        <v>19802.0</v>
      </c>
      <c r="G1623" s="13">
        <v>1679.0</v>
      </c>
      <c r="H1623" s="13">
        <v>1114.0</v>
      </c>
    </row>
    <row r="1624">
      <c r="A1624" s="9" t="s">
        <v>337</v>
      </c>
      <c r="B1624" s="7">
        <v>39234.0</v>
      </c>
      <c r="C1624" s="9">
        <v>2007.0</v>
      </c>
      <c r="D1624" s="9" t="s">
        <v>11</v>
      </c>
      <c r="E1624" s="13">
        <v>446.0</v>
      </c>
      <c r="F1624" s="14">
        <v>6889.0</v>
      </c>
      <c r="G1624" s="13">
        <v>666.0</v>
      </c>
      <c r="H1624" s="13">
        <v>444.0</v>
      </c>
    </row>
    <row r="1625">
      <c r="A1625" s="9" t="s">
        <v>337</v>
      </c>
      <c r="B1625" s="7">
        <v>39234.0</v>
      </c>
      <c r="C1625" s="9">
        <v>2007.0</v>
      </c>
      <c r="D1625" s="9" t="s">
        <v>12</v>
      </c>
      <c r="E1625" s="13">
        <v>482.0</v>
      </c>
      <c r="F1625" s="14">
        <v>1252.0</v>
      </c>
      <c r="G1625" s="13">
        <v>585.0</v>
      </c>
      <c r="H1625" s="13">
        <v>422.0</v>
      </c>
    </row>
    <row r="1626">
      <c r="A1626" s="9" t="s">
        <v>337</v>
      </c>
      <c r="B1626" s="7">
        <v>39234.0</v>
      </c>
      <c r="C1626" s="9">
        <v>2007.0</v>
      </c>
      <c r="D1626" s="9" t="s">
        <v>13</v>
      </c>
      <c r="E1626" s="13">
        <v>1094.0</v>
      </c>
      <c r="F1626" s="14">
        <v>19351.0</v>
      </c>
      <c r="G1626" s="13">
        <v>1760.0</v>
      </c>
      <c r="H1626" s="13">
        <v>1091.0</v>
      </c>
    </row>
    <row r="1627">
      <c r="A1627" s="9" t="s">
        <v>338</v>
      </c>
      <c r="B1627" s="7">
        <v>39248.0</v>
      </c>
      <c r="C1627" s="9">
        <v>2007.0</v>
      </c>
      <c r="D1627" s="9" t="s">
        <v>9</v>
      </c>
      <c r="E1627" s="13">
        <v>2169.0</v>
      </c>
      <c r="F1627" s="14">
        <v>15591.0</v>
      </c>
      <c r="G1627" s="13">
        <v>2489.0</v>
      </c>
      <c r="H1627" s="13">
        <v>2119.0</v>
      </c>
    </row>
    <row r="1628">
      <c r="A1628" s="9" t="s">
        <v>338</v>
      </c>
      <c r="B1628" s="7">
        <v>39248.0</v>
      </c>
      <c r="C1628" s="9">
        <v>2007.0</v>
      </c>
      <c r="D1628" s="9" t="s">
        <v>10</v>
      </c>
      <c r="E1628" s="13">
        <v>1146.0</v>
      </c>
      <c r="F1628" s="14">
        <v>18891.0</v>
      </c>
      <c r="G1628" s="13">
        <v>1460.0</v>
      </c>
      <c r="H1628" s="13">
        <v>1137.0</v>
      </c>
    </row>
    <row r="1629">
      <c r="A1629" s="9" t="s">
        <v>338</v>
      </c>
      <c r="B1629" s="7">
        <v>39248.0</v>
      </c>
      <c r="C1629" s="9">
        <v>2007.0</v>
      </c>
      <c r="D1629" s="9" t="s">
        <v>11</v>
      </c>
      <c r="E1629" s="13">
        <v>447.0</v>
      </c>
      <c r="F1629" s="14">
        <v>5501.0</v>
      </c>
      <c r="G1629" s="13">
        <v>605.0</v>
      </c>
      <c r="H1629" s="13">
        <v>399.0</v>
      </c>
    </row>
    <row r="1630">
      <c r="A1630" s="9" t="s">
        <v>338</v>
      </c>
      <c r="B1630" s="7">
        <v>39248.0</v>
      </c>
      <c r="C1630" s="9">
        <v>2007.0</v>
      </c>
      <c r="D1630" s="9" t="s">
        <v>12</v>
      </c>
      <c r="E1630" s="13">
        <v>518.0</v>
      </c>
      <c r="F1630" s="14">
        <v>1053.0</v>
      </c>
      <c r="G1630" s="13">
        <v>907.0</v>
      </c>
      <c r="H1630" s="13">
        <v>515.0</v>
      </c>
    </row>
    <row r="1631">
      <c r="A1631" s="9" t="s">
        <v>338</v>
      </c>
      <c r="B1631" s="7">
        <v>39248.0</v>
      </c>
      <c r="C1631" s="9">
        <v>2007.0</v>
      </c>
      <c r="D1631" s="9" t="s">
        <v>13</v>
      </c>
      <c r="E1631" s="13">
        <v>1089.0</v>
      </c>
      <c r="F1631" s="14">
        <v>18539.0</v>
      </c>
      <c r="G1631" s="13">
        <v>1711.0</v>
      </c>
      <c r="H1631" s="13">
        <v>1070.0</v>
      </c>
    </row>
    <row r="1632">
      <c r="A1632" s="9" t="s">
        <v>339</v>
      </c>
      <c r="B1632" s="7">
        <v>39264.0</v>
      </c>
      <c r="C1632" s="9">
        <v>2007.0</v>
      </c>
      <c r="D1632" s="9" t="s">
        <v>9</v>
      </c>
      <c r="E1632" s="13">
        <v>2159.0</v>
      </c>
      <c r="F1632" s="14">
        <v>14801.0</v>
      </c>
      <c r="G1632" s="13">
        <v>2480.0</v>
      </c>
      <c r="H1632" s="13">
        <v>2150.0</v>
      </c>
    </row>
    <row r="1633">
      <c r="A1633" s="9" t="s">
        <v>339</v>
      </c>
      <c r="B1633" s="7">
        <v>39264.0</v>
      </c>
      <c r="C1633" s="9">
        <v>2007.0</v>
      </c>
      <c r="D1633" s="9" t="s">
        <v>10</v>
      </c>
      <c r="E1633" s="13">
        <v>1143.0</v>
      </c>
      <c r="F1633" s="14">
        <v>17399.0</v>
      </c>
      <c r="G1633" s="13">
        <v>1364.0</v>
      </c>
      <c r="H1633" s="13">
        <v>1143.0</v>
      </c>
    </row>
    <row r="1634">
      <c r="A1634" s="9" t="s">
        <v>339</v>
      </c>
      <c r="B1634" s="7">
        <v>39264.0</v>
      </c>
      <c r="C1634" s="9">
        <v>2007.0</v>
      </c>
      <c r="D1634" s="9" t="s">
        <v>11</v>
      </c>
      <c r="E1634" s="13">
        <v>447.0</v>
      </c>
      <c r="F1634" s="14">
        <v>4909.0</v>
      </c>
      <c r="G1634" s="13">
        <v>691.0</v>
      </c>
      <c r="H1634" s="13">
        <v>445.0</v>
      </c>
    </row>
    <row r="1635">
      <c r="A1635" s="9" t="s">
        <v>339</v>
      </c>
      <c r="B1635" s="7">
        <v>39264.0</v>
      </c>
      <c r="C1635" s="9">
        <v>2007.0</v>
      </c>
      <c r="D1635" s="9" t="s">
        <v>12</v>
      </c>
      <c r="E1635" s="13">
        <v>538.0</v>
      </c>
      <c r="F1635" s="14">
        <v>1082.0</v>
      </c>
      <c r="G1635" s="13">
        <v>948.0</v>
      </c>
      <c r="H1635" s="13">
        <v>534.0</v>
      </c>
    </row>
    <row r="1636">
      <c r="A1636" s="9" t="s">
        <v>339</v>
      </c>
      <c r="B1636" s="7">
        <v>39264.0</v>
      </c>
      <c r="C1636" s="9">
        <v>2007.0</v>
      </c>
      <c r="D1636" s="9" t="s">
        <v>13</v>
      </c>
      <c r="E1636" s="13">
        <v>1090.0</v>
      </c>
      <c r="F1636" s="14">
        <v>17400.0</v>
      </c>
      <c r="G1636" s="13">
        <v>1672.0</v>
      </c>
      <c r="H1636" s="13">
        <v>1088.0</v>
      </c>
    </row>
    <row r="1637">
      <c r="A1637" s="9" t="s">
        <v>340</v>
      </c>
      <c r="B1637" s="7">
        <v>39278.0</v>
      </c>
      <c r="C1637" s="9">
        <v>2007.0</v>
      </c>
      <c r="D1637" s="9" t="s">
        <v>9</v>
      </c>
      <c r="E1637" s="13">
        <v>2208.0</v>
      </c>
      <c r="F1637" s="14">
        <v>16000.0</v>
      </c>
      <c r="G1637" s="13">
        <v>2678.0</v>
      </c>
      <c r="H1637" s="13">
        <v>2177.0</v>
      </c>
    </row>
    <row r="1638">
      <c r="A1638" s="9" t="s">
        <v>340</v>
      </c>
      <c r="B1638" s="7">
        <v>39278.0</v>
      </c>
      <c r="C1638" s="9">
        <v>2007.0</v>
      </c>
      <c r="D1638" s="9" t="s">
        <v>10</v>
      </c>
      <c r="E1638" s="13">
        <v>1133.0</v>
      </c>
      <c r="F1638" s="14">
        <v>17602.0</v>
      </c>
      <c r="G1638" s="13">
        <v>1393.0</v>
      </c>
      <c r="H1638" s="13">
        <v>1133.0</v>
      </c>
    </row>
    <row r="1639">
      <c r="A1639" s="9" t="s">
        <v>340</v>
      </c>
      <c r="B1639" s="7">
        <v>39278.0</v>
      </c>
      <c r="C1639" s="9">
        <v>2007.0</v>
      </c>
      <c r="D1639" s="9" t="s">
        <v>11</v>
      </c>
      <c r="E1639" s="13">
        <v>492.0</v>
      </c>
      <c r="F1639" s="14">
        <v>3889.0</v>
      </c>
      <c r="G1639" s="13">
        <v>746.0</v>
      </c>
      <c r="H1639" s="13">
        <v>484.0</v>
      </c>
    </row>
    <row r="1640">
      <c r="A1640" s="9" t="s">
        <v>340</v>
      </c>
      <c r="B1640" s="7">
        <v>39278.0</v>
      </c>
      <c r="C1640" s="9">
        <v>2007.0</v>
      </c>
      <c r="D1640" s="9" t="s">
        <v>12</v>
      </c>
      <c r="E1640" s="13">
        <v>480.0</v>
      </c>
      <c r="F1640" s="14">
        <v>1052.0</v>
      </c>
      <c r="G1640" s="13">
        <v>731.0</v>
      </c>
      <c r="H1640" s="13">
        <v>477.0</v>
      </c>
    </row>
    <row r="1641">
      <c r="A1641" s="9" t="s">
        <v>340</v>
      </c>
      <c r="B1641" s="7">
        <v>39278.0</v>
      </c>
      <c r="C1641" s="9">
        <v>2007.0</v>
      </c>
      <c r="D1641" s="9" t="s">
        <v>13</v>
      </c>
      <c r="E1641" s="13">
        <v>1105.0</v>
      </c>
      <c r="F1641" s="14">
        <v>17410.0</v>
      </c>
      <c r="G1641" s="13">
        <v>1629.0</v>
      </c>
      <c r="H1641" s="13">
        <v>1099.0</v>
      </c>
    </row>
    <row r="1642">
      <c r="A1642" s="9" t="s">
        <v>341</v>
      </c>
      <c r="B1642" s="7">
        <v>39295.0</v>
      </c>
      <c r="C1642" s="9">
        <v>2007.0</v>
      </c>
      <c r="D1642" s="9" t="s">
        <v>9</v>
      </c>
      <c r="E1642" s="13">
        <v>2168.0</v>
      </c>
      <c r="F1642" s="14">
        <v>17001.0</v>
      </c>
      <c r="G1642" s="13">
        <v>2632.0</v>
      </c>
      <c r="H1642" s="13">
        <v>2018.0</v>
      </c>
    </row>
    <row r="1643">
      <c r="A1643" s="9" t="s">
        <v>341</v>
      </c>
      <c r="B1643" s="7">
        <v>39295.0</v>
      </c>
      <c r="C1643" s="9">
        <v>2007.0</v>
      </c>
      <c r="D1643" s="9" t="s">
        <v>10</v>
      </c>
      <c r="E1643" s="13">
        <v>1125.0</v>
      </c>
      <c r="F1643" s="14">
        <v>18001.0</v>
      </c>
      <c r="G1643" s="13">
        <v>1458.0</v>
      </c>
      <c r="H1643" s="13">
        <v>1114.0</v>
      </c>
    </row>
    <row r="1644">
      <c r="A1644" s="9" t="s">
        <v>341</v>
      </c>
      <c r="B1644" s="7">
        <v>39295.0</v>
      </c>
      <c r="C1644" s="9">
        <v>2007.0</v>
      </c>
      <c r="D1644" s="9" t="s">
        <v>11</v>
      </c>
      <c r="E1644" s="13">
        <v>447.0</v>
      </c>
      <c r="F1644" s="14">
        <v>5767.0</v>
      </c>
      <c r="G1644" s="13">
        <v>534.0</v>
      </c>
      <c r="H1644" s="13">
        <v>446.0</v>
      </c>
    </row>
    <row r="1645">
      <c r="A1645" s="9" t="s">
        <v>341</v>
      </c>
      <c r="B1645" s="7">
        <v>39295.0</v>
      </c>
      <c r="C1645" s="9">
        <v>2007.0</v>
      </c>
      <c r="D1645" s="9" t="s">
        <v>12</v>
      </c>
      <c r="E1645" s="13">
        <v>482.0</v>
      </c>
      <c r="F1645" s="14">
        <v>1251.0</v>
      </c>
      <c r="G1645" s="13">
        <v>828.0</v>
      </c>
      <c r="H1645" s="13">
        <v>460.0</v>
      </c>
    </row>
    <row r="1646">
      <c r="A1646" s="9" t="s">
        <v>341</v>
      </c>
      <c r="B1646" s="7">
        <v>39295.0</v>
      </c>
      <c r="C1646" s="9">
        <v>2007.0</v>
      </c>
      <c r="D1646" s="9" t="s">
        <v>13</v>
      </c>
      <c r="E1646" s="13">
        <v>1089.0</v>
      </c>
      <c r="F1646" s="14">
        <v>18003.0</v>
      </c>
      <c r="G1646" s="13">
        <v>1623.0</v>
      </c>
      <c r="H1646" s="13">
        <v>1080.0</v>
      </c>
    </row>
    <row r="1647">
      <c r="A1647" s="9" t="s">
        <v>342</v>
      </c>
      <c r="B1647" s="7">
        <v>39309.0</v>
      </c>
      <c r="C1647" s="9">
        <v>2007.0</v>
      </c>
      <c r="D1647" s="9" t="s">
        <v>9</v>
      </c>
      <c r="E1647" s="13">
        <v>2189.0</v>
      </c>
      <c r="F1647" s="14">
        <v>8118.0</v>
      </c>
      <c r="G1647" s="13">
        <v>2315.0</v>
      </c>
      <c r="H1647" s="13">
        <v>2188.0</v>
      </c>
    </row>
    <row r="1648">
      <c r="A1648" s="9" t="s">
        <v>342</v>
      </c>
      <c r="B1648" s="7">
        <v>39309.0</v>
      </c>
      <c r="C1648" s="9">
        <v>2007.0</v>
      </c>
      <c r="D1648" s="9" t="s">
        <v>10</v>
      </c>
      <c r="E1648" s="13">
        <v>1124.0</v>
      </c>
      <c r="F1648" s="14">
        <v>16010.0</v>
      </c>
      <c r="G1648" s="13">
        <v>1288.0</v>
      </c>
      <c r="H1648" s="13">
        <v>1124.0</v>
      </c>
    </row>
    <row r="1649">
      <c r="A1649" s="9" t="s">
        <v>342</v>
      </c>
      <c r="B1649" s="7">
        <v>39309.0</v>
      </c>
      <c r="C1649" s="9">
        <v>2007.0</v>
      </c>
      <c r="D1649" s="9" t="s">
        <v>11</v>
      </c>
      <c r="E1649" s="13">
        <v>452.0</v>
      </c>
      <c r="F1649" s="14">
        <v>6890.0</v>
      </c>
      <c r="G1649" s="13">
        <v>628.0</v>
      </c>
      <c r="H1649" s="13">
        <v>443.0</v>
      </c>
    </row>
    <row r="1650">
      <c r="A1650" s="9" t="s">
        <v>342</v>
      </c>
      <c r="B1650" s="7">
        <v>39309.0</v>
      </c>
      <c r="C1650" s="9">
        <v>2007.0</v>
      </c>
      <c r="D1650" s="9" t="s">
        <v>12</v>
      </c>
      <c r="E1650" s="13">
        <v>481.0</v>
      </c>
      <c r="F1650" s="14">
        <v>1189.0</v>
      </c>
      <c r="G1650" s="13">
        <v>648.0</v>
      </c>
      <c r="H1650" s="13">
        <v>479.0</v>
      </c>
    </row>
    <row r="1651">
      <c r="A1651" s="9" t="s">
        <v>342</v>
      </c>
      <c r="B1651" s="7">
        <v>39309.0</v>
      </c>
      <c r="C1651" s="9">
        <v>2007.0</v>
      </c>
      <c r="D1651" s="9" t="s">
        <v>13</v>
      </c>
      <c r="E1651" s="13">
        <v>1093.0</v>
      </c>
      <c r="F1651" s="14">
        <v>17302.0</v>
      </c>
      <c r="G1651" s="13">
        <v>1538.0</v>
      </c>
      <c r="H1651" s="13">
        <v>1064.0</v>
      </c>
    </row>
    <row r="1652">
      <c r="A1652" s="9" t="s">
        <v>343</v>
      </c>
      <c r="B1652" s="7">
        <v>39326.0</v>
      </c>
      <c r="C1652" s="9">
        <v>2007.0</v>
      </c>
      <c r="D1652" s="9" t="s">
        <v>9</v>
      </c>
      <c r="E1652" s="13">
        <v>2309.0</v>
      </c>
      <c r="F1652" s="14">
        <v>17999.0</v>
      </c>
      <c r="G1652" s="13">
        <v>3753.0</v>
      </c>
      <c r="H1652" s="13">
        <v>2303.0</v>
      </c>
    </row>
    <row r="1653">
      <c r="A1653" s="9" t="s">
        <v>343</v>
      </c>
      <c r="B1653" s="7">
        <v>39326.0</v>
      </c>
      <c r="C1653" s="9">
        <v>2007.0</v>
      </c>
      <c r="D1653" s="9" t="s">
        <v>10</v>
      </c>
      <c r="E1653" s="13">
        <v>1136.0</v>
      </c>
      <c r="F1653" s="14">
        <v>18200.0</v>
      </c>
      <c r="G1653" s="13">
        <v>1594.0</v>
      </c>
      <c r="H1653" s="13">
        <v>1136.0</v>
      </c>
    </row>
    <row r="1654">
      <c r="A1654" s="9" t="s">
        <v>343</v>
      </c>
      <c r="B1654" s="7">
        <v>39326.0</v>
      </c>
      <c r="C1654" s="9">
        <v>2007.0</v>
      </c>
      <c r="D1654" s="9" t="s">
        <v>11</v>
      </c>
      <c r="E1654" s="13">
        <v>446.0</v>
      </c>
      <c r="F1654" s="14">
        <v>9539.0</v>
      </c>
      <c r="G1654" s="13">
        <v>568.0</v>
      </c>
      <c r="H1654" s="13">
        <v>437.0</v>
      </c>
    </row>
    <row r="1655">
      <c r="A1655" s="9" t="s">
        <v>343</v>
      </c>
      <c r="B1655" s="7">
        <v>39326.0</v>
      </c>
      <c r="C1655" s="9">
        <v>2007.0</v>
      </c>
      <c r="D1655" s="9" t="s">
        <v>12</v>
      </c>
      <c r="E1655" s="13">
        <v>500.0</v>
      </c>
      <c r="F1655" s="14">
        <v>1081.0</v>
      </c>
      <c r="G1655" s="13">
        <v>787.0</v>
      </c>
      <c r="H1655" s="13">
        <v>496.0</v>
      </c>
    </row>
    <row r="1656">
      <c r="A1656" s="9" t="s">
        <v>343</v>
      </c>
      <c r="B1656" s="7">
        <v>39326.0</v>
      </c>
      <c r="C1656" s="9">
        <v>2007.0</v>
      </c>
      <c r="D1656" s="9" t="s">
        <v>13</v>
      </c>
      <c r="E1656" s="13">
        <v>1096.0</v>
      </c>
      <c r="F1656" s="14">
        <v>19323.0</v>
      </c>
      <c r="G1656" s="13">
        <v>1747.0</v>
      </c>
      <c r="H1656" s="13">
        <v>1096.0</v>
      </c>
    </row>
    <row r="1657">
      <c r="A1657" s="9" t="s">
        <v>344</v>
      </c>
      <c r="B1657" s="7">
        <v>39340.0</v>
      </c>
      <c r="C1657" s="9">
        <v>2007.0</v>
      </c>
      <c r="D1657" s="9" t="s">
        <v>9</v>
      </c>
      <c r="E1657" s="13">
        <v>2159.0</v>
      </c>
      <c r="F1657" s="14">
        <v>17941.0</v>
      </c>
      <c r="G1657" s="13">
        <v>3055.0</v>
      </c>
      <c r="H1657" s="13">
        <v>2159.0</v>
      </c>
    </row>
    <row r="1658">
      <c r="A1658" s="9" t="s">
        <v>344</v>
      </c>
      <c r="B1658" s="7">
        <v>39340.0</v>
      </c>
      <c r="C1658" s="9">
        <v>2007.0</v>
      </c>
      <c r="D1658" s="9" t="s">
        <v>10</v>
      </c>
      <c r="E1658" s="13">
        <v>1125.0</v>
      </c>
      <c r="F1658" s="14">
        <v>19589.0</v>
      </c>
      <c r="G1658" s="13">
        <v>1581.0</v>
      </c>
      <c r="H1658" s="13">
        <v>1117.0</v>
      </c>
    </row>
    <row r="1659">
      <c r="A1659" s="9" t="s">
        <v>344</v>
      </c>
      <c r="B1659" s="7">
        <v>39340.0</v>
      </c>
      <c r="C1659" s="9">
        <v>2007.0</v>
      </c>
      <c r="D1659" s="9" t="s">
        <v>11</v>
      </c>
      <c r="E1659" s="13">
        <v>453.0</v>
      </c>
      <c r="F1659" s="14">
        <v>10501.0</v>
      </c>
      <c r="G1659" s="13">
        <v>590.0</v>
      </c>
      <c r="H1659" s="13">
        <v>453.0</v>
      </c>
    </row>
    <row r="1660">
      <c r="A1660" s="9" t="s">
        <v>344</v>
      </c>
      <c r="B1660" s="7">
        <v>39340.0</v>
      </c>
      <c r="C1660" s="9">
        <v>2007.0</v>
      </c>
      <c r="D1660" s="9" t="s">
        <v>12</v>
      </c>
      <c r="E1660" s="13">
        <v>480.0</v>
      </c>
      <c r="F1660" s="14">
        <v>1054.0</v>
      </c>
      <c r="G1660" s="13">
        <v>772.0</v>
      </c>
      <c r="H1660" s="13">
        <v>479.0</v>
      </c>
    </row>
    <row r="1661">
      <c r="A1661" s="9" t="s">
        <v>344</v>
      </c>
      <c r="B1661" s="7">
        <v>39340.0</v>
      </c>
      <c r="C1661" s="9">
        <v>2007.0</v>
      </c>
      <c r="D1661" s="9" t="s">
        <v>13</v>
      </c>
      <c r="E1661" s="13">
        <v>1116.0</v>
      </c>
      <c r="F1661" s="14">
        <v>19199.0</v>
      </c>
      <c r="G1661" s="13">
        <v>1789.0</v>
      </c>
      <c r="H1661" s="13">
        <v>1115.0</v>
      </c>
    </row>
    <row r="1662">
      <c r="A1662" s="9" t="s">
        <v>345</v>
      </c>
      <c r="B1662" s="7">
        <v>39356.0</v>
      </c>
      <c r="C1662" s="9">
        <v>2007.0</v>
      </c>
      <c r="D1662" s="9" t="s">
        <v>9</v>
      </c>
      <c r="E1662" s="13">
        <v>2165.0</v>
      </c>
      <c r="F1662" s="14">
        <v>16999.0</v>
      </c>
      <c r="G1662" s="13">
        <v>2604.0</v>
      </c>
      <c r="H1662" s="13">
        <v>2160.0</v>
      </c>
    </row>
    <row r="1663">
      <c r="A1663" s="9" t="s">
        <v>345</v>
      </c>
      <c r="B1663" s="7">
        <v>39356.0</v>
      </c>
      <c r="C1663" s="9">
        <v>2007.0</v>
      </c>
      <c r="D1663" s="9" t="s">
        <v>10</v>
      </c>
      <c r="E1663" s="13">
        <v>1125.0</v>
      </c>
      <c r="F1663" s="14">
        <v>17102.0</v>
      </c>
      <c r="G1663" s="13">
        <v>1409.0</v>
      </c>
      <c r="H1663" s="13">
        <v>1125.0</v>
      </c>
    </row>
    <row r="1664">
      <c r="A1664" s="9" t="s">
        <v>345</v>
      </c>
      <c r="B1664" s="7">
        <v>39356.0</v>
      </c>
      <c r="C1664" s="9">
        <v>2007.0</v>
      </c>
      <c r="D1664" s="9" t="s">
        <v>11</v>
      </c>
      <c r="E1664" s="13">
        <v>354.0</v>
      </c>
      <c r="F1664" s="14">
        <v>13989.0</v>
      </c>
      <c r="G1664" s="13">
        <v>496.0</v>
      </c>
      <c r="H1664" s="13">
        <v>347.0</v>
      </c>
    </row>
    <row r="1665">
      <c r="A1665" s="9" t="s">
        <v>345</v>
      </c>
      <c r="B1665" s="7">
        <v>39356.0</v>
      </c>
      <c r="C1665" s="9">
        <v>2007.0</v>
      </c>
      <c r="D1665" s="9" t="s">
        <v>12</v>
      </c>
      <c r="E1665" s="13">
        <v>443.0</v>
      </c>
      <c r="F1665" s="14">
        <v>1101.0</v>
      </c>
      <c r="G1665" s="13">
        <v>594.0</v>
      </c>
      <c r="H1665" s="13">
        <v>434.0</v>
      </c>
    </row>
    <row r="1666">
      <c r="A1666" s="9" t="s">
        <v>345</v>
      </c>
      <c r="B1666" s="7">
        <v>39356.0</v>
      </c>
      <c r="C1666" s="9">
        <v>2007.0</v>
      </c>
      <c r="D1666" s="9" t="s">
        <v>13</v>
      </c>
      <c r="E1666" s="13">
        <v>1087.0</v>
      </c>
      <c r="F1666" s="14">
        <v>18000.0</v>
      </c>
      <c r="G1666" s="13">
        <v>1527.0</v>
      </c>
      <c r="H1666" s="13">
        <v>1062.0</v>
      </c>
    </row>
    <row r="1667">
      <c r="A1667" s="9" t="s">
        <v>346</v>
      </c>
      <c r="B1667" s="7">
        <v>39370.0</v>
      </c>
      <c r="C1667" s="9">
        <v>2007.0</v>
      </c>
      <c r="D1667" s="9" t="s">
        <v>9</v>
      </c>
      <c r="E1667" s="13">
        <v>2158.0</v>
      </c>
      <c r="F1667" s="14">
        <v>12401.0</v>
      </c>
      <c r="G1667" s="13">
        <v>2472.0</v>
      </c>
      <c r="H1667" s="13">
        <v>2158.0</v>
      </c>
    </row>
    <row r="1668">
      <c r="A1668" s="9" t="s">
        <v>346</v>
      </c>
      <c r="B1668" s="7">
        <v>39370.0</v>
      </c>
      <c r="C1668" s="9">
        <v>2007.0</v>
      </c>
      <c r="D1668" s="9" t="s">
        <v>10</v>
      </c>
      <c r="E1668" s="13">
        <v>1133.0</v>
      </c>
      <c r="F1668" s="14">
        <v>17589.0</v>
      </c>
      <c r="G1668" s="13">
        <v>1370.0</v>
      </c>
      <c r="H1668" s="13">
        <v>1132.0</v>
      </c>
    </row>
    <row r="1669">
      <c r="A1669" s="9" t="s">
        <v>346</v>
      </c>
      <c r="B1669" s="7">
        <v>39370.0</v>
      </c>
      <c r="C1669" s="9">
        <v>2007.0</v>
      </c>
      <c r="D1669" s="9" t="s">
        <v>11</v>
      </c>
      <c r="E1669" s="13">
        <v>344.0</v>
      </c>
      <c r="F1669" s="14">
        <v>15889.0</v>
      </c>
      <c r="G1669" s="13">
        <v>428.0</v>
      </c>
      <c r="H1669" s="13">
        <v>339.0</v>
      </c>
    </row>
    <row r="1670">
      <c r="A1670" s="9" t="s">
        <v>346</v>
      </c>
      <c r="B1670" s="7">
        <v>39370.0</v>
      </c>
      <c r="C1670" s="9">
        <v>2007.0</v>
      </c>
      <c r="D1670" s="9" t="s">
        <v>12</v>
      </c>
      <c r="E1670" s="13">
        <v>440.0</v>
      </c>
      <c r="F1670" s="14">
        <v>1050.0</v>
      </c>
      <c r="G1670" s="13">
        <v>593.0</v>
      </c>
      <c r="H1670" s="13">
        <v>437.0</v>
      </c>
    </row>
    <row r="1671">
      <c r="A1671" s="9" t="s">
        <v>346</v>
      </c>
      <c r="B1671" s="7">
        <v>39370.0</v>
      </c>
      <c r="C1671" s="9">
        <v>2007.0</v>
      </c>
      <c r="D1671" s="9" t="s">
        <v>13</v>
      </c>
      <c r="E1671" s="13">
        <v>1088.0</v>
      </c>
      <c r="F1671" s="14">
        <v>18000.0</v>
      </c>
      <c r="G1671" s="13">
        <v>1586.0</v>
      </c>
      <c r="H1671" s="13">
        <v>1028.0</v>
      </c>
    </row>
    <row r="1672">
      <c r="A1672" s="9" t="s">
        <v>347</v>
      </c>
      <c r="B1672" s="7">
        <v>39387.0</v>
      </c>
      <c r="C1672" s="9">
        <v>2007.0</v>
      </c>
      <c r="D1672" s="9" t="s">
        <v>9</v>
      </c>
      <c r="E1672" s="13">
        <v>2164.0</v>
      </c>
      <c r="F1672" s="14">
        <v>16839.0</v>
      </c>
      <c r="G1672" s="13">
        <v>3040.0</v>
      </c>
      <c r="H1672" s="13">
        <v>2149.0</v>
      </c>
    </row>
    <row r="1673">
      <c r="A1673" s="9" t="s">
        <v>347</v>
      </c>
      <c r="B1673" s="7">
        <v>39387.0</v>
      </c>
      <c r="C1673" s="9">
        <v>2007.0</v>
      </c>
      <c r="D1673" s="9" t="s">
        <v>10</v>
      </c>
      <c r="E1673" s="13">
        <v>1125.0</v>
      </c>
      <c r="F1673" s="14">
        <v>18001.0</v>
      </c>
      <c r="G1673" s="13">
        <v>1438.0</v>
      </c>
      <c r="H1673" s="13">
        <v>1087.0</v>
      </c>
    </row>
    <row r="1674">
      <c r="A1674" s="9" t="s">
        <v>347</v>
      </c>
      <c r="B1674" s="7">
        <v>39387.0</v>
      </c>
      <c r="C1674" s="9">
        <v>2007.0</v>
      </c>
      <c r="D1674" s="9" t="s">
        <v>11</v>
      </c>
      <c r="E1674" s="13">
        <v>352.0</v>
      </c>
      <c r="F1674" s="14">
        <v>15001.0</v>
      </c>
      <c r="G1674" s="13">
        <v>532.0</v>
      </c>
      <c r="H1674" s="13">
        <v>350.0</v>
      </c>
    </row>
    <row r="1675">
      <c r="A1675" s="9" t="s">
        <v>347</v>
      </c>
      <c r="B1675" s="7">
        <v>39387.0</v>
      </c>
      <c r="C1675" s="9">
        <v>2007.0</v>
      </c>
      <c r="D1675" s="9" t="s">
        <v>12</v>
      </c>
      <c r="E1675" s="13">
        <v>448.0</v>
      </c>
      <c r="F1675" s="14">
        <v>1301.0</v>
      </c>
      <c r="G1675" s="13">
        <v>574.0</v>
      </c>
      <c r="H1675" s="13">
        <v>433.0</v>
      </c>
    </row>
    <row r="1676">
      <c r="A1676" s="9" t="s">
        <v>347</v>
      </c>
      <c r="B1676" s="7">
        <v>39387.0</v>
      </c>
      <c r="C1676" s="9">
        <v>2007.0</v>
      </c>
      <c r="D1676" s="9" t="s">
        <v>13</v>
      </c>
      <c r="E1676" s="13">
        <v>1112.0</v>
      </c>
      <c r="F1676" s="14">
        <v>17809.0</v>
      </c>
      <c r="G1676" s="13">
        <v>1653.0</v>
      </c>
      <c r="H1676" s="13">
        <v>1111.0</v>
      </c>
    </row>
    <row r="1677">
      <c r="A1677" s="9" t="s">
        <v>348</v>
      </c>
      <c r="B1677" s="7">
        <v>39401.0</v>
      </c>
      <c r="C1677" s="9">
        <v>2007.0</v>
      </c>
      <c r="D1677" s="9" t="s">
        <v>9</v>
      </c>
      <c r="E1677" s="13">
        <v>2158.0</v>
      </c>
      <c r="F1677" s="14">
        <v>14404.0</v>
      </c>
      <c r="G1677" s="13">
        <v>2450.0</v>
      </c>
      <c r="H1677" s="13">
        <v>2154.0</v>
      </c>
    </row>
    <row r="1678">
      <c r="A1678" s="9" t="s">
        <v>348</v>
      </c>
      <c r="B1678" s="7">
        <v>39401.0</v>
      </c>
      <c r="C1678" s="9">
        <v>2007.0</v>
      </c>
      <c r="D1678" s="9" t="s">
        <v>10</v>
      </c>
      <c r="E1678" s="13">
        <v>1126.0</v>
      </c>
      <c r="F1678" s="14">
        <v>16401.0</v>
      </c>
      <c r="G1678" s="13">
        <v>1339.0</v>
      </c>
      <c r="H1678" s="13">
        <v>1126.0</v>
      </c>
    </row>
    <row r="1679">
      <c r="A1679" s="9" t="s">
        <v>348</v>
      </c>
      <c r="B1679" s="7">
        <v>39401.0</v>
      </c>
      <c r="C1679" s="9">
        <v>2007.0</v>
      </c>
      <c r="D1679" s="9" t="s">
        <v>11</v>
      </c>
      <c r="E1679" s="13">
        <v>349.0</v>
      </c>
      <c r="F1679" s="14">
        <v>14389.0</v>
      </c>
      <c r="G1679" s="13">
        <v>488.0</v>
      </c>
      <c r="H1679" s="13">
        <v>349.0</v>
      </c>
    </row>
    <row r="1680">
      <c r="A1680" s="9" t="s">
        <v>348</v>
      </c>
      <c r="B1680" s="7">
        <v>39401.0</v>
      </c>
      <c r="C1680" s="9">
        <v>2007.0</v>
      </c>
      <c r="D1680" s="9" t="s">
        <v>12</v>
      </c>
      <c r="E1680" s="13">
        <v>442.0</v>
      </c>
      <c r="F1680" s="14">
        <v>1052.0</v>
      </c>
      <c r="G1680" s="13">
        <v>613.0</v>
      </c>
      <c r="H1680" s="13">
        <v>404.0</v>
      </c>
    </row>
    <row r="1681">
      <c r="A1681" s="9" t="s">
        <v>348</v>
      </c>
      <c r="B1681" s="7">
        <v>39401.0</v>
      </c>
      <c r="C1681" s="9">
        <v>2007.0</v>
      </c>
      <c r="D1681" s="9" t="s">
        <v>13</v>
      </c>
      <c r="E1681" s="13">
        <v>1147.0</v>
      </c>
      <c r="F1681" s="14">
        <v>17001.0</v>
      </c>
      <c r="G1681" s="13">
        <v>1683.0</v>
      </c>
      <c r="H1681" s="13">
        <v>1130.0</v>
      </c>
    </row>
    <row r="1682">
      <c r="A1682" s="9" t="s">
        <v>349</v>
      </c>
      <c r="B1682" s="7">
        <v>39417.0</v>
      </c>
      <c r="C1682" s="9">
        <v>2007.0</v>
      </c>
      <c r="D1682" s="9" t="s">
        <v>9</v>
      </c>
      <c r="E1682" s="13">
        <v>2174.0</v>
      </c>
      <c r="F1682" s="14">
        <v>12001.0</v>
      </c>
      <c r="G1682" s="13">
        <v>2373.0</v>
      </c>
      <c r="H1682" s="13">
        <v>2171.0</v>
      </c>
    </row>
    <row r="1683">
      <c r="A1683" s="9" t="s">
        <v>349</v>
      </c>
      <c r="B1683" s="7">
        <v>39417.0</v>
      </c>
      <c r="C1683" s="9">
        <v>2007.0</v>
      </c>
      <c r="D1683" s="9" t="s">
        <v>10</v>
      </c>
      <c r="E1683" s="13">
        <v>1163.0</v>
      </c>
      <c r="F1683" s="14">
        <v>13114.0</v>
      </c>
      <c r="G1683" s="13">
        <v>1334.0</v>
      </c>
      <c r="H1683" s="13">
        <v>1116.0</v>
      </c>
    </row>
    <row r="1684">
      <c r="A1684" s="9" t="s">
        <v>349</v>
      </c>
      <c r="B1684" s="7">
        <v>39417.0</v>
      </c>
      <c r="C1684" s="9">
        <v>2007.0</v>
      </c>
      <c r="D1684" s="9" t="s">
        <v>11</v>
      </c>
      <c r="E1684" s="13">
        <v>347.0</v>
      </c>
      <c r="F1684" s="14">
        <v>13000.0</v>
      </c>
      <c r="G1684" s="13">
        <v>431.0</v>
      </c>
      <c r="H1684" s="13">
        <v>340.0</v>
      </c>
    </row>
    <row r="1685">
      <c r="A1685" s="9" t="s">
        <v>349</v>
      </c>
      <c r="B1685" s="7">
        <v>39417.0</v>
      </c>
      <c r="C1685" s="9">
        <v>2007.0</v>
      </c>
      <c r="D1685" s="9" t="s">
        <v>12</v>
      </c>
      <c r="E1685" s="13">
        <v>454.0</v>
      </c>
      <c r="F1685" s="14">
        <v>1012.0</v>
      </c>
      <c r="G1685" s="13">
        <v>767.0</v>
      </c>
      <c r="H1685" s="13">
        <v>418.0</v>
      </c>
    </row>
    <row r="1686">
      <c r="A1686" s="9" t="s">
        <v>349</v>
      </c>
      <c r="B1686" s="7">
        <v>39417.0</v>
      </c>
      <c r="C1686" s="9">
        <v>2007.0</v>
      </c>
      <c r="D1686" s="9" t="s">
        <v>13</v>
      </c>
      <c r="E1686" s="13">
        <v>1088.0</v>
      </c>
      <c r="F1686" s="14">
        <v>15501.0</v>
      </c>
      <c r="G1686" s="13">
        <v>1699.0</v>
      </c>
      <c r="H1686" s="13">
        <v>1081.0</v>
      </c>
    </row>
    <row r="1687">
      <c r="A1687" s="9" t="s">
        <v>350</v>
      </c>
      <c r="B1687" s="7">
        <v>39431.0</v>
      </c>
      <c r="C1687" s="9">
        <v>2007.0</v>
      </c>
      <c r="D1687" s="9" t="s">
        <v>9</v>
      </c>
      <c r="E1687" s="13">
        <v>2162.0</v>
      </c>
      <c r="F1687" s="14">
        <v>14001.0</v>
      </c>
      <c r="G1687" s="13">
        <v>2588.0</v>
      </c>
      <c r="H1687" s="13">
        <v>2089.0</v>
      </c>
    </row>
    <row r="1688">
      <c r="A1688" s="9" t="s">
        <v>350</v>
      </c>
      <c r="B1688" s="7">
        <v>39431.0</v>
      </c>
      <c r="C1688" s="9">
        <v>2007.0</v>
      </c>
      <c r="D1688" s="9" t="s">
        <v>10</v>
      </c>
      <c r="E1688" s="13">
        <v>1125.0</v>
      </c>
      <c r="F1688" s="14">
        <v>15802.0</v>
      </c>
      <c r="G1688" s="13">
        <v>1578.0</v>
      </c>
      <c r="H1688" s="13">
        <v>1106.0</v>
      </c>
    </row>
    <row r="1689">
      <c r="A1689" s="9" t="s">
        <v>350</v>
      </c>
      <c r="B1689" s="7">
        <v>39431.0</v>
      </c>
      <c r="C1689" s="9">
        <v>2007.0</v>
      </c>
      <c r="D1689" s="9" t="s">
        <v>11</v>
      </c>
      <c r="E1689" s="13">
        <v>344.0</v>
      </c>
      <c r="F1689" s="14">
        <v>11851.0</v>
      </c>
      <c r="G1689" s="13">
        <v>452.0</v>
      </c>
      <c r="H1689" s="13">
        <v>340.0</v>
      </c>
    </row>
    <row r="1690">
      <c r="A1690" s="9" t="s">
        <v>350</v>
      </c>
      <c r="B1690" s="7">
        <v>39431.0</v>
      </c>
      <c r="C1690" s="9">
        <v>2007.0</v>
      </c>
      <c r="D1690" s="9" t="s">
        <v>12</v>
      </c>
      <c r="E1690" s="13">
        <v>477.0</v>
      </c>
      <c r="F1690" s="14">
        <v>889.0</v>
      </c>
      <c r="G1690" s="13">
        <v>634.0</v>
      </c>
      <c r="H1690" s="13">
        <v>473.0</v>
      </c>
    </row>
    <row r="1691">
      <c r="A1691" s="9" t="s">
        <v>350</v>
      </c>
      <c r="B1691" s="7">
        <v>39431.0</v>
      </c>
      <c r="C1691" s="9">
        <v>2007.0</v>
      </c>
      <c r="D1691" s="9" t="s">
        <v>13</v>
      </c>
      <c r="E1691" s="13">
        <v>1104.0</v>
      </c>
      <c r="F1691" s="14">
        <v>16000.0</v>
      </c>
      <c r="G1691" s="13">
        <v>1564.0</v>
      </c>
      <c r="H1691" s="13">
        <v>1022.0</v>
      </c>
    </row>
    <row r="1692">
      <c r="A1692" s="9" t="s">
        <v>351</v>
      </c>
      <c r="B1692" s="7">
        <v>38718.0</v>
      </c>
      <c r="C1692" s="9">
        <v>2006.0</v>
      </c>
      <c r="D1692" s="9" t="s">
        <v>9</v>
      </c>
      <c r="E1692" s="13">
        <v>2787.0</v>
      </c>
      <c r="F1692" s="14">
        <v>10602.0</v>
      </c>
      <c r="G1692" s="13">
        <v>3076.0</v>
      </c>
      <c r="H1692" s="13">
        <v>2778.0</v>
      </c>
    </row>
    <row r="1693">
      <c r="A1693" s="9" t="s">
        <v>351</v>
      </c>
      <c r="B1693" s="7">
        <v>38718.0</v>
      </c>
      <c r="C1693" s="9">
        <v>2006.0</v>
      </c>
      <c r="D1693" s="9" t="s">
        <v>10</v>
      </c>
      <c r="E1693" s="13">
        <v>1277.0</v>
      </c>
      <c r="F1693" s="14">
        <v>11602.0</v>
      </c>
      <c r="G1693" s="13">
        <v>1876.0</v>
      </c>
      <c r="H1693" s="13">
        <v>1277.0</v>
      </c>
    </row>
    <row r="1694">
      <c r="A1694" s="9" t="s">
        <v>351</v>
      </c>
      <c r="B1694" s="7">
        <v>38718.0</v>
      </c>
      <c r="C1694" s="9">
        <v>2006.0</v>
      </c>
      <c r="D1694" s="9" t="s">
        <v>11</v>
      </c>
      <c r="E1694" s="13">
        <v>607.0</v>
      </c>
      <c r="F1694" s="14">
        <v>5889.0</v>
      </c>
      <c r="G1694" s="13">
        <v>676.0</v>
      </c>
      <c r="H1694" s="13">
        <v>602.0</v>
      </c>
    </row>
    <row r="1695">
      <c r="A1695" s="9" t="s">
        <v>351</v>
      </c>
      <c r="B1695" s="7">
        <v>38718.0</v>
      </c>
      <c r="C1695" s="9">
        <v>2006.0</v>
      </c>
      <c r="D1695" s="9" t="s">
        <v>12</v>
      </c>
      <c r="E1695" s="13">
        <v>513.0</v>
      </c>
      <c r="F1695" s="14">
        <v>479.0</v>
      </c>
      <c r="G1695" s="13">
        <v>575.0</v>
      </c>
      <c r="H1695" s="13">
        <v>511.0</v>
      </c>
    </row>
    <row r="1696">
      <c r="A1696" s="9" t="s">
        <v>351</v>
      </c>
      <c r="B1696" s="7">
        <v>38718.0</v>
      </c>
      <c r="C1696" s="9">
        <v>2006.0</v>
      </c>
      <c r="D1696" s="9" t="s">
        <v>13</v>
      </c>
      <c r="E1696" s="13">
        <v>1403.0</v>
      </c>
      <c r="F1696" s="14">
        <v>11701.0</v>
      </c>
      <c r="G1696" s="13">
        <v>1859.0</v>
      </c>
      <c r="H1696" s="13">
        <v>1401.0</v>
      </c>
    </row>
    <row r="1697">
      <c r="A1697" s="9" t="s">
        <v>352</v>
      </c>
      <c r="B1697" s="7">
        <v>38732.0</v>
      </c>
      <c r="C1697" s="9">
        <v>2006.0</v>
      </c>
      <c r="D1697" s="9" t="s">
        <v>9</v>
      </c>
      <c r="E1697" s="13">
        <v>2785.0</v>
      </c>
      <c r="F1697" s="14">
        <v>8009.0</v>
      </c>
      <c r="G1697" s="13">
        <v>3213.0</v>
      </c>
      <c r="H1697" s="13">
        <v>2783.0</v>
      </c>
    </row>
    <row r="1698">
      <c r="A1698" s="9" t="s">
        <v>352</v>
      </c>
      <c r="B1698" s="7">
        <v>38732.0</v>
      </c>
      <c r="C1698" s="9">
        <v>2006.0</v>
      </c>
      <c r="D1698" s="9" t="s">
        <v>10</v>
      </c>
      <c r="E1698" s="13">
        <v>1275.0</v>
      </c>
      <c r="F1698" s="14">
        <v>9603.0</v>
      </c>
      <c r="G1698" s="13">
        <v>1483.0</v>
      </c>
      <c r="H1698" s="13">
        <v>1266.0</v>
      </c>
    </row>
    <row r="1699">
      <c r="A1699" s="9" t="s">
        <v>352</v>
      </c>
      <c r="B1699" s="7">
        <v>38732.0</v>
      </c>
      <c r="C1699" s="9">
        <v>2006.0</v>
      </c>
      <c r="D1699" s="9" t="s">
        <v>11</v>
      </c>
      <c r="E1699" s="13">
        <v>595.0</v>
      </c>
      <c r="F1699" s="14">
        <v>6302.0</v>
      </c>
      <c r="G1699" s="13">
        <v>826.0</v>
      </c>
      <c r="H1699" s="13">
        <v>594.0</v>
      </c>
    </row>
    <row r="1700">
      <c r="A1700" s="9" t="s">
        <v>352</v>
      </c>
      <c r="B1700" s="7">
        <v>38732.0</v>
      </c>
      <c r="C1700" s="9">
        <v>2006.0</v>
      </c>
      <c r="D1700" s="9" t="s">
        <v>12</v>
      </c>
      <c r="E1700" s="13">
        <v>531.0</v>
      </c>
      <c r="F1700" s="14">
        <v>401.0</v>
      </c>
      <c r="G1700" s="13">
        <v>664.0</v>
      </c>
      <c r="H1700" s="13">
        <v>530.0</v>
      </c>
    </row>
    <row r="1701">
      <c r="A1701" s="9" t="s">
        <v>352</v>
      </c>
      <c r="B1701" s="7">
        <v>38732.0</v>
      </c>
      <c r="C1701" s="9">
        <v>2006.0</v>
      </c>
      <c r="D1701" s="9" t="s">
        <v>13</v>
      </c>
      <c r="E1701" s="13">
        <v>1402.0</v>
      </c>
      <c r="F1701" s="14">
        <v>9801.0</v>
      </c>
      <c r="G1701" s="13">
        <v>1655.0</v>
      </c>
      <c r="H1701" s="13">
        <v>1399.0</v>
      </c>
    </row>
    <row r="1702">
      <c r="A1702" s="9" t="s">
        <v>353</v>
      </c>
      <c r="B1702" s="7">
        <v>38749.0</v>
      </c>
      <c r="C1702" s="9">
        <v>2006.0</v>
      </c>
      <c r="D1702" s="9" t="s">
        <v>9</v>
      </c>
      <c r="E1702" s="13">
        <v>2794.0</v>
      </c>
      <c r="F1702" s="14">
        <v>10284.0</v>
      </c>
      <c r="G1702" s="13">
        <v>5517.0</v>
      </c>
      <c r="H1702" s="13">
        <v>2787.0</v>
      </c>
    </row>
    <row r="1703">
      <c r="A1703" s="9" t="s">
        <v>353</v>
      </c>
      <c r="B1703" s="7">
        <v>38749.0</v>
      </c>
      <c r="C1703" s="9">
        <v>2006.0</v>
      </c>
      <c r="D1703" s="9" t="s">
        <v>10</v>
      </c>
      <c r="E1703" s="13">
        <v>1265.0</v>
      </c>
      <c r="F1703" s="14">
        <v>9501.0</v>
      </c>
      <c r="G1703" s="13">
        <v>1726.0</v>
      </c>
      <c r="H1703" s="13">
        <v>1262.0</v>
      </c>
    </row>
    <row r="1704">
      <c r="A1704" s="9" t="s">
        <v>353</v>
      </c>
      <c r="B1704" s="7">
        <v>38749.0</v>
      </c>
      <c r="C1704" s="9">
        <v>2006.0</v>
      </c>
      <c r="D1704" s="9" t="s">
        <v>11</v>
      </c>
      <c r="E1704" s="13">
        <v>593.0</v>
      </c>
      <c r="F1704" s="14">
        <v>7296.0</v>
      </c>
      <c r="G1704" s="13">
        <v>841.0</v>
      </c>
      <c r="H1704" s="13">
        <v>585.0</v>
      </c>
    </row>
    <row r="1705">
      <c r="A1705" s="9" t="s">
        <v>353</v>
      </c>
      <c r="B1705" s="7">
        <v>38749.0</v>
      </c>
      <c r="C1705" s="9">
        <v>2006.0</v>
      </c>
      <c r="D1705" s="9" t="s">
        <v>12</v>
      </c>
      <c r="E1705" s="13">
        <v>508.0</v>
      </c>
      <c r="F1705" s="14">
        <v>452.0</v>
      </c>
      <c r="G1705" s="13">
        <v>644.0</v>
      </c>
      <c r="H1705" s="13">
        <v>499.0</v>
      </c>
    </row>
    <row r="1706">
      <c r="A1706" s="9" t="s">
        <v>353</v>
      </c>
      <c r="B1706" s="7">
        <v>38749.0</v>
      </c>
      <c r="C1706" s="9">
        <v>2006.0</v>
      </c>
      <c r="D1706" s="9" t="s">
        <v>13</v>
      </c>
      <c r="E1706" s="13">
        <v>1397.0</v>
      </c>
      <c r="F1706" s="14">
        <v>9275.0</v>
      </c>
      <c r="G1706" s="13">
        <v>1785.0</v>
      </c>
      <c r="H1706" s="13">
        <v>1397.0</v>
      </c>
    </row>
    <row r="1707">
      <c r="A1707" s="9" t="s">
        <v>354</v>
      </c>
      <c r="B1707" s="7">
        <v>38763.0</v>
      </c>
      <c r="C1707" s="9">
        <v>2006.0</v>
      </c>
      <c r="D1707" s="9" t="s">
        <v>9</v>
      </c>
      <c r="E1707" s="13">
        <v>2787.0</v>
      </c>
      <c r="F1707" s="14">
        <v>10103.0</v>
      </c>
      <c r="G1707" s="13">
        <v>5030.0</v>
      </c>
      <c r="H1707" s="13">
        <v>2779.0</v>
      </c>
    </row>
    <row r="1708">
      <c r="A1708" s="9" t="s">
        <v>354</v>
      </c>
      <c r="B1708" s="7">
        <v>38763.0</v>
      </c>
      <c r="C1708" s="9">
        <v>2006.0</v>
      </c>
      <c r="D1708" s="9" t="s">
        <v>10</v>
      </c>
      <c r="E1708" s="13">
        <v>1274.0</v>
      </c>
      <c r="F1708" s="14">
        <v>10489.0</v>
      </c>
      <c r="G1708" s="13">
        <v>1866.0</v>
      </c>
      <c r="H1708" s="13">
        <v>1271.0</v>
      </c>
    </row>
    <row r="1709">
      <c r="A1709" s="9" t="s">
        <v>354</v>
      </c>
      <c r="B1709" s="7">
        <v>38763.0</v>
      </c>
      <c r="C1709" s="9">
        <v>2006.0</v>
      </c>
      <c r="D1709" s="9" t="s">
        <v>11</v>
      </c>
      <c r="E1709" s="13">
        <v>588.0</v>
      </c>
      <c r="F1709" s="14">
        <v>8313.0</v>
      </c>
      <c r="G1709" s="13">
        <v>759.0</v>
      </c>
      <c r="H1709" s="13">
        <v>585.0</v>
      </c>
    </row>
    <row r="1710">
      <c r="A1710" s="9" t="s">
        <v>354</v>
      </c>
      <c r="B1710" s="7">
        <v>38763.0</v>
      </c>
      <c r="C1710" s="9">
        <v>2006.0</v>
      </c>
      <c r="D1710" s="9" t="s">
        <v>12</v>
      </c>
      <c r="E1710" s="13">
        <v>507.0</v>
      </c>
      <c r="F1710" s="14">
        <v>495.0</v>
      </c>
      <c r="G1710" s="13">
        <v>599.0</v>
      </c>
      <c r="H1710" s="13">
        <v>505.0</v>
      </c>
    </row>
    <row r="1711">
      <c r="A1711" s="9" t="s">
        <v>354</v>
      </c>
      <c r="B1711" s="7">
        <v>38763.0</v>
      </c>
      <c r="C1711" s="9">
        <v>2006.0</v>
      </c>
      <c r="D1711" s="9" t="s">
        <v>13</v>
      </c>
      <c r="E1711" s="13">
        <v>1397.0</v>
      </c>
      <c r="F1711" s="14">
        <v>10400.0</v>
      </c>
      <c r="G1711" s="13">
        <v>2080.0</v>
      </c>
      <c r="H1711" s="13">
        <v>1396.0</v>
      </c>
    </row>
    <row r="1712">
      <c r="A1712" s="9" t="s">
        <v>355</v>
      </c>
      <c r="B1712" s="7">
        <v>38777.0</v>
      </c>
      <c r="C1712" s="9">
        <v>2006.0</v>
      </c>
      <c r="D1712" s="9" t="s">
        <v>9</v>
      </c>
      <c r="E1712" s="13">
        <v>2792.0</v>
      </c>
      <c r="F1712" s="14">
        <v>11199.0</v>
      </c>
      <c r="G1712" s="13">
        <v>5001.0</v>
      </c>
      <c r="H1712" s="13">
        <v>2786.0</v>
      </c>
    </row>
    <row r="1713">
      <c r="A1713" s="9" t="s">
        <v>355</v>
      </c>
      <c r="B1713" s="7">
        <v>38777.0</v>
      </c>
      <c r="C1713" s="9">
        <v>2006.0</v>
      </c>
      <c r="D1713" s="9" t="s">
        <v>10</v>
      </c>
      <c r="E1713" s="13">
        <v>1268.0</v>
      </c>
      <c r="F1713" s="14">
        <v>12555.0</v>
      </c>
      <c r="G1713" s="13">
        <v>1926.0</v>
      </c>
      <c r="H1713" s="13">
        <v>1268.0</v>
      </c>
    </row>
    <row r="1714">
      <c r="A1714" s="9" t="s">
        <v>355</v>
      </c>
      <c r="B1714" s="7">
        <v>38777.0</v>
      </c>
      <c r="C1714" s="9">
        <v>2006.0</v>
      </c>
      <c r="D1714" s="9" t="s">
        <v>11</v>
      </c>
      <c r="E1714" s="13">
        <v>596.0</v>
      </c>
      <c r="F1714" s="14">
        <v>8430.0</v>
      </c>
      <c r="G1714" s="13">
        <v>749.0</v>
      </c>
      <c r="H1714" s="13">
        <v>588.0</v>
      </c>
    </row>
    <row r="1715">
      <c r="A1715" s="9" t="s">
        <v>355</v>
      </c>
      <c r="B1715" s="7">
        <v>38777.0</v>
      </c>
      <c r="C1715" s="9">
        <v>2006.0</v>
      </c>
      <c r="D1715" s="9" t="s">
        <v>12</v>
      </c>
      <c r="E1715" s="13">
        <v>515.0</v>
      </c>
      <c r="F1715" s="14">
        <v>609.0</v>
      </c>
      <c r="G1715" s="13">
        <v>697.0</v>
      </c>
      <c r="H1715" s="13">
        <v>489.0</v>
      </c>
    </row>
    <row r="1716">
      <c r="A1716" s="9" t="s">
        <v>355</v>
      </c>
      <c r="B1716" s="7">
        <v>38777.0</v>
      </c>
      <c r="C1716" s="9">
        <v>2006.0</v>
      </c>
      <c r="D1716" s="9" t="s">
        <v>13</v>
      </c>
      <c r="E1716" s="13">
        <v>1395.0</v>
      </c>
      <c r="F1716" s="14">
        <v>12697.0</v>
      </c>
      <c r="G1716" s="13">
        <v>2102.0</v>
      </c>
      <c r="H1716" s="13">
        <v>1387.0</v>
      </c>
    </row>
    <row r="1717">
      <c r="A1717" s="9" t="s">
        <v>356</v>
      </c>
      <c r="B1717" s="7">
        <v>38791.0</v>
      </c>
      <c r="C1717" s="9">
        <v>2006.0</v>
      </c>
      <c r="D1717" s="9" t="s">
        <v>9</v>
      </c>
      <c r="E1717" s="13">
        <v>2792.0</v>
      </c>
      <c r="F1717" s="14">
        <v>11904.0</v>
      </c>
      <c r="G1717" s="13">
        <v>4381.0</v>
      </c>
      <c r="H1717" s="13">
        <v>2784.0</v>
      </c>
    </row>
    <row r="1718">
      <c r="A1718" s="9" t="s">
        <v>356</v>
      </c>
      <c r="B1718" s="7">
        <v>38791.0</v>
      </c>
      <c r="C1718" s="9">
        <v>2006.0</v>
      </c>
      <c r="D1718" s="9" t="s">
        <v>10</v>
      </c>
      <c r="E1718" s="13">
        <v>1267.0</v>
      </c>
      <c r="F1718" s="14">
        <v>13556.0</v>
      </c>
      <c r="G1718" s="13">
        <v>1830.0</v>
      </c>
      <c r="H1718" s="13">
        <v>1265.0</v>
      </c>
    </row>
    <row r="1719">
      <c r="A1719" s="9" t="s">
        <v>356</v>
      </c>
      <c r="B1719" s="7">
        <v>38791.0</v>
      </c>
      <c r="C1719" s="9">
        <v>2006.0</v>
      </c>
      <c r="D1719" s="9" t="s">
        <v>11</v>
      </c>
      <c r="E1719" s="13">
        <v>590.0</v>
      </c>
      <c r="F1719" s="14">
        <v>8600.0</v>
      </c>
      <c r="G1719" s="13">
        <v>748.0</v>
      </c>
      <c r="H1719" s="13">
        <v>564.0</v>
      </c>
    </row>
    <row r="1720">
      <c r="A1720" s="9" t="s">
        <v>356</v>
      </c>
      <c r="B1720" s="7">
        <v>38791.0</v>
      </c>
      <c r="C1720" s="9">
        <v>2006.0</v>
      </c>
      <c r="D1720" s="9" t="s">
        <v>12</v>
      </c>
      <c r="E1720" s="13">
        <v>508.0</v>
      </c>
      <c r="F1720" s="14">
        <v>789.0</v>
      </c>
      <c r="G1720" s="13">
        <v>804.0</v>
      </c>
      <c r="H1720" s="13">
        <v>483.0</v>
      </c>
    </row>
    <row r="1721">
      <c r="A1721" s="9" t="s">
        <v>356</v>
      </c>
      <c r="B1721" s="7">
        <v>38791.0</v>
      </c>
      <c r="C1721" s="9">
        <v>2006.0</v>
      </c>
      <c r="D1721" s="9" t="s">
        <v>13</v>
      </c>
      <c r="E1721" s="13">
        <v>1395.0</v>
      </c>
      <c r="F1721" s="14">
        <v>13689.0</v>
      </c>
      <c r="G1721" s="13">
        <v>2000.0</v>
      </c>
      <c r="H1721" s="13">
        <v>1394.0</v>
      </c>
    </row>
    <row r="1722">
      <c r="A1722" s="9" t="s">
        <v>357</v>
      </c>
      <c r="B1722" s="7">
        <v>38808.0</v>
      </c>
      <c r="C1722" s="9">
        <v>2006.0</v>
      </c>
      <c r="D1722" s="9" t="s">
        <v>9</v>
      </c>
      <c r="E1722" s="13">
        <v>2222.0</v>
      </c>
      <c r="F1722" s="14">
        <v>11901.0</v>
      </c>
      <c r="G1722" s="13">
        <v>3183.0</v>
      </c>
      <c r="H1722" s="13">
        <v>2215.0</v>
      </c>
    </row>
    <row r="1723">
      <c r="A1723" s="9" t="s">
        <v>357</v>
      </c>
      <c r="B1723" s="7">
        <v>38808.0</v>
      </c>
      <c r="C1723" s="9">
        <v>2006.0</v>
      </c>
      <c r="D1723" s="9" t="s">
        <v>10</v>
      </c>
      <c r="E1723" s="13">
        <v>1084.0</v>
      </c>
      <c r="F1723" s="14">
        <v>13402.0</v>
      </c>
      <c r="G1723" s="13">
        <v>1420.0</v>
      </c>
      <c r="H1723" s="13">
        <v>1079.0</v>
      </c>
    </row>
    <row r="1724">
      <c r="A1724" s="9" t="s">
        <v>357</v>
      </c>
      <c r="B1724" s="7">
        <v>38808.0</v>
      </c>
      <c r="C1724" s="9">
        <v>2006.0</v>
      </c>
      <c r="D1724" s="9" t="s">
        <v>11</v>
      </c>
      <c r="E1724" s="13">
        <v>571.0</v>
      </c>
      <c r="F1724" s="14">
        <v>10059.0</v>
      </c>
      <c r="G1724" s="13">
        <v>781.0</v>
      </c>
      <c r="H1724" s="13">
        <v>566.0</v>
      </c>
    </row>
    <row r="1725">
      <c r="A1725" s="9" t="s">
        <v>357</v>
      </c>
      <c r="B1725" s="7">
        <v>38808.0</v>
      </c>
      <c r="C1725" s="9">
        <v>2006.0</v>
      </c>
      <c r="D1725" s="9" t="s">
        <v>12</v>
      </c>
      <c r="E1725" s="13">
        <v>514.0</v>
      </c>
      <c r="F1725" s="14">
        <v>851.0</v>
      </c>
      <c r="G1725" s="13">
        <v>662.0</v>
      </c>
      <c r="H1725" s="13">
        <v>513.0</v>
      </c>
    </row>
    <row r="1726">
      <c r="A1726" s="9" t="s">
        <v>357</v>
      </c>
      <c r="B1726" s="7">
        <v>38808.0</v>
      </c>
      <c r="C1726" s="9">
        <v>2006.0</v>
      </c>
      <c r="D1726" s="9" t="s">
        <v>13</v>
      </c>
      <c r="E1726" s="13">
        <v>1119.0</v>
      </c>
      <c r="F1726" s="14">
        <v>13301.0</v>
      </c>
      <c r="G1726" s="13">
        <v>1657.0</v>
      </c>
      <c r="H1726" s="13">
        <v>1112.0</v>
      </c>
    </row>
    <row r="1727">
      <c r="A1727" s="9" t="s">
        <v>358</v>
      </c>
      <c r="B1727" s="7">
        <v>38822.0</v>
      </c>
      <c r="C1727" s="9">
        <v>2006.0</v>
      </c>
      <c r="D1727" s="9" t="s">
        <v>9</v>
      </c>
      <c r="E1727" s="13">
        <v>2225.0</v>
      </c>
      <c r="F1727" s="14">
        <v>11901.0</v>
      </c>
      <c r="G1727" s="13">
        <v>2762.0</v>
      </c>
      <c r="H1727" s="13">
        <v>2220.0</v>
      </c>
    </row>
    <row r="1728">
      <c r="A1728" s="9" t="s">
        <v>358</v>
      </c>
      <c r="B1728" s="7">
        <v>38822.0</v>
      </c>
      <c r="C1728" s="9">
        <v>2006.0</v>
      </c>
      <c r="D1728" s="9" t="s">
        <v>10</v>
      </c>
      <c r="E1728" s="13">
        <v>1086.0</v>
      </c>
      <c r="F1728" s="14">
        <v>13101.0</v>
      </c>
      <c r="G1728" s="13">
        <v>1299.0</v>
      </c>
      <c r="H1728" s="13">
        <v>1079.0</v>
      </c>
    </row>
    <row r="1729">
      <c r="A1729" s="9" t="s">
        <v>358</v>
      </c>
      <c r="B1729" s="7">
        <v>38822.0</v>
      </c>
      <c r="C1729" s="9">
        <v>2006.0</v>
      </c>
      <c r="D1729" s="9" t="s">
        <v>11</v>
      </c>
      <c r="E1729" s="13">
        <v>590.0</v>
      </c>
      <c r="F1729" s="14">
        <v>11301.0</v>
      </c>
      <c r="G1729" s="13">
        <v>784.0</v>
      </c>
      <c r="H1729" s="13">
        <v>581.0</v>
      </c>
    </row>
    <row r="1730">
      <c r="A1730" s="9" t="s">
        <v>358</v>
      </c>
      <c r="B1730" s="7">
        <v>38822.0</v>
      </c>
      <c r="C1730" s="9">
        <v>2006.0</v>
      </c>
      <c r="D1730" s="9" t="s">
        <v>12</v>
      </c>
      <c r="E1730" s="13">
        <v>513.0</v>
      </c>
      <c r="F1730" s="14">
        <v>756.0</v>
      </c>
      <c r="G1730" s="13">
        <v>709.0</v>
      </c>
      <c r="H1730" s="13">
        <v>510.0</v>
      </c>
    </row>
    <row r="1731">
      <c r="A1731" s="9" t="s">
        <v>358</v>
      </c>
      <c r="B1731" s="7">
        <v>38822.0</v>
      </c>
      <c r="C1731" s="9">
        <v>2006.0</v>
      </c>
      <c r="D1731" s="9" t="s">
        <v>13</v>
      </c>
      <c r="E1731" s="13">
        <v>1112.0</v>
      </c>
      <c r="F1731" s="14">
        <v>13000.0</v>
      </c>
      <c r="G1731" s="13">
        <v>1514.0</v>
      </c>
      <c r="H1731" s="13">
        <v>1047.0</v>
      </c>
    </row>
    <row r="1732">
      <c r="A1732" s="9" t="s">
        <v>359</v>
      </c>
      <c r="B1732" s="7">
        <v>38838.0</v>
      </c>
      <c r="C1732" s="9">
        <v>2006.0</v>
      </c>
      <c r="D1732" s="9" t="s">
        <v>9</v>
      </c>
      <c r="E1732" s="13">
        <v>2223.0</v>
      </c>
      <c r="F1732" s="14">
        <v>10003.0</v>
      </c>
      <c r="G1732" s="13">
        <v>2426.0</v>
      </c>
      <c r="H1732" s="13">
        <v>2222.0</v>
      </c>
    </row>
    <row r="1733">
      <c r="A1733" s="9" t="s">
        <v>359</v>
      </c>
      <c r="B1733" s="7">
        <v>38838.0</v>
      </c>
      <c r="C1733" s="9">
        <v>2006.0</v>
      </c>
      <c r="D1733" s="9" t="s">
        <v>10</v>
      </c>
      <c r="E1733" s="13">
        <v>1089.0</v>
      </c>
      <c r="F1733" s="14">
        <v>11519.0</v>
      </c>
      <c r="G1733" s="13">
        <v>1293.0</v>
      </c>
      <c r="H1733" s="13">
        <v>1077.0</v>
      </c>
    </row>
    <row r="1734">
      <c r="A1734" s="9" t="s">
        <v>359</v>
      </c>
      <c r="B1734" s="7">
        <v>38838.0</v>
      </c>
      <c r="C1734" s="9">
        <v>2006.0</v>
      </c>
      <c r="D1734" s="9" t="s">
        <v>11</v>
      </c>
      <c r="E1734" s="13">
        <v>568.0</v>
      </c>
      <c r="F1734" s="14">
        <v>12101.0</v>
      </c>
      <c r="G1734" s="13">
        <v>727.0</v>
      </c>
      <c r="H1734" s="13">
        <v>564.0</v>
      </c>
    </row>
    <row r="1735">
      <c r="A1735" s="9" t="s">
        <v>359</v>
      </c>
      <c r="B1735" s="7">
        <v>38838.0</v>
      </c>
      <c r="C1735" s="9">
        <v>2006.0</v>
      </c>
      <c r="D1735" s="9" t="s">
        <v>12</v>
      </c>
      <c r="E1735" s="13">
        <v>489.0</v>
      </c>
      <c r="F1735" s="14">
        <v>802.0</v>
      </c>
      <c r="G1735" s="13">
        <v>611.0</v>
      </c>
      <c r="H1735" s="13">
        <v>489.0</v>
      </c>
    </row>
    <row r="1736">
      <c r="A1736" s="9" t="s">
        <v>359</v>
      </c>
      <c r="B1736" s="7">
        <v>38838.0</v>
      </c>
      <c r="C1736" s="9">
        <v>2006.0</v>
      </c>
      <c r="D1736" s="9" t="s">
        <v>13</v>
      </c>
      <c r="E1736" s="13">
        <v>1118.0</v>
      </c>
      <c r="F1736" s="14">
        <v>12402.0</v>
      </c>
      <c r="G1736" s="13">
        <v>1475.0</v>
      </c>
      <c r="H1736" s="13">
        <v>1110.0</v>
      </c>
    </row>
    <row r="1737">
      <c r="A1737" s="9" t="s">
        <v>360</v>
      </c>
      <c r="B1737" s="7">
        <v>38852.0</v>
      </c>
      <c r="C1737" s="9">
        <v>2006.0</v>
      </c>
      <c r="D1737" s="9" t="s">
        <v>9</v>
      </c>
      <c r="E1737" s="13">
        <v>2222.0</v>
      </c>
      <c r="F1737" s="14">
        <v>10100.0</v>
      </c>
      <c r="G1737" s="13">
        <v>2473.0</v>
      </c>
      <c r="H1737" s="13">
        <v>2222.0</v>
      </c>
    </row>
    <row r="1738">
      <c r="A1738" s="9" t="s">
        <v>360</v>
      </c>
      <c r="B1738" s="7">
        <v>38852.0</v>
      </c>
      <c r="C1738" s="9">
        <v>2006.0</v>
      </c>
      <c r="D1738" s="9" t="s">
        <v>10</v>
      </c>
      <c r="E1738" s="13">
        <v>1091.0</v>
      </c>
      <c r="F1738" s="14">
        <v>11801.0</v>
      </c>
      <c r="G1738" s="13">
        <v>1337.0</v>
      </c>
      <c r="H1738" s="13">
        <v>1087.0</v>
      </c>
    </row>
    <row r="1739">
      <c r="A1739" s="9" t="s">
        <v>360</v>
      </c>
      <c r="B1739" s="7">
        <v>38852.0</v>
      </c>
      <c r="C1739" s="9">
        <v>2006.0</v>
      </c>
      <c r="D1739" s="9" t="s">
        <v>11</v>
      </c>
      <c r="E1739" s="13">
        <v>573.0</v>
      </c>
      <c r="F1739" s="14">
        <v>11100.0</v>
      </c>
      <c r="G1739" s="13">
        <v>710.0</v>
      </c>
      <c r="H1739" s="13">
        <v>566.0</v>
      </c>
    </row>
    <row r="1740">
      <c r="A1740" s="9" t="s">
        <v>360</v>
      </c>
      <c r="B1740" s="7">
        <v>38852.0</v>
      </c>
      <c r="C1740" s="9">
        <v>2006.0</v>
      </c>
      <c r="D1740" s="9" t="s">
        <v>12</v>
      </c>
      <c r="E1740" s="13">
        <v>491.0</v>
      </c>
      <c r="F1740" s="14">
        <v>809.0</v>
      </c>
      <c r="G1740" s="13">
        <v>563.0</v>
      </c>
      <c r="H1740" s="13">
        <v>490.0</v>
      </c>
    </row>
    <row r="1741">
      <c r="A1741" s="9" t="s">
        <v>360</v>
      </c>
      <c r="B1741" s="7">
        <v>38852.0</v>
      </c>
      <c r="C1741" s="9">
        <v>2006.0</v>
      </c>
      <c r="D1741" s="9" t="s">
        <v>13</v>
      </c>
      <c r="E1741" s="13">
        <v>1176.0</v>
      </c>
      <c r="F1741" s="14">
        <v>11717.0</v>
      </c>
      <c r="G1741" s="13">
        <v>1570.0</v>
      </c>
      <c r="H1741" s="13">
        <v>1176.0</v>
      </c>
    </row>
    <row r="1742">
      <c r="A1742" s="9" t="s">
        <v>361</v>
      </c>
      <c r="B1742" s="7">
        <v>38869.0</v>
      </c>
      <c r="C1742" s="9">
        <v>2006.0</v>
      </c>
      <c r="D1742" s="9" t="s">
        <v>9</v>
      </c>
      <c r="E1742" s="13">
        <v>2217.0</v>
      </c>
      <c r="F1742" s="14">
        <v>11202.0</v>
      </c>
      <c r="G1742" s="13">
        <v>2688.0</v>
      </c>
      <c r="H1742" s="13">
        <v>2217.0</v>
      </c>
    </row>
    <row r="1743">
      <c r="A1743" s="9" t="s">
        <v>361</v>
      </c>
      <c r="B1743" s="7">
        <v>38869.0</v>
      </c>
      <c r="C1743" s="9">
        <v>2006.0</v>
      </c>
      <c r="D1743" s="9" t="s">
        <v>10</v>
      </c>
      <c r="E1743" s="13">
        <v>1096.0</v>
      </c>
      <c r="F1743" s="14">
        <v>12200.0</v>
      </c>
      <c r="G1743" s="13">
        <v>1426.0</v>
      </c>
      <c r="H1743" s="13">
        <v>1096.0</v>
      </c>
    </row>
    <row r="1744">
      <c r="A1744" s="9" t="s">
        <v>361</v>
      </c>
      <c r="B1744" s="7">
        <v>38869.0</v>
      </c>
      <c r="C1744" s="9">
        <v>2006.0</v>
      </c>
      <c r="D1744" s="9" t="s">
        <v>11</v>
      </c>
      <c r="E1744" s="13">
        <v>567.0</v>
      </c>
      <c r="F1744" s="14">
        <v>8657.0</v>
      </c>
      <c r="G1744" s="13">
        <v>672.0</v>
      </c>
      <c r="H1744" s="13">
        <v>567.0</v>
      </c>
    </row>
    <row r="1745">
      <c r="A1745" s="9" t="s">
        <v>361</v>
      </c>
      <c r="B1745" s="7">
        <v>38869.0</v>
      </c>
      <c r="C1745" s="9">
        <v>2006.0</v>
      </c>
      <c r="D1745" s="9" t="s">
        <v>12</v>
      </c>
      <c r="E1745" s="13">
        <v>488.0</v>
      </c>
      <c r="F1745" s="14">
        <v>1001.0</v>
      </c>
      <c r="G1745" s="13">
        <v>707.0</v>
      </c>
      <c r="H1745" s="13">
        <v>399.0</v>
      </c>
    </row>
    <row r="1746">
      <c r="A1746" s="9" t="s">
        <v>361</v>
      </c>
      <c r="B1746" s="7">
        <v>38869.0</v>
      </c>
      <c r="C1746" s="9">
        <v>2006.0</v>
      </c>
      <c r="D1746" s="9" t="s">
        <v>13</v>
      </c>
      <c r="E1746" s="13">
        <v>1119.0</v>
      </c>
      <c r="F1746" s="14">
        <v>12000.0</v>
      </c>
      <c r="G1746" s="13">
        <v>1933.0</v>
      </c>
      <c r="H1746" s="13">
        <v>1083.0</v>
      </c>
    </row>
    <row r="1747">
      <c r="A1747" s="9" t="s">
        <v>362</v>
      </c>
      <c r="B1747" s="7">
        <v>38883.0</v>
      </c>
      <c r="C1747" s="9">
        <v>2006.0</v>
      </c>
      <c r="D1747" s="9" t="s">
        <v>9</v>
      </c>
      <c r="E1747" s="13">
        <v>2217.0</v>
      </c>
      <c r="F1747" s="14">
        <v>9301.0</v>
      </c>
      <c r="G1747" s="13">
        <v>2393.0</v>
      </c>
      <c r="H1747" s="13">
        <v>2213.0</v>
      </c>
    </row>
    <row r="1748">
      <c r="A1748" s="9" t="s">
        <v>362</v>
      </c>
      <c r="B1748" s="7">
        <v>38883.0</v>
      </c>
      <c r="C1748" s="9">
        <v>2006.0</v>
      </c>
      <c r="D1748" s="9" t="s">
        <v>10</v>
      </c>
      <c r="E1748" s="13">
        <v>1088.0</v>
      </c>
      <c r="F1748" s="14">
        <v>11001.0</v>
      </c>
      <c r="G1748" s="13">
        <v>1256.0</v>
      </c>
      <c r="H1748" s="13">
        <v>1084.0</v>
      </c>
    </row>
    <row r="1749">
      <c r="A1749" s="9" t="s">
        <v>362</v>
      </c>
      <c r="B1749" s="7">
        <v>38883.0</v>
      </c>
      <c r="C1749" s="9">
        <v>2006.0</v>
      </c>
      <c r="D1749" s="9" t="s">
        <v>11</v>
      </c>
      <c r="E1749" s="13">
        <v>571.0</v>
      </c>
      <c r="F1749" s="14">
        <v>6308.0</v>
      </c>
      <c r="G1749" s="13">
        <v>893.0</v>
      </c>
      <c r="H1749" s="13">
        <v>570.0</v>
      </c>
    </row>
    <row r="1750">
      <c r="A1750" s="9" t="s">
        <v>362</v>
      </c>
      <c r="B1750" s="7">
        <v>38883.0</v>
      </c>
      <c r="C1750" s="9">
        <v>2006.0</v>
      </c>
      <c r="D1750" s="9" t="s">
        <v>12</v>
      </c>
      <c r="E1750" s="13">
        <v>489.0</v>
      </c>
      <c r="F1750" s="14">
        <v>1061.0</v>
      </c>
      <c r="G1750" s="13">
        <v>608.0</v>
      </c>
      <c r="H1750" s="13">
        <v>486.0</v>
      </c>
    </row>
    <row r="1751">
      <c r="A1751" s="9" t="s">
        <v>362</v>
      </c>
      <c r="B1751" s="7">
        <v>38883.0</v>
      </c>
      <c r="C1751" s="9">
        <v>2006.0</v>
      </c>
      <c r="D1751" s="9" t="s">
        <v>13</v>
      </c>
      <c r="E1751" s="13">
        <v>1111.0</v>
      </c>
      <c r="F1751" s="14">
        <v>11002.0</v>
      </c>
      <c r="G1751" s="13">
        <v>1716.0</v>
      </c>
      <c r="H1751" s="13">
        <v>1095.0</v>
      </c>
    </row>
    <row r="1752">
      <c r="A1752" s="9" t="s">
        <v>363</v>
      </c>
      <c r="B1752" s="7">
        <v>38899.0</v>
      </c>
      <c r="C1752" s="9">
        <v>2006.0</v>
      </c>
      <c r="D1752" s="9" t="s">
        <v>9</v>
      </c>
      <c r="E1752" s="13">
        <v>2216.0</v>
      </c>
      <c r="F1752" s="14">
        <v>10201.0</v>
      </c>
      <c r="G1752" s="13">
        <v>2867.0</v>
      </c>
      <c r="H1752" s="13">
        <v>2210.0</v>
      </c>
    </row>
    <row r="1753">
      <c r="A1753" s="9" t="s">
        <v>363</v>
      </c>
      <c r="B1753" s="7">
        <v>38899.0</v>
      </c>
      <c r="C1753" s="9">
        <v>2006.0</v>
      </c>
      <c r="D1753" s="9" t="s">
        <v>10</v>
      </c>
      <c r="E1753" s="13">
        <v>1084.0</v>
      </c>
      <c r="F1753" s="14">
        <v>10801.0</v>
      </c>
      <c r="G1753" s="13">
        <v>1240.0</v>
      </c>
      <c r="H1753" s="13">
        <v>1084.0</v>
      </c>
    </row>
    <row r="1754">
      <c r="A1754" s="9" t="s">
        <v>363</v>
      </c>
      <c r="B1754" s="7">
        <v>38899.0</v>
      </c>
      <c r="C1754" s="9">
        <v>2006.0</v>
      </c>
      <c r="D1754" s="9" t="s">
        <v>11</v>
      </c>
      <c r="E1754" s="13">
        <v>563.0</v>
      </c>
      <c r="F1754" s="14">
        <v>5951.0</v>
      </c>
      <c r="G1754" s="13">
        <v>816.0</v>
      </c>
      <c r="H1754" s="13">
        <v>555.0</v>
      </c>
    </row>
    <row r="1755">
      <c r="A1755" s="9" t="s">
        <v>363</v>
      </c>
      <c r="B1755" s="7">
        <v>38899.0</v>
      </c>
      <c r="C1755" s="9">
        <v>2006.0</v>
      </c>
      <c r="D1755" s="9" t="s">
        <v>12</v>
      </c>
      <c r="E1755" s="13">
        <v>577.0</v>
      </c>
      <c r="F1755" s="14">
        <v>900.0</v>
      </c>
      <c r="G1755" s="13">
        <v>804.0</v>
      </c>
      <c r="H1755" s="13">
        <v>560.0</v>
      </c>
    </row>
    <row r="1756">
      <c r="A1756" s="9" t="s">
        <v>363</v>
      </c>
      <c r="B1756" s="7">
        <v>38899.0</v>
      </c>
      <c r="C1756" s="9">
        <v>2006.0</v>
      </c>
      <c r="D1756" s="9" t="s">
        <v>13</v>
      </c>
      <c r="E1756" s="13">
        <v>1147.0</v>
      </c>
      <c r="F1756" s="14">
        <v>10803.0</v>
      </c>
      <c r="G1756" s="13">
        <v>1678.0</v>
      </c>
      <c r="H1756" s="13">
        <v>1142.0</v>
      </c>
    </row>
    <row r="1757">
      <c r="A1757" s="9" t="s">
        <v>364</v>
      </c>
      <c r="B1757" s="7">
        <v>38913.0</v>
      </c>
      <c r="C1757" s="9">
        <v>2006.0</v>
      </c>
      <c r="D1757" s="9" t="s">
        <v>9</v>
      </c>
      <c r="E1757" s="13">
        <v>2221.0</v>
      </c>
      <c r="F1757" s="14">
        <v>10803.0</v>
      </c>
      <c r="G1757" s="13">
        <v>2776.0</v>
      </c>
      <c r="H1757" s="13">
        <v>2213.0</v>
      </c>
    </row>
    <row r="1758">
      <c r="A1758" s="9" t="s">
        <v>364</v>
      </c>
      <c r="B1758" s="7">
        <v>38913.0</v>
      </c>
      <c r="C1758" s="9">
        <v>2006.0</v>
      </c>
      <c r="D1758" s="9" t="s">
        <v>10</v>
      </c>
      <c r="E1758" s="13">
        <v>1089.0</v>
      </c>
      <c r="F1758" s="14">
        <v>10600.0</v>
      </c>
      <c r="G1758" s="13">
        <v>1332.0</v>
      </c>
      <c r="H1758" s="13">
        <v>1089.0</v>
      </c>
    </row>
    <row r="1759">
      <c r="A1759" s="9" t="s">
        <v>364</v>
      </c>
      <c r="B1759" s="7">
        <v>38913.0</v>
      </c>
      <c r="C1759" s="9">
        <v>2006.0</v>
      </c>
      <c r="D1759" s="9" t="s">
        <v>11</v>
      </c>
      <c r="E1759" s="13">
        <v>565.0</v>
      </c>
      <c r="F1759" s="14">
        <v>5501.0</v>
      </c>
      <c r="G1759" s="13">
        <v>815.0</v>
      </c>
      <c r="H1759" s="13">
        <v>503.0</v>
      </c>
    </row>
    <row r="1760">
      <c r="A1760" s="9" t="s">
        <v>364</v>
      </c>
      <c r="B1760" s="7">
        <v>38913.0</v>
      </c>
      <c r="C1760" s="9">
        <v>2006.0</v>
      </c>
      <c r="D1760" s="9" t="s">
        <v>12</v>
      </c>
      <c r="E1760" s="13">
        <v>491.0</v>
      </c>
      <c r="F1760" s="14">
        <v>881.0</v>
      </c>
      <c r="G1760" s="13">
        <v>606.0</v>
      </c>
      <c r="H1760" s="13">
        <v>489.0</v>
      </c>
    </row>
    <row r="1761">
      <c r="A1761" s="9" t="s">
        <v>364</v>
      </c>
      <c r="B1761" s="7">
        <v>38913.0</v>
      </c>
      <c r="C1761" s="9">
        <v>2006.0</v>
      </c>
      <c r="D1761" s="9" t="s">
        <v>13</v>
      </c>
      <c r="E1761" s="13">
        <v>1127.0</v>
      </c>
      <c r="F1761" s="14">
        <v>11101.0</v>
      </c>
      <c r="G1761" s="13">
        <v>1718.0</v>
      </c>
      <c r="H1761" s="13">
        <v>1126.0</v>
      </c>
    </row>
    <row r="1762">
      <c r="A1762" s="9" t="s">
        <v>365</v>
      </c>
      <c r="B1762" s="7">
        <v>38930.0</v>
      </c>
      <c r="C1762" s="9">
        <v>2006.0</v>
      </c>
      <c r="D1762" s="9" t="s">
        <v>9</v>
      </c>
      <c r="E1762" s="13">
        <v>2222.0</v>
      </c>
      <c r="F1762" s="14">
        <v>11901.0</v>
      </c>
      <c r="G1762" s="13">
        <v>3333.0</v>
      </c>
      <c r="H1762" s="13">
        <v>2215.0</v>
      </c>
    </row>
    <row r="1763">
      <c r="A1763" s="9" t="s">
        <v>365</v>
      </c>
      <c r="B1763" s="7">
        <v>38930.0</v>
      </c>
      <c r="C1763" s="9">
        <v>2006.0</v>
      </c>
      <c r="D1763" s="9" t="s">
        <v>10</v>
      </c>
      <c r="E1763" s="13">
        <v>1084.0</v>
      </c>
      <c r="F1763" s="14">
        <v>12501.0</v>
      </c>
      <c r="G1763" s="13">
        <v>1365.0</v>
      </c>
      <c r="H1763" s="13">
        <v>1064.0</v>
      </c>
    </row>
    <row r="1764">
      <c r="A1764" s="9" t="s">
        <v>365</v>
      </c>
      <c r="B1764" s="7">
        <v>38930.0</v>
      </c>
      <c r="C1764" s="9">
        <v>2006.0</v>
      </c>
      <c r="D1764" s="9" t="s">
        <v>11</v>
      </c>
      <c r="E1764" s="13">
        <v>571.0</v>
      </c>
      <c r="F1764" s="14">
        <v>9001.0</v>
      </c>
      <c r="G1764" s="13">
        <v>775.0</v>
      </c>
      <c r="H1764" s="13">
        <v>568.0</v>
      </c>
    </row>
    <row r="1765">
      <c r="A1765" s="9" t="s">
        <v>365</v>
      </c>
      <c r="B1765" s="7">
        <v>38930.0</v>
      </c>
      <c r="C1765" s="9">
        <v>2006.0</v>
      </c>
      <c r="D1765" s="9" t="s">
        <v>12</v>
      </c>
      <c r="E1765" s="13">
        <v>505.0</v>
      </c>
      <c r="F1765" s="14">
        <v>1057.0</v>
      </c>
      <c r="G1765" s="13">
        <v>683.0</v>
      </c>
      <c r="H1765" s="13">
        <v>501.0</v>
      </c>
    </row>
    <row r="1766">
      <c r="A1766" s="9" t="s">
        <v>365</v>
      </c>
      <c r="B1766" s="7">
        <v>38930.0</v>
      </c>
      <c r="C1766" s="9">
        <v>2006.0</v>
      </c>
      <c r="D1766" s="9" t="s">
        <v>13</v>
      </c>
      <c r="E1766" s="13">
        <v>1116.0</v>
      </c>
      <c r="F1766" s="14">
        <v>12699.0</v>
      </c>
      <c r="G1766" s="13">
        <v>1669.0</v>
      </c>
      <c r="H1766" s="13">
        <v>1114.0</v>
      </c>
    </row>
    <row r="1767">
      <c r="A1767" s="9" t="s">
        <v>366</v>
      </c>
      <c r="B1767" s="7">
        <v>38944.0</v>
      </c>
      <c r="C1767" s="9">
        <v>2006.0</v>
      </c>
      <c r="D1767" s="9" t="s">
        <v>9</v>
      </c>
      <c r="E1767" s="13">
        <v>2225.0</v>
      </c>
      <c r="F1767" s="14">
        <v>12989.0</v>
      </c>
      <c r="G1767" s="13">
        <v>3398.0</v>
      </c>
      <c r="H1767" s="13">
        <v>2219.0</v>
      </c>
    </row>
    <row r="1768">
      <c r="A1768" s="9" t="s">
        <v>366</v>
      </c>
      <c r="B1768" s="7">
        <v>38944.0</v>
      </c>
      <c r="C1768" s="9">
        <v>2006.0</v>
      </c>
      <c r="D1768" s="9" t="s">
        <v>10</v>
      </c>
      <c r="E1768" s="13">
        <v>1085.0</v>
      </c>
      <c r="F1768" s="14">
        <v>13890.0</v>
      </c>
      <c r="G1768" s="13">
        <v>1406.0</v>
      </c>
      <c r="H1768" s="13">
        <v>1084.0</v>
      </c>
    </row>
    <row r="1769">
      <c r="A1769" s="9" t="s">
        <v>366</v>
      </c>
      <c r="B1769" s="7">
        <v>38944.0</v>
      </c>
      <c r="C1769" s="9">
        <v>2006.0</v>
      </c>
      <c r="D1769" s="9" t="s">
        <v>11</v>
      </c>
      <c r="E1769" s="13">
        <v>626.0</v>
      </c>
      <c r="F1769" s="14">
        <v>10806.0</v>
      </c>
      <c r="G1769" s="13">
        <v>1165.0</v>
      </c>
      <c r="H1769" s="13">
        <v>617.0</v>
      </c>
    </row>
    <row r="1770">
      <c r="A1770" s="9" t="s">
        <v>366</v>
      </c>
      <c r="B1770" s="7">
        <v>38944.0</v>
      </c>
      <c r="C1770" s="9">
        <v>2006.0</v>
      </c>
      <c r="D1770" s="9" t="s">
        <v>12</v>
      </c>
      <c r="E1770" s="13">
        <v>490.0</v>
      </c>
      <c r="F1770" s="14">
        <v>902.0</v>
      </c>
      <c r="G1770" s="13">
        <v>552.0</v>
      </c>
      <c r="H1770" s="13">
        <v>481.0</v>
      </c>
    </row>
    <row r="1771">
      <c r="A1771" s="9" t="s">
        <v>366</v>
      </c>
      <c r="B1771" s="7">
        <v>38944.0</v>
      </c>
      <c r="C1771" s="9">
        <v>2006.0</v>
      </c>
      <c r="D1771" s="9" t="s">
        <v>13</v>
      </c>
      <c r="E1771" s="13">
        <v>1112.0</v>
      </c>
      <c r="F1771" s="14">
        <v>13605.0</v>
      </c>
      <c r="G1771" s="13">
        <v>1889.0</v>
      </c>
      <c r="H1771" s="13">
        <v>1108.0</v>
      </c>
    </row>
    <row r="1772">
      <c r="A1772" s="9" t="s">
        <v>367</v>
      </c>
      <c r="B1772" s="7">
        <v>38961.0</v>
      </c>
      <c r="C1772" s="9">
        <v>2006.0</v>
      </c>
      <c r="D1772" s="9" t="s">
        <v>9</v>
      </c>
      <c r="E1772" s="13">
        <v>2223.0</v>
      </c>
      <c r="F1772" s="14">
        <v>13003.0</v>
      </c>
      <c r="G1772" s="13">
        <v>2878.0</v>
      </c>
      <c r="H1772" s="13">
        <v>2222.0</v>
      </c>
    </row>
    <row r="1773">
      <c r="A1773" s="9" t="s">
        <v>367</v>
      </c>
      <c r="B1773" s="7">
        <v>38961.0</v>
      </c>
      <c r="C1773" s="9">
        <v>2006.0</v>
      </c>
      <c r="D1773" s="9" t="s">
        <v>10</v>
      </c>
      <c r="E1773" s="13">
        <v>1104.0</v>
      </c>
      <c r="F1773" s="14">
        <v>14701.0</v>
      </c>
      <c r="G1773" s="13">
        <v>1448.0</v>
      </c>
      <c r="H1773" s="13">
        <v>1101.0</v>
      </c>
    </row>
    <row r="1774">
      <c r="A1774" s="9" t="s">
        <v>367</v>
      </c>
      <c r="B1774" s="7">
        <v>38961.0</v>
      </c>
      <c r="C1774" s="9">
        <v>2006.0</v>
      </c>
      <c r="D1774" s="9" t="s">
        <v>11</v>
      </c>
      <c r="E1774" s="13">
        <v>566.0</v>
      </c>
      <c r="F1774" s="14">
        <v>15201.0</v>
      </c>
      <c r="G1774" s="13">
        <v>844.0</v>
      </c>
      <c r="H1774" s="13">
        <v>555.0</v>
      </c>
    </row>
    <row r="1775">
      <c r="A1775" s="9" t="s">
        <v>367</v>
      </c>
      <c r="B1775" s="7">
        <v>38961.0</v>
      </c>
      <c r="C1775" s="9">
        <v>2006.0</v>
      </c>
      <c r="D1775" s="9" t="s">
        <v>12</v>
      </c>
      <c r="E1775" s="13">
        <v>492.0</v>
      </c>
      <c r="F1775" s="14">
        <v>902.0</v>
      </c>
      <c r="G1775" s="13">
        <v>656.0</v>
      </c>
      <c r="H1775" s="13">
        <v>474.0</v>
      </c>
    </row>
    <row r="1776">
      <c r="A1776" s="9" t="s">
        <v>367</v>
      </c>
      <c r="B1776" s="7">
        <v>38961.0</v>
      </c>
      <c r="C1776" s="9">
        <v>2006.0</v>
      </c>
      <c r="D1776" s="9" t="s">
        <v>13</v>
      </c>
      <c r="E1776" s="13">
        <v>1113.0</v>
      </c>
      <c r="F1776" s="14">
        <v>15200.0</v>
      </c>
      <c r="G1776" s="13">
        <v>1911.0</v>
      </c>
      <c r="H1776" s="13">
        <v>1025.0</v>
      </c>
    </row>
    <row r="1777">
      <c r="A1777" s="9" t="s">
        <v>368</v>
      </c>
      <c r="B1777" s="7">
        <v>38975.0</v>
      </c>
      <c r="C1777" s="9">
        <v>2006.0</v>
      </c>
      <c r="D1777" s="9" t="s">
        <v>9</v>
      </c>
      <c r="E1777" s="13">
        <v>2223.0</v>
      </c>
      <c r="F1777" s="14">
        <v>13102.0</v>
      </c>
      <c r="G1777" s="13">
        <v>2921.0</v>
      </c>
      <c r="H1777" s="13">
        <v>2223.0</v>
      </c>
    </row>
    <row r="1778">
      <c r="A1778" s="9" t="s">
        <v>368</v>
      </c>
      <c r="B1778" s="7">
        <v>38975.0</v>
      </c>
      <c r="C1778" s="9">
        <v>2006.0</v>
      </c>
      <c r="D1778" s="9" t="s">
        <v>10</v>
      </c>
      <c r="E1778" s="13">
        <v>1086.0</v>
      </c>
      <c r="F1778" s="14">
        <v>14399.0</v>
      </c>
      <c r="G1778" s="13">
        <v>1440.0</v>
      </c>
      <c r="H1778" s="13">
        <v>1086.0</v>
      </c>
    </row>
    <row r="1779">
      <c r="A1779" s="9" t="s">
        <v>368</v>
      </c>
      <c r="B1779" s="7">
        <v>38975.0</v>
      </c>
      <c r="C1779" s="9">
        <v>2006.0</v>
      </c>
      <c r="D1779" s="9" t="s">
        <v>11</v>
      </c>
      <c r="E1779" s="13">
        <v>573.0</v>
      </c>
      <c r="F1779" s="14">
        <v>14200.0</v>
      </c>
      <c r="G1779" s="13">
        <v>1027.0</v>
      </c>
      <c r="H1779" s="13">
        <v>417.0</v>
      </c>
    </row>
    <row r="1780">
      <c r="A1780" s="9" t="s">
        <v>368</v>
      </c>
      <c r="B1780" s="7">
        <v>38975.0</v>
      </c>
      <c r="C1780" s="9">
        <v>2006.0</v>
      </c>
      <c r="D1780" s="9" t="s">
        <v>12</v>
      </c>
      <c r="E1780" s="13">
        <v>497.0</v>
      </c>
      <c r="F1780" s="14">
        <v>857.0</v>
      </c>
      <c r="G1780" s="13">
        <v>620.0</v>
      </c>
      <c r="H1780" s="13">
        <v>496.0</v>
      </c>
    </row>
    <row r="1781">
      <c r="A1781" s="9" t="s">
        <v>368</v>
      </c>
      <c r="B1781" s="7">
        <v>38975.0</v>
      </c>
      <c r="C1781" s="9">
        <v>2006.0</v>
      </c>
      <c r="D1781" s="9" t="s">
        <v>13</v>
      </c>
      <c r="E1781" s="13">
        <v>1115.0</v>
      </c>
      <c r="F1781" s="14">
        <v>14900.0</v>
      </c>
      <c r="G1781" s="13">
        <v>1871.0</v>
      </c>
      <c r="H1781" s="13">
        <v>1102.0</v>
      </c>
    </row>
    <row r="1782">
      <c r="A1782" s="9" t="s">
        <v>369</v>
      </c>
      <c r="B1782" s="7">
        <v>38991.0</v>
      </c>
      <c r="C1782" s="9">
        <v>2006.0</v>
      </c>
      <c r="D1782" s="9" t="s">
        <v>9</v>
      </c>
      <c r="E1782" s="13">
        <v>2670.0</v>
      </c>
      <c r="F1782" s="14">
        <v>12001.0</v>
      </c>
      <c r="G1782" s="13">
        <v>2953.0</v>
      </c>
      <c r="H1782" s="13">
        <v>2644.0</v>
      </c>
    </row>
    <row r="1783">
      <c r="A1783" s="9" t="s">
        <v>369</v>
      </c>
      <c r="B1783" s="7">
        <v>38991.0</v>
      </c>
      <c r="C1783" s="9">
        <v>2006.0</v>
      </c>
      <c r="D1783" s="9" t="s">
        <v>10</v>
      </c>
      <c r="E1783" s="13">
        <v>1272.0</v>
      </c>
      <c r="F1783" s="14">
        <v>12501.0</v>
      </c>
      <c r="G1783" s="13">
        <v>1496.0</v>
      </c>
      <c r="H1783" s="13">
        <v>1253.0</v>
      </c>
    </row>
    <row r="1784">
      <c r="A1784" s="9" t="s">
        <v>369</v>
      </c>
      <c r="B1784" s="7">
        <v>38991.0</v>
      </c>
      <c r="C1784" s="9">
        <v>2006.0</v>
      </c>
      <c r="D1784" s="9" t="s">
        <v>11</v>
      </c>
      <c r="E1784" s="13">
        <v>519.0</v>
      </c>
      <c r="F1784" s="14">
        <v>11203.0</v>
      </c>
      <c r="G1784" s="13">
        <v>900.0</v>
      </c>
      <c r="H1784" s="13">
        <v>509.0</v>
      </c>
    </row>
    <row r="1785">
      <c r="A1785" s="9" t="s">
        <v>369</v>
      </c>
      <c r="B1785" s="7">
        <v>38991.0</v>
      </c>
      <c r="C1785" s="9">
        <v>2006.0</v>
      </c>
      <c r="D1785" s="9" t="s">
        <v>12</v>
      </c>
      <c r="E1785" s="13">
        <v>465.0</v>
      </c>
      <c r="F1785" s="14">
        <v>1001.0</v>
      </c>
      <c r="G1785" s="13">
        <v>761.0</v>
      </c>
      <c r="H1785" s="13">
        <v>460.0</v>
      </c>
    </row>
    <row r="1786">
      <c r="A1786" s="9" t="s">
        <v>369</v>
      </c>
      <c r="B1786" s="7">
        <v>38991.0</v>
      </c>
      <c r="C1786" s="9">
        <v>2006.0</v>
      </c>
      <c r="D1786" s="9" t="s">
        <v>13</v>
      </c>
      <c r="E1786" s="13">
        <v>1370.0</v>
      </c>
      <c r="F1786" s="14">
        <v>13000.0</v>
      </c>
      <c r="G1786" s="13">
        <v>2056.0</v>
      </c>
      <c r="H1786" s="13">
        <v>1292.0</v>
      </c>
    </row>
    <row r="1787">
      <c r="A1787" s="9" t="s">
        <v>370</v>
      </c>
      <c r="B1787" s="7">
        <v>39005.0</v>
      </c>
      <c r="C1787" s="9">
        <v>2006.0</v>
      </c>
      <c r="D1787" s="9" t="s">
        <v>9</v>
      </c>
      <c r="E1787" s="13">
        <v>2669.0</v>
      </c>
      <c r="F1787" s="14">
        <v>10510.0</v>
      </c>
      <c r="G1787" s="13">
        <v>2761.0</v>
      </c>
      <c r="H1787" s="13">
        <v>2669.0</v>
      </c>
    </row>
    <row r="1788">
      <c r="A1788" s="9" t="s">
        <v>370</v>
      </c>
      <c r="B1788" s="7">
        <v>39005.0</v>
      </c>
      <c r="C1788" s="9">
        <v>2006.0</v>
      </c>
      <c r="D1788" s="9" t="s">
        <v>10</v>
      </c>
      <c r="E1788" s="13">
        <v>1269.0</v>
      </c>
      <c r="F1788" s="14">
        <v>12989.0</v>
      </c>
      <c r="G1788" s="13">
        <v>1530.0</v>
      </c>
      <c r="H1788" s="13">
        <v>1269.0</v>
      </c>
    </row>
    <row r="1789">
      <c r="A1789" s="9" t="s">
        <v>370</v>
      </c>
      <c r="B1789" s="7">
        <v>39005.0</v>
      </c>
      <c r="C1789" s="9">
        <v>2006.0</v>
      </c>
      <c r="D1789" s="9" t="s">
        <v>11</v>
      </c>
      <c r="E1789" s="13">
        <v>663.0</v>
      </c>
      <c r="F1789" s="14">
        <v>2001.0</v>
      </c>
      <c r="G1789" s="13">
        <v>749.0</v>
      </c>
      <c r="H1789" s="13">
        <v>630.0</v>
      </c>
    </row>
    <row r="1790">
      <c r="A1790" s="9" t="s">
        <v>370</v>
      </c>
      <c r="B1790" s="7">
        <v>39005.0</v>
      </c>
      <c r="C1790" s="9">
        <v>2006.0</v>
      </c>
      <c r="D1790" s="9" t="s">
        <v>12</v>
      </c>
      <c r="E1790" s="13">
        <v>448.0</v>
      </c>
      <c r="F1790" s="14">
        <v>1102.0</v>
      </c>
      <c r="G1790" s="13">
        <v>633.0</v>
      </c>
      <c r="H1790" s="13">
        <v>412.0</v>
      </c>
    </row>
    <row r="1791">
      <c r="A1791" s="9" t="s">
        <v>370</v>
      </c>
      <c r="B1791" s="7">
        <v>39005.0</v>
      </c>
      <c r="C1791" s="9">
        <v>2006.0</v>
      </c>
      <c r="D1791" s="9" t="s">
        <v>13</v>
      </c>
      <c r="E1791" s="13">
        <v>1295.0</v>
      </c>
      <c r="F1791" s="14">
        <v>12605.0</v>
      </c>
      <c r="G1791" s="13">
        <v>1976.0</v>
      </c>
      <c r="H1791" s="13">
        <v>1290.0</v>
      </c>
    </row>
    <row r="1792">
      <c r="A1792" s="9" t="s">
        <v>371</v>
      </c>
      <c r="B1792" s="7">
        <v>39022.0</v>
      </c>
      <c r="C1792" s="9">
        <v>2006.0</v>
      </c>
      <c r="D1792" s="9" t="s">
        <v>9</v>
      </c>
      <c r="E1792" s="13">
        <v>2695.0</v>
      </c>
      <c r="F1792" s="14">
        <v>12979.0</v>
      </c>
      <c r="G1792" s="13">
        <v>4013.0</v>
      </c>
      <c r="H1792" s="13">
        <v>2693.0</v>
      </c>
    </row>
    <row r="1793">
      <c r="A1793" s="9" t="s">
        <v>371</v>
      </c>
      <c r="B1793" s="7">
        <v>39022.0</v>
      </c>
      <c r="C1793" s="9">
        <v>2006.0</v>
      </c>
      <c r="D1793" s="9" t="s">
        <v>10</v>
      </c>
      <c r="E1793" s="13">
        <v>1288.0</v>
      </c>
      <c r="F1793" s="14">
        <v>13811.0</v>
      </c>
      <c r="G1793" s="13">
        <v>1683.0</v>
      </c>
      <c r="H1793" s="13">
        <v>1288.0</v>
      </c>
    </row>
    <row r="1794">
      <c r="A1794" s="9" t="s">
        <v>371</v>
      </c>
      <c r="B1794" s="7">
        <v>39022.0</v>
      </c>
      <c r="C1794" s="9">
        <v>2006.0</v>
      </c>
      <c r="D1794" s="9" t="s">
        <v>11</v>
      </c>
      <c r="E1794" s="13">
        <v>518.0</v>
      </c>
      <c r="F1794" s="14">
        <v>3669.0</v>
      </c>
      <c r="G1794" s="13">
        <v>682.0</v>
      </c>
      <c r="H1794" s="13">
        <v>515.0</v>
      </c>
    </row>
    <row r="1795">
      <c r="A1795" s="9" t="s">
        <v>371</v>
      </c>
      <c r="B1795" s="7">
        <v>39022.0</v>
      </c>
      <c r="C1795" s="9">
        <v>2006.0</v>
      </c>
      <c r="D1795" s="9" t="s">
        <v>12</v>
      </c>
      <c r="E1795" s="13">
        <v>452.0</v>
      </c>
      <c r="F1795" s="14">
        <v>1201.0</v>
      </c>
      <c r="G1795" s="13">
        <v>641.0</v>
      </c>
      <c r="H1795" s="13">
        <v>411.0</v>
      </c>
    </row>
    <row r="1796">
      <c r="A1796" s="9" t="s">
        <v>371</v>
      </c>
      <c r="B1796" s="7">
        <v>39022.0</v>
      </c>
      <c r="C1796" s="9">
        <v>2006.0</v>
      </c>
      <c r="D1796" s="9" t="s">
        <v>13</v>
      </c>
      <c r="E1796" s="13">
        <v>1360.0</v>
      </c>
      <c r="F1796" s="14">
        <v>14156.0</v>
      </c>
      <c r="G1796" s="13">
        <v>2122.0</v>
      </c>
      <c r="H1796" s="13">
        <v>1359.0</v>
      </c>
    </row>
    <row r="1797">
      <c r="A1797" s="9" t="s">
        <v>372</v>
      </c>
      <c r="B1797" s="7">
        <v>39036.0</v>
      </c>
      <c r="C1797" s="9">
        <v>2006.0</v>
      </c>
      <c r="D1797" s="9" t="s">
        <v>9</v>
      </c>
      <c r="E1797" s="13">
        <v>2669.0</v>
      </c>
      <c r="F1797" s="14">
        <v>12689.0</v>
      </c>
      <c r="G1797" s="13">
        <v>3499.0</v>
      </c>
      <c r="H1797" s="13">
        <v>2668.0</v>
      </c>
    </row>
    <row r="1798">
      <c r="A1798" s="9" t="s">
        <v>372</v>
      </c>
      <c r="B1798" s="7">
        <v>39036.0</v>
      </c>
      <c r="C1798" s="9">
        <v>2006.0</v>
      </c>
      <c r="D1798" s="9" t="s">
        <v>10</v>
      </c>
      <c r="E1798" s="13">
        <v>1269.0</v>
      </c>
      <c r="F1798" s="14">
        <v>14509.0</v>
      </c>
      <c r="G1798" s="13">
        <v>1696.0</v>
      </c>
      <c r="H1798" s="13">
        <v>1266.0</v>
      </c>
    </row>
    <row r="1799">
      <c r="A1799" s="9" t="s">
        <v>372</v>
      </c>
      <c r="B1799" s="7">
        <v>39036.0</v>
      </c>
      <c r="C1799" s="9">
        <v>2006.0</v>
      </c>
      <c r="D1799" s="9" t="s">
        <v>11</v>
      </c>
      <c r="E1799" s="13">
        <v>540.0</v>
      </c>
      <c r="F1799" s="14">
        <v>1003.0</v>
      </c>
      <c r="G1799" s="13">
        <v>577.0</v>
      </c>
      <c r="H1799" s="13">
        <v>539.0</v>
      </c>
    </row>
    <row r="1800">
      <c r="A1800" s="9" t="s">
        <v>372</v>
      </c>
      <c r="B1800" s="7">
        <v>39036.0</v>
      </c>
      <c r="C1800" s="9">
        <v>2006.0</v>
      </c>
      <c r="D1800" s="9" t="s">
        <v>12</v>
      </c>
      <c r="E1800" s="13">
        <v>483.0</v>
      </c>
      <c r="F1800" s="14">
        <v>702.0</v>
      </c>
      <c r="G1800" s="13">
        <v>512.0</v>
      </c>
      <c r="H1800" s="13">
        <v>476.0</v>
      </c>
    </row>
    <row r="1801">
      <c r="A1801" s="9" t="s">
        <v>372</v>
      </c>
      <c r="B1801" s="7">
        <v>39036.0</v>
      </c>
      <c r="C1801" s="9">
        <v>2006.0</v>
      </c>
      <c r="D1801" s="9" t="s">
        <v>13</v>
      </c>
      <c r="E1801" s="13">
        <v>1287.0</v>
      </c>
      <c r="F1801" s="14">
        <v>14501.0</v>
      </c>
      <c r="G1801" s="13">
        <v>1981.0</v>
      </c>
      <c r="H1801" s="13">
        <v>1279.0</v>
      </c>
    </row>
    <row r="1802">
      <c r="A1802" s="9" t="s">
        <v>373</v>
      </c>
      <c r="B1802" s="7">
        <v>39052.0</v>
      </c>
      <c r="C1802" s="9">
        <v>2006.0</v>
      </c>
      <c r="D1802" s="9" t="s">
        <v>9</v>
      </c>
      <c r="E1802" s="13">
        <v>2670.0</v>
      </c>
      <c r="F1802" s="14">
        <v>12200.0</v>
      </c>
      <c r="G1802" s="13">
        <v>3018.0</v>
      </c>
      <c r="H1802" s="13">
        <v>2670.0</v>
      </c>
    </row>
    <row r="1803">
      <c r="A1803" s="9" t="s">
        <v>373</v>
      </c>
      <c r="B1803" s="7">
        <v>39052.0</v>
      </c>
      <c r="C1803" s="9">
        <v>2006.0</v>
      </c>
      <c r="D1803" s="9" t="s">
        <v>10</v>
      </c>
      <c r="E1803" s="13">
        <v>1269.0</v>
      </c>
      <c r="F1803" s="14">
        <v>14389.0</v>
      </c>
      <c r="G1803" s="13">
        <v>1521.0</v>
      </c>
      <c r="H1803" s="13">
        <v>1267.0</v>
      </c>
    </row>
    <row r="1804">
      <c r="A1804" s="9" t="s">
        <v>373</v>
      </c>
      <c r="B1804" s="7">
        <v>39052.0</v>
      </c>
      <c r="C1804" s="9">
        <v>2006.0</v>
      </c>
      <c r="D1804" s="9" t="s">
        <v>11</v>
      </c>
      <c r="E1804" s="13">
        <v>511.0</v>
      </c>
      <c r="F1804" s="14">
        <v>509.0</v>
      </c>
      <c r="G1804" s="13">
        <v>550.0</v>
      </c>
      <c r="H1804" s="13">
        <v>510.0</v>
      </c>
    </row>
    <row r="1805">
      <c r="A1805" s="9" t="s">
        <v>373</v>
      </c>
      <c r="B1805" s="7">
        <v>39052.0</v>
      </c>
      <c r="C1805" s="9">
        <v>2006.0</v>
      </c>
      <c r="D1805" s="9" t="s">
        <v>12</v>
      </c>
      <c r="E1805" s="13">
        <v>488.0</v>
      </c>
      <c r="F1805" s="14">
        <v>1251.0</v>
      </c>
      <c r="G1805" s="13">
        <v>759.0</v>
      </c>
      <c r="H1805" s="13">
        <v>476.0</v>
      </c>
    </row>
    <row r="1806">
      <c r="A1806" s="9" t="s">
        <v>373</v>
      </c>
      <c r="B1806" s="7">
        <v>39052.0</v>
      </c>
      <c r="C1806" s="9">
        <v>2006.0</v>
      </c>
      <c r="D1806" s="9" t="s">
        <v>13</v>
      </c>
      <c r="E1806" s="13">
        <v>1283.0</v>
      </c>
      <c r="F1806" s="14">
        <v>14669.0</v>
      </c>
      <c r="G1806" s="13">
        <v>1991.0</v>
      </c>
      <c r="H1806" s="13">
        <v>1261.0</v>
      </c>
    </row>
    <row r="1807">
      <c r="A1807" s="9" t="s">
        <v>374</v>
      </c>
      <c r="B1807" s="7">
        <v>39066.0</v>
      </c>
      <c r="C1807" s="9">
        <v>2006.0</v>
      </c>
      <c r="D1807" s="9" t="s">
        <v>9</v>
      </c>
      <c r="E1807" s="13">
        <v>2670.0</v>
      </c>
      <c r="F1807" s="14">
        <v>9605.0</v>
      </c>
      <c r="G1807" s="13">
        <v>2886.0</v>
      </c>
      <c r="H1807" s="13">
        <v>2668.0</v>
      </c>
    </row>
    <row r="1808">
      <c r="A1808" s="9" t="s">
        <v>374</v>
      </c>
      <c r="B1808" s="7">
        <v>39066.0</v>
      </c>
      <c r="C1808" s="9">
        <v>2006.0</v>
      </c>
      <c r="D1808" s="9" t="s">
        <v>10</v>
      </c>
      <c r="E1808" s="13">
        <v>1272.0</v>
      </c>
      <c r="F1808" s="14">
        <v>12889.0</v>
      </c>
      <c r="G1808" s="13">
        <v>1413.0</v>
      </c>
      <c r="H1808" s="13">
        <v>1240.0</v>
      </c>
    </row>
    <row r="1809">
      <c r="A1809" s="9" t="s">
        <v>374</v>
      </c>
      <c r="B1809" s="7">
        <v>39066.0</v>
      </c>
      <c r="C1809" s="9">
        <v>2006.0</v>
      </c>
      <c r="D1809" s="9" t="s">
        <v>11</v>
      </c>
      <c r="E1809" s="13">
        <v>508.0</v>
      </c>
      <c r="F1809" s="14">
        <v>1.0</v>
      </c>
      <c r="G1809" s="13">
        <v>490.0</v>
      </c>
      <c r="H1809" s="13">
        <v>490.0</v>
      </c>
    </row>
    <row r="1810">
      <c r="A1810" s="9" t="s">
        <v>374</v>
      </c>
      <c r="B1810" s="7">
        <v>39066.0</v>
      </c>
      <c r="C1810" s="9">
        <v>2006.0</v>
      </c>
      <c r="D1810" s="9" t="s">
        <v>12</v>
      </c>
      <c r="E1810" s="13">
        <v>454.0</v>
      </c>
      <c r="F1810" s="14">
        <v>1210.0</v>
      </c>
      <c r="G1810" s="13">
        <v>684.0</v>
      </c>
      <c r="H1810" s="13">
        <v>448.0</v>
      </c>
    </row>
    <row r="1811">
      <c r="A1811" s="9" t="s">
        <v>374</v>
      </c>
      <c r="B1811" s="7">
        <v>39066.0</v>
      </c>
      <c r="C1811" s="9">
        <v>2006.0</v>
      </c>
      <c r="D1811" s="9" t="s">
        <v>13</v>
      </c>
      <c r="E1811" s="13">
        <v>1290.0</v>
      </c>
      <c r="F1811" s="14">
        <v>13499.0</v>
      </c>
      <c r="G1811" s="13">
        <v>1708.0</v>
      </c>
      <c r="H1811" s="13">
        <v>1203.0</v>
      </c>
    </row>
    <row r="1812">
      <c r="A1812" s="9" t="s">
        <v>375</v>
      </c>
      <c r="B1812" s="7">
        <v>38353.0</v>
      </c>
      <c r="C1812" s="9">
        <v>2005.0</v>
      </c>
      <c r="D1812" s="9" t="s">
        <v>9</v>
      </c>
      <c r="E1812" s="13">
        <v>2513.0</v>
      </c>
      <c r="F1812" s="14">
        <v>18400.0</v>
      </c>
      <c r="G1812" s="13">
        <v>2677.0</v>
      </c>
      <c r="H1812" s="13">
        <v>2512.0</v>
      </c>
    </row>
    <row r="1813">
      <c r="A1813" s="9" t="s">
        <v>375</v>
      </c>
      <c r="B1813" s="7">
        <v>38353.0</v>
      </c>
      <c r="C1813" s="9">
        <v>2005.0</v>
      </c>
      <c r="D1813" s="9" t="s">
        <v>10</v>
      </c>
      <c r="E1813" s="13">
        <v>1139.0</v>
      </c>
      <c r="F1813" s="14">
        <v>14002.0</v>
      </c>
      <c r="G1813" s="13">
        <v>1311.0</v>
      </c>
      <c r="H1813" s="13">
        <v>1139.0</v>
      </c>
    </row>
    <row r="1814">
      <c r="A1814" s="9" t="s">
        <v>375</v>
      </c>
      <c r="B1814" s="7">
        <v>38353.0</v>
      </c>
      <c r="C1814" s="9">
        <v>2005.0</v>
      </c>
      <c r="D1814" s="9" t="s">
        <v>11</v>
      </c>
      <c r="E1814" s="13">
        <v>672.0</v>
      </c>
      <c r="F1814" s="14">
        <v>3710.0</v>
      </c>
      <c r="G1814" s="13">
        <v>790.0</v>
      </c>
      <c r="H1814" s="13">
        <v>671.0</v>
      </c>
    </row>
    <row r="1815">
      <c r="A1815" s="9" t="s">
        <v>375</v>
      </c>
      <c r="B1815" s="7">
        <v>38353.0</v>
      </c>
      <c r="C1815" s="9">
        <v>2005.0</v>
      </c>
      <c r="D1815" s="9" t="s">
        <v>12</v>
      </c>
      <c r="E1815" s="13">
        <v>499.0</v>
      </c>
      <c r="F1815" s="14">
        <v>552.0</v>
      </c>
      <c r="G1815" s="13">
        <v>598.0</v>
      </c>
      <c r="H1815" s="13">
        <v>426.0</v>
      </c>
    </row>
    <row r="1816">
      <c r="A1816" s="9" t="s">
        <v>375</v>
      </c>
      <c r="B1816" s="7">
        <v>38353.0</v>
      </c>
      <c r="C1816" s="9">
        <v>2005.0</v>
      </c>
      <c r="D1816" s="9" t="s">
        <v>13</v>
      </c>
      <c r="E1816" s="13">
        <v>1336.0</v>
      </c>
      <c r="F1816" s="14">
        <v>19295.0</v>
      </c>
      <c r="G1816" s="13">
        <v>1725.0</v>
      </c>
      <c r="H1816" s="13">
        <v>1335.0</v>
      </c>
    </row>
    <row r="1817">
      <c r="A1817" s="9" t="s">
        <v>376</v>
      </c>
      <c r="B1817" s="7">
        <v>38367.0</v>
      </c>
      <c r="C1817" s="9">
        <v>2005.0</v>
      </c>
      <c r="D1817" s="9" t="s">
        <v>9</v>
      </c>
      <c r="E1817" s="13">
        <v>2513.0</v>
      </c>
      <c r="F1817" s="14">
        <v>19501.0</v>
      </c>
      <c r="G1817" s="13">
        <v>3793.0</v>
      </c>
      <c r="H1817" s="13">
        <v>2508.0</v>
      </c>
    </row>
    <row r="1818">
      <c r="A1818" s="9" t="s">
        <v>376</v>
      </c>
      <c r="B1818" s="7">
        <v>38367.0</v>
      </c>
      <c r="C1818" s="9">
        <v>2005.0</v>
      </c>
      <c r="D1818" s="9" t="s">
        <v>10</v>
      </c>
      <c r="E1818" s="13">
        <v>1148.0</v>
      </c>
      <c r="F1818" s="14">
        <v>19502.0</v>
      </c>
      <c r="G1818" s="13">
        <v>1834.0</v>
      </c>
      <c r="H1818" s="13">
        <v>1145.0</v>
      </c>
    </row>
    <row r="1819">
      <c r="A1819" s="9" t="s">
        <v>376</v>
      </c>
      <c r="B1819" s="7">
        <v>38367.0</v>
      </c>
      <c r="C1819" s="9">
        <v>2005.0</v>
      </c>
      <c r="D1819" s="9" t="s">
        <v>11</v>
      </c>
      <c r="E1819" s="13">
        <v>681.0</v>
      </c>
      <c r="F1819" s="14">
        <v>4189.0</v>
      </c>
      <c r="G1819" s="13">
        <v>830.0</v>
      </c>
      <c r="H1819" s="13">
        <v>681.0</v>
      </c>
    </row>
    <row r="1820">
      <c r="A1820" s="9" t="s">
        <v>376</v>
      </c>
      <c r="B1820" s="7">
        <v>38367.0</v>
      </c>
      <c r="C1820" s="9">
        <v>2005.0</v>
      </c>
      <c r="D1820" s="9" t="s">
        <v>12</v>
      </c>
      <c r="E1820" s="13">
        <v>527.0</v>
      </c>
      <c r="F1820" s="14">
        <v>511.0</v>
      </c>
      <c r="G1820" s="13">
        <v>765.0</v>
      </c>
      <c r="H1820" s="13">
        <v>523.0</v>
      </c>
    </row>
    <row r="1821">
      <c r="A1821" s="9" t="s">
        <v>376</v>
      </c>
      <c r="B1821" s="7">
        <v>38367.0</v>
      </c>
      <c r="C1821" s="9">
        <v>2005.0</v>
      </c>
      <c r="D1821" s="9" t="s">
        <v>13</v>
      </c>
      <c r="E1821" s="13">
        <v>1338.0</v>
      </c>
      <c r="F1821" s="14">
        <v>19002.0</v>
      </c>
      <c r="G1821" s="13">
        <v>1890.0</v>
      </c>
      <c r="H1821" s="13">
        <v>1301.0</v>
      </c>
    </row>
    <row r="1822">
      <c r="A1822" s="9" t="s">
        <v>377</v>
      </c>
      <c r="B1822" s="7">
        <v>38384.0</v>
      </c>
      <c r="C1822" s="9">
        <v>2005.0</v>
      </c>
      <c r="D1822" s="9" t="s">
        <v>9</v>
      </c>
      <c r="E1822" s="13">
        <v>2514.0</v>
      </c>
      <c r="F1822" s="14">
        <v>18200.0</v>
      </c>
      <c r="G1822" s="13">
        <v>3394.0</v>
      </c>
      <c r="H1822" s="13">
        <v>2511.0</v>
      </c>
    </row>
    <row r="1823">
      <c r="A1823" s="9" t="s">
        <v>377</v>
      </c>
      <c r="B1823" s="7">
        <v>38384.0</v>
      </c>
      <c r="C1823" s="9">
        <v>2005.0</v>
      </c>
      <c r="D1823" s="9" t="s">
        <v>10</v>
      </c>
      <c r="E1823" s="13">
        <v>1137.0</v>
      </c>
      <c r="F1823" s="14">
        <v>16533.0</v>
      </c>
      <c r="G1823" s="13">
        <v>1450.0</v>
      </c>
      <c r="H1823" s="13">
        <v>1137.0</v>
      </c>
    </row>
    <row r="1824">
      <c r="A1824" s="9" t="s">
        <v>377</v>
      </c>
      <c r="B1824" s="7">
        <v>38384.0</v>
      </c>
      <c r="C1824" s="9">
        <v>2005.0</v>
      </c>
      <c r="D1824" s="9" t="s">
        <v>11</v>
      </c>
      <c r="E1824" s="13">
        <v>673.0</v>
      </c>
      <c r="F1824" s="14">
        <v>4301.0</v>
      </c>
      <c r="G1824" s="13">
        <v>850.0</v>
      </c>
      <c r="H1824" s="13">
        <v>672.0</v>
      </c>
    </row>
    <row r="1825">
      <c r="A1825" s="9" t="s">
        <v>377</v>
      </c>
      <c r="B1825" s="7">
        <v>38384.0</v>
      </c>
      <c r="C1825" s="9">
        <v>2005.0</v>
      </c>
      <c r="D1825" s="9" t="s">
        <v>12</v>
      </c>
      <c r="E1825" s="13">
        <v>572.0</v>
      </c>
      <c r="F1825" s="14">
        <v>224.0</v>
      </c>
      <c r="G1825" s="13">
        <v>605.0</v>
      </c>
      <c r="H1825" s="13">
        <v>554.0</v>
      </c>
    </row>
    <row r="1826">
      <c r="A1826" s="9" t="s">
        <v>377</v>
      </c>
      <c r="B1826" s="7">
        <v>38384.0</v>
      </c>
      <c r="C1826" s="9">
        <v>2005.0</v>
      </c>
      <c r="D1826" s="9" t="s">
        <v>13</v>
      </c>
      <c r="E1826" s="13">
        <v>1337.0</v>
      </c>
      <c r="F1826" s="14">
        <v>17300.0</v>
      </c>
      <c r="G1826" s="13">
        <v>1809.0</v>
      </c>
      <c r="H1826" s="13">
        <v>1335.0</v>
      </c>
    </row>
    <row r="1827">
      <c r="A1827" s="9" t="s">
        <v>378</v>
      </c>
      <c r="B1827" s="7">
        <v>38398.0</v>
      </c>
      <c r="C1827" s="9">
        <v>2005.0</v>
      </c>
      <c r="D1827" s="9" t="s">
        <v>9</v>
      </c>
      <c r="E1827" s="13">
        <v>2518.0</v>
      </c>
      <c r="F1827" s="14">
        <v>18159.0</v>
      </c>
      <c r="G1827" s="13">
        <v>3140.0</v>
      </c>
      <c r="H1827" s="13">
        <v>2511.0</v>
      </c>
    </row>
    <row r="1828">
      <c r="A1828" s="9" t="s">
        <v>378</v>
      </c>
      <c r="B1828" s="7">
        <v>38398.0</v>
      </c>
      <c r="C1828" s="9">
        <v>2005.0</v>
      </c>
      <c r="D1828" s="9" t="s">
        <v>10</v>
      </c>
      <c r="E1828" s="13">
        <v>1140.0</v>
      </c>
      <c r="F1828" s="14">
        <v>16891.0</v>
      </c>
      <c r="G1828" s="13">
        <v>1443.0</v>
      </c>
      <c r="H1828" s="13">
        <v>1137.0</v>
      </c>
    </row>
    <row r="1829">
      <c r="A1829" s="9" t="s">
        <v>378</v>
      </c>
      <c r="B1829" s="7">
        <v>38398.0</v>
      </c>
      <c r="C1829" s="9">
        <v>2005.0</v>
      </c>
      <c r="D1829" s="9" t="s">
        <v>11</v>
      </c>
      <c r="E1829" s="13">
        <v>672.0</v>
      </c>
      <c r="F1829" s="14">
        <v>4499.0</v>
      </c>
      <c r="G1829" s="13">
        <v>794.0</v>
      </c>
      <c r="H1829" s="13">
        <v>667.0</v>
      </c>
    </row>
    <row r="1830">
      <c r="A1830" s="9" t="s">
        <v>378</v>
      </c>
      <c r="B1830" s="7">
        <v>38398.0</v>
      </c>
      <c r="C1830" s="9">
        <v>2005.0</v>
      </c>
      <c r="D1830" s="9" t="s">
        <v>12</v>
      </c>
      <c r="E1830" s="13">
        <v>503.0</v>
      </c>
      <c r="F1830" s="14">
        <v>512.0</v>
      </c>
      <c r="G1830" s="13">
        <v>830.0</v>
      </c>
      <c r="H1830" s="13">
        <v>444.0</v>
      </c>
    </row>
    <row r="1831">
      <c r="A1831" s="9" t="s">
        <v>378</v>
      </c>
      <c r="B1831" s="7">
        <v>38398.0</v>
      </c>
      <c r="C1831" s="9">
        <v>2005.0</v>
      </c>
      <c r="D1831" s="9" t="s">
        <v>13</v>
      </c>
      <c r="E1831" s="13">
        <v>1372.0</v>
      </c>
      <c r="F1831" s="14">
        <v>17999.0</v>
      </c>
      <c r="G1831" s="13">
        <v>2168.0</v>
      </c>
      <c r="H1831" s="13">
        <v>1348.0</v>
      </c>
    </row>
    <row r="1832">
      <c r="A1832" s="9" t="s">
        <v>379</v>
      </c>
      <c r="B1832" s="7">
        <v>38412.0</v>
      </c>
      <c r="C1832" s="9">
        <v>2005.0</v>
      </c>
      <c r="D1832" s="9" t="s">
        <v>9</v>
      </c>
      <c r="E1832" s="13">
        <v>2516.0</v>
      </c>
      <c r="F1832" s="14">
        <v>20654.0</v>
      </c>
      <c r="G1832" s="13">
        <v>3784.0</v>
      </c>
      <c r="H1832" s="13">
        <v>2509.0</v>
      </c>
    </row>
    <row r="1833">
      <c r="A1833" s="9" t="s">
        <v>379</v>
      </c>
      <c r="B1833" s="7">
        <v>38412.0</v>
      </c>
      <c r="C1833" s="9">
        <v>2005.0</v>
      </c>
      <c r="D1833" s="9" t="s">
        <v>10</v>
      </c>
      <c r="E1833" s="13">
        <v>1137.0</v>
      </c>
      <c r="F1833" s="14">
        <v>21710.0</v>
      </c>
      <c r="G1833" s="13">
        <v>1656.0</v>
      </c>
      <c r="H1833" s="13">
        <v>1134.0</v>
      </c>
    </row>
    <row r="1834">
      <c r="A1834" s="9" t="s">
        <v>379</v>
      </c>
      <c r="B1834" s="7">
        <v>38412.0</v>
      </c>
      <c r="C1834" s="9">
        <v>2005.0</v>
      </c>
      <c r="D1834" s="9" t="s">
        <v>11</v>
      </c>
      <c r="E1834" s="13">
        <v>673.0</v>
      </c>
      <c r="F1834" s="14">
        <v>6590.0</v>
      </c>
      <c r="G1834" s="13">
        <v>849.0</v>
      </c>
      <c r="H1834" s="13">
        <v>672.0</v>
      </c>
    </row>
    <row r="1835">
      <c r="A1835" s="9" t="s">
        <v>379</v>
      </c>
      <c r="B1835" s="7">
        <v>38412.0</v>
      </c>
      <c r="C1835" s="9">
        <v>2005.0</v>
      </c>
      <c r="D1835" s="9" t="s">
        <v>12</v>
      </c>
      <c r="E1835" s="13">
        <v>517.0</v>
      </c>
      <c r="F1835" s="14">
        <v>851.0</v>
      </c>
      <c r="G1835" s="13">
        <v>897.0</v>
      </c>
      <c r="H1835" s="13">
        <v>505.0</v>
      </c>
    </row>
    <row r="1836">
      <c r="A1836" s="9" t="s">
        <v>379</v>
      </c>
      <c r="B1836" s="7">
        <v>38412.0</v>
      </c>
      <c r="C1836" s="9">
        <v>2005.0</v>
      </c>
      <c r="D1836" s="9" t="s">
        <v>13</v>
      </c>
      <c r="E1836" s="13">
        <v>1338.0</v>
      </c>
      <c r="F1836" s="14">
        <v>21999.0</v>
      </c>
      <c r="G1836" s="13">
        <v>1961.0</v>
      </c>
      <c r="H1836" s="13">
        <v>1336.0</v>
      </c>
    </row>
    <row r="1837">
      <c r="A1837" s="9" t="s">
        <v>380</v>
      </c>
      <c r="B1837" s="7">
        <v>38426.0</v>
      </c>
      <c r="C1837" s="9">
        <v>2005.0</v>
      </c>
      <c r="D1837" s="9" t="s">
        <v>9</v>
      </c>
      <c r="E1837" s="13">
        <v>2520.0</v>
      </c>
      <c r="F1837" s="14">
        <v>18901.0</v>
      </c>
      <c r="G1837" s="13">
        <v>3176.0</v>
      </c>
      <c r="H1837" s="13">
        <v>2449.0</v>
      </c>
    </row>
    <row r="1838">
      <c r="A1838" s="9" t="s">
        <v>380</v>
      </c>
      <c r="B1838" s="7">
        <v>38426.0</v>
      </c>
      <c r="C1838" s="9">
        <v>2005.0</v>
      </c>
      <c r="D1838" s="9" t="s">
        <v>10</v>
      </c>
      <c r="E1838" s="13">
        <v>1140.0</v>
      </c>
      <c r="F1838" s="14">
        <v>18001.0</v>
      </c>
      <c r="G1838" s="13">
        <v>1355.0</v>
      </c>
      <c r="H1838" s="13">
        <v>1133.0</v>
      </c>
    </row>
    <row r="1839">
      <c r="A1839" s="9" t="s">
        <v>380</v>
      </c>
      <c r="B1839" s="7">
        <v>38426.0</v>
      </c>
      <c r="C1839" s="9">
        <v>2005.0</v>
      </c>
      <c r="D1839" s="9" t="s">
        <v>11</v>
      </c>
      <c r="E1839" s="13">
        <v>677.0</v>
      </c>
      <c r="F1839" s="14">
        <v>7100.0</v>
      </c>
      <c r="G1839" s="13">
        <v>823.0</v>
      </c>
      <c r="H1839" s="13">
        <v>669.0</v>
      </c>
    </row>
    <row r="1840">
      <c r="A1840" s="9" t="s">
        <v>380</v>
      </c>
      <c r="B1840" s="7">
        <v>38426.0</v>
      </c>
      <c r="C1840" s="9">
        <v>2005.0</v>
      </c>
      <c r="D1840" s="9" t="s">
        <v>12</v>
      </c>
      <c r="E1840" s="13">
        <v>558.0</v>
      </c>
      <c r="F1840" s="14">
        <v>781.0</v>
      </c>
      <c r="G1840" s="13">
        <v>1131.0</v>
      </c>
      <c r="H1840" s="13">
        <v>456.0</v>
      </c>
    </row>
    <row r="1841">
      <c r="A1841" s="9" t="s">
        <v>380</v>
      </c>
      <c r="B1841" s="7">
        <v>38426.0</v>
      </c>
      <c r="C1841" s="9">
        <v>2005.0</v>
      </c>
      <c r="D1841" s="9" t="s">
        <v>13</v>
      </c>
      <c r="E1841" s="13">
        <v>1359.0</v>
      </c>
      <c r="F1841" s="14">
        <v>19001.0</v>
      </c>
      <c r="G1841" s="13">
        <v>1799.0</v>
      </c>
      <c r="H1841" s="13">
        <v>1337.0</v>
      </c>
    </row>
    <row r="1842">
      <c r="A1842" s="9" t="s">
        <v>381</v>
      </c>
      <c r="B1842" s="7">
        <v>38443.0</v>
      </c>
      <c r="C1842" s="9">
        <v>2005.0</v>
      </c>
      <c r="D1842" s="9" t="s">
        <v>9</v>
      </c>
      <c r="E1842" s="13">
        <v>2200.0</v>
      </c>
      <c r="F1842" s="14">
        <v>18279.0</v>
      </c>
      <c r="G1842" s="13">
        <v>2685.0</v>
      </c>
      <c r="H1842" s="13">
        <v>2200.0</v>
      </c>
    </row>
    <row r="1843">
      <c r="A1843" s="9" t="s">
        <v>381</v>
      </c>
      <c r="B1843" s="7">
        <v>38443.0</v>
      </c>
      <c r="C1843" s="9">
        <v>2005.0</v>
      </c>
      <c r="D1843" s="9" t="s">
        <v>10</v>
      </c>
      <c r="E1843" s="13">
        <v>1103.0</v>
      </c>
      <c r="F1843" s="14">
        <v>16110.0</v>
      </c>
      <c r="G1843" s="13">
        <v>1367.0</v>
      </c>
      <c r="H1843" s="13">
        <v>1103.0</v>
      </c>
    </row>
    <row r="1844">
      <c r="A1844" s="9" t="s">
        <v>381</v>
      </c>
      <c r="B1844" s="7">
        <v>38443.0</v>
      </c>
      <c r="C1844" s="9">
        <v>2005.0</v>
      </c>
      <c r="D1844" s="9" t="s">
        <v>11</v>
      </c>
      <c r="E1844" s="13">
        <v>589.0</v>
      </c>
      <c r="F1844" s="14">
        <v>7100.0</v>
      </c>
      <c r="G1844" s="13">
        <v>733.0</v>
      </c>
      <c r="H1844" s="13">
        <v>582.0</v>
      </c>
    </row>
    <row r="1845">
      <c r="A1845" s="9" t="s">
        <v>381</v>
      </c>
      <c r="B1845" s="7">
        <v>38443.0</v>
      </c>
      <c r="C1845" s="9">
        <v>2005.0</v>
      </c>
      <c r="D1845" s="9" t="s">
        <v>12</v>
      </c>
      <c r="E1845" s="13">
        <v>519.0</v>
      </c>
      <c r="F1845" s="14">
        <v>603.0</v>
      </c>
      <c r="G1845" s="13">
        <v>720.0</v>
      </c>
      <c r="H1845" s="13">
        <v>515.0</v>
      </c>
    </row>
    <row r="1846">
      <c r="A1846" s="9" t="s">
        <v>381</v>
      </c>
      <c r="B1846" s="7">
        <v>38443.0</v>
      </c>
      <c r="C1846" s="9">
        <v>2005.0</v>
      </c>
      <c r="D1846" s="9" t="s">
        <v>13</v>
      </c>
      <c r="E1846" s="13">
        <v>1140.0</v>
      </c>
      <c r="F1846" s="14">
        <v>18802.0</v>
      </c>
      <c r="G1846" s="13">
        <v>1792.0</v>
      </c>
      <c r="H1846" s="13">
        <v>1140.0</v>
      </c>
    </row>
    <row r="1847">
      <c r="A1847" s="9" t="s">
        <v>382</v>
      </c>
      <c r="B1847" s="7">
        <v>38457.0</v>
      </c>
      <c r="C1847" s="9">
        <v>2005.0</v>
      </c>
      <c r="D1847" s="9" t="s">
        <v>9</v>
      </c>
      <c r="E1847" s="13">
        <v>2264.0</v>
      </c>
      <c r="F1847" s="14">
        <v>18101.0</v>
      </c>
      <c r="G1847" s="13">
        <v>2563.0</v>
      </c>
      <c r="H1847" s="13">
        <v>2203.0</v>
      </c>
    </row>
    <row r="1848">
      <c r="A1848" s="9" t="s">
        <v>382</v>
      </c>
      <c r="B1848" s="7">
        <v>38457.0</v>
      </c>
      <c r="C1848" s="9">
        <v>2005.0</v>
      </c>
      <c r="D1848" s="9" t="s">
        <v>10</v>
      </c>
      <c r="E1848" s="13">
        <v>1107.0</v>
      </c>
      <c r="F1848" s="14">
        <v>17701.0</v>
      </c>
      <c r="G1848" s="13">
        <v>1357.0</v>
      </c>
      <c r="H1848" s="13">
        <v>1107.0</v>
      </c>
    </row>
    <row r="1849">
      <c r="A1849" s="9" t="s">
        <v>382</v>
      </c>
      <c r="B1849" s="7">
        <v>38457.0</v>
      </c>
      <c r="C1849" s="9">
        <v>2005.0</v>
      </c>
      <c r="D1849" s="9" t="s">
        <v>11</v>
      </c>
      <c r="E1849" s="13">
        <v>596.0</v>
      </c>
      <c r="F1849" s="14">
        <v>6841.0</v>
      </c>
      <c r="G1849" s="13">
        <v>712.0</v>
      </c>
      <c r="H1849" s="13">
        <v>596.0</v>
      </c>
    </row>
    <row r="1850">
      <c r="A1850" s="9" t="s">
        <v>382</v>
      </c>
      <c r="B1850" s="7">
        <v>38457.0</v>
      </c>
      <c r="C1850" s="9">
        <v>2005.0</v>
      </c>
      <c r="D1850" s="9" t="s">
        <v>12</v>
      </c>
      <c r="E1850" s="13">
        <v>608.0</v>
      </c>
      <c r="F1850" s="14">
        <v>591.0</v>
      </c>
      <c r="G1850" s="13">
        <v>898.0</v>
      </c>
      <c r="H1850" s="13">
        <v>608.0</v>
      </c>
    </row>
    <row r="1851">
      <c r="A1851" s="9" t="s">
        <v>382</v>
      </c>
      <c r="B1851" s="7">
        <v>38457.0</v>
      </c>
      <c r="C1851" s="9">
        <v>2005.0</v>
      </c>
      <c r="D1851" s="9" t="s">
        <v>13</v>
      </c>
      <c r="E1851" s="13">
        <v>1160.0</v>
      </c>
      <c r="F1851" s="14">
        <v>18000.0</v>
      </c>
      <c r="G1851" s="13">
        <v>1694.0</v>
      </c>
      <c r="H1851" s="13">
        <v>1147.0</v>
      </c>
    </row>
    <row r="1852">
      <c r="A1852" s="9" t="s">
        <v>383</v>
      </c>
      <c r="B1852" s="7">
        <v>38473.0</v>
      </c>
      <c r="C1852" s="9">
        <v>2005.0</v>
      </c>
      <c r="D1852" s="9" t="s">
        <v>9</v>
      </c>
      <c r="E1852" s="13">
        <v>2193.0</v>
      </c>
      <c r="F1852" s="14">
        <v>17398.0</v>
      </c>
      <c r="G1852" s="13">
        <v>2594.0</v>
      </c>
      <c r="H1852" s="13">
        <v>2185.0</v>
      </c>
    </row>
    <row r="1853">
      <c r="A1853" s="9" t="s">
        <v>383</v>
      </c>
      <c r="B1853" s="7">
        <v>38473.0</v>
      </c>
      <c r="C1853" s="9">
        <v>2005.0</v>
      </c>
      <c r="D1853" s="9" t="s">
        <v>10</v>
      </c>
      <c r="E1853" s="13">
        <v>1100.0</v>
      </c>
      <c r="F1853" s="14">
        <v>16508.0</v>
      </c>
      <c r="G1853" s="13">
        <v>1339.0</v>
      </c>
      <c r="H1853" s="13">
        <v>1087.0</v>
      </c>
    </row>
    <row r="1854">
      <c r="A1854" s="9" t="s">
        <v>383</v>
      </c>
      <c r="B1854" s="7">
        <v>38473.0</v>
      </c>
      <c r="C1854" s="9">
        <v>2005.0</v>
      </c>
      <c r="D1854" s="9" t="s">
        <v>11</v>
      </c>
      <c r="E1854" s="13">
        <v>595.0</v>
      </c>
      <c r="F1854" s="14">
        <v>5800.0</v>
      </c>
      <c r="G1854" s="13">
        <v>686.0</v>
      </c>
      <c r="H1854" s="13">
        <v>594.0</v>
      </c>
    </row>
    <row r="1855">
      <c r="A1855" s="9" t="s">
        <v>383</v>
      </c>
      <c r="B1855" s="7">
        <v>38473.0</v>
      </c>
      <c r="C1855" s="9">
        <v>2005.0</v>
      </c>
      <c r="D1855" s="9" t="s">
        <v>12</v>
      </c>
      <c r="E1855" s="13">
        <v>511.0</v>
      </c>
      <c r="F1855" s="14">
        <v>702.0</v>
      </c>
      <c r="G1855" s="13">
        <v>736.0</v>
      </c>
      <c r="H1855" s="13">
        <v>408.0</v>
      </c>
    </row>
    <row r="1856">
      <c r="A1856" s="9" t="s">
        <v>383</v>
      </c>
      <c r="B1856" s="7">
        <v>38473.0</v>
      </c>
      <c r="C1856" s="9">
        <v>2005.0</v>
      </c>
      <c r="D1856" s="9" t="s">
        <v>13</v>
      </c>
      <c r="E1856" s="13">
        <v>1138.0</v>
      </c>
      <c r="F1856" s="14">
        <v>17699.0</v>
      </c>
      <c r="G1856" s="13">
        <v>1719.0</v>
      </c>
      <c r="H1856" s="13">
        <v>1125.0</v>
      </c>
    </row>
    <row r="1857">
      <c r="A1857" s="9" t="s">
        <v>384</v>
      </c>
      <c r="B1857" s="7">
        <v>38487.0</v>
      </c>
      <c r="C1857" s="9">
        <v>2005.0</v>
      </c>
      <c r="D1857" s="9" t="s">
        <v>9</v>
      </c>
      <c r="E1857" s="13">
        <v>2254.0</v>
      </c>
      <c r="F1857" s="14">
        <v>16897.0</v>
      </c>
      <c r="G1857" s="13">
        <v>2548.0</v>
      </c>
      <c r="H1857" s="13">
        <v>2251.0</v>
      </c>
    </row>
    <row r="1858">
      <c r="A1858" s="9" t="s">
        <v>384</v>
      </c>
      <c r="B1858" s="7">
        <v>38487.0</v>
      </c>
      <c r="C1858" s="9">
        <v>2005.0</v>
      </c>
      <c r="D1858" s="9" t="s">
        <v>10</v>
      </c>
      <c r="E1858" s="13">
        <v>1100.0</v>
      </c>
      <c r="F1858" s="14">
        <v>16108.0</v>
      </c>
      <c r="G1858" s="13">
        <v>1322.0</v>
      </c>
      <c r="H1858" s="13">
        <v>1087.0</v>
      </c>
    </row>
    <row r="1859">
      <c r="A1859" s="9" t="s">
        <v>384</v>
      </c>
      <c r="B1859" s="7">
        <v>38487.0</v>
      </c>
      <c r="C1859" s="9">
        <v>2005.0</v>
      </c>
      <c r="D1859" s="9" t="s">
        <v>11</v>
      </c>
      <c r="E1859" s="13">
        <v>588.0</v>
      </c>
      <c r="F1859" s="14">
        <v>5900.0</v>
      </c>
      <c r="G1859" s="13">
        <v>719.0</v>
      </c>
      <c r="H1859" s="13">
        <v>583.0</v>
      </c>
    </row>
    <row r="1860">
      <c r="A1860" s="9" t="s">
        <v>384</v>
      </c>
      <c r="B1860" s="7">
        <v>38487.0</v>
      </c>
      <c r="C1860" s="9">
        <v>2005.0</v>
      </c>
      <c r="D1860" s="9" t="s">
        <v>12</v>
      </c>
      <c r="E1860" s="13">
        <v>506.0</v>
      </c>
      <c r="F1860" s="14">
        <v>782.0</v>
      </c>
      <c r="G1860" s="13">
        <v>700.0</v>
      </c>
      <c r="H1860" s="13">
        <v>506.0</v>
      </c>
    </row>
    <row r="1861">
      <c r="A1861" s="9" t="s">
        <v>384</v>
      </c>
      <c r="B1861" s="7">
        <v>38487.0</v>
      </c>
      <c r="C1861" s="9">
        <v>2005.0</v>
      </c>
      <c r="D1861" s="9" t="s">
        <v>13</v>
      </c>
      <c r="E1861" s="13">
        <v>1150.0</v>
      </c>
      <c r="F1861" s="14">
        <v>17399.0</v>
      </c>
      <c r="G1861" s="13">
        <v>1695.0</v>
      </c>
      <c r="H1861" s="13">
        <v>1135.0</v>
      </c>
    </row>
    <row r="1862">
      <c r="A1862" s="9" t="s">
        <v>385</v>
      </c>
      <c r="B1862" s="7">
        <v>38504.0</v>
      </c>
      <c r="C1862" s="9">
        <v>2005.0</v>
      </c>
      <c r="D1862" s="9" t="s">
        <v>9</v>
      </c>
      <c r="E1862" s="13">
        <v>2201.0</v>
      </c>
      <c r="F1862" s="14">
        <v>17481.0</v>
      </c>
      <c r="G1862" s="13">
        <v>2873.0</v>
      </c>
      <c r="H1862" s="13">
        <v>2174.0</v>
      </c>
    </row>
    <row r="1863">
      <c r="A1863" s="9" t="s">
        <v>385</v>
      </c>
      <c r="B1863" s="7">
        <v>38504.0</v>
      </c>
      <c r="C1863" s="9">
        <v>2005.0</v>
      </c>
      <c r="D1863" s="9" t="s">
        <v>10</v>
      </c>
      <c r="E1863" s="13">
        <v>1113.0</v>
      </c>
      <c r="F1863" s="14">
        <v>16002.0</v>
      </c>
      <c r="G1863" s="13">
        <v>1346.0</v>
      </c>
      <c r="H1863" s="13">
        <v>1099.0</v>
      </c>
    </row>
    <row r="1864">
      <c r="A1864" s="9" t="s">
        <v>385</v>
      </c>
      <c r="B1864" s="7">
        <v>38504.0</v>
      </c>
      <c r="C1864" s="9">
        <v>2005.0</v>
      </c>
      <c r="D1864" s="9" t="s">
        <v>11</v>
      </c>
      <c r="E1864" s="13">
        <v>589.0</v>
      </c>
      <c r="F1864" s="14">
        <v>6450.0</v>
      </c>
      <c r="G1864" s="13">
        <v>712.0</v>
      </c>
      <c r="H1864" s="13">
        <v>587.0</v>
      </c>
    </row>
    <row r="1865">
      <c r="A1865" s="9" t="s">
        <v>385</v>
      </c>
      <c r="B1865" s="7">
        <v>38504.0</v>
      </c>
      <c r="C1865" s="9">
        <v>2005.0</v>
      </c>
      <c r="D1865" s="9" t="s">
        <v>12</v>
      </c>
      <c r="E1865" s="13">
        <v>609.0</v>
      </c>
      <c r="F1865" s="14">
        <v>699.0</v>
      </c>
      <c r="G1865" s="13">
        <v>775.0</v>
      </c>
      <c r="H1865" s="13">
        <v>607.0</v>
      </c>
    </row>
    <row r="1866">
      <c r="A1866" s="9" t="s">
        <v>385</v>
      </c>
      <c r="B1866" s="7">
        <v>38504.0</v>
      </c>
      <c r="C1866" s="9">
        <v>2005.0</v>
      </c>
      <c r="D1866" s="9" t="s">
        <v>13</v>
      </c>
      <c r="E1866" s="13">
        <v>1151.0</v>
      </c>
      <c r="F1866" s="14">
        <v>18200.0</v>
      </c>
      <c r="G1866" s="13">
        <v>1654.0</v>
      </c>
      <c r="H1866" s="13">
        <v>1134.0</v>
      </c>
    </row>
    <row r="1867">
      <c r="A1867" s="9" t="s">
        <v>386</v>
      </c>
      <c r="B1867" s="7">
        <v>38518.0</v>
      </c>
      <c r="C1867" s="9">
        <v>2005.0</v>
      </c>
      <c r="D1867" s="9" t="s">
        <v>9</v>
      </c>
      <c r="E1867" s="13">
        <v>2196.0</v>
      </c>
      <c r="F1867" s="14">
        <v>17289.0</v>
      </c>
      <c r="G1867" s="13">
        <v>2636.0</v>
      </c>
      <c r="H1867" s="13">
        <v>2186.0</v>
      </c>
    </row>
    <row r="1868">
      <c r="A1868" s="9" t="s">
        <v>386</v>
      </c>
      <c r="B1868" s="7">
        <v>38518.0</v>
      </c>
      <c r="C1868" s="9">
        <v>2005.0</v>
      </c>
      <c r="D1868" s="9" t="s">
        <v>10</v>
      </c>
      <c r="E1868" s="13">
        <v>1113.0</v>
      </c>
      <c r="F1868" s="14">
        <v>15001.0</v>
      </c>
      <c r="G1868" s="13">
        <v>1299.0</v>
      </c>
      <c r="H1868" s="13">
        <v>1099.0</v>
      </c>
    </row>
    <row r="1869">
      <c r="A1869" s="9" t="s">
        <v>386</v>
      </c>
      <c r="B1869" s="7">
        <v>38518.0</v>
      </c>
      <c r="C1869" s="9">
        <v>2005.0</v>
      </c>
      <c r="D1869" s="9" t="s">
        <v>11</v>
      </c>
      <c r="E1869" s="13">
        <v>593.0</v>
      </c>
      <c r="F1869" s="14">
        <v>6101.0</v>
      </c>
      <c r="G1869" s="13">
        <v>680.0</v>
      </c>
      <c r="H1869" s="13">
        <v>585.0</v>
      </c>
    </row>
    <row r="1870">
      <c r="A1870" s="9" t="s">
        <v>386</v>
      </c>
      <c r="B1870" s="7">
        <v>38518.0</v>
      </c>
      <c r="C1870" s="9">
        <v>2005.0</v>
      </c>
      <c r="D1870" s="9" t="s">
        <v>12</v>
      </c>
      <c r="E1870" s="13">
        <v>506.0</v>
      </c>
      <c r="F1870" s="14">
        <v>701.0</v>
      </c>
      <c r="G1870" s="13">
        <v>765.0</v>
      </c>
      <c r="H1870" s="13">
        <v>496.0</v>
      </c>
    </row>
    <row r="1871">
      <c r="A1871" s="9" t="s">
        <v>386</v>
      </c>
      <c r="B1871" s="7">
        <v>38518.0</v>
      </c>
      <c r="C1871" s="9">
        <v>2005.0</v>
      </c>
      <c r="D1871" s="9" t="s">
        <v>13</v>
      </c>
      <c r="E1871" s="13">
        <v>1152.0</v>
      </c>
      <c r="F1871" s="14">
        <v>17999.0</v>
      </c>
      <c r="G1871" s="13">
        <v>1538.0</v>
      </c>
      <c r="H1871" s="13">
        <v>1108.0</v>
      </c>
    </row>
    <row r="1872">
      <c r="A1872" s="9" t="s">
        <v>387</v>
      </c>
      <c r="B1872" s="7">
        <v>38534.0</v>
      </c>
      <c r="C1872" s="9">
        <v>2005.0</v>
      </c>
      <c r="D1872" s="9" t="s">
        <v>9</v>
      </c>
      <c r="E1872" s="13">
        <v>2220.0</v>
      </c>
      <c r="F1872" s="14">
        <v>16112.0</v>
      </c>
      <c r="G1872" s="13">
        <v>2445.0</v>
      </c>
      <c r="H1872" s="13">
        <v>2218.0</v>
      </c>
    </row>
    <row r="1873">
      <c r="A1873" s="9" t="s">
        <v>387</v>
      </c>
      <c r="B1873" s="7">
        <v>38534.0</v>
      </c>
      <c r="C1873" s="9">
        <v>2005.0</v>
      </c>
      <c r="D1873" s="9" t="s">
        <v>10</v>
      </c>
      <c r="E1873" s="13">
        <v>1114.0</v>
      </c>
      <c r="F1873" s="14">
        <v>15501.0</v>
      </c>
      <c r="G1873" s="13">
        <v>1374.0</v>
      </c>
      <c r="H1873" s="13">
        <v>1102.0</v>
      </c>
    </row>
    <row r="1874">
      <c r="A1874" s="9" t="s">
        <v>387</v>
      </c>
      <c r="B1874" s="7">
        <v>38534.0</v>
      </c>
      <c r="C1874" s="9">
        <v>2005.0</v>
      </c>
      <c r="D1874" s="9" t="s">
        <v>11</v>
      </c>
      <c r="E1874" s="13">
        <v>590.0</v>
      </c>
      <c r="F1874" s="14">
        <v>6524.0</v>
      </c>
      <c r="G1874" s="13">
        <v>691.0</v>
      </c>
      <c r="H1874" s="13">
        <v>590.0</v>
      </c>
    </row>
    <row r="1875">
      <c r="A1875" s="9" t="s">
        <v>387</v>
      </c>
      <c r="B1875" s="7">
        <v>38534.0</v>
      </c>
      <c r="C1875" s="9">
        <v>2005.0</v>
      </c>
      <c r="D1875" s="9" t="s">
        <v>12</v>
      </c>
      <c r="E1875" s="13">
        <v>508.0</v>
      </c>
      <c r="F1875" s="14">
        <v>752.0</v>
      </c>
      <c r="G1875" s="13">
        <v>602.0</v>
      </c>
      <c r="H1875" s="13">
        <v>475.0</v>
      </c>
    </row>
    <row r="1876">
      <c r="A1876" s="9" t="s">
        <v>387</v>
      </c>
      <c r="B1876" s="7">
        <v>38534.0</v>
      </c>
      <c r="C1876" s="9">
        <v>2005.0</v>
      </c>
      <c r="D1876" s="9" t="s">
        <v>13</v>
      </c>
      <c r="E1876" s="13">
        <v>1155.0</v>
      </c>
      <c r="F1876" s="14">
        <v>17199.0</v>
      </c>
      <c r="G1876" s="13">
        <v>1534.0</v>
      </c>
      <c r="H1876" s="13">
        <v>1139.0</v>
      </c>
    </row>
    <row r="1877">
      <c r="A1877" s="9" t="s">
        <v>388</v>
      </c>
      <c r="B1877" s="7">
        <v>38548.0</v>
      </c>
      <c r="C1877" s="9">
        <v>2005.0</v>
      </c>
      <c r="D1877" s="9" t="s">
        <v>9</v>
      </c>
      <c r="E1877" s="13">
        <v>2203.0</v>
      </c>
      <c r="F1877" s="14">
        <v>16500.0</v>
      </c>
      <c r="G1877" s="13">
        <v>2758.0</v>
      </c>
      <c r="H1877" s="13">
        <v>2197.0</v>
      </c>
    </row>
    <row r="1878">
      <c r="A1878" s="9" t="s">
        <v>388</v>
      </c>
      <c r="B1878" s="7">
        <v>38548.0</v>
      </c>
      <c r="C1878" s="9">
        <v>2005.0</v>
      </c>
      <c r="D1878" s="9" t="s">
        <v>10</v>
      </c>
      <c r="E1878" s="13">
        <v>1114.0</v>
      </c>
      <c r="F1878" s="14">
        <v>16501.0</v>
      </c>
      <c r="G1878" s="13">
        <v>1414.0</v>
      </c>
      <c r="H1878" s="13">
        <v>1113.0</v>
      </c>
    </row>
    <row r="1879">
      <c r="A1879" s="9" t="s">
        <v>388</v>
      </c>
      <c r="B1879" s="7">
        <v>38548.0</v>
      </c>
      <c r="C1879" s="9">
        <v>2005.0</v>
      </c>
      <c r="D1879" s="9" t="s">
        <v>11</v>
      </c>
      <c r="E1879" s="13">
        <v>596.0</v>
      </c>
      <c r="F1879" s="14">
        <v>6501.0</v>
      </c>
      <c r="G1879" s="13">
        <v>715.0</v>
      </c>
      <c r="H1879" s="13">
        <v>585.0</v>
      </c>
    </row>
    <row r="1880">
      <c r="A1880" s="9" t="s">
        <v>388</v>
      </c>
      <c r="B1880" s="7">
        <v>38548.0</v>
      </c>
      <c r="C1880" s="9">
        <v>2005.0</v>
      </c>
      <c r="D1880" s="9" t="s">
        <v>12</v>
      </c>
      <c r="E1880" s="13">
        <v>516.0</v>
      </c>
      <c r="F1880" s="14">
        <v>652.0</v>
      </c>
      <c r="G1880" s="13">
        <v>666.0</v>
      </c>
      <c r="H1880" s="13">
        <v>432.0</v>
      </c>
    </row>
    <row r="1881">
      <c r="A1881" s="9" t="s">
        <v>388</v>
      </c>
      <c r="B1881" s="7">
        <v>38548.0</v>
      </c>
      <c r="C1881" s="9">
        <v>2005.0</v>
      </c>
      <c r="D1881" s="9" t="s">
        <v>13</v>
      </c>
      <c r="E1881" s="13">
        <v>1181.0</v>
      </c>
      <c r="F1881" s="14">
        <v>17199.0</v>
      </c>
      <c r="G1881" s="13">
        <v>1561.0</v>
      </c>
      <c r="H1881" s="13">
        <v>1119.0</v>
      </c>
    </row>
    <row r="1882">
      <c r="A1882" s="9" t="s">
        <v>389</v>
      </c>
      <c r="B1882" s="7">
        <v>38565.0</v>
      </c>
      <c r="C1882" s="9">
        <v>2005.0</v>
      </c>
      <c r="D1882" s="9" t="s">
        <v>9</v>
      </c>
      <c r="E1882" s="13">
        <v>2195.0</v>
      </c>
      <c r="F1882" s="14">
        <v>16502.0</v>
      </c>
      <c r="G1882" s="13">
        <v>2843.0</v>
      </c>
      <c r="H1882" s="13">
        <v>2194.0</v>
      </c>
    </row>
    <row r="1883">
      <c r="A1883" s="9" t="s">
        <v>389</v>
      </c>
      <c r="B1883" s="7">
        <v>38565.0</v>
      </c>
      <c r="C1883" s="9">
        <v>2005.0</v>
      </c>
      <c r="D1883" s="9" t="s">
        <v>10</v>
      </c>
      <c r="E1883" s="13">
        <v>1112.0</v>
      </c>
      <c r="F1883" s="14">
        <v>15889.0</v>
      </c>
      <c r="G1883" s="13">
        <v>1318.0</v>
      </c>
      <c r="H1883" s="13">
        <v>1103.0</v>
      </c>
    </row>
    <row r="1884">
      <c r="A1884" s="9" t="s">
        <v>389</v>
      </c>
      <c r="B1884" s="7">
        <v>38565.0</v>
      </c>
      <c r="C1884" s="9">
        <v>2005.0</v>
      </c>
      <c r="D1884" s="9" t="s">
        <v>11</v>
      </c>
      <c r="E1884" s="13">
        <v>588.0</v>
      </c>
      <c r="F1884" s="14">
        <v>6500.0</v>
      </c>
      <c r="G1884" s="13">
        <v>723.0</v>
      </c>
      <c r="H1884" s="13">
        <v>588.0</v>
      </c>
    </row>
    <row r="1885">
      <c r="A1885" s="9" t="s">
        <v>389</v>
      </c>
      <c r="B1885" s="7">
        <v>38565.0</v>
      </c>
      <c r="C1885" s="9">
        <v>2005.0</v>
      </c>
      <c r="D1885" s="9" t="s">
        <v>12</v>
      </c>
      <c r="E1885" s="13">
        <v>539.0</v>
      </c>
      <c r="F1885" s="14">
        <v>673.0</v>
      </c>
      <c r="G1885" s="13">
        <v>765.0</v>
      </c>
      <c r="H1885" s="13">
        <v>486.0</v>
      </c>
    </row>
    <row r="1886">
      <c r="A1886" s="9" t="s">
        <v>389</v>
      </c>
      <c r="B1886" s="7">
        <v>38565.0</v>
      </c>
      <c r="C1886" s="9">
        <v>2005.0</v>
      </c>
      <c r="D1886" s="9" t="s">
        <v>13</v>
      </c>
      <c r="E1886" s="13">
        <v>1154.0</v>
      </c>
      <c r="F1886" s="14">
        <v>16999.0</v>
      </c>
      <c r="G1886" s="13">
        <v>1653.0</v>
      </c>
      <c r="H1886" s="13">
        <v>1137.0</v>
      </c>
    </row>
    <row r="1887">
      <c r="A1887" s="9" t="s">
        <v>390</v>
      </c>
      <c r="B1887" s="7">
        <v>38579.0</v>
      </c>
      <c r="C1887" s="9">
        <v>2005.0</v>
      </c>
      <c r="D1887" s="9" t="s">
        <v>9</v>
      </c>
      <c r="E1887" s="13">
        <v>2199.0</v>
      </c>
      <c r="F1887" s="14">
        <v>16101.0</v>
      </c>
      <c r="G1887" s="13">
        <v>2421.0</v>
      </c>
      <c r="H1887" s="13">
        <v>2190.0</v>
      </c>
    </row>
    <row r="1888">
      <c r="A1888" s="9" t="s">
        <v>390</v>
      </c>
      <c r="B1888" s="7">
        <v>38579.0</v>
      </c>
      <c r="C1888" s="9">
        <v>2005.0</v>
      </c>
      <c r="D1888" s="9" t="s">
        <v>10</v>
      </c>
      <c r="E1888" s="13">
        <v>1101.0</v>
      </c>
      <c r="F1888" s="14">
        <v>16303.0</v>
      </c>
      <c r="G1888" s="13">
        <v>1412.0</v>
      </c>
      <c r="H1888" s="13">
        <v>1093.0</v>
      </c>
    </row>
    <row r="1889">
      <c r="A1889" s="9" t="s">
        <v>390</v>
      </c>
      <c r="B1889" s="7">
        <v>38579.0</v>
      </c>
      <c r="C1889" s="9">
        <v>2005.0</v>
      </c>
      <c r="D1889" s="9" t="s">
        <v>11</v>
      </c>
      <c r="E1889" s="13">
        <v>598.0</v>
      </c>
      <c r="F1889" s="14">
        <v>6420.0</v>
      </c>
      <c r="G1889" s="13">
        <v>698.0</v>
      </c>
      <c r="H1889" s="13">
        <v>598.0</v>
      </c>
    </row>
    <row r="1890">
      <c r="A1890" s="9" t="s">
        <v>390</v>
      </c>
      <c r="B1890" s="7">
        <v>38579.0</v>
      </c>
      <c r="C1890" s="9">
        <v>2005.0</v>
      </c>
      <c r="D1890" s="9" t="s">
        <v>12</v>
      </c>
      <c r="E1890" s="13">
        <v>590.0</v>
      </c>
      <c r="F1890" s="14">
        <v>652.0</v>
      </c>
      <c r="G1890" s="13">
        <v>731.0</v>
      </c>
      <c r="H1890" s="13">
        <v>541.0</v>
      </c>
    </row>
    <row r="1891">
      <c r="A1891" s="9" t="s">
        <v>390</v>
      </c>
      <c r="B1891" s="7">
        <v>38579.0</v>
      </c>
      <c r="C1891" s="9">
        <v>2005.0</v>
      </c>
      <c r="D1891" s="9" t="s">
        <v>13</v>
      </c>
      <c r="E1891" s="13">
        <v>1199.0</v>
      </c>
      <c r="F1891" s="14">
        <v>16296.0</v>
      </c>
      <c r="G1891" s="13">
        <v>1575.0</v>
      </c>
      <c r="H1891" s="13">
        <v>1197.0</v>
      </c>
    </row>
    <row r="1892">
      <c r="A1892" s="9" t="s">
        <v>391</v>
      </c>
      <c r="B1892" s="7">
        <v>38596.0</v>
      </c>
      <c r="C1892" s="9">
        <v>2005.0</v>
      </c>
      <c r="D1892" s="9" t="s">
        <v>9</v>
      </c>
      <c r="E1892" s="13">
        <v>2194.0</v>
      </c>
      <c r="F1892" s="14">
        <v>16461.0</v>
      </c>
      <c r="G1892" s="13">
        <v>2854.0</v>
      </c>
      <c r="H1892" s="13">
        <v>2194.0</v>
      </c>
    </row>
    <row r="1893">
      <c r="A1893" s="9" t="s">
        <v>391</v>
      </c>
      <c r="B1893" s="7">
        <v>38596.0</v>
      </c>
      <c r="C1893" s="9">
        <v>2005.0</v>
      </c>
      <c r="D1893" s="9" t="s">
        <v>10</v>
      </c>
      <c r="E1893" s="13">
        <v>1109.0</v>
      </c>
      <c r="F1893" s="14">
        <v>16889.0</v>
      </c>
      <c r="G1893" s="13">
        <v>1484.0</v>
      </c>
      <c r="H1893" s="13">
        <v>1086.0</v>
      </c>
    </row>
    <row r="1894">
      <c r="A1894" s="9" t="s">
        <v>391</v>
      </c>
      <c r="B1894" s="7">
        <v>38596.0</v>
      </c>
      <c r="C1894" s="9">
        <v>2005.0</v>
      </c>
      <c r="D1894" s="9" t="s">
        <v>11</v>
      </c>
      <c r="E1894" s="13">
        <v>588.0</v>
      </c>
      <c r="F1894" s="14">
        <v>7101.0</v>
      </c>
      <c r="G1894" s="13">
        <v>719.0</v>
      </c>
      <c r="H1894" s="13">
        <v>560.0</v>
      </c>
    </row>
    <row r="1895">
      <c r="A1895" s="9" t="s">
        <v>391</v>
      </c>
      <c r="B1895" s="7">
        <v>38596.0</v>
      </c>
      <c r="C1895" s="9">
        <v>2005.0</v>
      </c>
      <c r="D1895" s="9" t="s">
        <v>12</v>
      </c>
      <c r="E1895" s="13">
        <v>559.0</v>
      </c>
      <c r="F1895" s="14">
        <v>656.0</v>
      </c>
      <c r="G1895" s="13">
        <v>715.0</v>
      </c>
      <c r="H1895" s="13">
        <v>552.0</v>
      </c>
    </row>
    <row r="1896">
      <c r="A1896" s="9" t="s">
        <v>391</v>
      </c>
      <c r="B1896" s="7">
        <v>38596.0</v>
      </c>
      <c r="C1896" s="9">
        <v>2005.0</v>
      </c>
      <c r="D1896" s="9" t="s">
        <v>13</v>
      </c>
      <c r="E1896" s="13">
        <v>1155.0</v>
      </c>
      <c r="F1896" s="14">
        <v>16699.0</v>
      </c>
      <c r="G1896" s="13">
        <v>1558.0</v>
      </c>
      <c r="H1896" s="13">
        <v>1133.0</v>
      </c>
    </row>
    <row r="1897">
      <c r="A1897" s="9" t="s">
        <v>392</v>
      </c>
      <c r="B1897" s="7">
        <v>38610.0</v>
      </c>
      <c r="C1897" s="9">
        <v>2005.0</v>
      </c>
      <c r="D1897" s="9" t="s">
        <v>9</v>
      </c>
      <c r="E1897" s="13">
        <v>2202.0</v>
      </c>
      <c r="F1897" s="14">
        <v>15309.0</v>
      </c>
      <c r="G1897" s="13">
        <v>2428.0</v>
      </c>
      <c r="H1897" s="13">
        <v>2179.0</v>
      </c>
    </row>
    <row r="1898">
      <c r="A1898" s="9" t="s">
        <v>392</v>
      </c>
      <c r="B1898" s="7">
        <v>38610.0</v>
      </c>
      <c r="C1898" s="9">
        <v>2005.0</v>
      </c>
      <c r="D1898" s="9" t="s">
        <v>10</v>
      </c>
      <c r="E1898" s="13">
        <v>1108.0</v>
      </c>
      <c r="F1898" s="14">
        <v>14808.0</v>
      </c>
      <c r="G1898" s="13">
        <v>1270.0</v>
      </c>
      <c r="H1898" s="13">
        <v>1106.0</v>
      </c>
    </row>
    <row r="1899">
      <c r="A1899" s="9" t="s">
        <v>392</v>
      </c>
      <c r="B1899" s="7">
        <v>38610.0</v>
      </c>
      <c r="C1899" s="9">
        <v>2005.0</v>
      </c>
      <c r="D1899" s="9" t="s">
        <v>11</v>
      </c>
      <c r="E1899" s="13">
        <v>587.0</v>
      </c>
      <c r="F1899" s="14">
        <v>7264.0</v>
      </c>
      <c r="G1899" s="13">
        <v>679.0</v>
      </c>
      <c r="H1899" s="13">
        <v>587.0</v>
      </c>
    </row>
    <row r="1900">
      <c r="A1900" s="9" t="s">
        <v>392</v>
      </c>
      <c r="B1900" s="7">
        <v>38610.0</v>
      </c>
      <c r="C1900" s="9">
        <v>2005.0</v>
      </c>
      <c r="D1900" s="9" t="s">
        <v>12</v>
      </c>
      <c r="E1900" s="13">
        <v>555.0</v>
      </c>
      <c r="F1900" s="14">
        <v>590.0</v>
      </c>
      <c r="G1900" s="13">
        <v>778.0</v>
      </c>
      <c r="H1900" s="13">
        <v>553.0</v>
      </c>
    </row>
    <row r="1901">
      <c r="A1901" s="9" t="s">
        <v>392</v>
      </c>
      <c r="B1901" s="7">
        <v>38610.0</v>
      </c>
      <c r="C1901" s="9">
        <v>2005.0</v>
      </c>
      <c r="D1901" s="9" t="s">
        <v>13</v>
      </c>
      <c r="E1901" s="13">
        <v>1139.0</v>
      </c>
      <c r="F1901" s="14">
        <v>15699.0</v>
      </c>
      <c r="G1901" s="13">
        <v>1433.0</v>
      </c>
      <c r="H1901" s="13">
        <v>1092.0</v>
      </c>
    </row>
    <row r="1902">
      <c r="A1902" s="9" t="s">
        <v>393</v>
      </c>
      <c r="B1902" s="7">
        <v>38626.0</v>
      </c>
      <c r="C1902" s="9">
        <v>2005.0</v>
      </c>
      <c r="D1902" s="9" t="s">
        <v>9</v>
      </c>
      <c r="E1902" s="13">
        <v>2785.0</v>
      </c>
      <c r="F1902" s="14">
        <v>11991.0</v>
      </c>
      <c r="G1902" s="13">
        <v>3188.0</v>
      </c>
      <c r="H1902" s="13">
        <v>2784.0</v>
      </c>
    </row>
    <row r="1903">
      <c r="A1903" s="9" t="s">
        <v>393</v>
      </c>
      <c r="B1903" s="7">
        <v>38626.0</v>
      </c>
      <c r="C1903" s="9">
        <v>2005.0</v>
      </c>
      <c r="D1903" s="9" t="s">
        <v>10</v>
      </c>
      <c r="E1903" s="13">
        <v>1288.0</v>
      </c>
      <c r="F1903" s="14">
        <v>11002.0</v>
      </c>
      <c r="G1903" s="13">
        <v>1485.0</v>
      </c>
      <c r="H1903" s="13">
        <v>1288.0</v>
      </c>
    </row>
    <row r="1904">
      <c r="A1904" s="9" t="s">
        <v>393</v>
      </c>
      <c r="B1904" s="7">
        <v>38626.0</v>
      </c>
      <c r="C1904" s="9">
        <v>2005.0</v>
      </c>
      <c r="D1904" s="9" t="s">
        <v>11</v>
      </c>
      <c r="E1904" s="13">
        <v>616.0</v>
      </c>
      <c r="F1904" s="14">
        <v>7334.0</v>
      </c>
      <c r="G1904" s="13">
        <v>741.0</v>
      </c>
      <c r="H1904" s="13">
        <v>616.0</v>
      </c>
    </row>
    <row r="1905">
      <c r="A1905" s="9" t="s">
        <v>393</v>
      </c>
      <c r="B1905" s="7">
        <v>38626.0</v>
      </c>
      <c r="C1905" s="9">
        <v>2005.0</v>
      </c>
      <c r="D1905" s="9" t="s">
        <v>12</v>
      </c>
      <c r="E1905" s="13">
        <v>513.0</v>
      </c>
      <c r="F1905" s="14">
        <v>551.0</v>
      </c>
      <c r="G1905" s="13">
        <v>627.0</v>
      </c>
      <c r="H1905" s="13">
        <v>513.0</v>
      </c>
    </row>
    <row r="1906">
      <c r="A1906" s="9" t="s">
        <v>393</v>
      </c>
      <c r="B1906" s="7">
        <v>38626.0</v>
      </c>
      <c r="C1906" s="9">
        <v>2005.0</v>
      </c>
      <c r="D1906" s="9" t="s">
        <v>13</v>
      </c>
      <c r="E1906" s="13">
        <v>1417.0</v>
      </c>
      <c r="F1906" s="14">
        <v>12000.0</v>
      </c>
      <c r="G1906" s="13">
        <v>1706.0</v>
      </c>
      <c r="H1906" s="13">
        <v>1352.0</v>
      </c>
    </row>
    <row r="1907">
      <c r="A1907" s="9" t="s">
        <v>394</v>
      </c>
      <c r="B1907" s="7">
        <v>38640.0</v>
      </c>
      <c r="C1907" s="9">
        <v>2005.0</v>
      </c>
      <c r="D1907" s="9" t="s">
        <v>9</v>
      </c>
      <c r="E1907" s="13">
        <v>2808.0</v>
      </c>
      <c r="F1907" s="14">
        <v>14501.0</v>
      </c>
      <c r="G1907" s="13">
        <v>5927.0</v>
      </c>
      <c r="H1907" s="13">
        <v>2759.0</v>
      </c>
    </row>
    <row r="1908">
      <c r="A1908" s="9" t="s">
        <v>394</v>
      </c>
      <c r="B1908" s="7">
        <v>38640.0</v>
      </c>
      <c r="C1908" s="9">
        <v>2005.0</v>
      </c>
      <c r="D1908" s="9" t="s">
        <v>10</v>
      </c>
      <c r="E1908" s="13">
        <v>1267.0</v>
      </c>
      <c r="F1908" s="14">
        <v>14101.0</v>
      </c>
      <c r="G1908" s="13">
        <v>2046.0</v>
      </c>
      <c r="H1908" s="13">
        <v>1250.0</v>
      </c>
    </row>
    <row r="1909">
      <c r="A1909" s="9" t="s">
        <v>394</v>
      </c>
      <c r="B1909" s="7">
        <v>38640.0</v>
      </c>
      <c r="C1909" s="9">
        <v>2005.0</v>
      </c>
      <c r="D1909" s="9" t="s">
        <v>11</v>
      </c>
      <c r="E1909" s="13">
        <v>587.0</v>
      </c>
      <c r="F1909" s="14">
        <v>7911.0</v>
      </c>
      <c r="G1909" s="13">
        <v>730.0</v>
      </c>
      <c r="H1909" s="13">
        <v>587.0</v>
      </c>
    </row>
    <row r="1910">
      <c r="A1910" s="9" t="s">
        <v>394</v>
      </c>
      <c r="B1910" s="7">
        <v>38640.0</v>
      </c>
      <c r="C1910" s="9">
        <v>2005.0</v>
      </c>
      <c r="D1910" s="9" t="s">
        <v>12</v>
      </c>
      <c r="E1910" s="13">
        <v>508.0</v>
      </c>
      <c r="F1910" s="14">
        <v>571.0</v>
      </c>
      <c r="G1910" s="13">
        <v>640.0</v>
      </c>
      <c r="H1910" s="13">
        <v>507.0</v>
      </c>
    </row>
    <row r="1911">
      <c r="A1911" s="9" t="s">
        <v>394</v>
      </c>
      <c r="B1911" s="7">
        <v>38640.0</v>
      </c>
      <c r="C1911" s="9">
        <v>2005.0</v>
      </c>
      <c r="D1911" s="9" t="s">
        <v>13</v>
      </c>
      <c r="E1911" s="13">
        <v>1441.0</v>
      </c>
      <c r="F1911" s="14">
        <v>14503.0</v>
      </c>
      <c r="G1911" s="13">
        <v>2115.0</v>
      </c>
      <c r="H1911" s="13">
        <v>1427.0</v>
      </c>
    </row>
    <row r="1912">
      <c r="A1912" s="9" t="s">
        <v>395</v>
      </c>
      <c r="B1912" s="7">
        <v>38657.0</v>
      </c>
      <c r="C1912" s="9">
        <v>2005.0</v>
      </c>
      <c r="D1912" s="9" t="s">
        <v>9</v>
      </c>
      <c r="E1912" s="13">
        <v>2786.0</v>
      </c>
      <c r="F1912" s="14">
        <v>14700.0</v>
      </c>
      <c r="G1912" s="13">
        <v>5624.0</v>
      </c>
      <c r="H1912" s="13">
        <v>2779.0</v>
      </c>
    </row>
    <row r="1913">
      <c r="A1913" s="9" t="s">
        <v>395</v>
      </c>
      <c r="B1913" s="7">
        <v>38657.0</v>
      </c>
      <c r="C1913" s="9">
        <v>2005.0</v>
      </c>
      <c r="D1913" s="9" t="s">
        <v>10</v>
      </c>
      <c r="E1913" s="13">
        <v>1265.0</v>
      </c>
      <c r="F1913" s="14">
        <v>14751.0</v>
      </c>
      <c r="G1913" s="13">
        <v>2086.0</v>
      </c>
      <c r="H1913" s="13">
        <v>1263.0</v>
      </c>
    </row>
    <row r="1914">
      <c r="A1914" s="9" t="s">
        <v>395</v>
      </c>
      <c r="B1914" s="7">
        <v>38657.0</v>
      </c>
      <c r="C1914" s="9">
        <v>2005.0</v>
      </c>
      <c r="D1914" s="9" t="s">
        <v>11</v>
      </c>
      <c r="E1914" s="13">
        <v>588.0</v>
      </c>
      <c r="F1914" s="14">
        <v>8889.0</v>
      </c>
      <c r="G1914" s="13">
        <v>872.0</v>
      </c>
      <c r="H1914" s="13">
        <v>582.0</v>
      </c>
    </row>
    <row r="1915">
      <c r="A1915" s="9" t="s">
        <v>395</v>
      </c>
      <c r="B1915" s="7">
        <v>38657.0</v>
      </c>
      <c r="C1915" s="9">
        <v>2005.0</v>
      </c>
      <c r="D1915" s="9" t="s">
        <v>12</v>
      </c>
      <c r="E1915" s="13">
        <v>506.0</v>
      </c>
      <c r="F1915" s="14">
        <v>602.0</v>
      </c>
      <c r="G1915" s="13">
        <v>585.0</v>
      </c>
      <c r="H1915" s="13">
        <v>478.0</v>
      </c>
    </row>
    <row r="1916">
      <c r="A1916" s="9" t="s">
        <v>395</v>
      </c>
      <c r="B1916" s="7">
        <v>38657.0</v>
      </c>
      <c r="C1916" s="9">
        <v>2005.0</v>
      </c>
      <c r="D1916" s="9" t="s">
        <v>13</v>
      </c>
      <c r="E1916" s="13">
        <v>1460.0</v>
      </c>
      <c r="F1916" s="14">
        <v>14801.0</v>
      </c>
      <c r="G1916" s="13">
        <v>1905.0</v>
      </c>
      <c r="H1916" s="13">
        <v>1441.0</v>
      </c>
    </row>
    <row r="1917">
      <c r="A1917" s="9" t="s">
        <v>396</v>
      </c>
      <c r="B1917" s="7">
        <v>38671.0</v>
      </c>
      <c r="C1917" s="9">
        <v>2005.0</v>
      </c>
      <c r="D1917" s="9" t="s">
        <v>9</v>
      </c>
      <c r="E1917" s="13">
        <v>2834.0</v>
      </c>
      <c r="F1917" s="14">
        <v>14001.0</v>
      </c>
      <c r="G1917" s="13">
        <v>4781.0</v>
      </c>
      <c r="H1917" s="13">
        <v>2761.0</v>
      </c>
    </row>
    <row r="1918">
      <c r="A1918" s="9" t="s">
        <v>396</v>
      </c>
      <c r="B1918" s="7">
        <v>38671.0</v>
      </c>
      <c r="C1918" s="9">
        <v>2005.0</v>
      </c>
      <c r="D1918" s="9" t="s">
        <v>10</v>
      </c>
      <c r="E1918" s="13">
        <v>1282.0</v>
      </c>
      <c r="F1918" s="14">
        <v>14897.0</v>
      </c>
      <c r="G1918" s="13">
        <v>1692.0</v>
      </c>
      <c r="H1918" s="13">
        <v>1276.0</v>
      </c>
    </row>
    <row r="1919">
      <c r="A1919" s="9" t="s">
        <v>396</v>
      </c>
      <c r="B1919" s="7">
        <v>38671.0</v>
      </c>
      <c r="C1919" s="9">
        <v>2005.0</v>
      </c>
      <c r="D1919" s="9" t="s">
        <v>11</v>
      </c>
      <c r="E1919" s="13">
        <v>587.0</v>
      </c>
      <c r="F1919" s="14">
        <v>8711.0</v>
      </c>
      <c r="G1919" s="13">
        <v>717.0</v>
      </c>
      <c r="H1919" s="13">
        <v>587.0</v>
      </c>
    </row>
    <row r="1920">
      <c r="A1920" s="9" t="s">
        <v>396</v>
      </c>
      <c r="B1920" s="7">
        <v>38671.0</v>
      </c>
      <c r="C1920" s="9">
        <v>2005.0</v>
      </c>
      <c r="D1920" s="9" t="s">
        <v>12</v>
      </c>
      <c r="E1920" s="13">
        <v>507.0</v>
      </c>
      <c r="F1920" s="14">
        <v>579.0</v>
      </c>
      <c r="G1920" s="13">
        <v>653.0</v>
      </c>
      <c r="H1920" s="13">
        <v>503.0</v>
      </c>
    </row>
    <row r="1921">
      <c r="A1921" s="9" t="s">
        <v>396</v>
      </c>
      <c r="B1921" s="7">
        <v>38671.0</v>
      </c>
      <c r="C1921" s="9">
        <v>2005.0</v>
      </c>
      <c r="D1921" s="9" t="s">
        <v>13</v>
      </c>
      <c r="E1921" s="13">
        <v>1408.0</v>
      </c>
      <c r="F1921" s="14">
        <v>14505.0</v>
      </c>
      <c r="G1921" s="13">
        <v>2002.0</v>
      </c>
      <c r="H1921" s="13">
        <v>1408.0</v>
      </c>
    </row>
    <row r="1922">
      <c r="A1922" s="9" t="s">
        <v>397</v>
      </c>
      <c r="B1922" s="7">
        <v>38687.0</v>
      </c>
      <c r="C1922" s="9">
        <v>2005.0</v>
      </c>
      <c r="D1922" s="9" t="s">
        <v>9</v>
      </c>
      <c r="E1922" s="13">
        <v>2792.0</v>
      </c>
      <c r="F1922" s="14">
        <v>13700.0</v>
      </c>
      <c r="G1922" s="13">
        <v>4171.0</v>
      </c>
      <c r="H1922" s="13">
        <v>2790.0</v>
      </c>
    </row>
    <row r="1923">
      <c r="A1923" s="9" t="s">
        <v>397</v>
      </c>
      <c r="B1923" s="7">
        <v>38687.0</v>
      </c>
      <c r="C1923" s="9">
        <v>2005.0</v>
      </c>
      <c r="D1923" s="9" t="s">
        <v>10</v>
      </c>
      <c r="E1923" s="13">
        <v>1267.0</v>
      </c>
      <c r="F1923" s="14">
        <v>13301.0</v>
      </c>
      <c r="G1923" s="13">
        <v>1499.0</v>
      </c>
      <c r="H1923" s="13">
        <v>1255.0</v>
      </c>
    </row>
    <row r="1924">
      <c r="A1924" s="9" t="s">
        <v>397</v>
      </c>
      <c r="B1924" s="7">
        <v>38687.0</v>
      </c>
      <c r="C1924" s="9">
        <v>2005.0</v>
      </c>
      <c r="D1924" s="9" t="s">
        <v>11</v>
      </c>
      <c r="E1924" s="13">
        <v>594.0</v>
      </c>
      <c r="F1924" s="14">
        <v>8501.0</v>
      </c>
      <c r="G1924" s="13">
        <v>694.0</v>
      </c>
      <c r="H1924" s="13">
        <v>575.0</v>
      </c>
    </row>
    <row r="1925">
      <c r="A1925" s="9" t="s">
        <v>397</v>
      </c>
      <c r="B1925" s="7">
        <v>38687.0</v>
      </c>
      <c r="C1925" s="9">
        <v>2005.0</v>
      </c>
      <c r="D1925" s="9" t="s">
        <v>12</v>
      </c>
      <c r="E1925" s="13">
        <v>534.0</v>
      </c>
      <c r="F1925" s="14">
        <v>554.0</v>
      </c>
      <c r="G1925" s="13">
        <v>671.0</v>
      </c>
      <c r="H1925" s="13">
        <v>527.0</v>
      </c>
    </row>
    <row r="1926">
      <c r="A1926" s="9" t="s">
        <v>397</v>
      </c>
      <c r="B1926" s="7">
        <v>38687.0</v>
      </c>
      <c r="C1926" s="9">
        <v>2005.0</v>
      </c>
      <c r="D1926" s="9" t="s">
        <v>13</v>
      </c>
      <c r="E1926" s="13">
        <v>1414.0</v>
      </c>
      <c r="F1926" s="14">
        <v>14200.0</v>
      </c>
      <c r="G1926" s="13">
        <v>2112.0</v>
      </c>
      <c r="H1926" s="13">
        <v>1406.0</v>
      </c>
    </row>
    <row r="1927">
      <c r="A1927" s="9" t="s">
        <v>398</v>
      </c>
      <c r="B1927" s="7">
        <v>38701.0</v>
      </c>
      <c r="C1927" s="9">
        <v>2005.0</v>
      </c>
      <c r="D1927" s="9" t="s">
        <v>9</v>
      </c>
      <c r="E1927" s="13">
        <v>2858.0</v>
      </c>
      <c r="F1927" s="14">
        <v>12081.0</v>
      </c>
      <c r="G1927" s="13">
        <v>3309.0</v>
      </c>
      <c r="H1927" s="13">
        <v>2858.0</v>
      </c>
    </row>
    <row r="1928">
      <c r="A1928" s="9" t="s">
        <v>398</v>
      </c>
      <c r="B1928" s="7">
        <v>38701.0</v>
      </c>
      <c r="C1928" s="9">
        <v>2005.0</v>
      </c>
      <c r="D1928" s="9" t="s">
        <v>10</v>
      </c>
      <c r="E1928" s="13">
        <v>1271.0</v>
      </c>
      <c r="F1928" s="14">
        <v>9001.0</v>
      </c>
      <c r="G1928" s="13">
        <v>1386.0</v>
      </c>
      <c r="H1928" s="13">
        <v>1261.0</v>
      </c>
    </row>
    <row r="1929">
      <c r="A1929" s="9" t="s">
        <v>398</v>
      </c>
      <c r="B1929" s="7">
        <v>38701.0</v>
      </c>
      <c r="C1929" s="9">
        <v>2005.0</v>
      </c>
      <c r="D1929" s="9" t="s">
        <v>11</v>
      </c>
      <c r="E1929" s="13">
        <v>587.0</v>
      </c>
      <c r="F1929" s="14">
        <v>5010.0</v>
      </c>
      <c r="G1929" s="13">
        <v>672.0</v>
      </c>
      <c r="H1929" s="13">
        <v>579.0</v>
      </c>
    </row>
    <row r="1930">
      <c r="A1930" s="9" t="s">
        <v>398</v>
      </c>
      <c r="B1930" s="7">
        <v>38701.0</v>
      </c>
      <c r="C1930" s="9">
        <v>2005.0</v>
      </c>
      <c r="D1930" s="9" t="s">
        <v>12</v>
      </c>
      <c r="E1930" s="13">
        <v>510.0</v>
      </c>
      <c r="F1930" s="14">
        <v>552.0</v>
      </c>
      <c r="G1930" s="13">
        <v>569.0</v>
      </c>
      <c r="H1930" s="13">
        <v>485.0</v>
      </c>
    </row>
    <row r="1931">
      <c r="A1931" s="9" t="s">
        <v>398</v>
      </c>
      <c r="B1931" s="7">
        <v>38701.0</v>
      </c>
      <c r="C1931" s="9">
        <v>2005.0</v>
      </c>
      <c r="D1931" s="9" t="s">
        <v>13</v>
      </c>
      <c r="E1931" s="13">
        <v>1394.0</v>
      </c>
      <c r="F1931" s="14">
        <v>13302.0</v>
      </c>
      <c r="G1931" s="13">
        <v>1927.0</v>
      </c>
      <c r="H1931" s="13">
        <v>1386.0</v>
      </c>
    </row>
    <row r="1932">
      <c r="A1932" s="9" t="s">
        <v>399</v>
      </c>
      <c r="B1932" s="7">
        <v>37987.0</v>
      </c>
      <c r="C1932" s="9">
        <v>2004.0</v>
      </c>
      <c r="D1932" s="9" t="s">
        <v>9</v>
      </c>
      <c r="E1932" s="13">
        <v>1919.0</v>
      </c>
      <c r="F1932" s="14">
        <v>23801.0</v>
      </c>
      <c r="G1932" s="13">
        <v>2549.0</v>
      </c>
      <c r="H1932" s="13">
        <v>1913.0</v>
      </c>
    </row>
    <row r="1933">
      <c r="A1933" s="9" t="s">
        <v>399</v>
      </c>
      <c r="B1933" s="7">
        <v>37987.0</v>
      </c>
      <c r="C1933" s="9">
        <v>2004.0</v>
      </c>
      <c r="D1933" s="9" t="s">
        <v>10</v>
      </c>
      <c r="E1933" s="13">
        <v>1158.0</v>
      </c>
      <c r="F1933" s="14">
        <v>24293.0</v>
      </c>
      <c r="G1933" s="13">
        <v>1516.0</v>
      </c>
      <c r="H1933" s="13">
        <v>1158.0</v>
      </c>
    </row>
    <row r="1934">
      <c r="A1934" s="9" t="s">
        <v>399</v>
      </c>
      <c r="B1934" s="7">
        <v>37987.0</v>
      </c>
      <c r="C1934" s="9">
        <v>2004.0</v>
      </c>
      <c r="D1934" s="9" t="s">
        <v>11</v>
      </c>
      <c r="E1934" s="13">
        <v>688.0</v>
      </c>
      <c r="F1934" s="14">
        <v>6119.0</v>
      </c>
      <c r="G1934" s="13">
        <v>808.0</v>
      </c>
      <c r="H1934" s="13">
        <v>688.0</v>
      </c>
    </row>
    <row r="1935">
      <c r="A1935" s="9" t="s">
        <v>399</v>
      </c>
      <c r="B1935" s="7">
        <v>37987.0</v>
      </c>
      <c r="C1935" s="9">
        <v>2004.0</v>
      </c>
      <c r="D1935" s="9" t="s">
        <v>12</v>
      </c>
      <c r="E1935" s="13">
        <v>562.0</v>
      </c>
      <c r="F1935" s="14">
        <v>251.0</v>
      </c>
      <c r="G1935" s="13">
        <v>892.0</v>
      </c>
      <c r="H1935" s="13">
        <v>562.0</v>
      </c>
    </row>
    <row r="1936">
      <c r="A1936" s="9" t="s">
        <v>399</v>
      </c>
      <c r="B1936" s="7">
        <v>37987.0</v>
      </c>
      <c r="C1936" s="9">
        <v>2004.0</v>
      </c>
      <c r="D1936" s="9" t="s">
        <v>13</v>
      </c>
      <c r="E1936" s="13">
        <v>1162.0</v>
      </c>
      <c r="F1936" s="14">
        <v>24019.0</v>
      </c>
      <c r="G1936" s="13">
        <v>1655.0</v>
      </c>
      <c r="H1936" s="13">
        <v>1145.0</v>
      </c>
    </row>
    <row r="1937">
      <c r="A1937" s="9" t="s">
        <v>400</v>
      </c>
      <c r="B1937" s="7">
        <v>38001.0</v>
      </c>
      <c r="C1937" s="9">
        <v>2004.0</v>
      </c>
      <c r="D1937" s="9" t="s">
        <v>9</v>
      </c>
      <c r="E1937" s="13">
        <v>1912.0</v>
      </c>
      <c r="F1937" s="14">
        <v>24001.0</v>
      </c>
      <c r="G1937" s="13">
        <v>2616.0</v>
      </c>
      <c r="H1937" s="13">
        <v>1898.0</v>
      </c>
    </row>
    <row r="1938">
      <c r="A1938" s="9" t="s">
        <v>400</v>
      </c>
      <c r="B1938" s="7">
        <v>38001.0</v>
      </c>
      <c r="C1938" s="9">
        <v>2004.0</v>
      </c>
      <c r="D1938" s="9" t="s">
        <v>10</v>
      </c>
      <c r="E1938" s="13">
        <v>1160.0</v>
      </c>
      <c r="F1938" s="14">
        <v>22002.0</v>
      </c>
      <c r="G1938" s="13">
        <v>1468.0</v>
      </c>
      <c r="H1938" s="13">
        <v>1154.0</v>
      </c>
    </row>
    <row r="1939">
      <c r="A1939" s="9" t="s">
        <v>400</v>
      </c>
      <c r="B1939" s="7">
        <v>38001.0</v>
      </c>
      <c r="C1939" s="9">
        <v>2004.0</v>
      </c>
      <c r="D1939" s="9" t="s">
        <v>11</v>
      </c>
      <c r="E1939" s="13">
        <v>717.0</v>
      </c>
      <c r="F1939" s="14">
        <v>5502.0</v>
      </c>
      <c r="G1939" s="13">
        <v>956.0</v>
      </c>
      <c r="H1939" s="13">
        <v>716.0</v>
      </c>
    </row>
    <row r="1940">
      <c r="A1940" s="9" t="s">
        <v>400</v>
      </c>
      <c r="B1940" s="7">
        <v>38001.0</v>
      </c>
      <c r="C1940" s="9">
        <v>2004.0</v>
      </c>
      <c r="D1940" s="9" t="s">
        <v>12</v>
      </c>
      <c r="E1940" s="13">
        <v>700.0</v>
      </c>
      <c r="F1940" s="14">
        <v>210.0</v>
      </c>
      <c r="G1940" s="13">
        <v>1116.0</v>
      </c>
      <c r="H1940" s="13">
        <v>695.0</v>
      </c>
    </row>
    <row r="1941">
      <c r="A1941" s="9" t="s">
        <v>400</v>
      </c>
      <c r="B1941" s="7">
        <v>38001.0</v>
      </c>
      <c r="C1941" s="9">
        <v>2004.0</v>
      </c>
      <c r="D1941" s="9" t="s">
        <v>13</v>
      </c>
      <c r="E1941" s="13">
        <v>1152.0</v>
      </c>
      <c r="F1941" s="14">
        <v>22801.0</v>
      </c>
      <c r="G1941" s="13">
        <v>1724.0</v>
      </c>
      <c r="H1941" s="13">
        <v>1150.0</v>
      </c>
    </row>
    <row r="1942">
      <c r="A1942" s="9" t="s">
        <v>401</v>
      </c>
      <c r="B1942" s="7">
        <v>38018.0</v>
      </c>
      <c r="C1942" s="9">
        <v>2004.0</v>
      </c>
      <c r="D1942" s="9" t="s">
        <v>9</v>
      </c>
      <c r="E1942" s="13">
        <v>1917.0</v>
      </c>
      <c r="F1942" s="14">
        <v>24489.0</v>
      </c>
      <c r="G1942" s="13">
        <v>2701.0</v>
      </c>
      <c r="H1942" s="13">
        <v>1905.0</v>
      </c>
    </row>
    <row r="1943">
      <c r="A1943" s="9" t="s">
        <v>401</v>
      </c>
      <c r="B1943" s="7">
        <v>38018.0</v>
      </c>
      <c r="C1943" s="9">
        <v>2004.0</v>
      </c>
      <c r="D1943" s="9" t="s">
        <v>10</v>
      </c>
      <c r="E1943" s="13">
        <v>1156.0</v>
      </c>
      <c r="F1943" s="14">
        <v>23508.0</v>
      </c>
      <c r="G1943" s="13">
        <v>1474.0</v>
      </c>
      <c r="H1943" s="13">
        <v>1149.0</v>
      </c>
    </row>
    <row r="1944">
      <c r="A1944" s="9" t="s">
        <v>401</v>
      </c>
      <c r="B1944" s="7">
        <v>38018.0</v>
      </c>
      <c r="C1944" s="9">
        <v>2004.0</v>
      </c>
      <c r="D1944" s="9" t="s">
        <v>11</v>
      </c>
      <c r="E1944" s="13">
        <v>688.0</v>
      </c>
      <c r="F1944" s="14">
        <v>5497.0</v>
      </c>
      <c r="G1944" s="13">
        <v>804.0</v>
      </c>
      <c r="H1944" s="13">
        <v>688.0</v>
      </c>
    </row>
    <row r="1945">
      <c r="A1945" s="9" t="s">
        <v>401</v>
      </c>
      <c r="B1945" s="7">
        <v>38018.0</v>
      </c>
      <c r="C1945" s="9">
        <v>2004.0</v>
      </c>
      <c r="D1945" s="9" t="s">
        <v>12</v>
      </c>
      <c r="E1945" s="13">
        <v>557.0</v>
      </c>
      <c r="F1945" s="14">
        <v>189.0</v>
      </c>
      <c r="G1945" s="13">
        <v>816.0</v>
      </c>
      <c r="H1945" s="13">
        <v>554.0</v>
      </c>
    </row>
    <row r="1946">
      <c r="A1946" s="9" t="s">
        <v>401</v>
      </c>
      <c r="B1946" s="7">
        <v>38018.0</v>
      </c>
      <c r="C1946" s="9">
        <v>2004.0</v>
      </c>
      <c r="D1946" s="9" t="s">
        <v>13</v>
      </c>
      <c r="E1946" s="13">
        <v>1170.0</v>
      </c>
      <c r="F1946" s="14">
        <v>24016.0</v>
      </c>
      <c r="G1946" s="13">
        <v>1678.0</v>
      </c>
      <c r="H1946" s="13">
        <v>1164.0</v>
      </c>
    </row>
    <row r="1947">
      <c r="A1947" s="9" t="s">
        <v>402</v>
      </c>
      <c r="B1947" s="7">
        <v>38032.0</v>
      </c>
      <c r="C1947" s="9">
        <v>2004.0</v>
      </c>
      <c r="D1947" s="9" t="s">
        <v>9</v>
      </c>
      <c r="E1947" s="13">
        <v>1925.0</v>
      </c>
      <c r="F1947" s="14">
        <v>24389.0</v>
      </c>
      <c r="G1947" s="13">
        <v>2534.0</v>
      </c>
      <c r="H1947" s="13">
        <v>1917.0</v>
      </c>
    </row>
    <row r="1948">
      <c r="A1948" s="9" t="s">
        <v>402</v>
      </c>
      <c r="B1948" s="7">
        <v>38032.0</v>
      </c>
      <c r="C1948" s="9">
        <v>2004.0</v>
      </c>
      <c r="D1948" s="9" t="s">
        <v>10</v>
      </c>
      <c r="E1948" s="13">
        <v>1162.0</v>
      </c>
      <c r="F1948" s="14">
        <v>22001.0</v>
      </c>
      <c r="G1948" s="13">
        <v>1404.0</v>
      </c>
      <c r="H1948" s="13">
        <v>1158.0</v>
      </c>
    </row>
    <row r="1949">
      <c r="A1949" s="9" t="s">
        <v>402</v>
      </c>
      <c r="B1949" s="7">
        <v>38032.0</v>
      </c>
      <c r="C1949" s="9">
        <v>2004.0</v>
      </c>
      <c r="D1949" s="9" t="s">
        <v>11</v>
      </c>
      <c r="E1949" s="13">
        <v>689.0</v>
      </c>
      <c r="F1949" s="14">
        <v>5700.0</v>
      </c>
      <c r="G1949" s="13">
        <v>802.0</v>
      </c>
      <c r="H1949" s="13">
        <v>678.0</v>
      </c>
    </row>
    <row r="1950">
      <c r="A1950" s="9" t="s">
        <v>402</v>
      </c>
      <c r="B1950" s="7">
        <v>38032.0</v>
      </c>
      <c r="C1950" s="9">
        <v>2004.0</v>
      </c>
      <c r="D1950" s="9" t="s">
        <v>12</v>
      </c>
      <c r="E1950" s="13">
        <v>561.0</v>
      </c>
      <c r="F1950" s="14">
        <v>169.0</v>
      </c>
      <c r="G1950" s="13">
        <v>694.0</v>
      </c>
      <c r="H1950" s="13">
        <v>530.0</v>
      </c>
    </row>
    <row r="1951">
      <c r="A1951" s="9" t="s">
        <v>402</v>
      </c>
      <c r="B1951" s="7">
        <v>38032.0</v>
      </c>
      <c r="C1951" s="9">
        <v>2004.0</v>
      </c>
      <c r="D1951" s="9" t="s">
        <v>13</v>
      </c>
      <c r="E1951" s="13">
        <v>1154.0</v>
      </c>
      <c r="F1951" s="14">
        <v>23801.0</v>
      </c>
      <c r="G1951" s="13">
        <v>1402.0</v>
      </c>
      <c r="H1951" s="13">
        <v>1150.0</v>
      </c>
    </row>
    <row r="1952">
      <c r="A1952" s="9" t="s">
        <v>403</v>
      </c>
      <c r="B1952" s="7">
        <v>38047.0</v>
      </c>
      <c r="C1952" s="9">
        <v>2004.0</v>
      </c>
      <c r="D1952" s="9" t="s">
        <v>9</v>
      </c>
      <c r="E1952" s="13">
        <v>1923.0</v>
      </c>
      <c r="F1952" s="14">
        <v>24597.0</v>
      </c>
      <c r="G1952" s="13">
        <v>2539.0</v>
      </c>
      <c r="H1952" s="13">
        <v>1920.0</v>
      </c>
    </row>
    <row r="1953">
      <c r="A1953" s="9" t="s">
        <v>403</v>
      </c>
      <c r="B1953" s="7">
        <v>38047.0</v>
      </c>
      <c r="C1953" s="9">
        <v>2004.0</v>
      </c>
      <c r="D1953" s="9" t="s">
        <v>10</v>
      </c>
      <c r="E1953" s="13">
        <v>1163.0</v>
      </c>
      <c r="F1953" s="14">
        <v>25699.0</v>
      </c>
      <c r="G1953" s="13">
        <v>1516.0</v>
      </c>
      <c r="H1953" s="13">
        <v>1147.0</v>
      </c>
    </row>
    <row r="1954">
      <c r="A1954" s="9" t="s">
        <v>403</v>
      </c>
      <c r="B1954" s="7">
        <v>38047.0</v>
      </c>
      <c r="C1954" s="9">
        <v>2004.0</v>
      </c>
      <c r="D1954" s="9" t="s">
        <v>11</v>
      </c>
      <c r="E1954" s="13">
        <v>688.0</v>
      </c>
      <c r="F1954" s="14">
        <v>7226.0</v>
      </c>
      <c r="G1954" s="13">
        <v>980.0</v>
      </c>
      <c r="H1954" s="13">
        <v>681.0</v>
      </c>
    </row>
    <row r="1955">
      <c r="A1955" s="9" t="s">
        <v>403</v>
      </c>
      <c r="B1955" s="7">
        <v>38047.0</v>
      </c>
      <c r="C1955" s="9">
        <v>2004.0</v>
      </c>
      <c r="D1955" s="9" t="s">
        <v>12</v>
      </c>
      <c r="E1955" s="13">
        <v>560.0</v>
      </c>
      <c r="F1955" s="14">
        <v>203.0</v>
      </c>
      <c r="G1955" s="13">
        <v>740.0</v>
      </c>
      <c r="H1955" s="13">
        <v>523.0</v>
      </c>
    </row>
    <row r="1956">
      <c r="A1956" s="9" t="s">
        <v>403</v>
      </c>
      <c r="B1956" s="7">
        <v>38047.0</v>
      </c>
      <c r="C1956" s="9">
        <v>2004.0</v>
      </c>
      <c r="D1956" s="9" t="s">
        <v>13</v>
      </c>
      <c r="E1956" s="13">
        <v>1159.0</v>
      </c>
      <c r="F1956" s="14">
        <v>25492.0</v>
      </c>
      <c r="G1956" s="13">
        <v>1615.0</v>
      </c>
      <c r="H1956" s="13">
        <v>1148.0</v>
      </c>
    </row>
    <row r="1957">
      <c r="A1957" s="9" t="s">
        <v>404</v>
      </c>
      <c r="B1957" s="7">
        <v>38061.0</v>
      </c>
      <c r="C1957" s="9">
        <v>2004.0</v>
      </c>
      <c r="D1957" s="9" t="s">
        <v>9</v>
      </c>
      <c r="E1957" s="13">
        <v>1919.0</v>
      </c>
      <c r="F1957" s="14">
        <v>24940.0</v>
      </c>
      <c r="G1957" s="13">
        <v>2613.0</v>
      </c>
      <c r="H1957" s="13">
        <v>1905.0</v>
      </c>
    </row>
    <row r="1958">
      <c r="A1958" s="9" t="s">
        <v>404</v>
      </c>
      <c r="B1958" s="7">
        <v>38061.0</v>
      </c>
      <c r="C1958" s="9">
        <v>2004.0</v>
      </c>
      <c r="D1958" s="9" t="s">
        <v>10</v>
      </c>
      <c r="E1958" s="13">
        <v>1160.0</v>
      </c>
      <c r="F1958" s="14">
        <v>25058.0</v>
      </c>
      <c r="G1958" s="13">
        <v>1445.0</v>
      </c>
      <c r="H1958" s="13">
        <v>1153.0</v>
      </c>
    </row>
    <row r="1959">
      <c r="A1959" s="9" t="s">
        <v>404</v>
      </c>
      <c r="B1959" s="7">
        <v>38061.0</v>
      </c>
      <c r="C1959" s="9">
        <v>2004.0</v>
      </c>
      <c r="D1959" s="9" t="s">
        <v>11</v>
      </c>
      <c r="E1959" s="13">
        <v>699.0</v>
      </c>
      <c r="F1959" s="14">
        <v>8658.0</v>
      </c>
      <c r="G1959" s="13">
        <v>1071.0</v>
      </c>
      <c r="H1959" s="13">
        <v>694.0</v>
      </c>
    </row>
    <row r="1960">
      <c r="A1960" s="9" t="s">
        <v>404</v>
      </c>
      <c r="B1960" s="7">
        <v>38061.0</v>
      </c>
      <c r="C1960" s="9">
        <v>2004.0</v>
      </c>
      <c r="D1960" s="9" t="s">
        <v>12</v>
      </c>
      <c r="E1960" s="13">
        <v>587.0</v>
      </c>
      <c r="F1960" s="14">
        <v>456.0</v>
      </c>
      <c r="G1960" s="13">
        <v>1070.0</v>
      </c>
      <c r="H1960" s="13">
        <v>583.0</v>
      </c>
    </row>
    <row r="1961">
      <c r="A1961" s="9" t="s">
        <v>404</v>
      </c>
      <c r="B1961" s="7">
        <v>38061.0</v>
      </c>
      <c r="C1961" s="9">
        <v>2004.0</v>
      </c>
      <c r="D1961" s="9" t="s">
        <v>13</v>
      </c>
      <c r="E1961" s="13">
        <v>1156.0</v>
      </c>
      <c r="F1961" s="14">
        <v>26401.0</v>
      </c>
      <c r="G1961" s="13">
        <v>1481.0</v>
      </c>
      <c r="H1961" s="13">
        <v>1135.0</v>
      </c>
    </row>
    <row r="1962">
      <c r="A1962" s="9" t="s">
        <v>405</v>
      </c>
      <c r="B1962" s="7">
        <v>38078.0</v>
      </c>
      <c r="C1962" s="9">
        <v>2004.0</v>
      </c>
      <c r="D1962" s="9" t="s">
        <v>9</v>
      </c>
      <c r="E1962" s="13">
        <v>1937.0</v>
      </c>
      <c r="F1962" s="14">
        <v>26689.0</v>
      </c>
      <c r="G1962" s="13">
        <v>3386.0</v>
      </c>
      <c r="H1962" s="13">
        <v>1928.0</v>
      </c>
    </row>
    <row r="1963">
      <c r="A1963" s="9" t="s">
        <v>405</v>
      </c>
      <c r="B1963" s="7">
        <v>38078.0</v>
      </c>
      <c r="C1963" s="9">
        <v>2004.0</v>
      </c>
      <c r="D1963" s="9" t="s">
        <v>10</v>
      </c>
      <c r="E1963" s="13">
        <v>949.0</v>
      </c>
      <c r="F1963" s="14">
        <v>28001.0</v>
      </c>
      <c r="G1963" s="13">
        <v>1350.0</v>
      </c>
      <c r="H1963" s="13">
        <v>948.0</v>
      </c>
    </row>
    <row r="1964">
      <c r="A1964" s="9" t="s">
        <v>405</v>
      </c>
      <c r="B1964" s="7">
        <v>38078.0</v>
      </c>
      <c r="C1964" s="9">
        <v>2004.0</v>
      </c>
      <c r="D1964" s="9" t="s">
        <v>11</v>
      </c>
      <c r="E1964" s="13">
        <v>638.0</v>
      </c>
      <c r="F1964" s="14">
        <v>12809.0</v>
      </c>
      <c r="G1964" s="13">
        <v>1042.0</v>
      </c>
      <c r="H1964" s="13">
        <v>616.0</v>
      </c>
    </row>
    <row r="1965">
      <c r="A1965" s="9" t="s">
        <v>405</v>
      </c>
      <c r="B1965" s="7">
        <v>38078.0</v>
      </c>
      <c r="C1965" s="9">
        <v>2004.0</v>
      </c>
      <c r="D1965" s="9" t="s">
        <v>12</v>
      </c>
      <c r="E1965" s="13">
        <v>537.0</v>
      </c>
      <c r="F1965" s="14">
        <v>851.0</v>
      </c>
      <c r="G1965" s="13">
        <v>1181.0</v>
      </c>
      <c r="H1965" s="13">
        <v>530.0</v>
      </c>
    </row>
    <row r="1966">
      <c r="A1966" s="9" t="s">
        <v>405</v>
      </c>
      <c r="B1966" s="7">
        <v>38078.0</v>
      </c>
      <c r="C1966" s="9">
        <v>2004.0</v>
      </c>
      <c r="D1966" s="9" t="s">
        <v>13</v>
      </c>
      <c r="E1966" s="13">
        <v>1039.0</v>
      </c>
      <c r="F1966" s="14">
        <v>28339.0</v>
      </c>
      <c r="G1966" s="13">
        <v>1500.0</v>
      </c>
      <c r="H1966" s="13">
        <v>1030.0</v>
      </c>
    </row>
    <row r="1967">
      <c r="A1967" s="9" t="s">
        <v>406</v>
      </c>
      <c r="B1967" s="7">
        <v>38092.0</v>
      </c>
      <c r="C1967" s="9">
        <v>2004.0</v>
      </c>
      <c r="D1967" s="9" t="s">
        <v>9</v>
      </c>
      <c r="E1967" s="13">
        <v>1947.0</v>
      </c>
      <c r="F1967" s="14">
        <v>27564.0</v>
      </c>
      <c r="G1967" s="13">
        <v>3042.0</v>
      </c>
      <c r="H1967" s="13">
        <v>1947.0</v>
      </c>
    </row>
    <row r="1968">
      <c r="A1968" s="9" t="s">
        <v>406</v>
      </c>
      <c r="B1968" s="7">
        <v>38092.0</v>
      </c>
      <c r="C1968" s="9">
        <v>2004.0</v>
      </c>
      <c r="D1968" s="9" t="s">
        <v>10</v>
      </c>
      <c r="E1968" s="13">
        <v>939.0</v>
      </c>
      <c r="F1968" s="14">
        <v>28022.0</v>
      </c>
      <c r="G1968" s="13">
        <v>1347.0</v>
      </c>
      <c r="H1968" s="13">
        <v>939.0</v>
      </c>
    </row>
    <row r="1969">
      <c r="A1969" s="9" t="s">
        <v>406</v>
      </c>
      <c r="B1969" s="7">
        <v>38092.0</v>
      </c>
      <c r="C1969" s="9">
        <v>2004.0</v>
      </c>
      <c r="D1969" s="9" t="s">
        <v>11</v>
      </c>
      <c r="E1969" s="13">
        <v>635.0</v>
      </c>
      <c r="F1969" s="14">
        <v>15202.0</v>
      </c>
      <c r="G1969" s="13">
        <v>907.0</v>
      </c>
      <c r="H1969" s="13">
        <v>634.0</v>
      </c>
    </row>
    <row r="1970">
      <c r="A1970" s="9" t="s">
        <v>406</v>
      </c>
      <c r="B1970" s="7">
        <v>38092.0</v>
      </c>
      <c r="C1970" s="9">
        <v>2004.0</v>
      </c>
      <c r="D1970" s="9" t="s">
        <v>12</v>
      </c>
      <c r="E1970" s="13">
        <v>503.0</v>
      </c>
      <c r="F1970" s="14">
        <v>853.0</v>
      </c>
      <c r="G1970" s="13">
        <v>840.0</v>
      </c>
      <c r="H1970" s="13">
        <v>488.0</v>
      </c>
    </row>
    <row r="1971">
      <c r="A1971" s="9" t="s">
        <v>406</v>
      </c>
      <c r="B1971" s="7">
        <v>38092.0</v>
      </c>
      <c r="C1971" s="9">
        <v>2004.0</v>
      </c>
      <c r="D1971" s="9" t="s">
        <v>13</v>
      </c>
      <c r="E1971" s="13">
        <v>1048.0</v>
      </c>
      <c r="F1971" s="14">
        <v>28108.0</v>
      </c>
      <c r="G1971" s="13">
        <v>1439.0</v>
      </c>
      <c r="H1971" s="13">
        <v>1043.0</v>
      </c>
    </row>
    <row r="1972">
      <c r="A1972" s="9" t="s">
        <v>407</v>
      </c>
      <c r="B1972" s="7">
        <v>38108.0</v>
      </c>
      <c r="C1972" s="9">
        <v>2004.0</v>
      </c>
      <c r="D1972" s="9" t="s">
        <v>9</v>
      </c>
      <c r="E1972" s="13">
        <v>1943.0</v>
      </c>
      <c r="F1972" s="14">
        <v>27507.0</v>
      </c>
      <c r="G1972" s="13">
        <v>2565.0</v>
      </c>
      <c r="H1972" s="13">
        <v>1943.0</v>
      </c>
    </row>
    <row r="1973">
      <c r="A1973" s="9" t="s">
        <v>407</v>
      </c>
      <c r="B1973" s="7">
        <v>38108.0</v>
      </c>
      <c r="C1973" s="9">
        <v>2004.0</v>
      </c>
      <c r="D1973" s="9" t="s">
        <v>10</v>
      </c>
      <c r="E1973" s="13">
        <v>934.0</v>
      </c>
      <c r="F1973" s="14">
        <v>26700.0</v>
      </c>
      <c r="G1973" s="13">
        <v>1192.0</v>
      </c>
      <c r="H1973" s="13">
        <v>930.0</v>
      </c>
    </row>
    <row r="1974">
      <c r="A1974" s="9" t="s">
        <v>407</v>
      </c>
      <c r="B1974" s="7">
        <v>38108.0</v>
      </c>
      <c r="C1974" s="9">
        <v>2004.0</v>
      </c>
      <c r="D1974" s="9" t="s">
        <v>11</v>
      </c>
      <c r="E1974" s="13">
        <v>653.0</v>
      </c>
      <c r="F1974" s="14">
        <v>13089.0</v>
      </c>
      <c r="G1974" s="13">
        <v>853.0</v>
      </c>
      <c r="H1974" s="13">
        <v>639.0</v>
      </c>
    </row>
    <row r="1975">
      <c r="A1975" s="9" t="s">
        <v>407</v>
      </c>
      <c r="B1975" s="7">
        <v>38108.0</v>
      </c>
      <c r="C1975" s="9">
        <v>2004.0</v>
      </c>
      <c r="D1975" s="9" t="s">
        <v>12</v>
      </c>
      <c r="E1975" s="13">
        <v>507.0</v>
      </c>
      <c r="F1975" s="14">
        <v>803.0</v>
      </c>
      <c r="G1975" s="13">
        <v>912.0</v>
      </c>
      <c r="H1975" s="13">
        <v>503.0</v>
      </c>
    </row>
    <row r="1976">
      <c r="A1976" s="9" t="s">
        <v>407</v>
      </c>
      <c r="B1976" s="7">
        <v>38108.0</v>
      </c>
      <c r="C1976" s="9">
        <v>2004.0</v>
      </c>
      <c r="D1976" s="9" t="s">
        <v>13</v>
      </c>
      <c r="E1976" s="13">
        <v>1037.0</v>
      </c>
      <c r="F1976" s="14">
        <v>28000.0</v>
      </c>
      <c r="G1976" s="13">
        <v>1372.0</v>
      </c>
      <c r="H1976" s="13">
        <v>1033.0</v>
      </c>
    </row>
    <row r="1977">
      <c r="A1977" s="9" t="s">
        <v>408</v>
      </c>
      <c r="B1977" s="7">
        <v>38122.0</v>
      </c>
      <c r="C1977" s="9">
        <v>2004.0</v>
      </c>
      <c r="D1977" s="9" t="s">
        <v>9</v>
      </c>
      <c r="E1977" s="13">
        <v>1933.0</v>
      </c>
      <c r="F1977" s="14">
        <v>27501.0</v>
      </c>
      <c r="G1977" s="13">
        <v>2236.0</v>
      </c>
      <c r="H1977" s="13">
        <v>1922.0</v>
      </c>
    </row>
    <row r="1978">
      <c r="A1978" s="9" t="s">
        <v>408</v>
      </c>
      <c r="B1978" s="7">
        <v>38122.0</v>
      </c>
      <c r="C1978" s="9">
        <v>2004.0</v>
      </c>
      <c r="D1978" s="9" t="s">
        <v>10</v>
      </c>
      <c r="E1978" s="13">
        <v>932.0</v>
      </c>
      <c r="F1978" s="14">
        <v>27990.0</v>
      </c>
      <c r="G1978" s="13">
        <v>1175.0</v>
      </c>
      <c r="H1978" s="13">
        <v>932.0</v>
      </c>
    </row>
    <row r="1979">
      <c r="A1979" s="9" t="s">
        <v>408</v>
      </c>
      <c r="B1979" s="7">
        <v>38122.0</v>
      </c>
      <c r="C1979" s="9">
        <v>2004.0</v>
      </c>
      <c r="D1979" s="9" t="s">
        <v>11</v>
      </c>
      <c r="E1979" s="13">
        <v>631.0</v>
      </c>
      <c r="F1979" s="14">
        <v>11101.0</v>
      </c>
      <c r="G1979" s="13">
        <v>839.0</v>
      </c>
      <c r="H1979" s="13">
        <v>624.0</v>
      </c>
    </row>
    <row r="1980">
      <c r="A1980" s="9" t="s">
        <v>408</v>
      </c>
      <c r="B1980" s="7">
        <v>38122.0</v>
      </c>
      <c r="C1980" s="9">
        <v>2004.0</v>
      </c>
      <c r="D1980" s="9" t="s">
        <v>12</v>
      </c>
      <c r="E1980" s="13">
        <v>514.0</v>
      </c>
      <c r="F1980" s="14">
        <v>801.0</v>
      </c>
      <c r="G1980" s="13">
        <v>1301.0</v>
      </c>
      <c r="H1980" s="13">
        <v>263.0</v>
      </c>
    </row>
    <row r="1981">
      <c r="A1981" s="9" t="s">
        <v>408</v>
      </c>
      <c r="B1981" s="7">
        <v>38122.0</v>
      </c>
      <c r="C1981" s="9">
        <v>2004.0</v>
      </c>
      <c r="D1981" s="9" t="s">
        <v>13</v>
      </c>
      <c r="E1981" s="13">
        <v>1032.0</v>
      </c>
      <c r="F1981" s="14">
        <v>28101.0</v>
      </c>
      <c r="G1981" s="13">
        <v>1489.0</v>
      </c>
      <c r="H1981" s="13">
        <v>1029.0</v>
      </c>
    </row>
    <row r="1982">
      <c r="A1982" s="9" t="s">
        <v>409</v>
      </c>
      <c r="B1982" s="7">
        <v>38139.0</v>
      </c>
      <c r="C1982" s="9">
        <v>2004.0</v>
      </c>
      <c r="D1982" s="9" t="s">
        <v>9</v>
      </c>
      <c r="E1982" s="13">
        <v>1934.0</v>
      </c>
      <c r="F1982" s="14">
        <v>28798.0</v>
      </c>
      <c r="G1982" s="13">
        <v>2722.0</v>
      </c>
      <c r="H1982" s="13">
        <v>1927.0</v>
      </c>
    </row>
    <row r="1983">
      <c r="A1983" s="9" t="s">
        <v>409</v>
      </c>
      <c r="B1983" s="7">
        <v>38139.0</v>
      </c>
      <c r="C1983" s="9">
        <v>2004.0</v>
      </c>
      <c r="D1983" s="9" t="s">
        <v>10</v>
      </c>
      <c r="E1983" s="13">
        <v>937.0</v>
      </c>
      <c r="F1983" s="14">
        <v>30300.0</v>
      </c>
      <c r="G1983" s="13">
        <v>1374.0</v>
      </c>
      <c r="H1983" s="13">
        <v>930.0</v>
      </c>
    </row>
    <row r="1984">
      <c r="A1984" s="9" t="s">
        <v>409</v>
      </c>
      <c r="B1984" s="7">
        <v>38139.0</v>
      </c>
      <c r="C1984" s="9">
        <v>2004.0</v>
      </c>
      <c r="D1984" s="9" t="s">
        <v>11</v>
      </c>
      <c r="E1984" s="13">
        <v>645.0</v>
      </c>
      <c r="F1984" s="14">
        <v>9003.0</v>
      </c>
      <c r="G1984" s="13">
        <v>879.0</v>
      </c>
      <c r="H1984" s="13">
        <v>640.0</v>
      </c>
    </row>
    <row r="1985">
      <c r="A1985" s="9" t="s">
        <v>409</v>
      </c>
      <c r="B1985" s="7">
        <v>38139.0</v>
      </c>
      <c r="C1985" s="9">
        <v>2004.0</v>
      </c>
      <c r="D1985" s="9" t="s">
        <v>12</v>
      </c>
      <c r="E1985" s="13">
        <v>504.0</v>
      </c>
      <c r="F1985" s="14">
        <v>1001.0</v>
      </c>
      <c r="G1985" s="13">
        <v>829.0</v>
      </c>
      <c r="H1985" s="13">
        <v>295.0</v>
      </c>
    </row>
    <row r="1986">
      <c r="A1986" s="9" t="s">
        <v>409</v>
      </c>
      <c r="B1986" s="7">
        <v>38139.0</v>
      </c>
      <c r="C1986" s="9">
        <v>2004.0</v>
      </c>
      <c r="D1986" s="9" t="s">
        <v>13</v>
      </c>
      <c r="E1986" s="13">
        <v>1032.0</v>
      </c>
      <c r="F1986" s="14">
        <v>30301.0</v>
      </c>
      <c r="G1986" s="13">
        <v>1473.0</v>
      </c>
      <c r="H1986" s="13">
        <v>1019.0</v>
      </c>
    </row>
    <row r="1987">
      <c r="A1987" s="9" t="s">
        <v>410</v>
      </c>
      <c r="B1987" s="7">
        <v>38153.0</v>
      </c>
      <c r="C1987" s="9">
        <v>2004.0</v>
      </c>
      <c r="D1987" s="9" t="s">
        <v>9</v>
      </c>
      <c r="E1987" s="13">
        <v>1944.0</v>
      </c>
      <c r="F1987" s="14">
        <v>28331.0</v>
      </c>
      <c r="G1987" s="13">
        <v>2302.0</v>
      </c>
      <c r="H1987" s="13">
        <v>1944.0</v>
      </c>
    </row>
    <row r="1988">
      <c r="A1988" s="9" t="s">
        <v>410</v>
      </c>
      <c r="B1988" s="7">
        <v>38153.0</v>
      </c>
      <c r="C1988" s="9">
        <v>2004.0</v>
      </c>
      <c r="D1988" s="9" t="s">
        <v>10</v>
      </c>
      <c r="E1988" s="13">
        <v>932.0</v>
      </c>
      <c r="F1988" s="14">
        <v>30400.0</v>
      </c>
      <c r="G1988" s="13">
        <v>1217.0</v>
      </c>
      <c r="H1988" s="13">
        <v>932.0</v>
      </c>
    </row>
    <row r="1989">
      <c r="A1989" s="9" t="s">
        <v>410</v>
      </c>
      <c r="B1989" s="7">
        <v>38153.0</v>
      </c>
      <c r="C1989" s="9">
        <v>2004.0</v>
      </c>
      <c r="D1989" s="9" t="s">
        <v>11</v>
      </c>
      <c r="E1989" s="13">
        <v>637.0</v>
      </c>
      <c r="F1989" s="14">
        <v>8989.0</v>
      </c>
      <c r="G1989" s="13">
        <v>801.0</v>
      </c>
      <c r="H1989" s="13">
        <v>635.0</v>
      </c>
    </row>
    <row r="1990">
      <c r="A1990" s="9" t="s">
        <v>410</v>
      </c>
      <c r="B1990" s="7">
        <v>38153.0</v>
      </c>
      <c r="C1990" s="9">
        <v>2004.0</v>
      </c>
      <c r="D1990" s="9" t="s">
        <v>12</v>
      </c>
      <c r="E1990" s="13">
        <v>750.0</v>
      </c>
      <c r="F1990" s="14">
        <v>722.0</v>
      </c>
      <c r="G1990" s="13">
        <v>1199.0</v>
      </c>
      <c r="H1990" s="13">
        <v>746.0</v>
      </c>
    </row>
    <row r="1991">
      <c r="A1991" s="9" t="s">
        <v>410</v>
      </c>
      <c r="B1991" s="7">
        <v>38153.0</v>
      </c>
      <c r="C1991" s="9">
        <v>2004.0</v>
      </c>
      <c r="D1991" s="9" t="s">
        <v>13</v>
      </c>
      <c r="E1991" s="13">
        <v>1030.0</v>
      </c>
      <c r="F1991" s="14">
        <v>29999.0</v>
      </c>
      <c r="G1991" s="13">
        <v>1585.0</v>
      </c>
      <c r="H1991" s="13">
        <v>946.0</v>
      </c>
    </row>
    <row r="1992">
      <c r="A1992" s="9" t="s">
        <v>411</v>
      </c>
      <c r="B1992" s="7">
        <v>38169.0</v>
      </c>
      <c r="C1992" s="9">
        <v>2004.0</v>
      </c>
      <c r="D1992" s="9" t="s">
        <v>9</v>
      </c>
      <c r="E1992" s="13">
        <v>1941.0</v>
      </c>
      <c r="F1992" s="14">
        <v>27769.0</v>
      </c>
      <c r="G1992" s="13">
        <v>2193.0</v>
      </c>
      <c r="H1992" s="13">
        <v>1941.0</v>
      </c>
    </row>
    <row r="1993">
      <c r="A1993" s="9" t="s">
        <v>411</v>
      </c>
      <c r="B1993" s="7">
        <v>38169.0</v>
      </c>
      <c r="C1993" s="9">
        <v>2004.0</v>
      </c>
      <c r="D1993" s="9" t="s">
        <v>10</v>
      </c>
      <c r="E1993" s="13">
        <v>940.0</v>
      </c>
      <c r="F1993" s="14">
        <v>28990.0</v>
      </c>
      <c r="G1993" s="13">
        <v>1154.0</v>
      </c>
      <c r="H1993" s="13">
        <v>933.0</v>
      </c>
    </row>
    <row r="1994">
      <c r="A1994" s="9" t="s">
        <v>411</v>
      </c>
      <c r="B1994" s="7">
        <v>38169.0</v>
      </c>
      <c r="C1994" s="9">
        <v>2004.0</v>
      </c>
      <c r="D1994" s="9" t="s">
        <v>11</v>
      </c>
      <c r="E1994" s="13">
        <v>636.0</v>
      </c>
      <c r="F1994" s="14">
        <v>8626.0</v>
      </c>
      <c r="G1994" s="13">
        <v>804.0</v>
      </c>
      <c r="H1994" s="13">
        <v>617.0</v>
      </c>
    </row>
    <row r="1995">
      <c r="A1995" s="9" t="s">
        <v>411</v>
      </c>
      <c r="B1995" s="7">
        <v>38169.0</v>
      </c>
      <c r="C1995" s="9">
        <v>2004.0</v>
      </c>
      <c r="D1995" s="9" t="s">
        <v>12</v>
      </c>
      <c r="E1995" s="13">
        <v>709.0</v>
      </c>
      <c r="F1995" s="14">
        <v>658.0</v>
      </c>
      <c r="G1995" s="13">
        <v>1006.0</v>
      </c>
      <c r="H1995" s="13">
        <v>700.0</v>
      </c>
    </row>
    <row r="1996">
      <c r="A1996" s="9" t="s">
        <v>411</v>
      </c>
      <c r="B1996" s="7">
        <v>38169.0</v>
      </c>
      <c r="C1996" s="9">
        <v>2004.0</v>
      </c>
      <c r="D1996" s="9" t="s">
        <v>13</v>
      </c>
      <c r="E1996" s="13">
        <v>1041.0</v>
      </c>
      <c r="F1996" s="14">
        <v>28499.0</v>
      </c>
      <c r="G1996" s="13">
        <v>1411.0</v>
      </c>
      <c r="H1996" s="13">
        <v>1031.0</v>
      </c>
    </row>
    <row r="1997">
      <c r="A1997" s="9" t="s">
        <v>412</v>
      </c>
      <c r="B1997" s="7">
        <v>38183.0</v>
      </c>
      <c r="C1997" s="9">
        <v>2004.0</v>
      </c>
      <c r="D1997" s="9" t="s">
        <v>9</v>
      </c>
      <c r="E1997" s="13">
        <v>1933.0</v>
      </c>
      <c r="F1997" s="14">
        <v>27019.0</v>
      </c>
      <c r="G1997" s="13">
        <v>2104.0</v>
      </c>
      <c r="H1997" s="13">
        <v>1928.0</v>
      </c>
    </row>
    <row r="1998">
      <c r="A1998" s="9" t="s">
        <v>412</v>
      </c>
      <c r="B1998" s="7">
        <v>38183.0</v>
      </c>
      <c r="C1998" s="9">
        <v>2004.0</v>
      </c>
      <c r="D1998" s="9" t="s">
        <v>10</v>
      </c>
      <c r="E1998" s="13">
        <v>932.0</v>
      </c>
      <c r="F1998" s="14">
        <v>27001.0</v>
      </c>
      <c r="G1998" s="13">
        <v>1107.0</v>
      </c>
      <c r="H1998" s="13">
        <v>915.0</v>
      </c>
    </row>
    <row r="1999">
      <c r="A1999" s="9" t="s">
        <v>412</v>
      </c>
      <c r="B1999" s="7">
        <v>38183.0</v>
      </c>
      <c r="C1999" s="9">
        <v>2004.0</v>
      </c>
      <c r="D1999" s="9" t="s">
        <v>11</v>
      </c>
      <c r="E1999" s="13">
        <v>632.0</v>
      </c>
      <c r="F1999" s="14">
        <v>8503.0</v>
      </c>
      <c r="G1999" s="13">
        <v>837.0</v>
      </c>
      <c r="H1999" s="13">
        <v>631.0</v>
      </c>
    </row>
    <row r="2000">
      <c r="A2000" s="9" t="s">
        <v>412</v>
      </c>
      <c r="B2000" s="7">
        <v>38183.0</v>
      </c>
      <c r="C2000" s="9">
        <v>2004.0</v>
      </c>
      <c r="D2000" s="9" t="s">
        <v>12</v>
      </c>
      <c r="E2000" s="13">
        <v>503.0</v>
      </c>
      <c r="F2000" s="14">
        <v>551.0</v>
      </c>
      <c r="G2000" s="13">
        <v>913.0</v>
      </c>
      <c r="H2000" s="13">
        <v>490.0</v>
      </c>
    </row>
    <row r="2001">
      <c r="A2001" s="9" t="s">
        <v>412</v>
      </c>
      <c r="B2001" s="7">
        <v>38183.0</v>
      </c>
      <c r="C2001" s="9">
        <v>2004.0</v>
      </c>
      <c r="D2001" s="9" t="s">
        <v>13</v>
      </c>
      <c r="E2001" s="13">
        <v>1111.0</v>
      </c>
      <c r="F2001" s="14">
        <v>27792.0</v>
      </c>
      <c r="G2001" s="13">
        <v>1436.0</v>
      </c>
      <c r="H2001" s="13">
        <v>1104.0</v>
      </c>
    </row>
    <row r="2002">
      <c r="A2002" s="9" t="s">
        <v>413</v>
      </c>
      <c r="B2002" s="7">
        <v>38200.0</v>
      </c>
      <c r="C2002" s="9">
        <v>2004.0</v>
      </c>
      <c r="D2002" s="9" t="s">
        <v>9</v>
      </c>
      <c r="E2002" s="13">
        <v>1934.0</v>
      </c>
      <c r="F2002" s="14">
        <v>26298.0</v>
      </c>
      <c r="G2002" s="13">
        <v>2145.0</v>
      </c>
      <c r="H2002" s="13">
        <v>1932.0</v>
      </c>
    </row>
    <row r="2003">
      <c r="A2003" s="9" t="s">
        <v>413</v>
      </c>
      <c r="B2003" s="7">
        <v>38200.0</v>
      </c>
      <c r="C2003" s="9">
        <v>2004.0</v>
      </c>
      <c r="D2003" s="9" t="s">
        <v>10</v>
      </c>
      <c r="E2003" s="13">
        <v>940.0</v>
      </c>
      <c r="F2003" s="14">
        <v>27086.0</v>
      </c>
      <c r="G2003" s="13">
        <v>1095.0</v>
      </c>
      <c r="H2003" s="13">
        <v>938.0</v>
      </c>
    </row>
    <row r="2004">
      <c r="A2004" s="9" t="s">
        <v>413</v>
      </c>
      <c r="B2004" s="7">
        <v>38200.0</v>
      </c>
      <c r="C2004" s="9">
        <v>2004.0</v>
      </c>
      <c r="D2004" s="9" t="s">
        <v>11</v>
      </c>
      <c r="E2004" s="13">
        <v>650.0</v>
      </c>
      <c r="F2004" s="14">
        <v>8192.0</v>
      </c>
      <c r="G2004" s="13">
        <v>823.0</v>
      </c>
      <c r="H2004" s="13">
        <v>650.0</v>
      </c>
    </row>
    <row r="2005">
      <c r="A2005" s="9" t="s">
        <v>413</v>
      </c>
      <c r="B2005" s="7">
        <v>38200.0</v>
      </c>
      <c r="C2005" s="9">
        <v>2004.0</v>
      </c>
      <c r="D2005" s="9" t="s">
        <v>12</v>
      </c>
      <c r="E2005" s="13">
        <v>509.0</v>
      </c>
      <c r="F2005" s="14">
        <v>652.0</v>
      </c>
      <c r="G2005" s="13">
        <v>899.0</v>
      </c>
      <c r="H2005" s="13">
        <v>499.0</v>
      </c>
    </row>
    <row r="2006">
      <c r="A2006" s="9" t="s">
        <v>413</v>
      </c>
      <c r="B2006" s="7">
        <v>38200.0</v>
      </c>
      <c r="C2006" s="9">
        <v>2004.0</v>
      </c>
      <c r="D2006" s="9" t="s">
        <v>13</v>
      </c>
      <c r="E2006" s="13">
        <v>1038.0</v>
      </c>
      <c r="F2006" s="14">
        <v>27295.0</v>
      </c>
      <c r="G2006" s="13">
        <v>1365.0</v>
      </c>
      <c r="H2006" s="13">
        <v>1035.0</v>
      </c>
    </row>
    <row r="2007">
      <c r="A2007" s="9" t="s">
        <v>414</v>
      </c>
      <c r="B2007" s="7">
        <v>38214.0</v>
      </c>
      <c r="C2007" s="9">
        <v>2004.0</v>
      </c>
      <c r="D2007" s="9" t="s">
        <v>9</v>
      </c>
      <c r="E2007" s="13">
        <v>1938.0</v>
      </c>
      <c r="F2007" s="14">
        <v>25797.0</v>
      </c>
      <c r="G2007" s="13">
        <v>2237.0</v>
      </c>
      <c r="H2007" s="13">
        <v>1932.0</v>
      </c>
    </row>
    <row r="2008">
      <c r="A2008" s="9" t="s">
        <v>414</v>
      </c>
      <c r="B2008" s="7">
        <v>38214.0</v>
      </c>
      <c r="C2008" s="9">
        <v>2004.0</v>
      </c>
      <c r="D2008" s="9" t="s">
        <v>10</v>
      </c>
      <c r="E2008" s="13">
        <v>949.0</v>
      </c>
      <c r="F2008" s="14">
        <v>26301.0</v>
      </c>
      <c r="G2008" s="13">
        <v>1065.0</v>
      </c>
      <c r="H2008" s="13">
        <v>947.0</v>
      </c>
    </row>
    <row r="2009">
      <c r="A2009" s="9" t="s">
        <v>414</v>
      </c>
      <c r="B2009" s="7">
        <v>38214.0</v>
      </c>
      <c r="C2009" s="9">
        <v>2004.0</v>
      </c>
      <c r="D2009" s="9" t="s">
        <v>11</v>
      </c>
      <c r="E2009" s="13">
        <v>631.0</v>
      </c>
      <c r="F2009" s="14">
        <v>7300.0</v>
      </c>
      <c r="G2009" s="13">
        <v>772.0</v>
      </c>
      <c r="H2009" s="13">
        <v>629.0</v>
      </c>
    </row>
    <row r="2010">
      <c r="A2010" s="9" t="s">
        <v>414</v>
      </c>
      <c r="B2010" s="7">
        <v>38214.0</v>
      </c>
      <c r="C2010" s="9">
        <v>2004.0</v>
      </c>
      <c r="D2010" s="9" t="s">
        <v>12</v>
      </c>
      <c r="E2010" s="13">
        <v>512.0</v>
      </c>
      <c r="F2010" s="14">
        <v>564.0</v>
      </c>
      <c r="G2010" s="13">
        <v>787.0</v>
      </c>
      <c r="H2010" s="13">
        <v>511.0</v>
      </c>
    </row>
    <row r="2011">
      <c r="A2011" s="9" t="s">
        <v>414</v>
      </c>
      <c r="B2011" s="7">
        <v>38214.0</v>
      </c>
      <c r="C2011" s="9">
        <v>2004.0</v>
      </c>
      <c r="D2011" s="9" t="s">
        <v>13</v>
      </c>
      <c r="E2011" s="13">
        <v>1034.0</v>
      </c>
      <c r="F2011" s="14">
        <v>26401.0</v>
      </c>
      <c r="G2011" s="13">
        <v>1378.0</v>
      </c>
      <c r="H2011" s="13">
        <v>1032.0</v>
      </c>
    </row>
    <row r="2012">
      <c r="A2012" s="9" t="s">
        <v>415</v>
      </c>
      <c r="B2012" s="7">
        <v>38231.0</v>
      </c>
      <c r="C2012" s="9">
        <v>2004.0</v>
      </c>
      <c r="D2012" s="9" t="s">
        <v>9</v>
      </c>
      <c r="E2012" s="13">
        <v>1936.0</v>
      </c>
      <c r="F2012" s="14">
        <v>26801.0</v>
      </c>
      <c r="G2012" s="13">
        <v>2628.0</v>
      </c>
      <c r="H2012" s="13">
        <v>1927.0</v>
      </c>
    </row>
    <row r="2013">
      <c r="A2013" s="9" t="s">
        <v>415</v>
      </c>
      <c r="B2013" s="7">
        <v>38231.0</v>
      </c>
      <c r="C2013" s="9">
        <v>2004.0</v>
      </c>
      <c r="D2013" s="9" t="s">
        <v>10</v>
      </c>
      <c r="E2013" s="13">
        <v>934.0</v>
      </c>
      <c r="F2013" s="14">
        <v>27799.0</v>
      </c>
      <c r="G2013" s="13">
        <v>1214.0</v>
      </c>
      <c r="H2013" s="13">
        <v>926.0</v>
      </c>
    </row>
    <row r="2014">
      <c r="A2014" s="9" t="s">
        <v>415</v>
      </c>
      <c r="B2014" s="7">
        <v>38231.0</v>
      </c>
      <c r="C2014" s="9">
        <v>2004.0</v>
      </c>
      <c r="D2014" s="9" t="s">
        <v>11</v>
      </c>
      <c r="E2014" s="13">
        <v>631.0</v>
      </c>
      <c r="F2014" s="14">
        <v>7500.0</v>
      </c>
      <c r="G2014" s="13">
        <v>743.0</v>
      </c>
      <c r="H2014" s="13">
        <v>626.0</v>
      </c>
    </row>
    <row r="2015">
      <c r="A2015" s="9" t="s">
        <v>415</v>
      </c>
      <c r="B2015" s="7">
        <v>38231.0</v>
      </c>
      <c r="C2015" s="9">
        <v>2004.0</v>
      </c>
      <c r="D2015" s="9" t="s">
        <v>12</v>
      </c>
      <c r="E2015" s="13">
        <v>509.0</v>
      </c>
      <c r="F2015" s="14">
        <v>701.0</v>
      </c>
      <c r="G2015" s="13">
        <v>874.0</v>
      </c>
      <c r="H2015" s="13">
        <v>501.0</v>
      </c>
    </row>
    <row r="2016">
      <c r="A2016" s="9" t="s">
        <v>415</v>
      </c>
      <c r="B2016" s="7">
        <v>38231.0</v>
      </c>
      <c r="C2016" s="9">
        <v>2004.0</v>
      </c>
      <c r="D2016" s="9" t="s">
        <v>13</v>
      </c>
      <c r="E2016" s="13">
        <v>1031.0</v>
      </c>
      <c r="F2016" s="14">
        <v>27500.0</v>
      </c>
      <c r="G2016" s="13">
        <v>1580.0</v>
      </c>
      <c r="H2016" s="13">
        <v>1027.0</v>
      </c>
    </row>
    <row r="2017">
      <c r="A2017" s="9" t="s">
        <v>416</v>
      </c>
      <c r="B2017" s="7">
        <v>38245.0</v>
      </c>
      <c r="C2017" s="9">
        <v>2004.0</v>
      </c>
      <c r="D2017" s="9" t="s">
        <v>9</v>
      </c>
      <c r="E2017" s="13">
        <v>1939.0</v>
      </c>
      <c r="F2017" s="14">
        <v>24189.0</v>
      </c>
      <c r="G2017" s="13">
        <v>2126.0</v>
      </c>
      <c r="H2017" s="13">
        <v>1937.0</v>
      </c>
    </row>
    <row r="2018">
      <c r="A2018" s="9" t="s">
        <v>416</v>
      </c>
      <c r="B2018" s="7">
        <v>38245.0</v>
      </c>
      <c r="C2018" s="9">
        <v>2004.0</v>
      </c>
      <c r="D2018" s="9" t="s">
        <v>10</v>
      </c>
      <c r="E2018" s="13">
        <v>934.0</v>
      </c>
      <c r="F2018" s="14">
        <v>26101.0</v>
      </c>
      <c r="G2018" s="13">
        <v>1129.0</v>
      </c>
      <c r="H2018" s="13">
        <v>934.0</v>
      </c>
    </row>
    <row r="2019">
      <c r="A2019" s="9" t="s">
        <v>416</v>
      </c>
      <c r="B2019" s="7">
        <v>38245.0</v>
      </c>
      <c r="C2019" s="9">
        <v>2004.0</v>
      </c>
      <c r="D2019" s="9" t="s">
        <v>11</v>
      </c>
      <c r="E2019" s="13">
        <v>632.0</v>
      </c>
      <c r="F2019" s="14">
        <v>6797.0</v>
      </c>
      <c r="G2019" s="13">
        <v>710.0</v>
      </c>
      <c r="H2019" s="13">
        <v>626.0</v>
      </c>
    </row>
    <row r="2020">
      <c r="A2020" s="9" t="s">
        <v>416</v>
      </c>
      <c r="B2020" s="7">
        <v>38245.0</v>
      </c>
      <c r="C2020" s="9">
        <v>2004.0</v>
      </c>
      <c r="D2020" s="9" t="s">
        <v>12</v>
      </c>
      <c r="E2020" s="13">
        <v>500.0</v>
      </c>
      <c r="F2020" s="14">
        <v>699.0</v>
      </c>
      <c r="G2020" s="13">
        <v>649.0</v>
      </c>
      <c r="H2020" s="13">
        <v>496.0</v>
      </c>
    </row>
    <row r="2021">
      <c r="A2021" s="9" t="s">
        <v>416</v>
      </c>
      <c r="B2021" s="7">
        <v>38245.0</v>
      </c>
      <c r="C2021" s="9">
        <v>2004.0</v>
      </c>
      <c r="D2021" s="9" t="s">
        <v>13</v>
      </c>
      <c r="E2021" s="13">
        <v>1029.0</v>
      </c>
      <c r="F2021" s="14">
        <v>26199.0</v>
      </c>
      <c r="G2021" s="13">
        <v>1300.0</v>
      </c>
      <c r="H2021" s="13">
        <v>984.0</v>
      </c>
    </row>
    <row r="2022">
      <c r="A2022" s="9" t="s">
        <v>417</v>
      </c>
      <c r="B2022" s="7">
        <v>38261.0</v>
      </c>
      <c r="C2022" s="9">
        <v>2004.0</v>
      </c>
      <c r="D2022" s="9" t="s">
        <v>9</v>
      </c>
      <c r="E2022" s="13">
        <v>2523.0</v>
      </c>
      <c r="F2022" s="14">
        <v>23001.0</v>
      </c>
      <c r="G2022" s="13">
        <v>3106.0</v>
      </c>
      <c r="H2022" s="13">
        <v>2522.0</v>
      </c>
    </row>
    <row r="2023">
      <c r="A2023" s="9" t="s">
        <v>417</v>
      </c>
      <c r="B2023" s="7">
        <v>38261.0</v>
      </c>
      <c r="C2023" s="9">
        <v>2004.0</v>
      </c>
      <c r="D2023" s="9" t="s">
        <v>10</v>
      </c>
      <c r="E2023" s="13">
        <v>1145.0</v>
      </c>
      <c r="F2023" s="14">
        <v>23001.0</v>
      </c>
      <c r="G2023" s="13">
        <v>1505.0</v>
      </c>
      <c r="H2023" s="13">
        <v>1145.0</v>
      </c>
    </row>
    <row r="2024">
      <c r="A2024" s="9" t="s">
        <v>417</v>
      </c>
      <c r="B2024" s="7">
        <v>38261.0</v>
      </c>
      <c r="C2024" s="9">
        <v>2004.0</v>
      </c>
      <c r="D2024" s="9" t="s">
        <v>11</v>
      </c>
      <c r="E2024" s="13">
        <v>678.0</v>
      </c>
      <c r="F2024" s="14">
        <v>6300.0</v>
      </c>
      <c r="G2024" s="13">
        <v>795.0</v>
      </c>
      <c r="H2024" s="13">
        <v>677.0</v>
      </c>
    </row>
    <row r="2025">
      <c r="A2025" s="9" t="s">
        <v>417</v>
      </c>
      <c r="B2025" s="7">
        <v>38261.0</v>
      </c>
      <c r="C2025" s="9">
        <v>2004.0</v>
      </c>
      <c r="D2025" s="9" t="s">
        <v>12</v>
      </c>
      <c r="E2025" s="13">
        <v>507.0</v>
      </c>
      <c r="F2025" s="14">
        <v>652.0</v>
      </c>
      <c r="G2025" s="13">
        <v>774.0</v>
      </c>
      <c r="H2025" s="13">
        <v>499.0</v>
      </c>
    </row>
    <row r="2026">
      <c r="A2026" s="9" t="s">
        <v>417</v>
      </c>
      <c r="B2026" s="7">
        <v>38261.0</v>
      </c>
      <c r="C2026" s="9">
        <v>2004.0</v>
      </c>
      <c r="D2026" s="9" t="s">
        <v>13</v>
      </c>
      <c r="E2026" s="13">
        <v>1340.0</v>
      </c>
      <c r="F2026" s="14">
        <v>22000.0</v>
      </c>
      <c r="G2026" s="13">
        <v>2199.0</v>
      </c>
      <c r="H2026" s="13">
        <v>1317.0</v>
      </c>
    </row>
    <row r="2027">
      <c r="A2027" s="9" t="s">
        <v>418</v>
      </c>
      <c r="B2027" s="7">
        <v>38275.0</v>
      </c>
      <c r="C2027" s="9">
        <v>2004.0</v>
      </c>
      <c r="D2027" s="9" t="s">
        <v>9</v>
      </c>
      <c r="E2027" s="13">
        <v>2515.0</v>
      </c>
      <c r="F2027" s="14">
        <v>23784.0</v>
      </c>
      <c r="G2027" s="13">
        <v>3805.0</v>
      </c>
      <c r="H2027" s="13">
        <v>2514.0</v>
      </c>
    </row>
    <row r="2028">
      <c r="A2028" s="9" t="s">
        <v>418</v>
      </c>
      <c r="B2028" s="7">
        <v>38275.0</v>
      </c>
      <c r="C2028" s="9">
        <v>2004.0</v>
      </c>
      <c r="D2028" s="9" t="s">
        <v>10</v>
      </c>
      <c r="E2028" s="13">
        <v>1137.0</v>
      </c>
      <c r="F2028" s="14">
        <v>23005.0</v>
      </c>
      <c r="G2028" s="13">
        <v>1434.0</v>
      </c>
      <c r="H2028" s="13">
        <v>1137.0</v>
      </c>
    </row>
    <row r="2029">
      <c r="A2029" s="9" t="s">
        <v>418</v>
      </c>
      <c r="B2029" s="7">
        <v>38275.0</v>
      </c>
      <c r="C2029" s="9">
        <v>2004.0</v>
      </c>
      <c r="D2029" s="9" t="s">
        <v>11</v>
      </c>
      <c r="E2029" s="13">
        <v>678.0</v>
      </c>
      <c r="F2029" s="14">
        <v>5989.0</v>
      </c>
      <c r="G2029" s="13">
        <v>761.0</v>
      </c>
      <c r="H2029" s="13">
        <v>672.0</v>
      </c>
    </row>
    <row r="2030">
      <c r="A2030" s="9" t="s">
        <v>418</v>
      </c>
      <c r="B2030" s="7">
        <v>38275.0</v>
      </c>
      <c r="C2030" s="9">
        <v>2004.0</v>
      </c>
      <c r="D2030" s="9" t="s">
        <v>12</v>
      </c>
      <c r="E2030" s="13">
        <v>503.0</v>
      </c>
      <c r="F2030" s="14">
        <v>602.0</v>
      </c>
      <c r="G2030" s="13">
        <v>751.0</v>
      </c>
      <c r="H2030" s="13">
        <v>489.0</v>
      </c>
    </row>
    <row r="2031">
      <c r="A2031" s="9" t="s">
        <v>418</v>
      </c>
      <c r="B2031" s="7">
        <v>38275.0</v>
      </c>
      <c r="C2031" s="9">
        <v>2004.0</v>
      </c>
      <c r="D2031" s="9" t="s">
        <v>13</v>
      </c>
      <c r="E2031" s="13">
        <v>1381.0</v>
      </c>
      <c r="F2031" s="14">
        <v>23369.0</v>
      </c>
      <c r="G2031" s="13">
        <v>1858.0</v>
      </c>
      <c r="H2031" s="13">
        <v>1381.0</v>
      </c>
    </row>
    <row r="2032">
      <c r="A2032" s="9" t="s">
        <v>419</v>
      </c>
      <c r="B2032" s="7">
        <v>38292.0</v>
      </c>
      <c r="C2032" s="9">
        <v>2004.0</v>
      </c>
      <c r="D2032" s="9" t="s">
        <v>9</v>
      </c>
      <c r="E2032" s="13">
        <v>2514.0</v>
      </c>
      <c r="F2032" s="14">
        <v>22496.0</v>
      </c>
      <c r="G2032" s="13">
        <v>3115.0</v>
      </c>
      <c r="H2032" s="13">
        <v>2507.0</v>
      </c>
    </row>
    <row r="2033">
      <c r="A2033" s="9" t="s">
        <v>419</v>
      </c>
      <c r="B2033" s="7">
        <v>38292.0</v>
      </c>
      <c r="C2033" s="9">
        <v>2004.0</v>
      </c>
      <c r="D2033" s="9" t="s">
        <v>10</v>
      </c>
      <c r="E2033" s="13">
        <v>1137.0</v>
      </c>
      <c r="F2033" s="14">
        <v>21301.0</v>
      </c>
      <c r="G2033" s="13">
        <v>1323.0</v>
      </c>
      <c r="H2033" s="13">
        <v>1131.0</v>
      </c>
    </row>
    <row r="2034">
      <c r="A2034" s="9" t="s">
        <v>419</v>
      </c>
      <c r="B2034" s="7">
        <v>38292.0</v>
      </c>
      <c r="C2034" s="9">
        <v>2004.0</v>
      </c>
      <c r="D2034" s="9" t="s">
        <v>11</v>
      </c>
      <c r="E2034" s="13">
        <v>673.0</v>
      </c>
      <c r="F2034" s="14">
        <v>5795.0</v>
      </c>
      <c r="G2034" s="13">
        <v>797.0</v>
      </c>
      <c r="H2034" s="13">
        <v>670.0</v>
      </c>
    </row>
    <row r="2035">
      <c r="A2035" s="9" t="s">
        <v>419</v>
      </c>
      <c r="B2035" s="7">
        <v>38292.0</v>
      </c>
      <c r="C2035" s="9">
        <v>2004.0</v>
      </c>
      <c r="D2035" s="9" t="s">
        <v>12</v>
      </c>
      <c r="E2035" s="13">
        <v>507.0</v>
      </c>
      <c r="F2035" s="14">
        <v>651.0</v>
      </c>
      <c r="G2035" s="13">
        <v>765.0</v>
      </c>
      <c r="H2035" s="13">
        <v>504.0</v>
      </c>
    </row>
    <row r="2036">
      <c r="A2036" s="9" t="s">
        <v>419</v>
      </c>
      <c r="B2036" s="7">
        <v>38292.0</v>
      </c>
      <c r="C2036" s="9">
        <v>2004.0</v>
      </c>
      <c r="D2036" s="9" t="s">
        <v>13</v>
      </c>
      <c r="E2036" s="13">
        <v>1359.0</v>
      </c>
      <c r="F2036" s="14">
        <v>21798.0</v>
      </c>
      <c r="G2036" s="13">
        <v>1835.0</v>
      </c>
      <c r="H2036" s="13">
        <v>1353.0</v>
      </c>
    </row>
    <row r="2037">
      <c r="A2037" s="9" t="s">
        <v>420</v>
      </c>
      <c r="B2037" s="7">
        <v>38306.0</v>
      </c>
      <c r="C2037" s="9">
        <v>2004.0</v>
      </c>
      <c r="D2037" s="9" t="s">
        <v>9</v>
      </c>
      <c r="E2037" s="13">
        <v>2514.0</v>
      </c>
      <c r="F2037" s="14">
        <v>22001.0</v>
      </c>
      <c r="G2037" s="13">
        <v>3095.0</v>
      </c>
      <c r="H2037" s="13">
        <v>2507.0</v>
      </c>
    </row>
    <row r="2038">
      <c r="A2038" s="9" t="s">
        <v>420</v>
      </c>
      <c r="B2038" s="7">
        <v>38306.0</v>
      </c>
      <c r="C2038" s="9">
        <v>2004.0</v>
      </c>
      <c r="D2038" s="9" t="s">
        <v>10</v>
      </c>
      <c r="E2038" s="13">
        <v>1137.0</v>
      </c>
      <c r="F2038" s="14">
        <v>20300.0</v>
      </c>
      <c r="G2038" s="13">
        <v>1326.0</v>
      </c>
      <c r="H2038" s="13">
        <v>1135.0</v>
      </c>
    </row>
    <row r="2039">
      <c r="A2039" s="9" t="s">
        <v>420</v>
      </c>
      <c r="B2039" s="7">
        <v>38306.0</v>
      </c>
      <c r="C2039" s="9">
        <v>2004.0</v>
      </c>
      <c r="D2039" s="9" t="s">
        <v>11</v>
      </c>
      <c r="E2039" s="13">
        <v>678.0</v>
      </c>
      <c r="F2039" s="14">
        <v>5001.0</v>
      </c>
      <c r="G2039" s="13">
        <v>803.0</v>
      </c>
      <c r="H2039" s="13">
        <v>648.0</v>
      </c>
    </row>
    <row r="2040">
      <c r="A2040" s="9" t="s">
        <v>420</v>
      </c>
      <c r="B2040" s="7">
        <v>38306.0</v>
      </c>
      <c r="C2040" s="9">
        <v>2004.0</v>
      </c>
      <c r="D2040" s="9" t="s">
        <v>12</v>
      </c>
      <c r="E2040" s="13">
        <v>513.0</v>
      </c>
      <c r="F2040" s="14">
        <v>611.0</v>
      </c>
      <c r="G2040" s="13">
        <v>596.0</v>
      </c>
      <c r="H2040" s="13">
        <v>512.0</v>
      </c>
    </row>
    <row r="2041">
      <c r="A2041" s="9" t="s">
        <v>420</v>
      </c>
      <c r="B2041" s="7">
        <v>38306.0</v>
      </c>
      <c r="C2041" s="9">
        <v>2004.0</v>
      </c>
      <c r="D2041" s="9" t="s">
        <v>13</v>
      </c>
      <c r="E2041" s="13">
        <v>1336.0</v>
      </c>
      <c r="F2041" s="14">
        <v>21999.0</v>
      </c>
      <c r="G2041" s="13">
        <v>1784.0</v>
      </c>
      <c r="H2041" s="13">
        <v>1306.0</v>
      </c>
    </row>
    <row r="2042">
      <c r="A2042" s="9" t="s">
        <v>421</v>
      </c>
      <c r="B2042" s="7">
        <v>38322.0</v>
      </c>
      <c r="C2042" s="9">
        <v>2004.0</v>
      </c>
      <c r="D2042" s="9" t="s">
        <v>9</v>
      </c>
      <c r="E2042" s="13">
        <v>2520.0</v>
      </c>
      <c r="F2042" s="14">
        <v>22463.0</v>
      </c>
      <c r="G2042" s="13">
        <v>3224.0</v>
      </c>
      <c r="H2042" s="13">
        <v>2520.0</v>
      </c>
    </row>
    <row r="2043">
      <c r="A2043" s="9" t="s">
        <v>421</v>
      </c>
      <c r="B2043" s="7">
        <v>38322.0</v>
      </c>
      <c r="C2043" s="9">
        <v>2004.0</v>
      </c>
      <c r="D2043" s="9" t="s">
        <v>10</v>
      </c>
      <c r="E2043" s="13">
        <v>1143.0</v>
      </c>
      <c r="F2043" s="14">
        <v>21302.0</v>
      </c>
      <c r="G2043" s="13">
        <v>1402.0</v>
      </c>
      <c r="H2043" s="13">
        <v>1141.0</v>
      </c>
    </row>
    <row r="2044">
      <c r="A2044" s="9" t="s">
        <v>421</v>
      </c>
      <c r="B2044" s="7">
        <v>38322.0</v>
      </c>
      <c r="C2044" s="9">
        <v>2004.0</v>
      </c>
      <c r="D2044" s="9" t="s">
        <v>11</v>
      </c>
      <c r="E2044" s="13">
        <v>675.0</v>
      </c>
      <c r="F2044" s="14">
        <v>4851.0</v>
      </c>
      <c r="G2044" s="13">
        <v>791.0</v>
      </c>
      <c r="H2044" s="13">
        <v>675.0</v>
      </c>
    </row>
    <row r="2045">
      <c r="A2045" s="9" t="s">
        <v>421</v>
      </c>
      <c r="B2045" s="7">
        <v>38322.0</v>
      </c>
      <c r="C2045" s="9">
        <v>2004.0</v>
      </c>
      <c r="D2045" s="9" t="s">
        <v>12</v>
      </c>
      <c r="E2045" s="13">
        <v>502.0</v>
      </c>
      <c r="F2045" s="14">
        <v>663.0</v>
      </c>
      <c r="G2045" s="13">
        <v>700.0</v>
      </c>
      <c r="H2045" s="13">
        <v>502.0</v>
      </c>
    </row>
    <row r="2046">
      <c r="A2046" s="9" t="s">
        <v>421</v>
      </c>
      <c r="B2046" s="7">
        <v>38322.0</v>
      </c>
      <c r="C2046" s="9">
        <v>2004.0</v>
      </c>
      <c r="D2046" s="9" t="s">
        <v>13</v>
      </c>
      <c r="E2046" s="13">
        <v>1342.0</v>
      </c>
      <c r="F2046" s="14">
        <v>22809.0</v>
      </c>
      <c r="G2046" s="13">
        <v>1698.0</v>
      </c>
      <c r="H2046" s="13">
        <v>1342.0</v>
      </c>
    </row>
    <row r="2047">
      <c r="A2047" s="9" t="s">
        <v>422</v>
      </c>
      <c r="B2047" s="7">
        <v>38336.0</v>
      </c>
      <c r="C2047" s="9">
        <v>2004.0</v>
      </c>
      <c r="D2047" s="9" t="s">
        <v>9</v>
      </c>
      <c r="E2047" s="13">
        <v>2520.0</v>
      </c>
      <c r="F2047" s="14">
        <v>20117.0</v>
      </c>
      <c r="G2047" s="13">
        <v>2709.0</v>
      </c>
      <c r="H2047" s="13">
        <v>2520.0</v>
      </c>
    </row>
    <row r="2048">
      <c r="A2048" s="9" t="s">
        <v>422</v>
      </c>
      <c r="B2048" s="7">
        <v>38336.0</v>
      </c>
      <c r="C2048" s="9">
        <v>2004.0</v>
      </c>
      <c r="D2048" s="9" t="s">
        <v>10</v>
      </c>
      <c r="E2048" s="13">
        <v>1139.0</v>
      </c>
      <c r="F2048" s="14">
        <v>18708.0</v>
      </c>
      <c r="G2048" s="13">
        <v>1270.0</v>
      </c>
      <c r="H2048" s="13">
        <v>1128.0</v>
      </c>
    </row>
    <row r="2049">
      <c r="A2049" s="9" t="s">
        <v>422</v>
      </c>
      <c r="B2049" s="7">
        <v>38336.0</v>
      </c>
      <c r="C2049" s="9">
        <v>2004.0</v>
      </c>
      <c r="D2049" s="9" t="s">
        <v>11</v>
      </c>
      <c r="E2049" s="13">
        <v>702.0</v>
      </c>
      <c r="F2049" s="14">
        <v>4301.0</v>
      </c>
      <c r="G2049" s="13">
        <v>829.0</v>
      </c>
      <c r="H2049" s="13">
        <v>693.0</v>
      </c>
    </row>
    <row r="2050">
      <c r="A2050" s="9" t="s">
        <v>422</v>
      </c>
      <c r="B2050" s="7">
        <v>38336.0</v>
      </c>
      <c r="C2050" s="9">
        <v>2004.0</v>
      </c>
      <c r="D2050" s="9" t="s">
        <v>12</v>
      </c>
      <c r="E2050" s="13">
        <v>500.0</v>
      </c>
      <c r="F2050" s="14">
        <v>601.0</v>
      </c>
      <c r="G2050" s="13">
        <v>690.0</v>
      </c>
      <c r="H2050" s="13">
        <v>472.0</v>
      </c>
    </row>
    <row r="2051">
      <c r="A2051" s="9" t="s">
        <v>422</v>
      </c>
      <c r="B2051" s="7">
        <v>38336.0</v>
      </c>
      <c r="C2051" s="9">
        <v>2004.0</v>
      </c>
      <c r="D2051" s="9" t="s">
        <v>13</v>
      </c>
      <c r="E2051" s="13">
        <v>1366.0</v>
      </c>
      <c r="F2051" s="14">
        <v>21298.0</v>
      </c>
      <c r="G2051" s="13">
        <v>1766.0</v>
      </c>
      <c r="H2051" s="13">
        <v>1364.0</v>
      </c>
    </row>
    <row r="2052">
      <c r="A2052" s="9" t="s">
        <v>423</v>
      </c>
      <c r="B2052" s="7">
        <v>37622.0</v>
      </c>
      <c r="C2052" s="9">
        <v>2003.0</v>
      </c>
      <c r="D2052" s="9" t="s">
        <v>9</v>
      </c>
      <c r="E2052" s="13">
        <v>1342.0</v>
      </c>
      <c r="F2052" s="14">
        <v>28489.0</v>
      </c>
      <c r="G2052" s="13">
        <v>2153.0</v>
      </c>
      <c r="H2052" s="13">
        <v>1335.0</v>
      </c>
    </row>
    <row r="2053">
      <c r="A2053" s="9" t="s">
        <v>423</v>
      </c>
      <c r="B2053" s="7">
        <v>37622.0</v>
      </c>
      <c r="C2053" s="9">
        <v>2003.0</v>
      </c>
      <c r="D2053" s="9" t="s">
        <v>10</v>
      </c>
      <c r="E2053" s="13">
        <v>707.0</v>
      </c>
      <c r="F2053" s="14">
        <v>29099.0</v>
      </c>
      <c r="G2053" s="13">
        <v>1128.0</v>
      </c>
      <c r="H2053" s="13">
        <v>707.0</v>
      </c>
    </row>
    <row r="2054">
      <c r="A2054" s="9" t="s">
        <v>423</v>
      </c>
      <c r="B2054" s="7">
        <v>37622.0</v>
      </c>
      <c r="C2054" s="9">
        <v>2003.0</v>
      </c>
      <c r="D2054" s="9" t="s">
        <v>11</v>
      </c>
      <c r="E2054" s="13">
        <v>577.0</v>
      </c>
      <c r="F2054" s="14">
        <v>13101.0</v>
      </c>
      <c r="G2054" s="13">
        <v>1017.0</v>
      </c>
      <c r="H2054" s="13">
        <v>566.0</v>
      </c>
    </row>
    <row r="2055">
      <c r="A2055" s="9" t="s">
        <v>423</v>
      </c>
      <c r="B2055" s="7">
        <v>37622.0</v>
      </c>
      <c r="C2055" s="9">
        <v>2003.0</v>
      </c>
      <c r="D2055" s="9" t="s">
        <v>12</v>
      </c>
      <c r="E2055" s="13">
        <v>840.0</v>
      </c>
      <c r="F2055" s="14">
        <v>1.0</v>
      </c>
      <c r="G2055" s="13">
        <v>795.0</v>
      </c>
      <c r="H2055" s="13">
        <v>795.0</v>
      </c>
    </row>
    <row r="2056">
      <c r="A2056" s="9" t="s">
        <v>423</v>
      </c>
      <c r="B2056" s="7">
        <v>37622.0</v>
      </c>
      <c r="C2056" s="9">
        <v>2003.0</v>
      </c>
      <c r="D2056" s="9" t="s">
        <v>13</v>
      </c>
      <c r="E2056" s="13">
        <v>1094.0</v>
      </c>
      <c r="F2056" s="14">
        <v>29001.0</v>
      </c>
      <c r="G2056" s="13">
        <v>1645.0</v>
      </c>
      <c r="H2056" s="13">
        <v>1094.0</v>
      </c>
    </row>
    <row r="2057">
      <c r="A2057" s="9" t="s">
        <v>424</v>
      </c>
      <c r="B2057" s="7">
        <v>37636.0</v>
      </c>
      <c r="C2057" s="9">
        <v>2003.0</v>
      </c>
      <c r="D2057" s="9" t="s">
        <v>9</v>
      </c>
      <c r="E2057" s="13">
        <v>1333.0</v>
      </c>
      <c r="F2057" s="14">
        <v>26499.0</v>
      </c>
      <c r="G2057" s="13">
        <v>1651.0</v>
      </c>
      <c r="H2057" s="13">
        <v>1325.0</v>
      </c>
    </row>
    <row r="2058">
      <c r="A2058" s="9" t="s">
        <v>424</v>
      </c>
      <c r="B2058" s="7">
        <v>37636.0</v>
      </c>
      <c r="C2058" s="9">
        <v>2003.0</v>
      </c>
      <c r="D2058" s="9" t="s">
        <v>10</v>
      </c>
      <c r="E2058" s="13">
        <v>662.0</v>
      </c>
      <c r="F2058" s="14">
        <v>25028.0</v>
      </c>
      <c r="G2058" s="13">
        <v>919.0</v>
      </c>
      <c r="H2058" s="13">
        <v>661.0</v>
      </c>
    </row>
    <row r="2059">
      <c r="A2059" s="9" t="s">
        <v>424</v>
      </c>
      <c r="B2059" s="7">
        <v>37636.0</v>
      </c>
      <c r="C2059" s="9">
        <v>2003.0</v>
      </c>
      <c r="D2059" s="9" t="s">
        <v>11</v>
      </c>
      <c r="E2059" s="13">
        <v>605.0</v>
      </c>
      <c r="F2059" s="14">
        <v>11910.0</v>
      </c>
      <c r="G2059" s="13">
        <v>814.0</v>
      </c>
      <c r="H2059" s="13">
        <v>605.0</v>
      </c>
    </row>
    <row r="2060">
      <c r="A2060" s="9" t="s">
        <v>424</v>
      </c>
      <c r="B2060" s="7">
        <v>37636.0</v>
      </c>
      <c r="C2060" s="9">
        <v>2003.0</v>
      </c>
      <c r="D2060" s="9" t="s">
        <v>12</v>
      </c>
      <c r="E2060" s="13">
        <v>1088.0</v>
      </c>
      <c r="F2060" s="14">
        <v>1.0</v>
      </c>
      <c r="G2060" s="13">
        <v>868.0</v>
      </c>
      <c r="H2060" s="13">
        <v>868.0</v>
      </c>
    </row>
    <row r="2061">
      <c r="A2061" s="9" t="s">
        <v>424</v>
      </c>
      <c r="B2061" s="7">
        <v>37636.0</v>
      </c>
      <c r="C2061" s="9">
        <v>2003.0</v>
      </c>
      <c r="D2061" s="9" t="s">
        <v>13</v>
      </c>
      <c r="E2061" s="13">
        <v>1099.0</v>
      </c>
      <c r="F2061" s="14">
        <v>27416.0</v>
      </c>
      <c r="G2061" s="13">
        <v>1515.0</v>
      </c>
      <c r="H2061" s="13">
        <v>1099.0</v>
      </c>
    </row>
    <row r="2062">
      <c r="A2062" s="9" t="s">
        <v>425</v>
      </c>
      <c r="B2062" s="7">
        <v>37653.0</v>
      </c>
      <c r="C2062" s="9">
        <v>2003.0</v>
      </c>
      <c r="D2062" s="9" t="s">
        <v>9</v>
      </c>
      <c r="E2062" s="13">
        <v>1339.0</v>
      </c>
      <c r="F2062" s="14">
        <v>31003.0</v>
      </c>
      <c r="G2062" s="13">
        <v>2405.0</v>
      </c>
      <c r="H2062" s="13">
        <v>1339.0</v>
      </c>
    </row>
    <row r="2063">
      <c r="A2063" s="9" t="s">
        <v>425</v>
      </c>
      <c r="B2063" s="7">
        <v>37653.0</v>
      </c>
      <c r="C2063" s="9">
        <v>2003.0</v>
      </c>
      <c r="D2063" s="9" t="s">
        <v>10</v>
      </c>
      <c r="E2063" s="13">
        <v>663.0</v>
      </c>
      <c r="F2063" s="14">
        <v>33657.0</v>
      </c>
      <c r="G2063" s="13">
        <v>1342.0</v>
      </c>
      <c r="H2063" s="13">
        <v>656.0</v>
      </c>
    </row>
    <row r="2064">
      <c r="A2064" s="9" t="s">
        <v>425</v>
      </c>
      <c r="B2064" s="7">
        <v>37653.0</v>
      </c>
      <c r="C2064" s="9">
        <v>2003.0</v>
      </c>
      <c r="D2064" s="9" t="s">
        <v>11</v>
      </c>
      <c r="E2064" s="13">
        <v>582.0</v>
      </c>
      <c r="F2064" s="14">
        <v>12586.0</v>
      </c>
      <c r="G2064" s="13">
        <v>864.0</v>
      </c>
      <c r="H2064" s="13">
        <v>578.0</v>
      </c>
    </row>
    <row r="2065">
      <c r="A2065" s="9" t="s">
        <v>425</v>
      </c>
      <c r="B2065" s="7">
        <v>37653.0</v>
      </c>
      <c r="C2065" s="9">
        <v>2003.0</v>
      </c>
      <c r="D2065" s="9" t="s">
        <v>12</v>
      </c>
      <c r="E2065" s="13">
        <v>877.0</v>
      </c>
      <c r="F2065" s="14">
        <v>1.0</v>
      </c>
      <c r="G2065" s="13">
        <v>408.0</v>
      </c>
      <c r="H2065" s="13">
        <v>408.0</v>
      </c>
    </row>
    <row r="2066">
      <c r="A2066" s="9" t="s">
        <v>425</v>
      </c>
      <c r="B2066" s="7">
        <v>37653.0</v>
      </c>
      <c r="C2066" s="9">
        <v>2003.0</v>
      </c>
      <c r="D2066" s="9" t="s">
        <v>13</v>
      </c>
      <c r="E2066" s="13">
        <v>1090.0</v>
      </c>
      <c r="F2066" s="14">
        <v>33901.0</v>
      </c>
      <c r="G2066" s="13">
        <v>1906.0</v>
      </c>
      <c r="H2066" s="13">
        <v>1090.0</v>
      </c>
    </row>
    <row r="2067">
      <c r="A2067" s="9" t="s">
        <v>426</v>
      </c>
      <c r="B2067" s="7">
        <v>37667.0</v>
      </c>
      <c r="C2067" s="9">
        <v>2003.0</v>
      </c>
      <c r="D2067" s="9" t="s">
        <v>9</v>
      </c>
      <c r="E2067" s="13">
        <v>1340.0</v>
      </c>
      <c r="F2067" s="14">
        <v>29999.0</v>
      </c>
      <c r="G2067" s="13">
        <v>2251.0</v>
      </c>
      <c r="H2067" s="13">
        <v>1335.0</v>
      </c>
    </row>
    <row r="2068">
      <c r="A2068" s="9" t="s">
        <v>426</v>
      </c>
      <c r="B2068" s="7">
        <v>37667.0</v>
      </c>
      <c r="C2068" s="9">
        <v>2003.0</v>
      </c>
      <c r="D2068" s="9" t="s">
        <v>10</v>
      </c>
      <c r="E2068" s="13">
        <v>663.0</v>
      </c>
      <c r="F2068" s="14">
        <v>30699.0</v>
      </c>
      <c r="G2068" s="13">
        <v>1148.0</v>
      </c>
      <c r="H2068" s="13">
        <v>659.0</v>
      </c>
    </row>
    <row r="2069">
      <c r="A2069" s="9" t="s">
        <v>426</v>
      </c>
      <c r="B2069" s="7">
        <v>37667.0</v>
      </c>
      <c r="C2069" s="9">
        <v>2003.0</v>
      </c>
      <c r="D2069" s="9" t="s">
        <v>11</v>
      </c>
      <c r="E2069" s="13">
        <v>570.0</v>
      </c>
      <c r="F2069" s="14">
        <v>11201.0</v>
      </c>
      <c r="G2069" s="13">
        <v>786.0</v>
      </c>
      <c r="H2069" s="13">
        <v>570.0</v>
      </c>
    </row>
    <row r="2070">
      <c r="A2070" s="9" t="s">
        <v>426</v>
      </c>
      <c r="B2070" s="7">
        <v>37667.0</v>
      </c>
      <c r="C2070" s="9">
        <v>2003.0</v>
      </c>
      <c r="D2070" s="9" t="s">
        <v>12</v>
      </c>
      <c r="E2070" s="13">
        <v>1051.0</v>
      </c>
      <c r="F2070" s="14">
        <v>1.0</v>
      </c>
      <c r="G2070" s="13">
        <v>834.0</v>
      </c>
      <c r="H2070" s="13">
        <v>834.0</v>
      </c>
    </row>
    <row r="2071">
      <c r="A2071" s="9" t="s">
        <v>426</v>
      </c>
      <c r="B2071" s="7">
        <v>37667.0</v>
      </c>
      <c r="C2071" s="9">
        <v>2003.0</v>
      </c>
      <c r="D2071" s="9" t="s">
        <v>13</v>
      </c>
      <c r="E2071" s="13">
        <v>1090.0</v>
      </c>
      <c r="F2071" s="14">
        <v>30100.0</v>
      </c>
      <c r="G2071" s="13">
        <v>1517.0</v>
      </c>
      <c r="H2071" s="13">
        <v>1084.0</v>
      </c>
    </row>
    <row r="2072">
      <c r="A2072" s="9" t="s">
        <v>427</v>
      </c>
      <c r="B2072" s="7">
        <v>37681.0</v>
      </c>
      <c r="C2072" s="9">
        <v>2003.0</v>
      </c>
      <c r="D2072" s="9" t="s">
        <v>9</v>
      </c>
      <c r="E2072" s="13">
        <v>1332.0</v>
      </c>
      <c r="F2072" s="14">
        <v>28308.0</v>
      </c>
      <c r="G2072" s="13">
        <v>1990.0</v>
      </c>
      <c r="H2072" s="13">
        <v>1329.0</v>
      </c>
    </row>
    <row r="2073">
      <c r="A2073" s="9" t="s">
        <v>427</v>
      </c>
      <c r="B2073" s="7">
        <v>37681.0</v>
      </c>
      <c r="C2073" s="9">
        <v>2003.0</v>
      </c>
      <c r="D2073" s="9" t="s">
        <v>10</v>
      </c>
      <c r="E2073" s="13">
        <v>670.0</v>
      </c>
      <c r="F2073" s="14">
        <v>27999.0</v>
      </c>
      <c r="G2073" s="13">
        <v>965.0</v>
      </c>
      <c r="H2073" s="13">
        <v>663.0</v>
      </c>
    </row>
    <row r="2074">
      <c r="A2074" s="9" t="s">
        <v>427</v>
      </c>
      <c r="B2074" s="7">
        <v>37681.0</v>
      </c>
      <c r="C2074" s="9">
        <v>2003.0</v>
      </c>
      <c r="D2074" s="9" t="s">
        <v>11</v>
      </c>
      <c r="E2074" s="13">
        <v>575.0</v>
      </c>
      <c r="F2074" s="14">
        <v>11208.0</v>
      </c>
      <c r="G2074" s="13">
        <v>742.0</v>
      </c>
      <c r="H2074" s="13">
        <v>574.0</v>
      </c>
    </row>
    <row r="2075">
      <c r="A2075" s="9" t="s">
        <v>427</v>
      </c>
      <c r="B2075" s="7">
        <v>37681.0</v>
      </c>
      <c r="C2075" s="9">
        <v>2003.0</v>
      </c>
      <c r="D2075" s="9" t="s">
        <v>12</v>
      </c>
      <c r="E2075" s="13">
        <v>1301.0</v>
      </c>
      <c r="F2075" s="14">
        <v>1.0</v>
      </c>
      <c r="G2075" s="13">
        <v>904.0</v>
      </c>
      <c r="H2075" s="13">
        <v>904.0</v>
      </c>
    </row>
    <row r="2076">
      <c r="A2076" s="9" t="s">
        <v>427</v>
      </c>
      <c r="B2076" s="7">
        <v>37681.0</v>
      </c>
      <c r="C2076" s="9">
        <v>2003.0</v>
      </c>
      <c r="D2076" s="9" t="s">
        <v>13</v>
      </c>
      <c r="E2076" s="13">
        <v>1090.0</v>
      </c>
      <c r="F2076" s="14">
        <v>27000.0</v>
      </c>
      <c r="G2076" s="13">
        <v>1523.0</v>
      </c>
      <c r="H2076" s="13">
        <v>1031.0</v>
      </c>
    </row>
    <row r="2077">
      <c r="A2077" s="9" t="s">
        <v>428</v>
      </c>
      <c r="B2077" s="7">
        <v>37695.0</v>
      </c>
      <c r="C2077" s="9">
        <v>2003.0</v>
      </c>
      <c r="D2077" s="9" t="s">
        <v>9</v>
      </c>
      <c r="E2077" s="13">
        <v>1337.0</v>
      </c>
      <c r="F2077" s="14">
        <v>26999.0</v>
      </c>
      <c r="G2077" s="13">
        <v>1923.0</v>
      </c>
      <c r="H2077" s="13">
        <v>1333.0</v>
      </c>
    </row>
    <row r="2078">
      <c r="A2078" s="9" t="s">
        <v>428</v>
      </c>
      <c r="B2078" s="7">
        <v>37695.0</v>
      </c>
      <c r="C2078" s="9">
        <v>2003.0</v>
      </c>
      <c r="D2078" s="9" t="s">
        <v>10</v>
      </c>
      <c r="E2078" s="13">
        <v>666.0</v>
      </c>
      <c r="F2078" s="14">
        <v>26001.0</v>
      </c>
      <c r="G2078" s="13">
        <v>944.0</v>
      </c>
      <c r="H2078" s="13">
        <v>640.0</v>
      </c>
    </row>
    <row r="2079">
      <c r="A2079" s="9" t="s">
        <v>428</v>
      </c>
      <c r="B2079" s="7">
        <v>37695.0</v>
      </c>
      <c r="C2079" s="9">
        <v>2003.0</v>
      </c>
      <c r="D2079" s="9" t="s">
        <v>11</v>
      </c>
      <c r="E2079" s="13">
        <v>570.0</v>
      </c>
      <c r="F2079" s="14">
        <v>10509.0</v>
      </c>
      <c r="G2079" s="13">
        <v>662.0</v>
      </c>
      <c r="H2079" s="13">
        <v>566.0</v>
      </c>
    </row>
    <row r="2080">
      <c r="A2080" s="9" t="s">
        <v>428</v>
      </c>
      <c r="B2080" s="7">
        <v>37695.0</v>
      </c>
      <c r="C2080" s="9">
        <v>2003.0</v>
      </c>
      <c r="D2080" s="9" t="s">
        <v>12</v>
      </c>
      <c r="E2080" s="13">
        <v>1048.0</v>
      </c>
      <c r="F2080" s="14">
        <v>1.0</v>
      </c>
      <c r="G2080" s="13">
        <v>644.0</v>
      </c>
      <c r="H2080" s="13">
        <v>644.0</v>
      </c>
    </row>
    <row r="2081">
      <c r="A2081" s="9" t="s">
        <v>428</v>
      </c>
      <c r="B2081" s="7">
        <v>37695.0</v>
      </c>
      <c r="C2081" s="9">
        <v>2003.0</v>
      </c>
      <c r="D2081" s="9" t="s">
        <v>13</v>
      </c>
      <c r="E2081" s="13">
        <v>1096.0</v>
      </c>
      <c r="F2081" s="14">
        <v>25501.0</v>
      </c>
      <c r="G2081" s="13">
        <v>1676.0</v>
      </c>
      <c r="H2081" s="13">
        <v>1085.0</v>
      </c>
    </row>
    <row r="2082">
      <c r="A2082" s="9" t="s">
        <v>429</v>
      </c>
      <c r="B2082" s="7">
        <v>37712.0</v>
      </c>
      <c r="C2082" s="9">
        <v>2003.0</v>
      </c>
      <c r="D2082" s="9" t="s">
        <v>9</v>
      </c>
      <c r="E2082" s="13">
        <v>1473.0</v>
      </c>
      <c r="F2082" s="14">
        <v>27497.0</v>
      </c>
      <c r="G2082" s="13">
        <v>2816.0</v>
      </c>
      <c r="H2082" s="13">
        <v>1464.0</v>
      </c>
    </row>
    <row r="2083">
      <c r="A2083" s="9" t="s">
        <v>429</v>
      </c>
      <c r="B2083" s="7">
        <v>37712.0</v>
      </c>
      <c r="C2083" s="9">
        <v>2003.0</v>
      </c>
      <c r="D2083" s="9" t="s">
        <v>10</v>
      </c>
      <c r="E2083" s="13">
        <v>919.0</v>
      </c>
      <c r="F2083" s="14">
        <v>26601.0</v>
      </c>
      <c r="G2083" s="13">
        <v>1790.0</v>
      </c>
      <c r="H2083" s="13">
        <v>917.0</v>
      </c>
    </row>
    <row r="2084">
      <c r="A2084" s="9" t="s">
        <v>429</v>
      </c>
      <c r="B2084" s="7">
        <v>37712.0</v>
      </c>
      <c r="C2084" s="9">
        <v>2003.0</v>
      </c>
      <c r="D2084" s="9" t="s">
        <v>11</v>
      </c>
      <c r="E2084" s="13">
        <v>603.0</v>
      </c>
      <c r="F2084" s="14">
        <v>11122.0</v>
      </c>
      <c r="G2084" s="13">
        <v>719.0</v>
      </c>
      <c r="H2084" s="13">
        <v>603.0</v>
      </c>
    </row>
    <row r="2085">
      <c r="A2085" s="9" t="s">
        <v>429</v>
      </c>
      <c r="B2085" s="7">
        <v>37712.0</v>
      </c>
      <c r="C2085" s="9">
        <v>2003.0</v>
      </c>
      <c r="D2085" s="9" t="s">
        <v>12</v>
      </c>
      <c r="E2085" s="13">
        <v>954.0</v>
      </c>
      <c r="F2085" s="14">
        <v>136.0</v>
      </c>
      <c r="G2085" s="13">
        <v>1521.0</v>
      </c>
      <c r="H2085" s="13">
        <v>950.0</v>
      </c>
    </row>
    <row r="2086">
      <c r="A2086" s="9" t="s">
        <v>429</v>
      </c>
      <c r="B2086" s="7">
        <v>37712.0</v>
      </c>
      <c r="C2086" s="9">
        <v>2003.0</v>
      </c>
      <c r="D2086" s="9" t="s">
        <v>13</v>
      </c>
      <c r="E2086" s="13">
        <v>946.0</v>
      </c>
      <c r="F2086" s="14">
        <v>27501.0</v>
      </c>
      <c r="G2086" s="13">
        <v>1535.0</v>
      </c>
      <c r="H2086" s="13">
        <v>942.0</v>
      </c>
    </row>
    <row r="2087">
      <c r="A2087" s="9" t="s">
        <v>430</v>
      </c>
      <c r="B2087" s="7">
        <v>37726.0</v>
      </c>
      <c r="C2087" s="9">
        <v>2003.0</v>
      </c>
      <c r="D2087" s="9" t="s">
        <v>9</v>
      </c>
      <c r="E2087" s="13">
        <v>1474.0</v>
      </c>
      <c r="F2087" s="14">
        <v>28054.0</v>
      </c>
      <c r="G2087" s="13">
        <v>2728.0</v>
      </c>
      <c r="H2087" s="13">
        <v>1473.0</v>
      </c>
    </row>
    <row r="2088">
      <c r="A2088" s="9" t="s">
        <v>430</v>
      </c>
      <c r="B2088" s="7">
        <v>37726.0</v>
      </c>
      <c r="C2088" s="9">
        <v>2003.0</v>
      </c>
      <c r="D2088" s="9" t="s">
        <v>10</v>
      </c>
      <c r="E2088" s="13">
        <v>938.0</v>
      </c>
      <c r="F2088" s="14">
        <v>27058.0</v>
      </c>
      <c r="G2088" s="13">
        <v>1762.0</v>
      </c>
      <c r="H2088" s="13">
        <v>935.0</v>
      </c>
    </row>
    <row r="2089">
      <c r="A2089" s="9" t="s">
        <v>430</v>
      </c>
      <c r="B2089" s="7">
        <v>37726.0</v>
      </c>
      <c r="C2089" s="9">
        <v>2003.0</v>
      </c>
      <c r="D2089" s="9" t="s">
        <v>11</v>
      </c>
      <c r="E2089" s="13">
        <v>605.0</v>
      </c>
      <c r="F2089" s="14">
        <v>11113.0</v>
      </c>
      <c r="G2089" s="13">
        <v>684.0</v>
      </c>
      <c r="H2089" s="13">
        <v>591.0</v>
      </c>
    </row>
    <row r="2090">
      <c r="A2090" s="9" t="s">
        <v>430</v>
      </c>
      <c r="B2090" s="7">
        <v>37726.0</v>
      </c>
      <c r="C2090" s="9">
        <v>2003.0</v>
      </c>
      <c r="D2090" s="9" t="s">
        <v>12</v>
      </c>
      <c r="E2090" s="13">
        <v>960.0</v>
      </c>
      <c r="F2090" s="14">
        <v>202.0</v>
      </c>
      <c r="G2090" s="13">
        <v>1411.0</v>
      </c>
      <c r="H2090" s="13">
        <v>943.0</v>
      </c>
    </row>
    <row r="2091">
      <c r="A2091" s="9" t="s">
        <v>430</v>
      </c>
      <c r="B2091" s="7">
        <v>37726.0</v>
      </c>
      <c r="C2091" s="9">
        <v>2003.0</v>
      </c>
      <c r="D2091" s="9" t="s">
        <v>13</v>
      </c>
      <c r="E2091" s="13">
        <v>898.0</v>
      </c>
      <c r="F2091" s="14">
        <v>28109.0</v>
      </c>
      <c r="G2091" s="13">
        <v>1471.0</v>
      </c>
      <c r="H2091" s="13">
        <v>897.0</v>
      </c>
    </row>
    <row r="2092">
      <c r="A2092" s="9" t="s">
        <v>431</v>
      </c>
      <c r="B2092" s="7">
        <v>37742.0</v>
      </c>
      <c r="C2092" s="9">
        <v>2003.0</v>
      </c>
      <c r="D2092" s="9" t="s">
        <v>9</v>
      </c>
      <c r="E2092" s="13">
        <v>1479.0</v>
      </c>
      <c r="F2092" s="14">
        <v>29299.0</v>
      </c>
      <c r="G2092" s="13">
        <v>3284.0</v>
      </c>
      <c r="H2092" s="13">
        <v>1479.0</v>
      </c>
    </row>
    <row r="2093">
      <c r="A2093" s="9" t="s">
        <v>431</v>
      </c>
      <c r="B2093" s="7">
        <v>37742.0</v>
      </c>
      <c r="C2093" s="9">
        <v>2003.0</v>
      </c>
      <c r="D2093" s="9" t="s">
        <v>10</v>
      </c>
      <c r="E2093" s="13">
        <v>914.0</v>
      </c>
      <c r="F2093" s="14">
        <v>28589.0</v>
      </c>
      <c r="G2093" s="13">
        <v>1788.0</v>
      </c>
      <c r="H2093" s="13">
        <v>913.0</v>
      </c>
    </row>
    <row r="2094">
      <c r="A2094" s="9" t="s">
        <v>431</v>
      </c>
      <c r="B2094" s="7">
        <v>37742.0</v>
      </c>
      <c r="C2094" s="9">
        <v>2003.0</v>
      </c>
      <c r="D2094" s="9" t="s">
        <v>11</v>
      </c>
      <c r="E2094" s="13">
        <v>602.0</v>
      </c>
      <c r="F2094" s="14">
        <v>10889.0</v>
      </c>
      <c r="G2094" s="13">
        <v>781.0</v>
      </c>
      <c r="H2094" s="13">
        <v>595.0</v>
      </c>
    </row>
    <row r="2095">
      <c r="A2095" s="9" t="s">
        <v>431</v>
      </c>
      <c r="B2095" s="7">
        <v>37742.0</v>
      </c>
      <c r="C2095" s="9">
        <v>2003.0</v>
      </c>
      <c r="D2095" s="9" t="s">
        <v>12</v>
      </c>
      <c r="E2095" s="13">
        <v>561.0</v>
      </c>
      <c r="F2095" s="14">
        <v>233.0</v>
      </c>
      <c r="G2095" s="13">
        <v>671.0</v>
      </c>
      <c r="H2095" s="13">
        <v>530.0</v>
      </c>
    </row>
    <row r="2096">
      <c r="A2096" s="9" t="s">
        <v>431</v>
      </c>
      <c r="B2096" s="7">
        <v>37742.0</v>
      </c>
      <c r="C2096" s="9">
        <v>2003.0</v>
      </c>
      <c r="D2096" s="9" t="s">
        <v>13</v>
      </c>
      <c r="E2096" s="13">
        <v>891.0</v>
      </c>
      <c r="F2096" s="14">
        <v>29538.0</v>
      </c>
      <c r="G2096" s="13">
        <v>1320.0</v>
      </c>
      <c r="H2096" s="13">
        <v>891.0</v>
      </c>
    </row>
    <row r="2097">
      <c r="A2097" s="9" t="s">
        <v>432</v>
      </c>
      <c r="B2097" s="7">
        <v>37756.0</v>
      </c>
      <c r="C2097" s="9">
        <v>2003.0</v>
      </c>
      <c r="D2097" s="9" t="s">
        <v>9</v>
      </c>
      <c r="E2097" s="13">
        <v>1471.0</v>
      </c>
      <c r="F2097" s="14">
        <v>31095.0</v>
      </c>
      <c r="G2097" s="13">
        <v>2621.0</v>
      </c>
      <c r="H2097" s="13">
        <v>1463.0</v>
      </c>
    </row>
    <row r="2098">
      <c r="A2098" s="9" t="s">
        <v>432</v>
      </c>
      <c r="B2098" s="7">
        <v>37756.0</v>
      </c>
      <c r="C2098" s="9">
        <v>2003.0</v>
      </c>
      <c r="D2098" s="9" t="s">
        <v>10</v>
      </c>
      <c r="E2098" s="13">
        <v>915.0</v>
      </c>
      <c r="F2098" s="14">
        <v>31400.0</v>
      </c>
      <c r="G2098" s="13">
        <v>1592.0</v>
      </c>
      <c r="H2098" s="13">
        <v>913.0</v>
      </c>
    </row>
    <row r="2099">
      <c r="A2099" s="9" t="s">
        <v>432</v>
      </c>
      <c r="B2099" s="7">
        <v>37756.0</v>
      </c>
      <c r="C2099" s="9">
        <v>2003.0</v>
      </c>
      <c r="D2099" s="9" t="s">
        <v>11</v>
      </c>
      <c r="E2099" s="13">
        <v>615.0</v>
      </c>
      <c r="F2099" s="14">
        <v>10710.0</v>
      </c>
      <c r="G2099" s="13">
        <v>721.0</v>
      </c>
      <c r="H2099" s="13">
        <v>615.0</v>
      </c>
    </row>
    <row r="2100">
      <c r="A2100" s="9" t="s">
        <v>432</v>
      </c>
      <c r="B2100" s="7">
        <v>37756.0</v>
      </c>
      <c r="C2100" s="9">
        <v>2003.0</v>
      </c>
      <c r="D2100" s="9" t="s">
        <v>12</v>
      </c>
      <c r="E2100" s="13">
        <v>573.0</v>
      </c>
      <c r="F2100" s="14">
        <v>351.0</v>
      </c>
      <c r="G2100" s="13">
        <v>791.0</v>
      </c>
      <c r="H2100" s="13">
        <v>553.0</v>
      </c>
    </row>
    <row r="2101">
      <c r="A2101" s="9" t="s">
        <v>432</v>
      </c>
      <c r="B2101" s="7">
        <v>37756.0</v>
      </c>
      <c r="C2101" s="9">
        <v>2003.0</v>
      </c>
      <c r="D2101" s="9" t="s">
        <v>13</v>
      </c>
      <c r="E2101" s="13">
        <v>888.0</v>
      </c>
      <c r="F2101" s="14">
        <v>31800.0</v>
      </c>
      <c r="G2101" s="13">
        <v>1478.0</v>
      </c>
      <c r="H2101" s="13">
        <v>885.0</v>
      </c>
    </row>
    <row r="2102">
      <c r="A2102" s="9" t="s">
        <v>433</v>
      </c>
      <c r="B2102" s="7">
        <v>37773.0</v>
      </c>
      <c r="C2102" s="9">
        <v>2003.0</v>
      </c>
      <c r="D2102" s="9" t="s">
        <v>9</v>
      </c>
      <c r="E2102" s="13">
        <v>1470.0</v>
      </c>
      <c r="F2102" s="14">
        <v>31799.0</v>
      </c>
      <c r="G2102" s="13">
        <v>2388.0</v>
      </c>
      <c r="H2102" s="13">
        <v>1469.0</v>
      </c>
    </row>
    <row r="2103">
      <c r="A2103" s="9" t="s">
        <v>433</v>
      </c>
      <c r="B2103" s="7">
        <v>37773.0</v>
      </c>
      <c r="C2103" s="9">
        <v>2003.0</v>
      </c>
      <c r="D2103" s="9" t="s">
        <v>10</v>
      </c>
      <c r="E2103" s="13">
        <v>913.0</v>
      </c>
      <c r="F2103" s="14">
        <v>31501.0</v>
      </c>
      <c r="G2103" s="13">
        <v>1448.0</v>
      </c>
      <c r="H2103" s="13">
        <v>908.0</v>
      </c>
    </row>
    <row r="2104">
      <c r="A2104" s="9" t="s">
        <v>433</v>
      </c>
      <c r="B2104" s="7">
        <v>37773.0</v>
      </c>
      <c r="C2104" s="9">
        <v>2003.0</v>
      </c>
      <c r="D2104" s="9" t="s">
        <v>11</v>
      </c>
      <c r="E2104" s="13">
        <v>609.0</v>
      </c>
      <c r="F2104" s="14">
        <v>10899.0</v>
      </c>
      <c r="G2104" s="13">
        <v>734.0</v>
      </c>
      <c r="H2104" s="13">
        <v>608.0</v>
      </c>
    </row>
    <row r="2105">
      <c r="A2105" s="9" t="s">
        <v>433</v>
      </c>
      <c r="B2105" s="7">
        <v>37773.0</v>
      </c>
      <c r="C2105" s="9">
        <v>2003.0</v>
      </c>
      <c r="D2105" s="9" t="s">
        <v>12</v>
      </c>
      <c r="E2105" s="13">
        <v>588.0</v>
      </c>
      <c r="F2105" s="14">
        <v>452.0</v>
      </c>
      <c r="G2105" s="13">
        <v>932.0</v>
      </c>
      <c r="H2105" s="13">
        <v>494.0</v>
      </c>
    </row>
    <row r="2106">
      <c r="A2106" s="9" t="s">
        <v>433</v>
      </c>
      <c r="B2106" s="7">
        <v>37773.0</v>
      </c>
      <c r="C2106" s="9">
        <v>2003.0</v>
      </c>
      <c r="D2106" s="9" t="s">
        <v>13</v>
      </c>
      <c r="E2106" s="13">
        <v>887.0</v>
      </c>
      <c r="F2106" s="14">
        <v>32597.0</v>
      </c>
      <c r="G2106" s="13">
        <v>1417.0</v>
      </c>
      <c r="H2106" s="13">
        <v>876.0</v>
      </c>
    </row>
    <row r="2107">
      <c r="A2107" s="9" t="s">
        <v>434</v>
      </c>
      <c r="B2107" s="7">
        <v>37787.0</v>
      </c>
      <c r="C2107" s="9">
        <v>2003.0</v>
      </c>
      <c r="D2107" s="9" t="s">
        <v>9</v>
      </c>
      <c r="E2107" s="13">
        <v>1478.0</v>
      </c>
      <c r="F2107" s="14">
        <v>31440.0</v>
      </c>
      <c r="G2107" s="13">
        <v>2267.0</v>
      </c>
      <c r="H2107" s="13">
        <v>1471.0</v>
      </c>
    </row>
    <row r="2108">
      <c r="A2108" s="9" t="s">
        <v>434</v>
      </c>
      <c r="B2108" s="7">
        <v>37787.0</v>
      </c>
      <c r="C2108" s="9">
        <v>2003.0</v>
      </c>
      <c r="D2108" s="9" t="s">
        <v>10</v>
      </c>
      <c r="E2108" s="13">
        <v>914.0</v>
      </c>
      <c r="F2108" s="14">
        <v>31505.0</v>
      </c>
      <c r="G2108" s="13">
        <v>1281.0</v>
      </c>
      <c r="H2108" s="13">
        <v>908.0</v>
      </c>
    </row>
    <row r="2109">
      <c r="A2109" s="9" t="s">
        <v>434</v>
      </c>
      <c r="B2109" s="7">
        <v>37787.0</v>
      </c>
      <c r="C2109" s="9">
        <v>2003.0</v>
      </c>
      <c r="D2109" s="9" t="s">
        <v>11</v>
      </c>
      <c r="E2109" s="13">
        <v>601.0</v>
      </c>
      <c r="F2109" s="14">
        <v>11301.0</v>
      </c>
      <c r="G2109" s="13">
        <v>724.0</v>
      </c>
      <c r="H2109" s="13">
        <v>584.0</v>
      </c>
    </row>
    <row r="2110">
      <c r="A2110" s="9" t="s">
        <v>434</v>
      </c>
      <c r="B2110" s="7">
        <v>37787.0</v>
      </c>
      <c r="C2110" s="9">
        <v>2003.0</v>
      </c>
      <c r="D2110" s="9" t="s">
        <v>12</v>
      </c>
      <c r="E2110" s="13">
        <v>576.0</v>
      </c>
      <c r="F2110" s="14">
        <v>502.0</v>
      </c>
      <c r="G2110" s="13">
        <v>773.0</v>
      </c>
      <c r="H2110" s="13">
        <v>564.0</v>
      </c>
    </row>
    <row r="2111">
      <c r="A2111" s="9" t="s">
        <v>434</v>
      </c>
      <c r="B2111" s="7">
        <v>37787.0</v>
      </c>
      <c r="C2111" s="9">
        <v>2003.0</v>
      </c>
      <c r="D2111" s="9" t="s">
        <v>13</v>
      </c>
      <c r="E2111" s="13">
        <v>890.0</v>
      </c>
      <c r="F2111" s="14">
        <v>32000.0</v>
      </c>
      <c r="G2111" s="13">
        <v>1328.0</v>
      </c>
      <c r="H2111" s="13">
        <v>879.0</v>
      </c>
    </row>
    <row r="2112">
      <c r="A2112" s="9" t="s">
        <v>435</v>
      </c>
      <c r="B2112" s="7">
        <v>37803.0</v>
      </c>
      <c r="C2112" s="9">
        <v>2003.0</v>
      </c>
      <c r="D2112" s="9" t="s">
        <v>9</v>
      </c>
      <c r="E2112" s="13">
        <v>1471.0</v>
      </c>
      <c r="F2112" s="14">
        <v>32079.0</v>
      </c>
      <c r="G2112" s="13">
        <v>2341.0</v>
      </c>
      <c r="H2112" s="13">
        <v>1462.0</v>
      </c>
    </row>
    <row r="2113">
      <c r="A2113" s="9" t="s">
        <v>435</v>
      </c>
      <c r="B2113" s="7">
        <v>37803.0</v>
      </c>
      <c r="C2113" s="9">
        <v>2003.0</v>
      </c>
      <c r="D2113" s="9" t="s">
        <v>10</v>
      </c>
      <c r="E2113" s="13">
        <v>917.0</v>
      </c>
      <c r="F2113" s="14">
        <v>32779.0</v>
      </c>
      <c r="G2113" s="13">
        <v>1359.0</v>
      </c>
      <c r="H2113" s="13">
        <v>917.0</v>
      </c>
    </row>
    <row r="2114">
      <c r="A2114" s="9" t="s">
        <v>435</v>
      </c>
      <c r="B2114" s="7">
        <v>37803.0</v>
      </c>
      <c r="C2114" s="9">
        <v>2003.0</v>
      </c>
      <c r="D2114" s="9" t="s">
        <v>11</v>
      </c>
      <c r="E2114" s="13">
        <v>602.0</v>
      </c>
      <c r="F2114" s="14">
        <v>11995.0</v>
      </c>
      <c r="G2114" s="13">
        <v>761.0</v>
      </c>
      <c r="H2114" s="13">
        <v>598.0</v>
      </c>
    </row>
    <row r="2115">
      <c r="A2115" s="9" t="s">
        <v>435</v>
      </c>
      <c r="B2115" s="7">
        <v>37803.0</v>
      </c>
      <c r="C2115" s="9">
        <v>2003.0</v>
      </c>
      <c r="D2115" s="9" t="s">
        <v>12</v>
      </c>
      <c r="E2115" s="13">
        <v>651.0</v>
      </c>
      <c r="F2115" s="14">
        <v>503.0</v>
      </c>
      <c r="G2115" s="13">
        <v>858.0</v>
      </c>
      <c r="H2115" s="13">
        <v>612.0</v>
      </c>
    </row>
    <row r="2116">
      <c r="A2116" s="9" t="s">
        <v>435</v>
      </c>
      <c r="B2116" s="7">
        <v>37803.0</v>
      </c>
      <c r="C2116" s="9">
        <v>2003.0</v>
      </c>
      <c r="D2116" s="9" t="s">
        <v>13</v>
      </c>
      <c r="E2116" s="13">
        <v>898.0</v>
      </c>
      <c r="F2116" s="14">
        <v>32799.0</v>
      </c>
      <c r="G2116" s="13">
        <v>1379.0</v>
      </c>
      <c r="H2116" s="13">
        <v>893.0</v>
      </c>
    </row>
    <row r="2117">
      <c r="A2117" s="9" t="s">
        <v>436</v>
      </c>
      <c r="B2117" s="7">
        <v>37817.0</v>
      </c>
      <c r="C2117" s="9">
        <v>2003.0</v>
      </c>
      <c r="D2117" s="9" t="s">
        <v>9</v>
      </c>
      <c r="E2117" s="13">
        <v>1477.0</v>
      </c>
      <c r="F2117" s="14">
        <v>31501.0</v>
      </c>
      <c r="G2117" s="13">
        <v>1881.0</v>
      </c>
      <c r="H2117" s="13">
        <v>1470.0</v>
      </c>
    </row>
    <row r="2118">
      <c r="A2118" s="9" t="s">
        <v>436</v>
      </c>
      <c r="B2118" s="7">
        <v>37817.0</v>
      </c>
      <c r="C2118" s="9">
        <v>2003.0</v>
      </c>
      <c r="D2118" s="9" t="s">
        <v>10</v>
      </c>
      <c r="E2118" s="13">
        <v>918.0</v>
      </c>
      <c r="F2118" s="14">
        <v>31889.0</v>
      </c>
      <c r="G2118" s="13">
        <v>1209.0</v>
      </c>
      <c r="H2118" s="13">
        <v>885.0</v>
      </c>
    </row>
    <row r="2119">
      <c r="A2119" s="9" t="s">
        <v>436</v>
      </c>
      <c r="B2119" s="7">
        <v>37817.0</v>
      </c>
      <c r="C2119" s="9">
        <v>2003.0</v>
      </c>
      <c r="D2119" s="9" t="s">
        <v>11</v>
      </c>
      <c r="E2119" s="13">
        <v>618.0</v>
      </c>
      <c r="F2119" s="14">
        <v>12089.0</v>
      </c>
      <c r="G2119" s="13">
        <v>782.0</v>
      </c>
      <c r="H2119" s="13">
        <v>614.0</v>
      </c>
    </row>
    <row r="2120">
      <c r="A2120" s="9" t="s">
        <v>436</v>
      </c>
      <c r="B2120" s="7">
        <v>37817.0</v>
      </c>
      <c r="C2120" s="9">
        <v>2003.0</v>
      </c>
      <c r="D2120" s="9" t="s">
        <v>12</v>
      </c>
      <c r="E2120" s="13">
        <v>568.0</v>
      </c>
      <c r="F2120" s="14">
        <v>404.0</v>
      </c>
      <c r="G2120" s="13">
        <v>764.0</v>
      </c>
      <c r="H2120" s="13">
        <v>565.0</v>
      </c>
    </row>
    <row r="2121">
      <c r="A2121" s="9" t="s">
        <v>436</v>
      </c>
      <c r="B2121" s="7">
        <v>37817.0</v>
      </c>
      <c r="C2121" s="9">
        <v>2003.0</v>
      </c>
      <c r="D2121" s="9" t="s">
        <v>13</v>
      </c>
      <c r="E2121" s="13">
        <v>898.0</v>
      </c>
      <c r="F2121" s="14">
        <v>32593.0</v>
      </c>
      <c r="G2121" s="13">
        <v>1337.0</v>
      </c>
      <c r="H2121" s="13">
        <v>891.0</v>
      </c>
    </row>
    <row r="2122">
      <c r="A2122" s="9" t="s">
        <v>437</v>
      </c>
      <c r="B2122" s="7">
        <v>37834.0</v>
      </c>
      <c r="C2122" s="9">
        <v>2003.0</v>
      </c>
      <c r="D2122" s="9" t="s">
        <v>9</v>
      </c>
      <c r="E2122" s="13">
        <v>1479.0</v>
      </c>
      <c r="F2122" s="14">
        <v>30497.0</v>
      </c>
      <c r="G2122" s="13">
        <v>1828.0</v>
      </c>
      <c r="H2122" s="13">
        <v>1470.0</v>
      </c>
    </row>
    <row r="2123">
      <c r="A2123" s="9" t="s">
        <v>437</v>
      </c>
      <c r="B2123" s="7">
        <v>37834.0</v>
      </c>
      <c r="C2123" s="9">
        <v>2003.0</v>
      </c>
      <c r="D2123" s="9" t="s">
        <v>10</v>
      </c>
      <c r="E2123" s="13">
        <v>912.0</v>
      </c>
      <c r="F2123" s="14">
        <v>31001.0</v>
      </c>
      <c r="G2123" s="13">
        <v>1159.0</v>
      </c>
      <c r="H2123" s="13">
        <v>905.0</v>
      </c>
    </row>
    <row r="2124">
      <c r="A2124" s="9" t="s">
        <v>437</v>
      </c>
      <c r="B2124" s="7">
        <v>37834.0</v>
      </c>
      <c r="C2124" s="9">
        <v>2003.0</v>
      </c>
      <c r="D2124" s="9" t="s">
        <v>11</v>
      </c>
      <c r="E2124" s="13">
        <v>605.0</v>
      </c>
      <c r="F2124" s="14">
        <v>12000.0</v>
      </c>
      <c r="G2124" s="13">
        <v>719.0</v>
      </c>
      <c r="H2124" s="13">
        <v>601.0</v>
      </c>
    </row>
    <row r="2125">
      <c r="A2125" s="9" t="s">
        <v>437</v>
      </c>
      <c r="B2125" s="7">
        <v>37834.0</v>
      </c>
      <c r="C2125" s="9">
        <v>2003.0</v>
      </c>
      <c r="D2125" s="9" t="s">
        <v>12</v>
      </c>
      <c r="E2125" s="13">
        <v>596.0</v>
      </c>
      <c r="F2125" s="14">
        <v>405.0</v>
      </c>
      <c r="G2125" s="13">
        <v>815.0</v>
      </c>
      <c r="H2125" s="13">
        <v>486.0</v>
      </c>
    </row>
    <row r="2126">
      <c r="A2126" s="9" t="s">
        <v>437</v>
      </c>
      <c r="B2126" s="7">
        <v>37834.0</v>
      </c>
      <c r="C2126" s="9">
        <v>2003.0</v>
      </c>
      <c r="D2126" s="9" t="s">
        <v>13</v>
      </c>
      <c r="E2126" s="13">
        <v>892.0</v>
      </c>
      <c r="F2126" s="14">
        <v>31889.0</v>
      </c>
      <c r="G2126" s="13">
        <v>1401.0</v>
      </c>
      <c r="H2126" s="13">
        <v>888.0</v>
      </c>
    </row>
    <row r="2127">
      <c r="A2127" s="9" t="s">
        <v>438</v>
      </c>
      <c r="B2127" s="7">
        <v>37848.0</v>
      </c>
      <c r="C2127" s="9">
        <v>2003.0</v>
      </c>
      <c r="D2127" s="9" t="s">
        <v>9</v>
      </c>
      <c r="E2127" s="13">
        <v>1477.0</v>
      </c>
      <c r="F2127" s="14">
        <v>30989.0</v>
      </c>
      <c r="G2127" s="13">
        <v>1773.0</v>
      </c>
      <c r="H2127" s="13">
        <v>1474.0</v>
      </c>
    </row>
    <row r="2128">
      <c r="A2128" s="9" t="s">
        <v>438</v>
      </c>
      <c r="B2128" s="7">
        <v>37848.0</v>
      </c>
      <c r="C2128" s="9">
        <v>2003.0</v>
      </c>
      <c r="D2128" s="9" t="s">
        <v>10</v>
      </c>
      <c r="E2128" s="13">
        <v>945.0</v>
      </c>
      <c r="F2128" s="14">
        <v>29900.0</v>
      </c>
      <c r="G2128" s="13">
        <v>1171.0</v>
      </c>
      <c r="H2128" s="13">
        <v>942.0</v>
      </c>
    </row>
    <row r="2129">
      <c r="A2129" s="9" t="s">
        <v>438</v>
      </c>
      <c r="B2129" s="7">
        <v>37848.0</v>
      </c>
      <c r="C2129" s="9">
        <v>2003.0</v>
      </c>
      <c r="D2129" s="9" t="s">
        <v>11</v>
      </c>
      <c r="E2129" s="13">
        <v>605.0</v>
      </c>
      <c r="F2129" s="14">
        <v>10999.0</v>
      </c>
      <c r="G2129" s="13">
        <v>736.0</v>
      </c>
      <c r="H2129" s="13">
        <v>599.0</v>
      </c>
    </row>
    <row r="2130">
      <c r="A2130" s="9" t="s">
        <v>438</v>
      </c>
      <c r="B2130" s="7">
        <v>37848.0</v>
      </c>
      <c r="C2130" s="9">
        <v>2003.0</v>
      </c>
      <c r="D2130" s="9" t="s">
        <v>12</v>
      </c>
      <c r="E2130" s="13">
        <v>559.0</v>
      </c>
      <c r="F2130" s="14">
        <v>369.0</v>
      </c>
      <c r="G2130" s="13">
        <v>674.0</v>
      </c>
      <c r="H2130" s="13">
        <v>552.0</v>
      </c>
    </row>
    <row r="2131">
      <c r="A2131" s="9" t="s">
        <v>438</v>
      </c>
      <c r="B2131" s="7">
        <v>37848.0</v>
      </c>
      <c r="C2131" s="9">
        <v>2003.0</v>
      </c>
      <c r="D2131" s="9" t="s">
        <v>13</v>
      </c>
      <c r="E2131" s="13">
        <v>894.0</v>
      </c>
      <c r="F2131" s="14">
        <v>30099.0</v>
      </c>
      <c r="G2131" s="13">
        <v>1312.0</v>
      </c>
      <c r="H2131" s="13">
        <v>892.0</v>
      </c>
    </row>
    <row r="2132">
      <c r="A2132" s="9" t="s">
        <v>439</v>
      </c>
      <c r="B2132" s="7">
        <v>37865.0</v>
      </c>
      <c r="C2132" s="9">
        <v>2003.0</v>
      </c>
      <c r="D2132" s="9" t="s">
        <v>9</v>
      </c>
      <c r="E2132" s="13">
        <v>1479.0</v>
      </c>
      <c r="F2132" s="14">
        <v>25011.0</v>
      </c>
      <c r="G2132" s="13">
        <v>1611.0</v>
      </c>
      <c r="H2132" s="13">
        <v>1476.0</v>
      </c>
    </row>
    <row r="2133">
      <c r="A2133" s="9" t="s">
        <v>439</v>
      </c>
      <c r="B2133" s="7">
        <v>37865.0</v>
      </c>
      <c r="C2133" s="9">
        <v>2003.0</v>
      </c>
      <c r="D2133" s="9" t="s">
        <v>10</v>
      </c>
      <c r="E2133" s="13">
        <v>919.0</v>
      </c>
      <c r="F2133" s="14">
        <v>28001.0</v>
      </c>
      <c r="G2133" s="13">
        <v>1163.0</v>
      </c>
      <c r="H2133" s="13">
        <v>901.0</v>
      </c>
    </row>
    <row r="2134">
      <c r="A2134" s="9" t="s">
        <v>439</v>
      </c>
      <c r="B2134" s="7">
        <v>37865.0</v>
      </c>
      <c r="C2134" s="9">
        <v>2003.0</v>
      </c>
      <c r="D2134" s="9" t="s">
        <v>11</v>
      </c>
      <c r="E2134" s="13">
        <v>605.0</v>
      </c>
      <c r="F2134" s="14">
        <v>9981.0</v>
      </c>
      <c r="G2134" s="13">
        <v>771.0</v>
      </c>
      <c r="H2134" s="13">
        <v>605.0</v>
      </c>
    </row>
    <row r="2135">
      <c r="A2135" s="9" t="s">
        <v>439</v>
      </c>
      <c r="B2135" s="7">
        <v>37865.0</v>
      </c>
      <c r="C2135" s="9">
        <v>2003.0</v>
      </c>
      <c r="D2135" s="9" t="s">
        <v>12</v>
      </c>
      <c r="E2135" s="13">
        <v>667.0</v>
      </c>
      <c r="F2135" s="14">
        <v>302.0</v>
      </c>
      <c r="G2135" s="13">
        <v>899.0</v>
      </c>
      <c r="H2135" s="13">
        <v>554.0</v>
      </c>
    </row>
    <row r="2136">
      <c r="A2136" s="9" t="s">
        <v>439</v>
      </c>
      <c r="B2136" s="7">
        <v>37865.0</v>
      </c>
      <c r="C2136" s="9">
        <v>2003.0</v>
      </c>
      <c r="D2136" s="9" t="s">
        <v>13</v>
      </c>
      <c r="E2136" s="13">
        <v>891.0</v>
      </c>
      <c r="F2136" s="14">
        <v>29000.0</v>
      </c>
      <c r="G2136" s="13">
        <v>1358.0</v>
      </c>
      <c r="H2136" s="13">
        <v>877.0</v>
      </c>
    </row>
    <row r="2137">
      <c r="A2137" s="9" t="s">
        <v>440</v>
      </c>
      <c r="B2137" s="7">
        <v>37879.0</v>
      </c>
      <c r="C2137" s="9">
        <v>2003.0</v>
      </c>
      <c r="D2137" s="9" t="s">
        <v>9</v>
      </c>
      <c r="E2137" s="13">
        <v>1473.0</v>
      </c>
      <c r="F2137" s="14">
        <v>30629.0</v>
      </c>
      <c r="G2137" s="13">
        <v>2798.0</v>
      </c>
      <c r="H2137" s="13">
        <v>1459.0</v>
      </c>
    </row>
    <row r="2138">
      <c r="A2138" s="9" t="s">
        <v>440</v>
      </c>
      <c r="B2138" s="7">
        <v>37879.0</v>
      </c>
      <c r="C2138" s="9">
        <v>2003.0</v>
      </c>
      <c r="D2138" s="9" t="s">
        <v>10</v>
      </c>
      <c r="E2138" s="13">
        <v>915.0</v>
      </c>
      <c r="F2138" s="14">
        <v>30048.0</v>
      </c>
      <c r="G2138" s="13">
        <v>1344.0</v>
      </c>
      <c r="H2138" s="13">
        <v>908.0</v>
      </c>
    </row>
    <row r="2139">
      <c r="A2139" s="9" t="s">
        <v>440</v>
      </c>
      <c r="B2139" s="7">
        <v>37879.0</v>
      </c>
      <c r="C2139" s="9">
        <v>2003.0</v>
      </c>
      <c r="D2139" s="9" t="s">
        <v>11</v>
      </c>
      <c r="E2139" s="13">
        <v>607.0</v>
      </c>
      <c r="F2139" s="14">
        <v>10023.0</v>
      </c>
      <c r="G2139" s="13">
        <v>823.0</v>
      </c>
      <c r="H2139" s="13">
        <v>602.0</v>
      </c>
    </row>
    <row r="2140">
      <c r="A2140" s="9" t="s">
        <v>440</v>
      </c>
      <c r="B2140" s="7">
        <v>37879.0</v>
      </c>
      <c r="C2140" s="9">
        <v>2003.0</v>
      </c>
      <c r="D2140" s="9" t="s">
        <v>12</v>
      </c>
      <c r="E2140" s="13">
        <v>563.0</v>
      </c>
      <c r="F2140" s="14">
        <v>303.0</v>
      </c>
      <c r="G2140" s="13">
        <v>778.0</v>
      </c>
      <c r="H2140" s="13">
        <v>466.0</v>
      </c>
    </row>
    <row r="2141">
      <c r="A2141" s="9" t="s">
        <v>440</v>
      </c>
      <c r="B2141" s="7">
        <v>37879.0</v>
      </c>
      <c r="C2141" s="9">
        <v>2003.0</v>
      </c>
      <c r="D2141" s="9" t="s">
        <v>13</v>
      </c>
      <c r="E2141" s="13">
        <v>889.0</v>
      </c>
      <c r="F2141" s="14">
        <v>30589.0</v>
      </c>
      <c r="G2141" s="13">
        <v>1345.0</v>
      </c>
      <c r="H2141" s="13">
        <v>887.0</v>
      </c>
    </row>
    <row r="2142">
      <c r="A2142" s="9" t="s">
        <v>441</v>
      </c>
      <c r="B2142" s="7">
        <v>37895.0</v>
      </c>
      <c r="C2142" s="9">
        <v>2003.0</v>
      </c>
      <c r="D2142" s="9" t="s">
        <v>9</v>
      </c>
      <c r="E2142" s="13">
        <v>1914.0</v>
      </c>
      <c r="F2142" s="14">
        <v>28915.0</v>
      </c>
      <c r="G2142" s="13">
        <v>3039.0</v>
      </c>
      <c r="H2142" s="13">
        <v>1904.0</v>
      </c>
    </row>
    <row r="2143">
      <c r="A2143" s="9" t="s">
        <v>441</v>
      </c>
      <c r="B2143" s="7">
        <v>37895.0</v>
      </c>
      <c r="C2143" s="9">
        <v>2003.0</v>
      </c>
      <c r="D2143" s="9" t="s">
        <v>10</v>
      </c>
      <c r="E2143" s="13">
        <v>1175.0</v>
      </c>
      <c r="F2143" s="14">
        <v>28199.0</v>
      </c>
      <c r="G2143" s="13">
        <v>1565.0</v>
      </c>
      <c r="H2143" s="13">
        <v>1172.0</v>
      </c>
    </row>
    <row r="2144">
      <c r="A2144" s="9" t="s">
        <v>441</v>
      </c>
      <c r="B2144" s="7">
        <v>37895.0</v>
      </c>
      <c r="C2144" s="9">
        <v>2003.0</v>
      </c>
      <c r="D2144" s="9" t="s">
        <v>11</v>
      </c>
      <c r="E2144" s="13">
        <v>688.0</v>
      </c>
      <c r="F2144" s="14">
        <v>9889.0</v>
      </c>
      <c r="G2144" s="13">
        <v>834.0</v>
      </c>
      <c r="H2144" s="13">
        <v>688.0</v>
      </c>
    </row>
    <row r="2145">
      <c r="A2145" s="9" t="s">
        <v>441</v>
      </c>
      <c r="B2145" s="7">
        <v>37895.0</v>
      </c>
      <c r="C2145" s="9">
        <v>2003.0</v>
      </c>
      <c r="D2145" s="9" t="s">
        <v>12</v>
      </c>
      <c r="E2145" s="13">
        <v>670.0</v>
      </c>
      <c r="F2145" s="14">
        <v>270.0</v>
      </c>
      <c r="G2145" s="13">
        <v>854.0</v>
      </c>
      <c r="H2145" s="13">
        <v>668.0</v>
      </c>
    </row>
    <row r="2146">
      <c r="A2146" s="9" t="s">
        <v>441</v>
      </c>
      <c r="B2146" s="7">
        <v>37895.0</v>
      </c>
      <c r="C2146" s="9">
        <v>2003.0</v>
      </c>
      <c r="D2146" s="9" t="s">
        <v>13</v>
      </c>
      <c r="E2146" s="13">
        <v>1167.0</v>
      </c>
      <c r="F2146" s="14">
        <v>28997.0</v>
      </c>
      <c r="G2146" s="13">
        <v>1594.0</v>
      </c>
      <c r="H2146" s="13">
        <v>1148.0</v>
      </c>
    </row>
    <row r="2147">
      <c r="A2147" s="9" t="s">
        <v>442</v>
      </c>
      <c r="B2147" s="7">
        <v>37909.0</v>
      </c>
      <c r="C2147" s="9">
        <v>2003.0</v>
      </c>
      <c r="D2147" s="9" t="s">
        <v>9</v>
      </c>
      <c r="E2147" s="13">
        <v>1925.0</v>
      </c>
      <c r="F2147" s="14">
        <v>28300.0</v>
      </c>
      <c r="G2147" s="13">
        <v>2558.0</v>
      </c>
      <c r="H2147" s="13">
        <v>1925.0</v>
      </c>
    </row>
    <row r="2148">
      <c r="A2148" s="9" t="s">
        <v>442</v>
      </c>
      <c r="B2148" s="7">
        <v>37909.0</v>
      </c>
      <c r="C2148" s="9">
        <v>2003.0</v>
      </c>
      <c r="D2148" s="9" t="s">
        <v>10</v>
      </c>
      <c r="E2148" s="13">
        <v>1163.0</v>
      </c>
      <c r="F2148" s="14">
        <v>27989.0</v>
      </c>
      <c r="G2148" s="13">
        <v>1374.0</v>
      </c>
      <c r="H2148" s="13">
        <v>1162.0</v>
      </c>
    </row>
    <row r="2149">
      <c r="A2149" s="9" t="s">
        <v>442</v>
      </c>
      <c r="B2149" s="7">
        <v>37909.0</v>
      </c>
      <c r="C2149" s="9">
        <v>2003.0</v>
      </c>
      <c r="D2149" s="9" t="s">
        <v>11</v>
      </c>
      <c r="E2149" s="13">
        <v>693.0</v>
      </c>
      <c r="F2149" s="14">
        <v>9090.0</v>
      </c>
      <c r="G2149" s="13">
        <v>879.0</v>
      </c>
      <c r="H2149" s="13">
        <v>690.0</v>
      </c>
    </row>
    <row r="2150">
      <c r="A2150" s="9" t="s">
        <v>442</v>
      </c>
      <c r="B2150" s="7">
        <v>37909.0</v>
      </c>
      <c r="C2150" s="9">
        <v>2003.0</v>
      </c>
      <c r="D2150" s="9" t="s">
        <v>12</v>
      </c>
      <c r="E2150" s="13">
        <v>653.0</v>
      </c>
      <c r="F2150" s="14">
        <v>280.0</v>
      </c>
      <c r="G2150" s="13">
        <v>1083.0</v>
      </c>
      <c r="H2150" s="13">
        <v>647.0</v>
      </c>
    </row>
    <row r="2151">
      <c r="A2151" s="9" t="s">
        <v>442</v>
      </c>
      <c r="B2151" s="7">
        <v>37909.0</v>
      </c>
      <c r="C2151" s="9">
        <v>2003.0</v>
      </c>
      <c r="D2151" s="9" t="s">
        <v>13</v>
      </c>
      <c r="E2151" s="13">
        <v>1154.0</v>
      </c>
      <c r="F2151" s="14">
        <v>27900.0</v>
      </c>
      <c r="G2151" s="13">
        <v>1551.0</v>
      </c>
      <c r="H2151" s="13">
        <v>1151.0</v>
      </c>
    </row>
    <row r="2152">
      <c r="A2152" s="9" t="s">
        <v>443</v>
      </c>
      <c r="B2152" s="7">
        <v>37926.0</v>
      </c>
      <c r="C2152" s="9">
        <v>2003.0</v>
      </c>
      <c r="D2152" s="9" t="s">
        <v>9</v>
      </c>
      <c r="E2152" s="13">
        <v>1921.0</v>
      </c>
      <c r="F2152" s="14">
        <v>26338.0</v>
      </c>
      <c r="G2152" s="13">
        <v>2106.0</v>
      </c>
      <c r="H2152" s="13">
        <v>1921.0</v>
      </c>
    </row>
    <row r="2153">
      <c r="A2153" s="9" t="s">
        <v>443</v>
      </c>
      <c r="B2153" s="7">
        <v>37926.0</v>
      </c>
      <c r="C2153" s="9">
        <v>2003.0</v>
      </c>
      <c r="D2153" s="9" t="s">
        <v>10</v>
      </c>
      <c r="E2153" s="13">
        <v>1160.0</v>
      </c>
      <c r="F2153" s="14">
        <v>26001.0</v>
      </c>
      <c r="G2153" s="13">
        <v>1368.0</v>
      </c>
      <c r="H2153" s="13">
        <v>1136.0</v>
      </c>
    </row>
    <row r="2154">
      <c r="A2154" s="9" t="s">
        <v>443</v>
      </c>
      <c r="B2154" s="7">
        <v>37926.0</v>
      </c>
      <c r="C2154" s="9">
        <v>2003.0</v>
      </c>
      <c r="D2154" s="9" t="s">
        <v>11</v>
      </c>
      <c r="E2154" s="13">
        <v>688.0</v>
      </c>
      <c r="F2154" s="14">
        <v>8489.0</v>
      </c>
      <c r="G2154" s="13">
        <v>871.0</v>
      </c>
      <c r="H2154" s="13">
        <v>685.0</v>
      </c>
    </row>
    <row r="2155">
      <c r="A2155" s="9" t="s">
        <v>443</v>
      </c>
      <c r="B2155" s="7">
        <v>37926.0</v>
      </c>
      <c r="C2155" s="9">
        <v>2003.0</v>
      </c>
      <c r="D2155" s="9" t="s">
        <v>12</v>
      </c>
      <c r="E2155" s="13">
        <v>559.0</v>
      </c>
      <c r="F2155" s="14">
        <v>202.0</v>
      </c>
      <c r="G2155" s="13">
        <v>663.0</v>
      </c>
      <c r="H2155" s="13">
        <v>486.0</v>
      </c>
    </row>
    <row r="2156">
      <c r="A2156" s="9" t="s">
        <v>443</v>
      </c>
      <c r="B2156" s="7">
        <v>37926.0</v>
      </c>
      <c r="C2156" s="9">
        <v>2003.0</v>
      </c>
      <c r="D2156" s="9" t="s">
        <v>13</v>
      </c>
      <c r="E2156" s="13">
        <v>1172.0</v>
      </c>
      <c r="F2156" s="14">
        <v>26700.0</v>
      </c>
      <c r="G2156" s="13">
        <v>1690.0</v>
      </c>
      <c r="H2156" s="13">
        <v>1161.0</v>
      </c>
    </row>
    <row r="2157">
      <c r="A2157" s="9" t="s">
        <v>444</v>
      </c>
      <c r="B2157" s="7">
        <v>37940.0</v>
      </c>
      <c r="C2157" s="9">
        <v>2003.0</v>
      </c>
      <c r="D2157" s="9" t="s">
        <v>9</v>
      </c>
      <c r="E2157" s="13">
        <v>1911.0</v>
      </c>
      <c r="F2157" s="14">
        <v>26725.0</v>
      </c>
      <c r="G2157" s="13">
        <v>2315.0</v>
      </c>
      <c r="H2157" s="13">
        <v>1911.0</v>
      </c>
    </row>
    <row r="2158">
      <c r="A2158" s="9" t="s">
        <v>444</v>
      </c>
      <c r="B2158" s="7">
        <v>37940.0</v>
      </c>
      <c r="C2158" s="9">
        <v>2003.0</v>
      </c>
      <c r="D2158" s="9" t="s">
        <v>10</v>
      </c>
      <c r="E2158" s="13">
        <v>1157.0</v>
      </c>
      <c r="F2158" s="14">
        <v>25481.0</v>
      </c>
      <c r="G2158" s="13">
        <v>1344.0</v>
      </c>
      <c r="H2158" s="13">
        <v>1157.0</v>
      </c>
    </row>
    <row r="2159">
      <c r="A2159" s="9" t="s">
        <v>444</v>
      </c>
      <c r="B2159" s="7">
        <v>37940.0</v>
      </c>
      <c r="C2159" s="9">
        <v>2003.0</v>
      </c>
      <c r="D2159" s="9" t="s">
        <v>11</v>
      </c>
      <c r="E2159" s="13">
        <v>691.0</v>
      </c>
      <c r="F2159" s="14">
        <v>7789.0</v>
      </c>
      <c r="G2159" s="13">
        <v>839.0</v>
      </c>
      <c r="H2159" s="13">
        <v>686.0</v>
      </c>
    </row>
    <row r="2160">
      <c r="A2160" s="9" t="s">
        <v>444</v>
      </c>
      <c r="B2160" s="7">
        <v>37940.0</v>
      </c>
      <c r="C2160" s="9">
        <v>2003.0</v>
      </c>
      <c r="D2160" s="9" t="s">
        <v>12</v>
      </c>
      <c r="E2160" s="13">
        <v>562.0</v>
      </c>
      <c r="F2160" s="14">
        <v>221.0</v>
      </c>
      <c r="G2160" s="13">
        <v>753.0</v>
      </c>
      <c r="H2160" s="13">
        <v>555.0</v>
      </c>
    </row>
    <row r="2161">
      <c r="A2161" s="9" t="s">
        <v>444</v>
      </c>
      <c r="B2161" s="7">
        <v>37940.0</v>
      </c>
      <c r="C2161" s="9">
        <v>2003.0</v>
      </c>
      <c r="D2161" s="9" t="s">
        <v>13</v>
      </c>
      <c r="E2161" s="13">
        <v>1155.0</v>
      </c>
      <c r="F2161" s="14">
        <v>26999.0</v>
      </c>
      <c r="G2161" s="13">
        <v>1495.0</v>
      </c>
      <c r="H2161" s="13">
        <v>951.0</v>
      </c>
    </row>
    <row r="2162">
      <c r="A2162" s="9" t="s">
        <v>445</v>
      </c>
      <c r="B2162" s="7">
        <v>37956.0</v>
      </c>
      <c r="C2162" s="9">
        <v>2003.0</v>
      </c>
      <c r="D2162" s="9" t="s">
        <v>9</v>
      </c>
      <c r="E2162" s="13">
        <v>1911.0</v>
      </c>
      <c r="F2162" s="14">
        <v>24401.0</v>
      </c>
      <c r="G2162" s="13">
        <v>2020.0</v>
      </c>
      <c r="H2162" s="13">
        <v>1903.0</v>
      </c>
    </row>
    <row r="2163">
      <c r="A2163" s="9" t="s">
        <v>445</v>
      </c>
      <c r="B2163" s="7">
        <v>37956.0</v>
      </c>
      <c r="C2163" s="9">
        <v>2003.0</v>
      </c>
      <c r="D2163" s="9" t="s">
        <v>10</v>
      </c>
      <c r="E2163" s="13">
        <v>1181.0</v>
      </c>
      <c r="F2163" s="14">
        <v>24112.0</v>
      </c>
      <c r="G2163" s="13">
        <v>1401.0</v>
      </c>
      <c r="H2163" s="13">
        <v>1180.0</v>
      </c>
    </row>
    <row r="2164">
      <c r="A2164" s="9" t="s">
        <v>445</v>
      </c>
      <c r="B2164" s="7">
        <v>37956.0</v>
      </c>
      <c r="C2164" s="9">
        <v>2003.0</v>
      </c>
      <c r="D2164" s="9" t="s">
        <v>11</v>
      </c>
      <c r="E2164" s="13">
        <v>691.0</v>
      </c>
      <c r="F2164" s="14">
        <v>6941.0</v>
      </c>
      <c r="G2164" s="13">
        <v>854.0</v>
      </c>
      <c r="H2164" s="13">
        <v>691.0</v>
      </c>
    </row>
    <row r="2165">
      <c r="A2165" s="9" t="s">
        <v>445</v>
      </c>
      <c r="B2165" s="7">
        <v>37956.0</v>
      </c>
      <c r="C2165" s="9">
        <v>2003.0</v>
      </c>
      <c r="D2165" s="9" t="s">
        <v>12</v>
      </c>
      <c r="E2165" s="13">
        <v>630.0</v>
      </c>
      <c r="F2165" s="14">
        <v>200.0</v>
      </c>
      <c r="G2165" s="13">
        <v>770.0</v>
      </c>
      <c r="H2165" s="13">
        <v>625.0</v>
      </c>
    </row>
    <row r="2166">
      <c r="A2166" s="9" t="s">
        <v>445</v>
      </c>
      <c r="B2166" s="7">
        <v>37956.0</v>
      </c>
      <c r="C2166" s="9">
        <v>2003.0</v>
      </c>
      <c r="D2166" s="9" t="s">
        <v>13</v>
      </c>
      <c r="E2166" s="13">
        <v>1164.0</v>
      </c>
      <c r="F2166" s="14">
        <v>25299.0</v>
      </c>
      <c r="G2166" s="13">
        <v>1508.0</v>
      </c>
      <c r="H2166" s="13">
        <v>1155.0</v>
      </c>
    </row>
    <row r="2167">
      <c r="A2167" s="9" t="s">
        <v>446</v>
      </c>
      <c r="B2167" s="7">
        <v>37970.0</v>
      </c>
      <c r="C2167" s="9">
        <v>2003.0</v>
      </c>
      <c r="D2167" s="9" t="s">
        <v>9</v>
      </c>
      <c r="E2167" s="13">
        <v>1911.0</v>
      </c>
      <c r="F2167" s="14">
        <v>24251.0</v>
      </c>
      <c r="G2167" s="13">
        <v>2376.0</v>
      </c>
      <c r="H2167" s="13">
        <v>1910.0</v>
      </c>
    </row>
    <row r="2168">
      <c r="A2168" s="9" t="s">
        <v>446</v>
      </c>
      <c r="B2168" s="7">
        <v>37970.0</v>
      </c>
      <c r="C2168" s="9">
        <v>2003.0</v>
      </c>
      <c r="D2168" s="9" t="s">
        <v>10</v>
      </c>
      <c r="E2168" s="13">
        <v>1156.0</v>
      </c>
      <c r="F2168" s="14">
        <v>22295.0</v>
      </c>
      <c r="G2168" s="13">
        <v>1295.0</v>
      </c>
      <c r="H2168" s="13">
        <v>1152.0</v>
      </c>
    </row>
    <row r="2169">
      <c r="A2169" s="9" t="s">
        <v>446</v>
      </c>
      <c r="B2169" s="7">
        <v>37970.0</v>
      </c>
      <c r="C2169" s="9">
        <v>2003.0</v>
      </c>
      <c r="D2169" s="9" t="s">
        <v>11</v>
      </c>
      <c r="E2169" s="13">
        <v>693.0</v>
      </c>
      <c r="F2169" s="14">
        <v>6508.0</v>
      </c>
      <c r="G2169" s="13">
        <v>820.0</v>
      </c>
      <c r="H2169" s="13">
        <v>664.0</v>
      </c>
    </row>
    <row r="2170">
      <c r="A2170" s="9" t="s">
        <v>446</v>
      </c>
      <c r="B2170" s="7">
        <v>37970.0</v>
      </c>
      <c r="C2170" s="9">
        <v>2003.0</v>
      </c>
      <c r="D2170" s="9" t="s">
        <v>12</v>
      </c>
      <c r="E2170" s="13">
        <v>563.0</v>
      </c>
      <c r="F2170" s="14">
        <v>221.0</v>
      </c>
      <c r="G2170" s="13">
        <v>920.0</v>
      </c>
      <c r="H2170" s="13">
        <v>419.0</v>
      </c>
    </row>
    <row r="2171">
      <c r="A2171" s="9" t="s">
        <v>446</v>
      </c>
      <c r="B2171" s="7">
        <v>37970.0</v>
      </c>
      <c r="C2171" s="9">
        <v>2003.0</v>
      </c>
      <c r="D2171" s="9" t="s">
        <v>13</v>
      </c>
      <c r="E2171" s="13">
        <v>1356.0</v>
      </c>
      <c r="F2171" s="14">
        <v>24502.0</v>
      </c>
      <c r="G2171" s="13">
        <v>1789.0</v>
      </c>
      <c r="H2171" s="13">
        <v>1356.0</v>
      </c>
    </row>
    <row r="2172">
      <c r="A2172" s="9" t="s">
        <v>447</v>
      </c>
      <c r="B2172" s="7">
        <v>37347.0</v>
      </c>
      <c r="C2172" s="9">
        <v>2002.0</v>
      </c>
      <c r="D2172" s="9" t="s">
        <v>9</v>
      </c>
      <c r="E2172" s="13">
        <v>1110.0</v>
      </c>
      <c r="F2172" s="14">
        <v>37201.0</v>
      </c>
      <c r="G2172" s="13">
        <v>2484.0</v>
      </c>
      <c r="H2172" s="13">
        <v>1092.0</v>
      </c>
    </row>
    <row r="2173">
      <c r="A2173" s="9" t="s">
        <v>447</v>
      </c>
      <c r="B2173" s="7">
        <v>37347.0</v>
      </c>
      <c r="C2173" s="9">
        <v>2002.0</v>
      </c>
      <c r="D2173" s="9" t="s">
        <v>10</v>
      </c>
      <c r="E2173" s="13">
        <v>558.0</v>
      </c>
      <c r="F2173" s="14">
        <v>39509.0</v>
      </c>
      <c r="G2173" s="13">
        <v>1119.0</v>
      </c>
      <c r="H2173" s="13">
        <v>551.0</v>
      </c>
    </row>
    <row r="2174">
      <c r="A2174" s="9" t="s">
        <v>447</v>
      </c>
      <c r="B2174" s="7">
        <v>37347.0</v>
      </c>
      <c r="C2174" s="9">
        <v>2002.0</v>
      </c>
      <c r="D2174" s="9" t="s">
        <v>11</v>
      </c>
      <c r="E2174" s="13">
        <v>506.0</v>
      </c>
      <c r="F2174" s="14">
        <v>23001.0</v>
      </c>
      <c r="G2174" s="13">
        <v>795.0</v>
      </c>
      <c r="H2174" s="13">
        <v>506.0</v>
      </c>
    </row>
    <row r="2175">
      <c r="A2175" s="9" t="s">
        <v>447</v>
      </c>
      <c r="B2175" s="7">
        <v>37347.0</v>
      </c>
      <c r="C2175" s="9">
        <v>2002.0</v>
      </c>
      <c r="D2175" s="9" t="s">
        <v>12</v>
      </c>
      <c r="E2175" s="13">
        <v>839.0</v>
      </c>
      <c r="F2175" s="14">
        <v>540.0</v>
      </c>
      <c r="G2175" s="13">
        <v>1319.0</v>
      </c>
      <c r="H2175" s="13">
        <v>835.0</v>
      </c>
    </row>
    <row r="2176">
      <c r="A2176" s="9" t="s">
        <v>447</v>
      </c>
      <c r="B2176" s="7">
        <v>37347.0</v>
      </c>
      <c r="C2176" s="9">
        <v>2002.0</v>
      </c>
      <c r="D2176" s="9" t="s">
        <v>13</v>
      </c>
      <c r="E2176" s="13">
        <v>682.0</v>
      </c>
      <c r="F2176" s="14">
        <v>41001.0</v>
      </c>
      <c r="G2176" s="13">
        <v>1797.0</v>
      </c>
      <c r="H2176" s="13">
        <v>631.0</v>
      </c>
    </row>
    <row r="2177">
      <c r="A2177" s="9" t="s">
        <v>448</v>
      </c>
      <c r="B2177" s="7">
        <v>37361.0</v>
      </c>
      <c r="C2177" s="9">
        <v>2002.0</v>
      </c>
      <c r="D2177" s="9" t="s">
        <v>9</v>
      </c>
      <c r="E2177" s="13">
        <v>1149.0</v>
      </c>
      <c r="F2177" s="14">
        <v>36000.0</v>
      </c>
      <c r="G2177" s="13">
        <v>1890.0</v>
      </c>
      <c r="H2177" s="13">
        <v>1148.0</v>
      </c>
    </row>
    <row r="2178">
      <c r="A2178" s="9" t="s">
        <v>448</v>
      </c>
      <c r="B2178" s="7">
        <v>37361.0</v>
      </c>
      <c r="C2178" s="9">
        <v>2002.0</v>
      </c>
      <c r="D2178" s="9" t="s">
        <v>10</v>
      </c>
      <c r="E2178" s="13">
        <v>553.0</v>
      </c>
      <c r="F2178" s="14">
        <v>42101.0</v>
      </c>
      <c r="G2178" s="13">
        <v>1104.0</v>
      </c>
      <c r="H2178" s="13">
        <v>553.0</v>
      </c>
    </row>
    <row r="2179">
      <c r="A2179" s="9" t="s">
        <v>448</v>
      </c>
      <c r="B2179" s="7">
        <v>37361.0</v>
      </c>
      <c r="C2179" s="9">
        <v>2002.0</v>
      </c>
      <c r="D2179" s="9" t="s">
        <v>11</v>
      </c>
      <c r="E2179" s="13">
        <v>506.0</v>
      </c>
      <c r="F2179" s="14">
        <v>24001.0</v>
      </c>
      <c r="G2179" s="13">
        <v>813.0</v>
      </c>
      <c r="H2179" s="13">
        <v>490.0</v>
      </c>
    </row>
    <row r="2180">
      <c r="A2180" s="9" t="s">
        <v>448</v>
      </c>
      <c r="B2180" s="7">
        <v>37361.0</v>
      </c>
      <c r="C2180" s="9">
        <v>2002.0</v>
      </c>
      <c r="D2180" s="9" t="s">
        <v>12</v>
      </c>
      <c r="E2180" s="13">
        <v>838.0</v>
      </c>
      <c r="F2180" s="14">
        <v>409.0</v>
      </c>
      <c r="G2180" s="13">
        <v>1084.0</v>
      </c>
      <c r="H2180" s="13">
        <v>837.0</v>
      </c>
    </row>
    <row r="2181">
      <c r="A2181" s="9" t="s">
        <v>448</v>
      </c>
      <c r="B2181" s="7">
        <v>37361.0</v>
      </c>
      <c r="C2181" s="9">
        <v>2002.0</v>
      </c>
      <c r="D2181" s="9" t="s">
        <v>13</v>
      </c>
      <c r="E2181" s="13">
        <v>754.0</v>
      </c>
      <c r="F2181" s="14">
        <v>42043.0</v>
      </c>
      <c r="G2181" s="13">
        <v>1407.0</v>
      </c>
      <c r="H2181" s="13">
        <v>753.0</v>
      </c>
    </row>
    <row r="2182">
      <c r="A2182" s="9" t="s">
        <v>449</v>
      </c>
      <c r="B2182" s="7">
        <v>37377.0</v>
      </c>
      <c r="C2182" s="9">
        <v>2002.0</v>
      </c>
      <c r="D2182" s="9" t="s">
        <v>9</v>
      </c>
      <c r="E2182" s="13">
        <v>1128.0</v>
      </c>
      <c r="F2182" s="14">
        <v>35000.0</v>
      </c>
      <c r="G2182" s="13">
        <v>1705.0</v>
      </c>
      <c r="H2182" s="13">
        <v>1127.0</v>
      </c>
    </row>
    <row r="2183">
      <c r="A2183" s="9" t="s">
        <v>449</v>
      </c>
      <c r="B2183" s="7">
        <v>37377.0</v>
      </c>
      <c r="C2183" s="9">
        <v>2002.0</v>
      </c>
      <c r="D2183" s="9" t="s">
        <v>10</v>
      </c>
      <c r="E2183" s="13">
        <v>560.0</v>
      </c>
      <c r="F2183" s="14">
        <v>40001.0</v>
      </c>
      <c r="G2183" s="13">
        <v>1043.0</v>
      </c>
      <c r="H2183" s="13">
        <v>518.0</v>
      </c>
    </row>
    <row r="2184">
      <c r="A2184" s="9" t="s">
        <v>449</v>
      </c>
      <c r="B2184" s="7">
        <v>37377.0</v>
      </c>
      <c r="C2184" s="9">
        <v>2002.0</v>
      </c>
      <c r="D2184" s="9" t="s">
        <v>11</v>
      </c>
      <c r="E2184" s="13">
        <v>506.0</v>
      </c>
      <c r="F2184" s="14">
        <v>24801.0</v>
      </c>
      <c r="G2184" s="13">
        <v>900.0</v>
      </c>
      <c r="H2184" s="13">
        <v>472.0</v>
      </c>
    </row>
    <row r="2185">
      <c r="A2185" s="9" t="s">
        <v>449</v>
      </c>
      <c r="B2185" s="7">
        <v>37377.0</v>
      </c>
      <c r="C2185" s="9">
        <v>2002.0</v>
      </c>
      <c r="D2185" s="9" t="s">
        <v>12</v>
      </c>
      <c r="E2185" s="13">
        <v>836.0</v>
      </c>
      <c r="F2185" s="14">
        <v>402.0</v>
      </c>
      <c r="G2185" s="13">
        <v>976.0</v>
      </c>
      <c r="H2185" s="13">
        <v>793.0</v>
      </c>
    </row>
    <row r="2186">
      <c r="A2186" s="9" t="s">
        <v>449</v>
      </c>
      <c r="B2186" s="7">
        <v>37377.0</v>
      </c>
      <c r="C2186" s="9">
        <v>2002.0</v>
      </c>
      <c r="D2186" s="9" t="s">
        <v>13</v>
      </c>
      <c r="E2186" s="13">
        <v>960.0</v>
      </c>
      <c r="F2186" s="14">
        <v>40001.0</v>
      </c>
      <c r="G2186" s="13">
        <v>1880.0</v>
      </c>
      <c r="H2186" s="13">
        <v>930.0</v>
      </c>
    </row>
    <row r="2187">
      <c r="A2187" s="9" t="s">
        <v>450</v>
      </c>
      <c r="B2187" s="7">
        <v>37391.0</v>
      </c>
      <c r="C2187" s="9">
        <v>2002.0</v>
      </c>
      <c r="D2187" s="9" t="s">
        <v>9</v>
      </c>
      <c r="E2187" s="13">
        <v>1111.0</v>
      </c>
      <c r="F2187" s="14">
        <v>33401.0</v>
      </c>
      <c r="G2187" s="13">
        <v>1320.0</v>
      </c>
      <c r="H2187" s="13">
        <v>1080.0</v>
      </c>
    </row>
    <row r="2188">
      <c r="A2188" s="9" t="s">
        <v>450</v>
      </c>
      <c r="B2188" s="7">
        <v>37391.0</v>
      </c>
      <c r="C2188" s="9">
        <v>2002.0</v>
      </c>
      <c r="D2188" s="9" t="s">
        <v>10</v>
      </c>
      <c r="E2188" s="13">
        <v>552.0</v>
      </c>
      <c r="F2188" s="14">
        <v>38001.0</v>
      </c>
      <c r="G2188" s="13">
        <v>894.0</v>
      </c>
      <c r="H2188" s="13">
        <v>541.0</v>
      </c>
    </row>
    <row r="2189">
      <c r="A2189" s="9" t="s">
        <v>450</v>
      </c>
      <c r="B2189" s="7">
        <v>37391.0</v>
      </c>
      <c r="C2189" s="9">
        <v>2002.0</v>
      </c>
      <c r="D2189" s="9" t="s">
        <v>11</v>
      </c>
      <c r="E2189" s="13">
        <v>522.0</v>
      </c>
      <c r="F2189" s="14">
        <v>24002.0</v>
      </c>
      <c r="G2189" s="13">
        <v>815.0</v>
      </c>
      <c r="H2189" s="13">
        <v>508.0</v>
      </c>
    </row>
    <row r="2190">
      <c r="A2190" s="9" t="s">
        <v>450</v>
      </c>
      <c r="B2190" s="7">
        <v>37391.0</v>
      </c>
      <c r="C2190" s="9">
        <v>2002.0</v>
      </c>
      <c r="D2190" s="9" t="s">
        <v>12</v>
      </c>
      <c r="E2190" s="13">
        <v>833.0</v>
      </c>
      <c r="F2190" s="14">
        <v>283.0</v>
      </c>
      <c r="G2190" s="13">
        <v>1044.0</v>
      </c>
      <c r="H2190" s="13">
        <v>831.0</v>
      </c>
    </row>
    <row r="2191">
      <c r="A2191" s="9" t="s">
        <v>450</v>
      </c>
      <c r="B2191" s="7">
        <v>37391.0</v>
      </c>
      <c r="C2191" s="9">
        <v>2002.0</v>
      </c>
      <c r="D2191" s="9" t="s">
        <v>13</v>
      </c>
      <c r="E2191" s="13">
        <v>910.0</v>
      </c>
      <c r="F2191" s="14">
        <v>38399.0</v>
      </c>
      <c r="G2191" s="13">
        <v>1835.0</v>
      </c>
      <c r="H2191" s="13">
        <v>877.0</v>
      </c>
    </row>
    <row r="2192">
      <c r="A2192" s="9" t="s">
        <v>451</v>
      </c>
      <c r="B2192" s="7">
        <v>37408.0</v>
      </c>
      <c r="C2192" s="9">
        <v>2002.0</v>
      </c>
      <c r="D2192" s="9" t="s">
        <v>9</v>
      </c>
      <c r="E2192" s="13">
        <v>1111.0</v>
      </c>
      <c r="F2192" s="14">
        <v>33009.0</v>
      </c>
      <c r="G2192" s="13">
        <v>1382.0</v>
      </c>
      <c r="H2192" s="13">
        <v>1105.0</v>
      </c>
    </row>
    <row r="2193">
      <c r="A2193" s="9" t="s">
        <v>451</v>
      </c>
      <c r="B2193" s="7">
        <v>37408.0</v>
      </c>
      <c r="C2193" s="9">
        <v>2002.0</v>
      </c>
      <c r="D2193" s="9" t="s">
        <v>10</v>
      </c>
      <c r="E2193" s="13">
        <v>595.0</v>
      </c>
      <c r="F2193" s="14">
        <v>33001.0</v>
      </c>
      <c r="G2193" s="13">
        <v>885.0</v>
      </c>
      <c r="H2193" s="13">
        <v>569.0</v>
      </c>
    </row>
    <row r="2194">
      <c r="A2194" s="9" t="s">
        <v>451</v>
      </c>
      <c r="B2194" s="7">
        <v>37408.0</v>
      </c>
      <c r="C2194" s="9">
        <v>2002.0</v>
      </c>
      <c r="D2194" s="9" t="s">
        <v>11</v>
      </c>
      <c r="E2194" s="13">
        <v>540.0</v>
      </c>
      <c r="F2194" s="14">
        <v>22804.0</v>
      </c>
      <c r="G2194" s="13">
        <v>800.0</v>
      </c>
      <c r="H2194" s="13">
        <v>540.0</v>
      </c>
    </row>
    <row r="2195">
      <c r="A2195" s="9" t="s">
        <v>451</v>
      </c>
      <c r="B2195" s="7">
        <v>37408.0</v>
      </c>
      <c r="C2195" s="9">
        <v>2002.0</v>
      </c>
      <c r="D2195" s="9" t="s">
        <v>12</v>
      </c>
      <c r="E2195" s="13">
        <v>875.0</v>
      </c>
      <c r="F2195" s="14">
        <v>109.0</v>
      </c>
      <c r="G2195" s="13">
        <v>1010.0</v>
      </c>
      <c r="H2195" s="13">
        <v>866.0</v>
      </c>
    </row>
    <row r="2196">
      <c r="A2196" s="9" t="s">
        <v>451</v>
      </c>
      <c r="B2196" s="7">
        <v>37408.0</v>
      </c>
      <c r="C2196" s="9">
        <v>2002.0</v>
      </c>
      <c r="D2196" s="9" t="s">
        <v>13</v>
      </c>
      <c r="E2196" s="13">
        <v>939.0</v>
      </c>
      <c r="F2196" s="14">
        <v>34397.0</v>
      </c>
      <c r="G2196" s="13">
        <v>1777.0</v>
      </c>
      <c r="H2196" s="13">
        <v>938.0</v>
      </c>
    </row>
    <row r="2197">
      <c r="A2197" s="9" t="s">
        <v>452</v>
      </c>
      <c r="B2197" s="7">
        <v>37422.0</v>
      </c>
      <c r="C2197" s="9">
        <v>2002.0</v>
      </c>
      <c r="D2197" s="9" t="s">
        <v>9</v>
      </c>
      <c r="E2197" s="13">
        <v>1141.0</v>
      </c>
      <c r="F2197" s="14">
        <v>30281.0</v>
      </c>
      <c r="G2197" s="13">
        <v>1382.0</v>
      </c>
      <c r="H2197" s="13">
        <v>1133.0</v>
      </c>
    </row>
    <row r="2198">
      <c r="A2198" s="9" t="s">
        <v>452</v>
      </c>
      <c r="B2198" s="7">
        <v>37422.0</v>
      </c>
      <c r="C2198" s="9">
        <v>2002.0</v>
      </c>
      <c r="D2198" s="9" t="s">
        <v>10</v>
      </c>
      <c r="E2198" s="13">
        <v>563.0</v>
      </c>
      <c r="F2198" s="14">
        <v>32499.0</v>
      </c>
      <c r="G2198" s="13">
        <v>888.0</v>
      </c>
      <c r="H2198" s="13">
        <v>554.0</v>
      </c>
    </row>
    <row r="2199">
      <c r="A2199" s="9" t="s">
        <v>452</v>
      </c>
      <c r="B2199" s="7">
        <v>37422.0</v>
      </c>
      <c r="C2199" s="9">
        <v>2002.0</v>
      </c>
      <c r="D2199" s="9" t="s">
        <v>11</v>
      </c>
      <c r="E2199" s="13">
        <v>519.0</v>
      </c>
      <c r="F2199" s="14">
        <v>20434.0</v>
      </c>
      <c r="G2199" s="13">
        <v>727.0</v>
      </c>
      <c r="H2199" s="13">
        <v>519.0</v>
      </c>
    </row>
    <row r="2200">
      <c r="A2200" s="9" t="s">
        <v>452</v>
      </c>
      <c r="B2200" s="7">
        <v>37422.0</v>
      </c>
      <c r="C2200" s="9">
        <v>2002.0</v>
      </c>
      <c r="D2200" s="9" t="s">
        <v>12</v>
      </c>
      <c r="E2200" s="13">
        <v>834.0</v>
      </c>
      <c r="F2200" s="14">
        <v>96.0</v>
      </c>
      <c r="G2200" s="13">
        <v>995.0</v>
      </c>
      <c r="H2200" s="13">
        <v>833.0</v>
      </c>
    </row>
    <row r="2201">
      <c r="A2201" s="9" t="s">
        <v>452</v>
      </c>
      <c r="B2201" s="7">
        <v>37422.0</v>
      </c>
      <c r="C2201" s="9">
        <v>2002.0</v>
      </c>
      <c r="D2201" s="9" t="s">
        <v>13</v>
      </c>
      <c r="E2201" s="13">
        <v>942.0</v>
      </c>
      <c r="F2201" s="14">
        <v>32511.0</v>
      </c>
      <c r="G2201" s="13">
        <v>1825.0</v>
      </c>
      <c r="H2201" s="13">
        <v>940.0</v>
      </c>
    </row>
    <row r="2202">
      <c r="A2202" s="9" t="s">
        <v>453</v>
      </c>
      <c r="B2202" s="7">
        <v>37438.0</v>
      </c>
      <c r="C2202" s="9">
        <v>2002.0</v>
      </c>
      <c r="D2202" s="9" t="s">
        <v>9</v>
      </c>
      <c r="E2202" s="13">
        <v>1116.0</v>
      </c>
      <c r="F2202" s="14">
        <v>31407.0</v>
      </c>
      <c r="G2202" s="13">
        <v>1890.0</v>
      </c>
      <c r="H2202" s="13">
        <v>1108.0</v>
      </c>
    </row>
    <row r="2203">
      <c r="A2203" s="9" t="s">
        <v>453</v>
      </c>
      <c r="B2203" s="7">
        <v>37438.0</v>
      </c>
      <c r="C2203" s="9">
        <v>2002.0</v>
      </c>
      <c r="D2203" s="9" t="s">
        <v>10</v>
      </c>
      <c r="E2203" s="13">
        <v>579.0</v>
      </c>
      <c r="F2203" s="14">
        <v>31583.0</v>
      </c>
      <c r="G2203" s="13">
        <v>946.0</v>
      </c>
      <c r="H2203" s="13">
        <v>577.0</v>
      </c>
    </row>
    <row r="2204">
      <c r="A2204" s="9" t="s">
        <v>453</v>
      </c>
      <c r="B2204" s="7">
        <v>37438.0</v>
      </c>
      <c r="C2204" s="9">
        <v>2002.0</v>
      </c>
      <c r="D2204" s="9" t="s">
        <v>11</v>
      </c>
      <c r="E2204" s="13">
        <v>506.0</v>
      </c>
      <c r="F2204" s="14">
        <v>17501.0</v>
      </c>
      <c r="G2204" s="13">
        <v>749.0</v>
      </c>
      <c r="H2204" s="13">
        <v>504.0</v>
      </c>
    </row>
    <row r="2205">
      <c r="A2205" s="9" t="s">
        <v>453</v>
      </c>
      <c r="B2205" s="7">
        <v>37438.0</v>
      </c>
      <c r="C2205" s="9">
        <v>2002.0</v>
      </c>
      <c r="D2205" s="9" t="s">
        <v>12</v>
      </c>
      <c r="E2205" s="13">
        <v>841.0</v>
      </c>
      <c r="F2205" s="14">
        <v>57.0</v>
      </c>
      <c r="G2205" s="13">
        <v>1035.0</v>
      </c>
      <c r="H2205" s="13">
        <v>835.0</v>
      </c>
    </row>
    <row r="2206">
      <c r="A2206" s="9" t="s">
        <v>453</v>
      </c>
      <c r="B2206" s="7">
        <v>37438.0</v>
      </c>
      <c r="C2206" s="9">
        <v>2002.0</v>
      </c>
      <c r="D2206" s="9" t="s">
        <v>13</v>
      </c>
      <c r="E2206" s="13">
        <v>910.0</v>
      </c>
      <c r="F2206" s="14">
        <v>32356.0</v>
      </c>
      <c r="G2206" s="13">
        <v>1549.0</v>
      </c>
      <c r="H2206" s="13">
        <v>903.0</v>
      </c>
    </row>
    <row r="2207">
      <c r="A2207" s="9" t="s">
        <v>454</v>
      </c>
      <c r="B2207" s="7">
        <v>37452.0</v>
      </c>
      <c r="C2207" s="9">
        <v>2002.0</v>
      </c>
      <c r="D2207" s="9" t="s">
        <v>9</v>
      </c>
      <c r="E2207" s="13">
        <v>1118.0</v>
      </c>
      <c r="F2207" s="14">
        <v>30797.0</v>
      </c>
      <c r="G2207" s="13">
        <v>1647.0</v>
      </c>
      <c r="H2207" s="13">
        <v>1118.0</v>
      </c>
    </row>
    <row r="2208">
      <c r="A2208" s="9" t="s">
        <v>454</v>
      </c>
      <c r="B2208" s="7">
        <v>37452.0</v>
      </c>
      <c r="C2208" s="9">
        <v>2002.0</v>
      </c>
      <c r="D2208" s="9" t="s">
        <v>10</v>
      </c>
      <c r="E2208" s="13">
        <v>561.0</v>
      </c>
      <c r="F2208" s="14">
        <v>30008.0</v>
      </c>
      <c r="G2208" s="13">
        <v>850.0</v>
      </c>
      <c r="H2208" s="13">
        <v>553.0</v>
      </c>
    </row>
    <row r="2209">
      <c r="A2209" s="9" t="s">
        <v>454</v>
      </c>
      <c r="B2209" s="7">
        <v>37452.0</v>
      </c>
      <c r="C2209" s="9">
        <v>2002.0</v>
      </c>
      <c r="D2209" s="9" t="s">
        <v>11</v>
      </c>
      <c r="E2209" s="13">
        <v>505.0</v>
      </c>
      <c r="F2209" s="14">
        <v>16889.0</v>
      </c>
      <c r="G2209" s="13">
        <v>682.0</v>
      </c>
      <c r="H2209" s="13">
        <v>501.0</v>
      </c>
    </row>
    <row r="2210">
      <c r="A2210" s="9" t="s">
        <v>454</v>
      </c>
      <c r="B2210" s="7">
        <v>37452.0</v>
      </c>
      <c r="C2210" s="9">
        <v>2002.0</v>
      </c>
      <c r="D2210" s="9" t="s">
        <v>12</v>
      </c>
      <c r="E2210" s="13">
        <v>833.0</v>
      </c>
      <c r="F2210" s="14">
        <v>101.0</v>
      </c>
      <c r="G2210" s="13">
        <v>1059.0</v>
      </c>
      <c r="H2210" s="13">
        <v>822.0</v>
      </c>
    </row>
    <row r="2211">
      <c r="A2211" s="9" t="s">
        <v>454</v>
      </c>
      <c r="B2211" s="7">
        <v>37452.0</v>
      </c>
      <c r="C2211" s="9">
        <v>2002.0</v>
      </c>
      <c r="D2211" s="9" t="s">
        <v>13</v>
      </c>
      <c r="E2211" s="13">
        <v>910.0</v>
      </c>
      <c r="F2211" s="14">
        <v>30501.0</v>
      </c>
      <c r="G2211" s="13">
        <v>1242.0</v>
      </c>
      <c r="H2211" s="13">
        <v>904.0</v>
      </c>
    </row>
    <row r="2212">
      <c r="A2212" s="9" t="s">
        <v>455</v>
      </c>
      <c r="B2212" s="7">
        <v>37469.0</v>
      </c>
      <c r="C2212" s="9">
        <v>2002.0</v>
      </c>
      <c r="D2212" s="9" t="s">
        <v>9</v>
      </c>
      <c r="E2212" s="13">
        <v>1118.0</v>
      </c>
      <c r="F2212" s="14">
        <v>30289.0</v>
      </c>
      <c r="G2212" s="13">
        <v>1640.0</v>
      </c>
      <c r="H2212" s="13">
        <v>1115.0</v>
      </c>
    </row>
    <row r="2213">
      <c r="A2213" s="9" t="s">
        <v>455</v>
      </c>
      <c r="B2213" s="7">
        <v>37469.0</v>
      </c>
      <c r="C2213" s="9">
        <v>2002.0</v>
      </c>
      <c r="D2213" s="9" t="s">
        <v>10</v>
      </c>
      <c r="E2213" s="13">
        <v>555.0</v>
      </c>
      <c r="F2213" s="14">
        <v>31889.0</v>
      </c>
      <c r="G2213" s="13">
        <v>1149.0</v>
      </c>
      <c r="H2213" s="13">
        <v>555.0</v>
      </c>
    </row>
    <row r="2214">
      <c r="A2214" s="9" t="s">
        <v>455</v>
      </c>
      <c r="B2214" s="7">
        <v>37469.0</v>
      </c>
      <c r="C2214" s="9">
        <v>2002.0</v>
      </c>
      <c r="D2214" s="9" t="s">
        <v>11</v>
      </c>
      <c r="E2214" s="13">
        <v>508.0</v>
      </c>
      <c r="F2214" s="14">
        <v>16501.0</v>
      </c>
      <c r="G2214" s="13">
        <v>719.0</v>
      </c>
      <c r="H2214" s="13">
        <v>504.0</v>
      </c>
    </row>
    <row r="2215">
      <c r="A2215" s="9" t="s">
        <v>455</v>
      </c>
      <c r="B2215" s="7">
        <v>37469.0</v>
      </c>
      <c r="C2215" s="9">
        <v>2002.0</v>
      </c>
      <c r="D2215" s="9" t="s">
        <v>12</v>
      </c>
      <c r="E2215" s="13">
        <v>838.0</v>
      </c>
      <c r="F2215" s="14">
        <v>116.0</v>
      </c>
      <c r="G2215" s="13">
        <v>920.0</v>
      </c>
      <c r="H2215" s="13">
        <v>836.0</v>
      </c>
    </row>
    <row r="2216">
      <c r="A2216" s="9" t="s">
        <v>455</v>
      </c>
      <c r="B2216" s="7">
        <v>37469.0</v>
      </c>
      <c r="C2216" s="9">
        <v>2002.0</v>
      </c>
      <c r="D2216" s="9" t="s">
        <v>13</v>
      </c>
      <c r="E2216" s="13">
        <v>916.0</v>
      </c>
      <c r="F2216" s="14">
        <v>31899.0</v>
      </c>
      <c r="G2216" s="13">
        <v>1370.0</v>
      </c>
      <c r="H2216" s="13">
        <v>899.0</v>
      </c>
    </row>
    <row r="2217">
      <c r="A2217" s="9" t="s">
        <v>456</v>
      </c>
      <c r="B2217" s="7">
        <v>37483.0</v>
      </c>
      <c r="C2217" s="9">
        <v>2002.0</v>
      </c>
      <c r="D2217" s="9" t="s">
        <v>9</v>
      </c>
      <c r="E2217" s="13">
        <v>1110.0</v>
      </c>
      <c r="F2217" s="14">
        <v>31289.0</v>
      </c>
      <c r="G2217" s="13">
        <v>1480.0</v>
      </c>
      <c r="H2217" s="13">
        <v>1100.0</v>
      </c>
    </row>
    <row r="2218">
      <c r="A2218" s="9" t="s">
        <v>456</v>
      </c>
      <c r="B2218" s="7">
        <v>37483.0</v>
      </c>
      <c r="C2218" s="9">
        <v>2002.0</v>
      </c>
      <c r="D2218" s="9" t="s">
        <v>10</v>
      </c>
      <c r="E2218" s="13">
        <v>560.0</v>
      </c>
      <c r="F2218" s="14">
        <v>32001.0</v>
      </c>
      <c r="G2218" s="13">
        <v>873.0</v>
      </c>
      <c r="H2218" s="13">
        <v>543.0</v>
      </c>
    </row>
    <row r="2219">
      <c r="A2219" s="9" t="s">
        <v>456</v>
      </c>
      <c r="B2219" s="7">
        <v>37483.0</v>
      </c>
      <c r="C2219" s="9">
        <v>2002.0</v>
      </c>
      <c r="D2219" s="9" t="s">
        <v>11</v>
      </c>
      <c r="E2219" s="13">
        <v>509.0</v>
      </c>
      <c r="F2219" s="14">
        <v>16409.0</v>
      </c>
      <c r="G2219" s="13">
        <v>702.0</v>
      </c>
      <c r="H2219" s="13">
        <v>509.0</v>
      </c>
    </row>
    <row r="2220">
      <c r="A2220" s="9" t="s">
        <v>456</v>
      </c>
      <c r="B2220" s="7">
        <v>37483.0</v>
      </c>
      <c r="C2220" s="9">
        <v>2002.0</v>
      </c>
      <c r="D2220" s="9" t="s">
        <v>12</v>
      </c>
      <c r="E2220" s="13">
        <v>843.0</v>
      </c>
      <c r="F2220" s="14">
        <v>81.0</v>
      </c>
      <c r="G2220" s="13">
        <v>918.0</v>
      </c>
      <c r="H2220" s="13">
        <v>837.0</v>
      </c>
    </row>
    <row r="2221">
      <c r="A2221" s="9" t="s">
        <v>456</v>
      </c>
      <c r="B2221" s="7">
        <v>37483.0</v>
      </c>
      <c r="C2221" s="9">
        <v>2002.0</v>
      </c>
      <c r="D2221" s="9" t="s">
        <v>13</v>
      </c>
      <c r="E2221" s="13">
        <v>914.0</v>
      </c>
      <c r="F2221" s="14">
        <v>32001.0</v>
      </c>
      <c r="G2221" s="13">
        <v>1386.0</v>
      </c>
      <c r="H2221" s="13">
        <v>886.0</v>
      </c>
    </row>
    <row r="2222">
      <c r="A2222" s="9" t="s">
        <v>457</v>
      </c>
      <c r="B2222" s="7">
        <v>37500.0</v>
      </c>
      <c r="C2222" s="9">
        <v>2002.0</v>
      </c>
      <c r="D2222" s="9" t="s">
        <v>9</v>
      </c>
      <c r="E2222" s="13">
        <v>1113.0</v>
      </c>
      <c r="F2222" s="14">
        <v>30501.0</v>
      </c>
      <c r="G2222" s="13">
        <v>1337.0</v>
      </c>
      <c r="H2222" s="13">
        <v>1108.0</v>
      </c>
    </row>
    <row r="2223">
      <c r="A2223" s="9" t="s">
        <v>457</v>
      </c>
      <c r="B2223" s="7">
        <v>37500.0</v>
      </c>
      <c r="C2223" s="9">
        <v>2002.0</v>
      </c>
      <c r="D2223" s="9" t="s">
        <v>10</v>
      </c>
      <c r="E2223" s="13">
        <v>553.0</v>
      </c>
      <c r="F2223" s="14">
        <v>31617.0</v>
      </c>
      <c r="G2223" s="13">
        <v>715.0</v>
      </c>
      <c r="H2223" s="13">
        <v>553.0</v>
      </c>
    </row>
    <row r="2224">
      <c r="A2224" s="9" t="s">
        <v>457</v>
      </c>
      <c r="B2224" s="7">
        <v>37500.0</v>
      </c>
      <c r="C2224" s="9">
        <v>2002.0</v>
      </c>
      <c r="D2224" s="9" t="s">
        <v>11</v>
      </c>
      <c r="E2224" s="13">
        <v>510.0</v>
      </c>
      <c r="F2224" s="14">
        <v>16403.0</v>
      </c>
      <c r="G2224" s="13">
        <v>671.0</v>
      </c>
      <c r="H2224" s="13">
        <v>508.0</v>
      </c>
    </row>
    <row r="2225">
      <c r="A2225" s="9" t="s">
        <v>457</v>
      </c>
      <c r="B2225" s="7">
        <v>37500.0</v>
      </c>
      <c r="C2225" s="9">
        <v>2002.0</v>
      </c>
      <c r="D2225" s="9" t="s">
        <v>12</v>
      </c>
      <c r="E2225" s="13">
        <v>834.0</v>
      </c>
      <c r="F2225" s="14">
        <v>52.0</v>
      </c>
      <c r="G2225" s="13">
        <v>996.0</v>
      </c>
      <c r="H2225" s="13">
        <v>827.0</v>
      </c>
    </row>
    <row r="2226">
      <c r="A2226" s="9" t="s">
        <v>457</v>
      </c>
      <c r="B2226" s="7">
        <v>37500.0</v>
      </c>
      <c r="C2226" s="9">
        <v>2002.0</v>
      </c>
      <c r="D2226" s="9" t="s">
        <v>13</v>
      </c>
      <c r="E2226" s="13">
        <v>926.0</v>
      </c>
      <c r="F2226" s="14">
        <v>31493.0</v>
      </c>
      <c r="G2226" s="13">
        <v>1321.0</v>
      </c>
      <c r="H2226" s="13">
        <v>918.0</v>
      </c>
    </row>
    <row r="2227">
      <c r="A2227" s="9" t="s">
        <v>458</v>
      </c>
      <c r="B2227" s="7">
        <v>37514.0</v>
      </c>
      <c r="C2227" s="9">
        <v>2002.0</v>
      </c>
      <c r="D2227" s="9" t="s">
        <v>9</v>
      </c>
      <c r="E2227" s="13">
        <v>1120.0</v>
      </c>
      <c r="F2227" s="14">
        <v>28409.0</v>
      </c>
      <c r="G2227" s="13">
        <v>1286.0</v>
      </c>
      <c r="H2227" s="13">
        <v>1118.0</v>
      </c>
    </row>
    <row r="2228">
      <c r="A2228" s="9" t="s">
        <v>458</v>
      </c>
      <c r="B2228" s="7">
        <v>37514.0</v>
      </c>
      <c r="C2228" s="9">
        <v>2002.0</v>
      </c>
      <c r="D2228" s="9" t="s">
        <v>10</v>
      </c>
      <c r="E2228" s="13">
        <v>569.0</v>
      </c>
      <c r="F2228" s="14">
        <v>28009.0</v>
      </c>
      <c r="G2228" s="13">
        <v>756.0</v>
      </c>
      <c r="H2228" s="13">
        <v>569.0</v>
      </c>
    </row>
    <row r="2229">
      <c r="A2229" s="9" t="s">
        <v>458</v>
      </c>
      <c r="B2229" s="7">
        <v>37514.0</v>
      </c>
      <c r="C2229" s="9">
        <v>2002.0</v>
      </c>
      <c r="D2229" s="9" t="s">
        <v>11</v>
      </c>
      <c r="E2229" s="13">
        <v>505.0</v>
      </c>
      <c r="F2229" s="14">
        <v>16409.0</v>
      </c>
      <c r="G2229" s="13">
        <v>615.0</v>
      </c>
      <c r="H2229" s="13">
        <v>487.0</v>
      </c>
    </row>
    <row r="2230">
      <c r="A2230" s="9" t="s">
        <v>458</v>
      </c>
      <c r="B2230" s="7">
        <v>37514.0</v>
      </c>
      <c r="C2230" s="9">
        <v>2002.0</v>
      </c>
      <c r="D2230" s="9" t="s">
        <v>12</v>
      </c>
      <c r="E2230" s="13">
        <v>838.0</v>
      </c>
      <c r="F2230" s="14">
        <v>21.0</v>
      </c>
      <c r="G2230" s="13">
        <v>872.0</v>
      </c>
      <c r="H2230" s="13">
        <v>838.0</v>
      </c>
    </row>
    <row r="2231">
      <c r="A2231" s="9" t="s">
        <v>458</v>
      </c>
      <c r="B2231" s="7">
        <v>37514.0</v>
      </c>
      <c r="C2231" s="9">
        <v>2002.0</v>
      </c>
      <c r="D2231" s="9" t="s">
        <v>13</v>
      </c>
      <c r="E2231" s="13">
        <v>936.0</v>
      </c>
      <c r="F2231" s="14">
        <v>29499.0</v>
      </c>
      <c r="G2231" s="13">
        <v>1438.0</v>
      </c>
      <c r="H2231" s="13">
        <v>934.0</v>
      </c>
    </row>
    <row r="2232">
      <c r="A2232" s="9" t="s">
        <v>459</v>
      </c>
      <c r="B2232" s="7">
        <v>37530.0</v>
      </c>
      <c r="C2232" s="9">
        <v>2002.0</v>
      </c>
      <c r="D2232" s="9" t="s">
        <v>9</v>
      </c>
      <c r="E2232" s="13">
        <v>1115.0</v>
      </c>
      <c r="F2232" s="14">
        <v>31334.0</v>
      </c>
      <c r="G2232" s="13">
        <v>1889.0</v>
      </c>
      <c r="H2232" s="13">
        <v>1101.0</v>
      </c>
    </row>
    <row r="2233">
      <c r="A2233" s="9" t="s">
        <v>459</v>
      </c>
      <c r="B2233" s="7">
        <v>37530.0</v>
      </c>
      <c r="C2233" s="9">
        <v>2002.0</v>
      </c>
      <c r="D2233" s="9" t="s">
        <v>10</v>
      </c>
      <c r="E2233" s="13">
        <v>553.0</v>
      </c>
      <c r="F2233" s="14">
        <v>31795.0</v>
      </c>
      <c r="G2233" s="13">
        <v>917.0</v>
      </c>
      <c r="H2233" s="13">
        <v>553.0</v>
      </c>
    </row>
    <row r="2234">
      <c r="A2234" s="9" t="s">
        <v>459</v>
      </c>
      <c r="B2234" s="7">
        <v>37530.0</v>
      </c>
      <c r="C2234" s="9">
        <v>2002.0</v>
      </c>
      <c r="D2234" s="9" t="s">
        <v>11</v>
      </c>
      <c r="E2234" s="13">
        <v>508.0</v>
      </c>
      <c r="F2234" s="14">
        <v>17581.0</v>
      </c>
      <c r="G2234" s="13">
        <v>682.0</v>
      </c>
      <c r="H2234" s="13">
        <v>508.0</v>
      </c>
    </row>
    <row r="2235">
      <c r="A2235" s="9" t="s">
        <v>459</v>
      </c>
      <c r="B2235" s="7">
        <v>37530.0</v>
      </c>
      <c r="C2235" s="9">
        <v>2002.0</v>
      </c>
      <c r="D2235" s="9" t="s">
        <v>12</v>
      </c>
      <c r="E2235" s="13">
        <v>839.0</v>
      </c>
      <c r="F2235" s="14">
        <v>36.0</v>
      </c>
      <c r="G2235" s="13">
        <v>1061.0</v>
      </c>
      <c r="H2235" s="13">
        <v>731.0</v>
      </c>
    </row>
    <row r="2236">
      <c r="A2236" s="9" t="s">
        <v>459</v>
      </c>
      <c r="B2236" s="7">
        <v>37530.0</v>
      </c>
      <c r="C2236" s="9">
        <v>2002.0</v>
      </c>
      <c r="D2236" s="9" t="s">
        <v>13</v>
      </c>
      <c r="E2236" s="13">
        <v>917.0</v>
      </c>
      <c r="F2236" s="14">
        <v>30989.0</v>
      </c>
      <c r="G2236" s="13">
        <v>1501.0</v>
      </c>
      <c r="H2236" s="13">
        <v>911.0</v>
      </c>
    </row>
    <row r="2237">
      <c r="A2237" s="9" t="s">
        <v>460</v>
      </c>
      <c r="B2237" s="7">
        <v>37544.0</v>
      </c>
      <c r="C2237" s="9">
        <v>2002.0</v>
      </c>
      <c r="D2237" s="9" t="s">
        <v>9</v>
      </c>
      <c r="E2237" s="13">
        <v>1112.0</v>
      </c>
      <c r="F2237" s="14">
        <v>30758.0</v>
      </c>
      <c r="G2237" s="13">
        <v>1624.0</v>
      </c>
      <c r="H2237" s="13">
        <v>1110.0</v>
      </c>
    </row>
    <row r="2238">
      <c r="A2238" s="9" t="s">
        <v>460</v>
      </c>
      <c r="B2238" s="7">
        <v>37544.0</v>
      </c>
      <c r="C2238" s="9">
        <v>2002.0</v>
      </c>
      <c r="D2238" s="9" t="s">
        <v>10</v>
      </c>
      <c r="E2238" s="13">
        <v>552.0</v>
      </c>
      <c r="F2238" s="14">
        <v>30811.0</v>
      </c>
      <c r="G2238" s="13">
        <v>850.0</v>
      </c>
      <c r="H2238" s="13">
        <v>551.0</v>
      </c>
    </row>
    <row r="2239">
      <c r="A2239" s="9" t="s">
        <v>460</v>
      </c>
      <c r="B2239" s="7">
        <v>37544.0</v>
      </c>
      <c r="C2239" s="9">
        <v>2002.0</v>
      </c>
      <c r="D2239" s="9" t="s">
        <v>11</v>
      </c>
      <c r="E2239" s="13">
        <v>523.0</v>
      </c>
      <c r="F2239" s="14">
        <v>16819.0</v>
      </c>
      <c r="G2239" s="13">
        <v>651.0</v>
      </c>
      <c r="H2239" s="13">
        <v>517.0</v>
      </c>
    </row>
    <row r="2240">
      <c r="A2240" s="9" t="s">
        <v>460</v>
      </c>
      <c r="B2240" s="7">
        <v>37544.0</v>
      </c>
      <c r="C2240" s="9">
        <v>2002.0</v>
      </c>
      <c r="D2240" s="9" t="s">
        <v>12</v>
      </c>
      <c r="E2240" s="13">
        <v>832.0</v>
      </c>
      <c r="F2240" s="14">
        <v>22.0</v>
      </c>
      <c r="G2240" s="13">
        <v>907.0</v>
      </c>
      <c r="H2240" s="13">
        <v>829.0</v>
      </c>
    </row>
    <row r="2241">
      <c r="A2241" s="9" t="s">
        <v>460</v>
      </c>
      <c r="B2241" s="7">
        <v>37544.0</v>
      </c>
      <c r="C2241" s="9">
        <v>2002.0</v>
      </c>
      <c r="D2241" s="9" t="s">
        <v>13</v>
      </c>
      <c r="E2241" s="13">
        <v>910.0</v>
      </c>
      <c r="F2241" s="14">
        <v>30801.0</v>
      </c>
      <c r="G2241" s="13">
        <v>1377.0</v>
      </c>
      <c r="H2241" s="13">
        <v>905.0</v>
      </c>
    </row>
    <row r="2242">
      <c r="A2242" s="9" t="s">
        <v>461</v>
      </c>
      <c r="B2242" s="7">
        <v>37561.0</v>
      </c>
      <c r="C2242" s="9">
        <v>2002.0</v>
      </c>
      <c r="D2242" s="9" t="s">
        <v>9</v>
      </c>
      <c r="E2242" s="13">
        <v>1346.0</v>
      </c>
      <c r="F2242" s="14">
        <v>29113.0</v>
      </c>
      <c r="G2242" s="13">
        <v>1724.0</v>
      </c>
      <c r="H2242" s="13">
        <v>1346.0</v>
      </c>
    </row>
    <row r="2243">
      <c r="A2243" s="9" t="s">
        <v>461</v>
      </c>
      <c r="B2243" s="7">
        <v>37561.0</v>
      </c>
      <c r="C2243" s="9">
        <v>2002.0</v>
      </c>
      <c r="D2243" s="9" t="s">
        <v>10</v>
      </c>
      <c r="E2243" s="13">
        <v>663.0</v>
      </c>
      <c r="F2243" s="14">
        <v>27667.0</v>
      </c>
      <c r="G2243" s="13">
        <v>866.0</v>
      </c>
      <c r="H2243" s="13">
        <v>663.0</v>
      </c>
    </row>
    <row r="2244">
      <c r="A2244" s="9" t="s">
        <v>461</v>
      </c>
      <c r="B2244" s="7">
        <v>37561.0</v>
      </c>
      <c r="C2244" s="9">
        <v>2002.0</v>
      </c>
      <c r="D2244" s="9" t="s">
        <v>11</v>
      </c>
      <c r="E2244" s="13">
        <v>571.0</v>
      </c>
      <c r="F2244" s="14">
        <v>14995.0</v>
      </c>
      <c r="G2244" s="13">
        <v>709.0</v>
      </c>
      <c r="H2244" s="13">
        <v>570.0</v>
      </c>
    </row>
    <row r="2245">
      <c r="A2245" s="9" t="s">
        <v>461</v>
      </c>
      <c r="B2245" s="7">
        <v>37561.0</v>
      </c>
      <c r="C2245" s="9">
        <v>2002.0</v>
      </c>
      <c r="D2245" s="9" t="s">
        <v>12</v>
      </c>
      <c r="E2245" s="13">
        <v>940.0</v>
      </c>
      <c r="F2245" s="14">
        <v>10.0</v>
      </c>
      <c r="G2245" s="13">
        <v>1004.0</v>
      </c>
      <c r="H2245" s="13">
        <v>938.0</v>
      </c>
    </row>
    <row r="2246">
      <c r="A2246" s="9" t="s">
        <v>461</v>
      </c>
      <c r="B2246" s="7">
        <v>37561.0</v>
      </c>
      <c r="C2246" s="9">
        <v>2002.0</v>
      </c>
      <c r="D2246" s="9" t="s">
        <v>13</v>
      </c>
      <c r="E2246" s="13">
        <v>1097.0</v>
      </c>
      <c r="F2246" s="14">
        <v>27999.0</v>
      </c>
      <c r="G2246" s="13">
        <v>1663.0</v>
      </c>
      <c r="H2246" s="13">
        <v>1083.0</v>
      </c>
    </row>
    <row r="2247">
      <c r="A2247" s="9" t="s">
        <v>462</v>
      </c>
      <c r="B2247" s="7">
        <v>37575.0</v>
      </c>
      <c r="C2247" s="9">
        <v>2002.0</v>
      </c>
      <c r="D2247" s="9" t="s">
        <v>9</v>
      </c>
      <c r="E2247" s="13">
        <v>1334.0</v>
      </c>
      <c r="F2247" s="14">
        <v>29008.0</v>
      </c>
      <c r="G2247" s="13">
        <v>1942.0</v>
      </c>
      <c r="H2247" s="13">
        <v>1328.0</v>
      </c>
    </row>
    <row r="2248">
      <c r="A2248" s="9" t="s">
        <v>462</v>
      </c>
      <c r="B2248" s="7">
        <v>37575.0</v>
      </c>
      <c r="C2248" s="9">
        <v>2002.0</v>
      </c>
      <c r="D2248" s="9" t="s">
        <v>10</v>
      </c>
      <c r="E2248" s="13">
        <v>663.0</v>
      </c>
      <c r="F2248" s="14">
        <v>28001.0</v>
      </c>
      <c r="G2248" s="13">
        <v>879.0</v>
      </c>
      <c r="H2248" s="13">
        <v>597.0</v>
      </c>
    </row>
    <row r="2249">
      <c r="A2249" s="9" t="s">
        <v>462</v>
      </c>
      <c r="B2249" s="7">
        <v>37575.0</v>
      </c>
      <c r="C2249" s="9">
        <v>2002.0</v>
      </c>
      <c r="D2249" s="9" t="s">
        <v>11</v>
      </c>
      <c r="E2249" s="13">
        <v>576.0</v>
      </c>
      <c r="F2249" s="14">
        <v>13789.0</v>
      </c>
      <c r="G2249" s="13">
        <v>736.0</v>
      </c>
      <c r="H2249" s="13">
        <v>567.0</v>
      </c>
    </row>
    <row r="2250">
      <c r="A2250" s="9" t="s">
        <v>462</v>
      </c>
      <c r="B2250" s="7">
        <v>37575.0</v>
      </c>
      <c r="C2250" s="9">
        <v>2002.0</v>
      </c>
      <c r="D2250" s="9" t="s">
        <v>12</v>
      </c>
      <c r="E2250" s="13">
        <v>835.0</v>
      </c>
      <c r="F2250" s="14">
        <v>1.0</v>
      </c>
      <c r="G2250" s="13">
        <v>676.0</v>
      </c>
      <c r="H2250" s="13">
        <v>676.0</v>
      </c>
    </row>
    <row r="2251">
      <c r="A2251" s="9" t="s">
        <v>462</v>
      </c>
      <c r="B2251" s="7">
        <v>37575.0</v>
      </c>
      <c r="C2251" s="9">
        <v>2002.0</v>
      </c>
      <c r="D2251" s="9" t="s">
        <v>13</v>
      </c>
      <c r="E2251" s="13">
        <v>1095.0</v>
      </c>
      <c r="F2251" s="14">
        <v>28005.0</v>
      </c>
      <c r="G2251" s="13">
        <v>1445.0</v>
      </c>
      <c r="H2251" s="13">
        <v>1094.0</v>
      </c>
    </row>
    <row r="2252">
      <c r="A2252" s="9" t="s">
        <v>463</v>
      </c>
      <c r="B2252" s="7">
        <v>37591.0</v>
      </c>
      <c r="C2252" s="9">
        <v>2002.0</v>
      </c>
      <c r="D2252" s="9" t="s">
        <v>9</v>
      </c>
      <c r="E2252" s="13">
        <v>1332.0</v>
      </c>
      <c r="F2252" s="14">
        <v>28501.0</v>
      </c>
      <c r="G2252" s="13">
        <v>1851.0</v>
      </c>
      <c r="H2252" s="13">
        <v>1322.0</v>
      </c>
    </row>
    <row r="2253">
      <c r="A2253" s="9" t="s">
        <v>463</v>
      </c>
      <c r="B2253" s="7">
        <v>37591.0</v>
      </c>
      <c r="C2253" s="9">
        <v>2002.0</v>
      </c>
      <c r="D2253" s="9" t="s">
        <v>10</v>
      </c>
      <c r="E2253" s="13">
        <v>663.0</v>
      </c>
      <c r="F2253" s="14">
        <v>27289.0</v>
      </c>
      <c r="G2253" s="13">
        <v>822.0</v>
      </c>
      <c r="H2253" s="13">
        <v>619.0</v>
      </c>
    </row>
    <row r="2254">
      <c r="A2254" s="9" t="s">
        <v>463</v>
      </c>
      <c r="B2254" s="7">
        <v>37591.0</v>
      </c>
      <c r="C2254" s="9">
        <v>2002.0</v>
      </c>
      <c r="D2254" s="9" t="s">
        <v>11</v>
      </c>
      <c r="E2254" s="13">
        <v>572.0</v>
      </c>
      <c r="F2254" s="14">
        <v>12552.0</v>
      </c>
      <c r="G2254" s="13">
        <v>773.0</v>
      </c>
      <c r="H2254" s="13">
        <v>566.0</v>
      </c>
    </row>
    <row r="2255">
      <c r="A2255" s="9" t="s">
        <v>463</v>
      </c>
      <c r="B2255" s="7">
        <v>37591.0</v>
      </c>
      <c r="C2255" s="9">
        <v>2002.0</v>
      </c>
      <c r="D2255" s="9" t="s">
        <v>12</v>
      </c>
      <c r="E2255" s="13">
        <v>834.0</v>
      </c>
      <c r="F2255" s="14">
        <v>3.0</v>
      </c>
      <c r="G2255" s="13">
        <v>853.0</v>
      </c>
      <c r="H2255" s="13">
        <v>826.0</v>
      </c>
    </row>
    <row r="2256">
      <c r="A2256" s="9" t="s">
        <v>463</v>
      </c>
      <c r="B2256" s="7">
        <v>37591.0</v>
      </c>
      <c r="C2256" s="9">
        <v>2002.0</v>
      </c>
      <c r="D2256" s="9" t="s">
        <v>13</v>
      </c>
      <c r="E2256" s="13">
        <v>1105.0</v>
      </c>
      <c r="F2256" s="14">
        <v>28487.0</v>
      </c>
      <c r="G2256" s="13">
        <v>1477.0</v>
      </c>
      <c r="H2256" s="13">
        <v>1101.0</v>
      </c>
    </row>
    <row r="2257">
      <c r="A2257" s="9" t="s">
        <v>464</v>
      </c>
      <c r="B2257" s="7">
        <v>37605.0</v>
      </c>
      <c r="C2257" s="9">
        <v>2002.0</v>
      </c>
      <c r="D2257" s="9" t="s">
        <v>9</v>
      </c>
      <c r="E2257" s="13">
        <v>1338.0</v>
      </c>
      <c r="F2257" s="14">
        <v>26993.0</v>
      </c>
      <c r="G2257" s="13">
        <v>1546.0</v>
      </c>
      <c r="H2257" s="13">
        <v>1337.0</v>
      </c>
    </row>
    <row r="2258">
      <c r="A2258" s="9" t="s">
        <v>464</v>
      </c>
      <c r="B2258" s="7">
        <v>37605.0</v>
      </c>
      <c r="C2258" s="9">
        <v>2002.0</v>
      </c>
      <c r="D2258" s="9" t="s">
        <v>10</v>
      </c>
      <c r="E2258" s="13">
        <v>728.0</v>
      </c>
      <c r="F2258" s="14">
        <v>23890.0</v>
      </c>
      <c r="G2258" s="13">
        <v>977.0</v>
      </c>
      <c r="H2258" s="13">
        <v>728.0</v>
      </c>
    </row>
    <row r="2259">
      <c r="A2259" s="9" t="s">
        <v>464</v>
      </c>
      <c r="B2259" s="7">
        <v>37605.0</v>
      </c>
      <c r="C2259" s="9">
        <v>2002.0</v>
      </c>
      <c r="D2259" s="9" t="s">
        <v>11</v>
      </c>
      <c r="E2259" s="13">
        <v>579.0</v>
      </c>
      <c r="F2259" s="14">
        <v>10001.0</v>
      </c>
      <c r="G2259" s="13">
        <v>682.0</v>
      </c>
      <c r="H2259" s="13">
        <v>544.0</v>
      </c>
    </row>
    <row r="2260">
      <c r="A2260" s="9" t="s">
        <v>464</v>
      </c>
      <c r="B2260" s="7">
        <v>37605.0</v>
      </c>
      <c r="C2260" s="9">
        <v>2002.0</v>
      </c>
      <c r="D2260" s="9" t="s">
        <v>12</v>
      </c>
      <c r="E2260" s="13">
        <v>991.0</v>
      </c>
      <c r="F2260" s="14">
        <v>1.0</v>
      </c>
      <c r="G2260" s="13">
        <v>734.0</v>
      </c>
      <c r="H2260" s="13">
        <v>734.0</v>
      </c>
    </row>
    <row r="2261">
      <c r="A2261" s="9" t="s">
        <v>464</v>
      </c>
      <c r="B2261" s="7">
        <v>37605.0</v>
      </c>
      <c r="C2261" s="9">
        <v>2002.0</v>
      </c>
      <c r="D2261" s="9" t="s">
        <v>13</v>
      </c>
      <c r="E2261" s="13">
        <v>1091.0</v>
      </c>
      <c r="F2261" s="14">
        <v>27119.0</v>
      </c>
      <c r="G2261" s="13">
        <v>1501.0</v>
      </c>
      <c r="H2261" s="13">
        <v>1082.0</v>
      </c>
    </row>
  </sheetData>
  <autoFilter ref="$D$1:$D$226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5" t="s">
        <v>465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>
      <c r="A2" s="17" t="str">
        <f>IFERROR(__xludf.DUMMYFUNCTION("IMPORTHTML(A1, ""table"", 1)"),"Category")</f>
        <v>Category</v>
      </c>
      <c r="B2" s="16"/>
      <c r="C2" s="16" t="str">
        <f>IFERROR(__xludf.DUMMYFUNCTION("""COMPUTED_VALUE"""),"Current COE Price ($)")</f>
        <v>Current COE Price ($)</v>
      </c>
      <c r="D2" s="16" t="str">
        <f>IFERROR(__xludf.DUMMYFUNCTION("""COMPUTED_VALUE"""),"Quota")</f>
        <v>Quota</v>
      </c>
      <c r="E2" s="16" t="str">
        <f>IFERROR(__xludf.DUMMYFUNCTION("""COMPUTED_VALUE"""),"Bids Received")</f>
        <v>Bids Received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>
      <c r="A3" s="18" t="str">
        <f>IFERROR(__xludf.DUMMYFUNCTION("""COMPUTED_VALUE"""),"A")</f>
        <v>A</v>
      </c>
      <c r="B3" s="16" t="str">
        <f>IFERROR(__xludf.DUMMYFUNCTION("""COMPUTED_VALUE"""),"CAR UP TO 1600CC &amp; 97KW")</f>
        <v>CAR UP TO 1600CC &amp; 97KW</v>
      </c>
      <c r="C3" s="16">
        <f>IFERROR(__xludf.DUMMYFUNCTION("""COMPUTED_VALUE"""),1.0)</f>
        <v>1</v>
      </c>
      <c r="D3" s="16">
        <f>IFERROR(__xludf.DUMMYFUNCTION("""COMPUTED_VALUE"""),832.0)</f>
        <v>832</v>
      </c>
      <c r="E3" s="16">
        <f>IFERROR(__xludf.DUMMYFUNCTION("""COMPUTED_VALUE"""),669.0)</f>
        <v>669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18" t="str">
        <f>IFERROR(__xludf.DUMMYFUNCTION("""COMPUTED_VALUE"""),"B")</f>
        <v>B</v>
      </c>
      <c r="B4" s="16" t="str">
        <f>IFERROR(__xludf.DUMMYFUNCTION("""COMPUTED_VALUE"""),"CAR ABOVE 1600CC OR 97KW")</f>
        <v>CAR ABOVE 1600CC OR 97KW</v>
      </c>
      <c r="C4" s="16">
        <f>IFERROR(__xludf.DUMMYFUNCTION("""COMPUTED_VALUE"""),54690.0)</f>
        <v>54690</v>
      </c>
      <c r="D4" s="16">
        <f>IFERROR(__xludf.DUMMYFUNCTION("""COMPUTED_VALUE"""),819.0)</f>
        <v>819</v>
      </c>
      <c r="E4" s="16">
        <f>IFERROR(__xludf.DUMMYFUNCTION("""COMPUTED_VALUE"""),955.0)</f>
        <v>955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8" t="str">
        <f>IFERROR(__xludf.DUMMYFUNCTION("""COMPUTED_VALUE"""),"C")</f>
        <v>C</v>
      </c>
      <c r="B5" s="19" t="str">
        <f>IFERROR(__xludf.DUMMYFUNCTION("""COMPUTED_VALUE"""),"GOODS VEHICLE &amp; BUS")</f>
        <v>GOODS VEHICLE &amp; BUS</v>
      </c>
      <c r="C5" s="16">
        <f>IFERROR(__xludf.DUMMYFUNCTION("""COMPUTED_VALUE"""),1.0)</f>
        <v>1</v>
      </c>
      <c r="D5" s="16">
        <f>IFERROR(__xludf.DUMMYFUNCTION("""COMPUTED_VALUE"""),157.0)</f>
        <v>157</v>
      </c>
      <c r="E5" s="16">
        <f>IFERROR(__xludf.DUMMYFUNCTION("""COMPUTED_VALUE"""),150.0)</f>
        <v>150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18" t="str">
        <f>IFERROR(__xludf.DUMMYFUNCTION("""COMPUTED_VALUE"""),"D")</f>
        <v>D</v>
      </c>
      <c r="B6" s="19" t="str">
        <f>IFERROR(__xludf.DUMMYFUNCTION("""COMPUTED_VALUE"""),"MOTORCYCLE")</f>
        <v>MOTORCYCLE</v>
      </c>
      <c r="C6" s="16">
        <f>IFERROR(__xludf.DUMMYFUNCTION("""COMPUTED_VALUE"""),1.0)</f>
        <v>1</v>
      </c>
      <c r="D6" s="16">
        <f>IFERROR(__xludf.DUMMYFUNCTION("""COMPUTED_VALUE"""),650.0)</f>
        <v>650</v>
      </c>
      <c r="E6" s="16">
        <f>IFERROR(__xludf.DUMMYFUNCTION("""COMPUTED_VALUE"""),451.0)</f>
        <v>451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18" t="str">
        <f>IFERROR(__xludf.DUMMYFUNCTION("""COMPUTED_VALUE"""),"E")</f>
        <v>E</v>
      </c>
      <c r="B7" s="19" t="str">
        <f>IFERROR(__xludf.DUMMYFUNCTION("""COMPUTED_VALUE"""),"OPEN-ALL EXCEPT MOTORCYCLE")</f>
        <v>OPEN-ALL EXCEPT MOTORCYCLE</v>
      </c>
      <c r="C7" s="16">
        <f>IFERROR(__xludf.DUMMYFUNCTION("""COMPUTED_VALUE"""),58599.0)</f>
        <v>58599</v>
      </c>
      <c r="D7" s="16">
        <f>IFERROR(__xludf.DUMMYFUNCTION("""COMPUTED_VALUE"""),268.0)</f>
        <v>268</v>
      </c>
      <c r="E7" s="16">
        <f>IFERROR(__xludf.DUMMYFUNCTION("""COMPUTED_VALUE"""),281.0)</f>
        <v>281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18"/>
      <c r="B8" s="1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18"/>
      <c r="B9" s="19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18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17" t="str">
        <f>IFERROR(__xludf.DUMMYFUNCTION("IMPORTHTML(A1, ""table"", 3)"),"#N/A")</f>
        <v>#N/A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18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18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18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>
      <c r="A27" s="20" t="s">
        <v>466</v>
      </c>
      <c r="B27" s="21" t="s">
        <v>467</v>
      </c>
      <c r="C27" s="21">
        <v>1361.0</v>
      </c>
      <c r="D27" s="21">
        <v>966.0</v>
      </c>
      <c r="E27" s="21">
        <v>395.0</v>
      </c>
      <c r="F27" s="21">
        <v>6.0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>
      <c r="A28" s="20" t="s">
        <v>468</v>
      </c>
      <c r="B28" s="21" t="s">
        <v>469</v>
      </c>
      <c r="C28" s="21">
        <v>1559.0</v>
      </c>
      <c r="D28" s="21">
        <v>1006.0</v>
      </c>
      <c r="E28" s="21">
        <v>553.0</v>
      </c>
      <c r="F28" s="21">
        <v>1.0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>
      <c r="A29" s="20" t="s">
        <v>470</v>
      </c>
      <c r="B29" s="21" t="s">
        <v>471</v>
      </c>
      <c r="C29" s="21">
        <v>597.0</v>
      </c>
      <c r="D29" s="21">
        <v>367.0</v>
      </c>
      <c r="E29" s="21">
        <v>230.0</v>
      </c>
      <c r="F29" s="21">
        <v>2.0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>
      <c r="A30" s="20" t="s">
        <v>472</v>
      </c>
      <c r="B30" s="21" t="s">
        <v>473</v>
      </c>
      <c r="C30" s="21">
        <v>679.0</v>
      </c>
      <c r="D30" s="21">
        <v>532.0</v>
      </c>
      <c r="E30" s="21">
        <v>147.0</v>
      </c>
      <c r="F30" s="21">
        <v>5.0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>
      <c r="A31" s="20" t="s">
        <v>474</v>
      </c>
      <c r="B31" s="21" t="s">
        <v>475</v>
      </c>
      <c r="C31" s="21">
        <v>803.0</v>
      </c>
      <c r="D31" s="21">
        <v>512.0</v>
      </c>
      <c r="E31" s="21">
        <v>291.0</v>
      </c>
      <c r="F31" s="21">
        <v>8.0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>
      <c r="A37" s="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>
      <c r="A38" s="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>
      <c r="A46" s="18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>
      <c r="A47" s="1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>
      <c r="A48" s="1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>
      <c r="A49" s="18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>
      <c r="A50" s="18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>
      <c r="A51" s="1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>
      <c r="A53" s="18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>
      <c r="A54" s="18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>
      <c r="A55" s="18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>
      <c r="A56" s="18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>
      <c r="A57" s="18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>
      <c r="A58" s="18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>
      <c r="A60" s="1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>
      <c r="A61" s="1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>
      <c r="A62" s="18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>
      <c r="A63" s="18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>
      <c r="A64" s="18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>
      <c r="A65" s="18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>
      <c r="A66" s="18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>
      <c r="A67" s="18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>
      <c r="A68" s="18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>
      <c r="A69" s="18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>
      <c r="A70" s="18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>
      <c r="A71" s="18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>
      <c r="A72" s="18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>
      <c r="A73" s="18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>
      <c r="A74" s="18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>
      <c r="A75" s="18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>
      <c r="A76" s="18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>
      <c r="A77" s="18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>
      <c r="A78" s="18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>
      <c r="A79" s="18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>
      <c r="A80" s="18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>
      <c r="A81" s="18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>
      <c r="A82" s="18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>
      <c r="A83" s="18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>
      <c r="A84" s="18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>
      <c r="A85" s="18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>
      <c r="A86" s="18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>
      <c r="A87" s="18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>
      <c r="A88" s="18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>
      <c r="A89" s="18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>
      <c r="A90" s="18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>
      <c r="A92" s="18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>
      <c r="A93" s="18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>
      <c r="A95" s="18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>
      <c r="A96" s="18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>
      <c r="A97" s="18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>
      <c r="A98" s="18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>
      <c r="A99" s="18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>
      <c r="A100" s="18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22" t="s">
        <v>476</v>
      </c>
    </row>
    <row r="2">
      <c r="A2" t="str">
        <f>IFERROR(__xludf.DUMMYFUNCTION("IMPORTHTML(A1, ""table"", 1)"),"#N/A")</f>
        <v>#N/A</v>
      </c>
    </row>
    <row r="11">
      <c r="B11">
        <v>1690.0</v>
      </c>
      <c r="C11">
        <v>57301.0</v>
      </c>
      <c r="D11">
        <v>2229.0</v>
      </c>
      <c r="E11">
        <v>1684.0</v>
      </c>
      <c r="F11">
        <v>6.0</v>
      </c>
    </row>
    <row r="12">
      <c r="B12">
        <v>1073.0</v>
      </c>
      <c r="C12">
        <v>59889.0</v>
      </c>
      <c r="D12">
        <v>1367.0</v>
      </c>
      <c r="E12">
        <v>1069.0</v>
      </c>
      <c r="F12">
        <v>4.0</v>
      </c>
    </row>
    <row r="13">
      <c r="B13">
        <v>355.0</v>
      </c>
      <c r="C13">
        <v>6302.0</v>
      </c>
      <c r="D13">
        <v>430.0</v>
      </c>
      <c r="E13">
        <v>353.0</v>
      </c>
      <c r="F13">
        <v>2.0</v>
      </c>
    </row>
    <row r="14">
      <c r="A14">
        <v>192.0</v>
      </c>
      <c r="C14">
        <v>42303.0</v>
      </c>
      <c r="D14">
        <v>340.0</v>
      </c>
      <c r="E14">
        <v>186.0</v>
      </c>
      <c r="F14">
        <v>6.0</v>
      </c>
    </row>
    <row r="15">
      <c r="A15">
        <v>361.0</v>
      </c>
      <c r="C15">
        <v>60000.0</v>
      </c>
      <c r="D15">
        <v>584.0</v>
      </c>
      <c r="E15">
        <v>356.0</v>
      </c>
      <c r="F15">
        <v>5.0</v>
      </c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2.75"/>
  <cols>
    <col customWidth="1" min="1" max="1" width="43.71"/>
    <col customWidth="1" min="2" max="2" width="17.29"/>
    <col customWidth="1" min="3" max="3" width="36.0"/>
    <col customWidth="1" min="4" max="4" width="17.14"/>
    <col customWidth="1" min="5" max="8" width="17.29"/>
    <col customWidth="1" min="9" max="9" width="17.14"/>
    <col customWidth="1" min="10" max="19" width="17.29"/>
  </cols>
  <sheetData>
    <row r="1">
      <c r="A1" s="9" t="s">
        <v>0</v>
      </c>
      <c r="B1" s="23" t="s">
        <v>1</v>
      </c>
      <c r="C1" s="9" t="s">
        <v>3</v>
      </c>
      <c r="D1" s="13" t="s">
        <v>4</v>
      </c>
      <c r="E1" s="20" t="s">
        <v>5</v>
      </c>
      <c r="F1" s="13" t="s">
        <v>6</v>
      </c>
      <c r="G1" s="13" t="s">
        <v>7</v>
      </c>
      <c r="H1" s="24" t="s">
        <v>477</v>
      </c>
      <c r="I1" s="24" t="s">
        <v>478</v>
      </c>
      <c r="J1" s="24" t="s">
        <v>479</v>
      </c>
      <c r="K1" s="24" t="s">
        <v>480</v>
      </c>
      <c r="L1" s="24" t="s">
        <v>481</v>
      </c>
      <c r="M1" s="24" t="s">
        <v>482</v>
      </c>
      <c r="N1" s="24" t="s">
        <v>483</v>
      </c>
      <c r="O1" s="24" t="s">
        <v>484</v>
      </c>
    </row>
    <row r="2">
      <c r="A2" s="9" t="s">
        <v>191</v>
      </c>
      <c r="B2" s="7">
        <v>41507.0</v>
      </c>
      <c r="C2" s="9" t="s">
        <v>485</v>
      </c>
      <c r="D2" s="13">
        <v>366.0</v>
      </c>
      <c r="E2" s="20">
        <v>76223.0</v>
      </c>
      <c r="F2" s="13">
        <v>596.0</v>
      </c>
      <c r="G2" s="13">
        <v>360.0</v>
      </c>
      <c r="H2" s="24">
        <v>0.78</v>
      </c>
      <c r="I2" s="24">
        <v>0.2</v>
      </c>
      <c r="J2" s="24">
        <v>0.02</v>
      </c>
      <c r="K2" s="24">
        <v>0.0</v>
      </c>
      <c r="L2" s="24">
        <v>0.0</v>
      </c>
      <c r="M2" s="24">
        <v>0.0</v>
      </c>
      <c r="N2" s="24">
        <v>0.0</v>
      </c>
      <c r="O2" s="24">
        <v>0.0</v>
      </c>
    </row>
    <row r="3">
      <c r="A3" s="9" t="s">
        <v>191</v>
      </c>
      <c r="B3" s="7">
        <v>41507.0</v>
      </c>
      <c r="C3" s="9" t="s">
        <v>486</v>
      </c>
      <c r="D3" s="13">
        <v>375.0</v>
      </c>
      <c r="E3" s="20">
        <v>76607.0</v>
      </c>
      <c r="F3" s="13">
        <v>627.0</v>
      </c>
      <c r="G3" s="13">
        <v>371.0</v>
      </c>
      <c r="H3" s="24">
        <v>0.64</v>
      </c>
      <c r="I3" s="24">
        <v>0.24</v>
      </c>
      <c r="J3" s="24">
        <v>0.05</v>
      </c>
      <c r="K3" s="24">
        <v>0.03</v>
      </c>
      <c r="L3" s="24">
        <v>0.02</v>
      </c>
      <c r="M3" s="24">
        <v>0.02</v>
      </c>
      <c r="N3" s="24">
        <v>0.0</v>
      </c>
      <c r="O3" s="24">
        <v>0.0</v>
      </c>
    </row>
    <row r="4">
      <c r="A4" s="9" t="s">
        <v>191</v>
      </c>
      <c r="B4" s="7">
        <v>41507.0</v>
      </c>
      <c r="C4" s="9" t="s">
        <v>487</v>
      </c>
      <c r="D4" s="13">
        <v>491.0</v>
      </c>
      <c r="E4" s="20">
        <v>1722.0</v>
      </c>
      <c r="F4" s="13">
        <v>615.0</v>
      </c>
      <c r="G4" s="13">
        <v>449.0</v>
      </c>
      <c r="H4" s="24">
        <v>0.06</v>
      </c>
      <c r="I4" s="24">
        <v>0.06</v>
      </c>
      <c r="J4" s="24">
        <v>0.11</v>
      </c>
      <c r="K4" s="24">
        <v>0.14</v>
      </c>
      <c r="L4" s="24">
        <v>0.17</v>
      </c>
      <c r="M4" s="24">
        <v>0.11</v>
      </c>
      <c r="N4" s="24">
        <v>0.09</v>
      </c>
      <c r="O4" s="24">
        <v>0.26</v>
      </c>
    </row>
    <row r="5">
      <c r="A5" s="9" t="s">
        <v>191</v>
      </c>
      <c r="B5" s="7">
        <v>41507.0</v>
      </c>
      <c r="C5" s="9" t="s">
        <v>488</v>
      </c>
      <c r="D5" s="13">
        <v>263.0</v>
      </c>
      <c r="E5" s="20">
        <v>71001.0</v>
      </c>
      <c r="F5" s="13">
        <v>385.0</v>
      </c>
      <c r="G5" s="13">
        <v>257.0</v>
      </c>
      <c r="H5" s="24">
        <v>0.72</v>
      </c>
      <c r="I5" s="24">
        <v>0.24</v>
      </c>
      <c r="J5" s="24">
        <v>0.03</v>
      </c>
      <c r="K5" s="24">
        <v>0.0</v>
      </c>
      <c r="L5" s="24">
        <v>0.01</v>
      </c>
      <c r="M5" s="24">
        <v>0.0</v>
      </c>
      <c r="N5" s="24">
        <v>0.0</v>
      </c>
      <c r="O5" s="24">
        <v>0.0</v>
      </c>
    </row>
    <row r="6">
      <c r="A6" s="9" t="s">
        <v>191</v>
      </c>
      <c r="B6" s="7">
        <v>41507.0</v>
      </c>
      <c r="C6" s="9" t="s">
        <v>489</v>
      </c>
      <c r="D6" s="13">
        <v>264.0</v>
      </c>
      <c r="E6" s="20">
        <v>79223.0</v>
      </c>
      <c r="F6" s="13">
        <v>385.0</v>
      </c>
      <c r="G6" s="13">
        <v>264.0</v>
      </c>
      <c r="H6" s="24">
        <v>0.72</v>
      </c>
      <c r="I6" s="24">
        <v>0.16</v>
      </c>
      <c r="J6" s="24">
        <v>0.07</v>
      </c>
      <c r="K6" s="24">
        <v>0.03</v>
      </c>
      <c r="L6" s="24">
        <v>0.02</v>
      </c>
      <c r="M6" s="24">
        <v>0.0</v>
      </c>
      <c r="N6" s="24">
        <v>0.0</v>
      </c>
      <c r="O6" s="24">
        <v>0.0</v>
      </c>
    </row>
    <row r="7">
      <c r="A7" s="9" t="s">
        <v>192</v>
      </c>
      <c r="B7" s="7">
        <v>41493.0</v>
      </c>
      <c r="C7" s="9" t="s">
        <v>485</v>
      </c>
      <c r="D7" s="13">
        <v>373.0</v>
      </c>
      <c r="E7" s="20">
        <v>75556.0</v>
      </c>
      <c r="F7" s="13">
        <v>754.0</v>
      </c>
      <c r="G7" s="13">
        <v>371.0</v>
      </c>
      <c r="H7" s="24">
        <v>0.78</v>
      </c>
      <c r="I7" s="24">
        <v>0.2</v>
      </c>
      <c r="J7" s="24">
        <v>0.02</v>
      </c>
      <c r="K7" s="24">
        <v>0.0</v>
      </c>
      <c r="L7" s="24">
        <v>0.0</v>
      </c>
      <c r="M7" s="24">
        <v>0.0</v>
      </c>
      <c r="N7" s="24">
        <v>0.0</v>
      </c>
      <c r="O7" s="24">
        <v>0.0</v>
      </c>
    </row>
    <row r="8">
      <c r="A8" s="9" t="s">
        <v>192</v>
      </c>
      <c r="B8" s="7">
        <v>41493.0</v>
      </c>
      <c r="C8" s="9" t="s">
        <v>486</v>
      </c>
      <c r="D8" s="13">
        <v>380.0</v>
      </c>
      <c r="E8" s="20">
        <v>77600.0</v>
      </c>
      <c r="F8" s="13">
        <v>682.0</v>
      </c>
      <c r="G8" s="13">
        <v>373.0</v>
      </c>
      <c r="H8" s="24">
        <v>0.64</v>
      </c>
      <c r="I8" s="24">
        <v>0.24</v>
      </c>
      <c r="J8" s="24">
        <v>0.05</v>
      </c>
      <c r="K8" s="24">
        <v>0.03</v>
      </c>
      <c r="L8" s="24">
        <v>0.02</v>
      </c>
      <c r="M8" s="24">
        <v>0.02</v>
      </c>
      <c r="N8" s="24">
        <v>0.0</v>
      </c>
      <c r="O8" s="24">
        <v>0.0</v>
      </c>
    </row>
    <row r="9">
      <c r="A9" s="9" t="s">
        <v>192</v>
      </c>
      <c r="B9" s="7">
        <v>41493.0</v>
      </c>
      <c r="C9" s="9" t="s">
        <v>487</v>
      </c>
      <c r="D9" s="13">
        <v>482.0</v>
      </c>
      <c r="E9" s="20">
        <v>1792.0</v>
      </c>
      <c r="F9" s="13">
        <v>568.0</v>
      </c>
      <c r="G9" s="13">
        <v>481.0</v>
      </c>
      <c r="H9" s="24">
        <v>0.06</v>
      </c>
      <c r="I9" s="24">
        <v>0.06</v>
      </c>
      <c r="J9" s="24">
        <v>0.11</v>
      </c>
      <c r="K9" s="24">
        <v>0.14</v>
      </c>
      <c r="L9" s="24">
        <v>0.17</v>
      </c>
      <c r="M9" s="24">
        <v>0.11</v>
      </c>
      <c r="N9" s="24">
        <v>0.09</v>
      </c>
      <c r="O9" s="24">
        <v>0.26</v>
      </c>
    </row>
    <row r="10">
      <c r="A10" s="9" t="s">
        <v>192</v>
      </c>
      <c r="B10" s="7">
        <v>41493.0</v>
      </c>
      <c r="C10" s="9" t="s">
        <v>488</v>
      </c>
      <c r="D10" s="13">
        <v>258.0</v>
      </c>
      <c r="E10" s="20">
        <v>68251.0</v>
      </c>
      <c r="F10" s="13">
        <v>364.0</v>
      </c>
      <c r="G10" s="13">
        <v>257.0</v>
      </c>
      <c r="H10" s="24">
        <v>0.72</v>
      </c>
      <c r="I10" s="24">
        <v>0.24</v>
      </c>
      <c r="J10" s="24">
        <v>0.03</v>
      </c>
      <c r="K10" s="24">
        <v>0.0</v>
      </c>
      <c r="L10" s="24">
        <v>0.01</v>
      </c>
      <c r="M10" s="24">
        <v>0.0</v>
      </c>
      <c r="N10" s="24">
        <v>0.0</v>
      </c>
      <c r="O10" s="24">
        <v>0.0</v>
      </c>
    </row>
    <row r="11">
      <c r="A11" s="9" t="s">
        <v>192</v>
      </c>
      <c r="B11" s="7">
        <v>41493.0</v>
      </c>
      <c r="C11" s="9" t="s">
        <v>489</v>
      </c>
      <c r="D11" s="13">
        <v>264.0</v>
      </c>
      <c r="E11" s="20">
        <v>77989.0</v>
      </c>
      <c r="F11" s="13">
        <v>407.0</v>
      </c>
      <c r="G11" s="13">
        <v>261.0</v>
      </c>
      <c r="H11" s="24">
        <v>0.72</v>
      </c>
      <c r="I11" s="24">
        <v>0.16</v>
      </c>
      <c r="J11" s="24">
        <v>0.07</v>
      </c>
      <c r="K11" s="24">
        <v>0.03</v>
      </c>
      <c r="L11" s="24">
        <v>0.02</v>
      </c>
      <c r="M11" s="24">
        <v>0.0</v>
      </c>
      <c r="N11" s="24">
        <v>0.0</v>
      </c>
      <c r="O11" s="24">
        <v>0.0</v>
      </c>
    </row>
    <row r="12">
      <c r="A12" s="9" t="s">
        <v>193</v>
      </c>
      <c r="B12" s="7">
        <v>41472.0</v>
      </c>
      <c r="C12" s="9" t="s">
        <v>485</v>
      </c>
      <c r="D12" s="13">
        <v>334.0</v>
      </c>
      <c r="E12" s="20">
        <v>73989.0</v>
      </c>
      <c r="F12" s="13">
        <v>621.0</v>
      </c>
      <c r="G12" s="13">
        <v>332.0</v>
      </c>
      <c r="H12" s="24">
        <v>0.78</v>
      </c>
      <c r="I12" s="24">
        <v>0.2</v>
      </c>
      <c r="J12" s="24">
        <v>0.02</v>
      </c>
      <c r="K12" s="24">
        <v>0.0</v>
      </c>
      <c r="L12" s="24">
        <v>0.0</v>
      </c>
      <c r="M12" s="24">
        <v>0.0</v>
      </c>
      <c r="N12" s="24">
        <v>0.0</v>
      </c>
      <c r="O12" s="24">
        <v>0.0</v>
      </c>
    </row>
    <row r="13">
      <c r="A13" s="9" t="s">
        <v>193</v>
      </c>
      <c r="B13" s="7">
        <v>41472.0</v>
      </c>
      <c r="C13" s="9" t="s">
        <v>486</v>
      </c>
      <c r="D13" s="13">
        <v>303.0</v>
      </c>
      <c r="E13" s="20">
        <v>76389.0</v>
      </c>
      <c r="F13" s="13">
        <v>574.0</v>
      </c>
      <c r="G13" s="13">
        <v>301.0</v>
      </c>
      <c r="H13" s="24">
        <v>0.64</v>
      </c>
      <c r="I13" s="24">
        <v>0.24</v>
      </c>
      <c r="J13" s="24">
        <v>0.05</v>
      </c>
      <c r="K13" s="24">
        <v>0.03</v>
      </c>
      <c r="L13" s="24">
        <v>0.02</v>
      </c>
      <c r="M13" s="24">
        <v>0.02</v>
      </c>
      <c r="N13" s="24">
        <v>0.0</v>
      </c>
      <c r="O13" s="24">
        <v>0.0</v>
      </c>
    </row>
    <row r="14">
      <c r="A14" s="9" t="s">
        <v>193</v>
      </c>
      <c r="B14" s="7">
        <v>41472.0</v>
      </c>
      <c r="C14" s="9" t="s">
        <v>487</v>
      </c>
      <c r="D14" s="13">
        <v>526.0</v>
      </c>
      <c r="E14" s="20">
        <v>1712.0</v>
      </c>
      <c r="F14" s="13">
        <v>652.0</v>
      </c>
      <c r="G14" s="13">
        <v>516.0</v>
      </c>
      <c r="H14" s="24">
        <v>0.06</v>
      </c>
      <c r="I14" s="24">
        <v>0.06</v>
      </c>
      <c r="J14" s="24">
        <v>0.11</v>
      </c>
      <c r="K14" s="24">
        <v>0.14</v>
      </c>
      <c r="L14" s="24">
        <v>0.17</v>
      </c>
      <c r="M14" s="24">
        <v>0.11</v>
      </c>
      <c r="N14" s="24">
        <v>0.09</v>
      </c>
      <c r="O14" s="24">
        <v>0.26</v>
      </c>
    </row>
    <row r="15">
      <c r="A15" s="9" t="s">
        <v>193</v>
      </c>
      <c r="B15" s="7">
        <v>41472.0</v>
      </c>
      <c r="C15" s="9" t="s">
        <v>488</v>
      </c>
      <c r="D15" s="13">
        <v>232.0</v>
      </c>
      <c r="E15" s="20">
        <v>65036.0</v>
      </c>
      <c r="F15" s="13">
        <v>335.0</v>
      </c>
      <c r="G15" s="13">
        <v>226.0</v>
      </c>
      <c r="H15" s="24">
        <v>0.72</v>
      </c>
      <c r="I15" s="24">
        <v>0.24</v>
      </c>
      <c r="J15" s="24">
        <v>0.03</v>
      </c>
      <c r="K15" s="24">
        <v>0.0</v>
      </c>
      <c r="L15" s="24">
        <v>0.01</v>
      </c>
      <c r="M15" s="24">
        <v>0.0</v>
      </c>
      <c r="N15" s="24">
        <v>0.0</v>
      </c>
      <c r="O15" s="24">
        <v>0.0</v>
      </c>
    </row>
    <row r="16">
      <c r="A16" s="9" t="s">
        <v>193</v>
      </c>
      <c r="B16" s="7">
        <v>41472.0</v>
      </c>
      <c r="C16" s="9" t="s">
        <v>489</v>
      </c>
      <c r="D16" s="13">
        <v>240.0</v>
      </c>
      <c r="E16" s="20">
        <v>76802.0</v>
      </c>
      <c r="F16" s="13">
        <v>425.0</v>
      </c>
      <c r="G16" s="13">
        <v>237.0</v>
      </c>
      <c r="H16" s="24">
        <v>0.72</v>
      </c>
      <c r="I16" s="24">
        <v>0.16</v>
      </c>
      <c r="J16" s="24">
        <v>0.07</v>
      </c>
      <c r="K16" s="24">
        <v>0.03</v>
      </c>
      <c r="L16" s="24">
        <v>0.02</v>
      </c>
      <c r="M16" s="24">
        <v>0.0</v>
      </c>
      <c r="N16" s="24">
        <v>0.0</v>
      </c>
      <c r="O16" s="24">
        <v>0.0</v>
      </c>
    </row>
    <row r="17">
      <c r="A17" s="9" t="s">
        <v>194</v>
      </c>
      <c r="B17" s="7">
        <v>41458.0</v>
      </c>
      <c r="C17" s="9" t="s">
        <v>485</v>
      </c>
      <c r="D17" s="13">
        <v>338.0</v>
      </c>
      <c r="E17" s="20">
        <v>73100.0</v>
      </c>
      <c r="F17" s="13">
        <v>716.0</v>
      </c>
      <c r="G17" s="13">
        <v>328.0</v>
      </c>
      <c r="H17" s="24">
        <v>0.78</v>
      </c>
      <c r="I17" s="24">
        <v>0.2</v>
      </c>
      <c r="J17" s="24">
        <v>0.02</v>
      </c>
      <c r="K17" s="24">
        <v>0.0</v>
      </c>
      <c r="L17" s="24">
        <v>0.0</v>
      </c>
      <c r="M17" s="24">
        <v>0.0</v>
      </c>
      <c r="N17" s="24">
        <v>0.0</v>
      </c>
      <c r="O17" s="24">
        <v>0.0</v>
      </c>
    </row>
    <row r="18">
      <c r="A18" s="9" t="s">
        <v>194</v>
      </c>
      <c r="B18" s="7">
        <v>41458.0</v>
      </c>
      <c r="C18" s="9" t="s">
        <v>486</v>
      </c>
      <c r="D18" s="13">
        <v>331.0</v>
      </c>
      <c r="E18" s="20">
        <v>77110.0</v>
      </c>
      <c r="F18" s="13">
        <v>652.0</v>
      </c>
      <c r="G18" s="13">
        <v>325.0</v>
      </c>
      <c r="H18" s="24">
        <v>0.64</v>
      </c>
      <c r="I18" s="24">
        <v>0.24</v>
      </c>
      <c r="J18" s="24">
        <v>0.05</v>
      </c>
      <c r="K18" s="24">
        <v>0.03</v>
      </c>
      <c r="L18" s="24">
        <v>0.02</v>
      </c>
      <c r="M18" s="24">
        <v>0.02</v>
      </c>
      <c r="N18" s="24">
        <v>0.0</v>
      </c>
      <c r="O18" s="24">
        <v>0.0</v>
      </c>
    </row>
    <row r="19">
      <c r="A19" s="9" t="s">
        <v>194</v>
      </c>
      <c r="B19" s="7">
        <v>41458.0</v>
      </c>
      <c r="C19" s="9" t="s">
        <v>487</v>
      </c>
      <c r="D19" s="13">
        <v>538.0</v>
      </c>
      <c r="E19" s="20">
        <v>1610.0</v>
      </c>
      <c r="F19" s="13">
        <v>679.0</v>
      </c>
      <c r="G19" s="13">
        <v>536.0</v>
      </c>
      <c r="H19" s="24">
        <v>0.06</v>
      </c>
      <c r="I19" s="24">
        <v>0.06</v>
      </c>
      <c r="J19" s="24">
        <v>0.11</v>
      </c>
      <c r="K19" s="24">
        <v>0.14</v>
      </c>
      <c r="L19" s="24">
        <v>0.17</v>
      </c>
      <c r="M19" s="24">
        <v>0.11</v>
      </c>
      <c r="N19" s="24">
        <v>0.09</v>
      </c>
      <c r="O19" s="24">
        <v>0.26</v>
      </c>
    </row>
    <row r="20">
      <c r="A20" s="9" t="s">
        <v>194</v>
      </c>
      <c r="B20" s="7">
        <v>41458.0</v>
      </c>
      <c r="C20" s="9" t="s">
        <v>488</v>
      </c>
      <c r="D20" s="13">
        <v>226.0</v>
      </c>
      <c r="E20" s="20">
        <v>61011.0</v>
      </c>
      <c r="F20" s="13">
        <v>301.0</v>
      </c>
      <c r="G20" s="13">
        <v>226.0</v>
      </c>
      <c r="H20" s="24">
        <v>0.72</v>
      </c>
      <c r="I20" s="24">
        <v>0.24</v>
      </c>
      <c r="J20" s="24">
        <v>0.03</v>
      </c>
      <c r="K20" s="24">
        <v>0.0</v>
      </c>
      <c r="L20" s="24">
        <v>0.01</v>
      </c>
      <c r="M20" s="24">
        <v>0.0</v>
      </c>
      <c r="N20" s="24">
        <v>0.0</v>
      </c>
      <c r="O20" s="24">
        <v>0.0</v>
      </c>
    </row>
    <row r="21">
      <c r="A21" s="9" t="s">
        <v>194</v>
      </c>
      <c r="B21" s="7">
        <v>41458.0</v>
      </c>
      <c r="C21" s="9" t="s">
        <v>489</v>
      </c>
      <c r="D21" s="13">
        <v>288.0</v>
      </c>
      <c r="E21" s="20">
        <v>77000.0</v>
      </c>
      <c r="F21" s="13">
        <v>485.0</v>
      </c>
      <c r="G21" s="13">
        <v>284.0</v>
      </c>
      <c r="H21" s="24">
        <v>0.72</v>
      </c>
      <c r="I21" s="24">
        <v>0.16</v>
      </c>
      <c r="J21" s="24">
        <v>0.07</v>
      </c>
      <c r="K21" s="24">
        <v>0.03</v>
      </c>
      <c r="L21" s="24">
        <v>0.02</v>
      </c>
      <c r="M21" s="24">
        <v>0.0</v>
      </c>
      <c r="N21" s="24">
        <v>0.0</v>
      </c>
      <c r="O21" s="24">
        <v>0.0</v>
      </c>
    </row>
    <row r="22">
      <c r="A22" s="9" t="s">
        <v>195</v>
      </c>
      <c r="B22" s="7">
        <v>41444.0</v>
      </c>
      <c r="C22" s="9" t="s">
        <v>485</v>
      </c>
      <c r="D22" s="13">
        <v>342.0</v>
      </c>
      <c r="E22" s="20">
        <v>69903.0</v>
      </c>
      <c r="F22" s="13">
        <v>788.0</v>
      </c>
      <c r="G22" s="13">
        <v>341.0</v>
      </c>
      <c r="H22" s="24">
        <v>0.78</v>
      </c>
      <c r="I22" s="24">
        <v>0.2</v>
      </c>
      <c r="J22" s="24">
        <v>0.02</v>
      </c>
      <c r="K22" s="24">
        <v>0.0</v>
      </c>
      <c r="L22" s="24">
        <v>0.0</v>
      </c>
      <c r="M22" s="24">
        <v>0.0</v>
      </c>
      <c r="N22" s="24">
        <v>0.0</v>
      </c>
      <c r="O22" s="24">
        <v>0.0</v>
      </c>
    </row>
    <row r="23">
      <c r="A23" s="9" t="s">
        <v>195</v>
      </c>
      <c r="B23" s="7">
        <v>41444.0</v>
      </c>
      <c r="C23" s="9" t="s">
        <v>486</v>
      </c>
      <c r="D23" s="13">
        <v>305.0</v>
      </c>
      <c r="E23" s="20">
        <v>81751.0</v>
      </c>
      <c r="F23" s="13">
        <v>734.0</v>
      </c>
      <c r="G23" s="13">
        <v>304.0</v>
      </c>
      <c r="H23" s="24">
        <v>0.64</v>
      </c>
      <c r="I23" s="24">
        <v>0.24</v>
      </c>
      <c r="J23" s="24">
        <v>0.05</v>
      </c>
      <c r="K23" s="24">
        <v>0.03</v>
      </c>
      <c r="L23" s="24">
        <v>0.02</v>
      </c>
      <c r="M23" s="24">
        <v>0.02</v>
      </c>
      <c r="N23" s="24">
        <v>0.0</v>
      </c>
      <c r="O23" s="24">
        <v>0.0</v>
      </c>
    </row>
    <row r="24">
      <c r="A24" s="9" t="s">
        <v>195</v>
      </c>
      <c r="B24" s="7">
        <v>41444.0</v>
      </c>
      <c r="C24" s="9" t="s">
        <v>487</v>
      </c>
      <c r="D24" s="13">
        <v>554.0</v>
      </c>
      <c r="E24" s="20">
        <v>1712.0</v>
      </c>
      <c r="F24" s="13">
        <v>647.0</v>
      </c>
      <c r="G24" s="13">
        <v>534.0</v>
      </c>
      <c r="H24" s="24">
        <v>0.06</v>
      </c>
      <c r="I24" s="24">
        <v>0.06</v>
      </c>
      <c r="J24" s="24">
        <v>0.11</v>
      </c>
      <c r="K24" s="24">
        <v>0.14</v>
      </c>
      <c r="L24" s="24">
        <v>0.17</v>
      </c>
      <c r="M24" s="24">
        <v>0.11</v>
      </c>
      <c r="N24" s="24">
        <v>0.09</v>
      </c>
      <c r="O24" s="24">
        <v>0.26</v>
      </c>
    </row>
    <row r="25">
      <c r="A25" s="9" t="s">
        <v>195</v>
      </c>
      <c r="B25" s="7">
        <v>41444.0</v>
      </c>
      <c r="C25" s="9" t="s">
        <v>488</v>
      </c>
      <c r="D25" s="13">
        <v>227.0</v>
      </c>
      <c r="E25" s="20">
        <v>59001.0</v>
      </c>
      <c r="F25" s="13">
        <v>289.0</v>
      </c>
      <c r="G25" s="13">
        <v>221.0</v>
      </c>
      <c r="H25" s="24">
        <v>0.72</v>
      </c>
      <c r="I25" s="24">
        <v>0.24</v>
      </c>
      <c r="J25" s="24">
        <v>0.03</v>
      </c>
      <c r="K25" s="24">
        <v>0.0</v>
      </c>
      <c r="L25" s="24">
        <v>0.01</v>
      </c>
      <c r="M25" s="24">
        <v>0.0</v>
      </c>
      <c r="N25" s="24">
        <v>0.0</v>
      </c>
      <c r="O25" s="24">
        <v>0.0</v>
      </c>
    </row>
    <row r="26">
      <c r="A26" s="9" t="s">
        <v>195</v>
      </c>
      <c r="B26" s="7">
        <v>41444.0</v>
      </c>
      <c r="C26" s="9" t="s">
        <v>489</v>
      </c>
      <c r="D26" s="13">
        <v>251.0</v>
      </c>
      <c r="E26" s="20">
        <v>83001.0</v>
      </c>
      <c r="F26" s="13">
        <v>466.0</v>
      </c>
      <c r="G26" s="13">
        <v>250.0</v>
      </c>
      <c r="H26" s="24">
        <v>0.72</v>
      </c>
      <c r="I26" s="24">
        <v>0.16</v>
      </c>
      <c r="J26" s="24">
        <v>0.07</v>
      </c>
      <c r="K26" s="24">
        <v>0.03</v>
      </c>
      <c r="L26" s="24">
        <v>0.02</v>
      </c>
      <c r="M26" s="24">
        <v>0.0</v>
      </c>
      <c r="N26" s="24">
        <v>0.0</v>
      </c>
      <c r="O26" s="24">
        <v>0.0</v>
      </c>
    </row>
    <row r="27">
      <c r="A27" s="9" t="s">
        <v>196</v>
      </c>
      <c r="B27" s="7">
        <v>41430.0</v>
      </c>
      <c r="C27" s="9" t="s">
        <v>485</v>
      </c>
      <c r="D27" s="13">
        <v>341.0</v>
      </c>
      <c r="E27" s="20">
        <v>67301.0</v>
      </c>
      <c r="F27" s="13">
        <v>855.0</v>
      </c>
      <c r="G27" s="13">
        <v>336.0</v>
      </c>
      <c r="H27" s="24">
        <v>0.78</v>
      </c>
      <c r="I27" s="24">
        <v>0.2</v>
      </c>
      <c r="J27" s="24">
        <v>0.02</v>
      </c>
      <c r="K27" s="24">
        <v>0.0</v>
      </c>
      <c r="L27" s="24">
        <v>0.0</v>
      </c>
      <c r="M27" s="24">
        <v>0.0</v>
      </c>
      <c r="N27" s="24">
        <v>0.0</v>
      </c>
      <c r="O27" s="24">
        <v>0.0</v>
      </c>
    </row>
    <row r="28">
      <c r="A28" s="9" t="s">
        <v>196</v>
      </c>
      <c r="B28" s="7">
        <v>41430.0</v>
      </c>
      <c r="C28" s="9" t="s">
        <v>486</v>
      </c>
      <c r="D28" s="13">
        <v>302.0</v>
      </c>
      <c r="E28" s="20">
        <v>75000.0</v>
      </c>
      <c r="F28" s="13">
        <v>732.0</v>
      </c>
      <c r="G28" s="13">
        <v>274.0</v>
      </c>
      <c r="H28" s="24">
        <v>0.64</v>
      </c>
      <c r="I28" s="24">
        <v>0.24</v>
      </c>
      <c r="J28" s="24">
        <v>0.05</v>
      </c>
      <c r="K28" s="24">
        <v>0.03</v>
      </c>
      <c r="L28" s="24">
        <v>0.02</v>
      </c>
      <c r="M28" s="24">
        <v>0.02</v>
      </c>
      <c r="N28" s="24">
        <v>0.0</v>
      </c>
      <c r="O28" s="24">
        <v>0.0</v>
      </c>
    </row>
    <row r="29">
      <c r="A29" s="9" t="s">
        <v>196</v>
      </c>
      <c r="B29" s="7">
        <v>41430.0</v>
      </c>
      <c r="C29" s="9" t="s">
        <v>487</v>
      </c>
      <c r="D29" s="13">
        <v>511.0</v>
      </c>
      <c r="E29" s="20">
        <v>1701.0</v>
      </c>
      <c r="F29" s="13">
        <v>616.0</v>
      </c>
      <c r="G29" s="13">
        <v>479.0</v>
      </c>
      <c r="H29" s="24">
        <v>0.06</v>
      </c>
      <c r="I29" s="24">
        <v>0.06</v>
      </c>
      <c r="J29" s="24">
        <v>0.11</v>
      </c>
      <c r="K29" s="24">
        <v>0.14</v>
      </c>
      <c r="L29" s="24">
        <v>0.17</v>
      </c>
      <c r="M29" s="24">
        <v>0.11</v>
      </c>
      <c r="N29" s="24">
        <v>0.09</v>
      </c>
      <c r="O29" s="24">
        <v>0.26</v>
      </c>
    </row>
    <row r="30">
      <c r="A30" s="9" t="s">
        <v>196</v>
      </c>
      <c r="B30" s="7">
        <v>41430.0</v>
      </c>
      <c r="C30" s="9" t="s">
        <v>488</v>
      </c>
      <c r="D30" s="13">
        <v>227.0</v>
      </c>
      <c r="E30" s="20">
        <v>57989.0</v>
      </c>
      <c r="F30" s="13">
        <v>292.0</v>
      </c>
      <c r="G30" s="13">
        <v>226.0</v>
      </c>
      <c r="H30" s="24">
        <v>0.72</v>
      </c>
      <c r="I30" s="24">
        <v>0.24</v>
      </c>
      <c r="J30" s="24">
        <v>0.03</v>
      </c>
      <c r="K30" s="24">
        <v>0.0</v>
      </c>
      <c r="L30" s="24">
        <v>0.01</v>
      </c>
      <c r="M30" s="24">
        <v>0.0</v>
      </c>
      <c r="N30" s="24">
        <v>0.0</v>
      </c>
      <c r="O30" s="24">
        <v>0.0</v>
      </c>
    </row>
    <row r="31">
      <c r="A31" s="9" t="s">
        <v>196</v>
      </c>
      <c r="B31" s="7">
        <v>41430.0</v>
      </c>
      <c r="C31" s="9" t="s">
        <v>489</v>
      </c>
      <c r="D31" s="13">
        <v>239.0</v>
      </c>
      <c r="E31" s="20">
        <v>76000.0</v>
      </c>
      <c r="F31" s="13">
        <v>534.0</v>
      </c>
      <c r="G31" s="13">
        <v>189.0</v>
      </c>
      <c r="H31" s="24">
        <v>0.72</v>
      </c>
      <c r="I31" s="24">
        <v>0.16</v>
      </c>
      <c r="J31" s="24">
        <v>0.07</v>
      </c>
      <c r="K31" s="24">
        <v>0.03</v>
      </c>
      <c r="L31" s="24">
        <v>0.02</v>
      </c>
      <c r="M31" s="24">
        <v>0.0</v>
      </c>
      <c r="N31" s="24">
        <v>0.0</v>
      </c>
      <c r="O31" s="24">
        <v>0.0</v>
      </c>
    </row>
    <row r="32">
      <c r="B32" s="25"/>
      <c r="D32" s="10"/>
      <c r="E32" s="18"/>
      <c r="F32" s="10"/>
      <c r="G32" s="10"/>
      <c r="H32" s="26"/>
      <c r="I32" s="26"/>
      <c r="J32" s="26"/>
      <c r="K32" s="26"/>
      <c r="L32" s="26"/>
      <c r="M32" s="26"/>
      <c r="N32" s="26"/>
      <c r="O32" s="26"/>
    </row>
    <row r="33">
      <c r="B33" s="25"/>
      <c r="D33" s="10"/>
      <c r="E33" s="18"/>
      <c r="F33" s="10"/>
      <c r="G33" s="10"/>
      <c r="H33" s="26"/>
      <c r="I33" s="26"/>
      <c r="J33" s="26"/>
      <c r="K33" s="26"/>
      <c r="L33" s="26"/>
      <c r="M33" s="26"/>
      <c r="N33" s="26"/>
      <c r="O33" s="26"/>
    </row>
    <row r="34">
      <c r="B34" s="25"/>
      <c r="D34" s="10"/>
      <c r="E34" s="18"/>
      <c r="F34" s="10"/>
      <c r="G34" s="10"/>
      <c r="H34" s="26"/>
      <c r="I34" s="26"/>
      <c r="J34" s="26"/>
      <c r="K34" s="26"/>
      <c r="L34" s="26"/>
      <c r="M34" s="26"/>
      <c r="N34" s="26"/>
      <c r="O34" s="26"/>
    </row>
    <row r="35">
      <c r="B35" s="25"/>
      <c r="D35" s="10"/>
      <c r="E35" s="18"/>
      <c r="F35" s="10"/>
      <c r="G35" s="10"/>
      <c r="H35" s="26"/>
      <c r="I35" s="26"/>
      <c r="J35" s="26"/>
      <c r="K35" s="26"/>
      <c r="L35" s="26"/>
      <c r="M35" s="26"/>
      <c r="N35" s="26"/>
      <c r="O35" s="26"/>
    </row>
    <row r="36">
      <c r="B36" s="25"/>
      <c r="D36" s="10"/>
      <c r="E36" s="18"/>
      <c r="F36" s="10"/>
      <c r="G36" s="10"/>
      <c r="H36" s="26"/>
      <c r="I36" s="26"/>
      <c r="J36" s="26"/>
      <c r="K36" s="26"/>
      <c r="L36" s="26"/>
      <c r="M36" s="26"/>
      <c r="N36" s="26"/>
      <c r="O36" s="26"/>
    </row>
    <row r="37">
      <c r="B37" s="25"/>
      <c r="D37" s="10"/>
      <c r="E37" s="18"/>
      <c r="F37" s="10"/>
      <c r="G37" s="10"/>
      <c r="H37" s="26"/>
      <c r="I37" s="26"/>
      <c r="J37" s="26"/>
      <c r="K37" s="26"/>
      <c r="L37" s="26"/>
      <c r="M37" s="26"/>
      <c r="N37" s="26"/>
      <c r="O37" s="26"/>
    </row>
    <row r="38">
      <c r="B38" s="25"/>
      <c r="D38" s="10"/>
      <c r="E38" s="18"/>
      <c r="F38" s="10"/>
      <c r="G38" s="10"/>
      <c r="H38" s="26"/>
      <c r="I38" s="26"/>
      <c r="J38" s="26"/>
      <c r="K38" s="26"/>
      <c r="L38" s="26"/>
      <c r="M38" s="26"/>
      <c r="N38" s="26"/>
      <c r="O38" s="26"/>
    </row>
    <row r="39">
      <c r="B39" s="25"/>
      <c r="D39" s="10"/>
      <c r="E39" s="18"/>
      <c r="F39" s="10"/>
      <c r="G39" s="10"/>
      <c r="H39" s="26"/>
      <c r="I39" s="26"/>
      <c r="J39" s="26"/>
      <c r="K39" s="26"/>
      <c r="L39" s="26"/>
      <c r="M39" s="26"/>
      <c r="N39" s="26"/>
      <c r="O39" s="26"/>
    </row>
    <row r="40">
      <c r="B40" s="25"/>
      <c r="D40" s="10"/>
      <c r="E40" s="18"/>
      <c r="F40" s="10"/>
      <c r="G40" s="10"/>
      <c r="H40" s="26"/>
      <c r="I40" s="26"/>
      <c r="J40" s="26"/>
      <c r="K40" s="26"/>
      <c r="L40" s="26"/>
      <c r="M40" s="26"/>
      <c r="N40" s="26"/>
      <c r="O40" s="26"/>
    </row>
    <row r="41">
      <c r="B41" s="25"/>
      <c r="D41" s="10"/>
      <c r="E41" s="18"/>
      <c r="F41" s="10"/>
      <c r="G41" s="10"/>
      <c r="H41" s="26"/>
      <c r="I41" s="26"/>
      <c r="J41" s="26"/>
      <c r="K41" s="26"/>
      <c r="L41" s="26"/>
      <c r="M41" s="26"/>
      <c r="N41" s="26"/>
      <c r="O41" s="26"/>
    </row>
    <row r="42">
      <c r="B42" s="25"/>
      <c r="D42" s="10"/>
      <c r="E42" s="18"/>
      <c r="F42" s="10"/>
      <c r="G42" s="10"/>
      <c r="H42" s="26"/>
      <c r="I42" s="26"/>
      <c r="J42" s="26"/>
      <c r="K42" s="26"/>
      <c r="L42" s="26"/>
      <c r="M42" s="26"/>
      <c r="N42" s="26"/>
      <c r="O42" s="26"/>
    </row>
    <row r="43">
      <c r="B43" s="25"/>
      <c r="D43" s="10"/>
      <c r="E43" s="18"/>
      <c r="F43" s="10"/>
      <c r="G43" s="10"/>
      <c r="H43" s="26"/>
      <c r="I43" s="26"/>
      <c r="J43" s="26"/>
      <c r="K43" s="26"/>
      <c r="L43" s="26"/>
      <c r="M43" s="26"/>
      <c r="N43" s="26"/>
      <c r="O43" s="26"/>
    </row>
    <row r="44">
      <c r="B44" s="25"/>
      <c r="D44" s="10"/>
      <c r="E44" s="18"/>
      <c r="F44" s="10"/>
      <c r="G44" s="10"/>
      <c r="H44" s="26"/>
      <c r="I44" s="26"/>
      <c r="J44" s="26"/>
      <c r="K44" s="26"/>
      <c r="L44" s="26"/>
      <c r="M44" s="26"/>
      <c r="N44" s="26"/>
      <c r="O44" s="26"/>
    </row>
    <row r="45">
      <c r="B45" s="25"/>
      <c r="D45" s="10"/>
      <c r="E45" s="18"/>
      <c r="F45" s="10"/>
      <c r="G45" s="10"/>
      <c r="H45" s="26"/>
      <c r="I45" s="26"/>
      <c r="J45" s="26"/>
      <c r="K45" s="26"/>
      <c r="L45" s="26"/>
      <c r="M45" s="26"/>
      <c r="N45" s="26"/>
      <c r="O45" s="26"/>
    </row>
    <row r="46">
      <c r="B46" s="25"/>
      <c r="D46" s="10"/>
      <c r="E46" s="18"/>
      <c r="F46" s="10"/>
      <c r="G46" s="10"/>
      <c r="H46" s="26"/>
      <c r="I46" s="26"/>
      <c r="J46" s="26"/>
      <c r="K46" s="26"/>
      <c r="L46" s="26"/>
      <c r="M46" s="26"/>
      <c r="N46" s="26"/>
      <c r="O46" s="26"/>
    </row>
    <row r="47">
      <c r="B47" s="25"/>
      <c r="D47" s="10"/>
      <c r="E47" s="18"/>
      <c r="F47" s="10"/>
      <c r="G47" s="10"/>
      <c r="H47" s="26"/>
      <c r="I47" s="26"/>
      <c r="J47" s="26"/>
      <c r="K47" s="26"/>
      <c r="L47" s="26"/>
      <c r="M47" s="26"/>
      <c r="N47" s="26"/>
      <c r="O47" s="26"/>
    </row>
    <row r="48">
      <c r="B48" s="25"/>
      <c r="D48" s="10"/>
      <c r="E48" s="18"/>
      <c r="F48" s="10"/>
      <c r="G48" s="10"/>
      <c r="H48" s="26"/>
      <c r="I48" s="26"/>
      <c r="J48" s="26"/>
      <c r="K48" s="26"/>
      <c r="L48" s="26"/>
      <c r="M48" s="26"/>
      <c r="N48" s="26"/>
      <c r="O48" s="26"/>
    </row>
    <row r="49">
      <c r="B49" s="25"/>
      <c r="D49" s="10"/>
      <c r="E49" s="18"/>
      <c r="F49" s="10"/>
      <c r="G49" s="10"/>
      <c r="H49" s="26"/>
      <c r="I49" s="26"/>
      <c r="J49" s="26"/>
      <c r="K49" s="26"/>
      <c r="L49" s="26"/>
      <c r="M49" s="26"/>
      <c r="N49" s="26"/>
      <c r="O49" s="26"/>
    </row>
    <row r="50">
      <c r="B50" s="25"/>
      <c r="D50" s="10"/>
      <c r="E50" s="18"/>
      <c r="F50" s="10"/>
      <c r="G50" s="10"/>
      <c r="H50" s="26"/>
      <c r="I50" s="26"/>
      <c r="J50" s="26"/>
      <c r="K50" s="26"/>
      <c r="L50" s="26"/>
      <c r="M50" s="26"/>
      <c r="N50" s="26"/>
      <c r="O50" s="26"/>
    </row>
    <row r="51">
      <c r="B51" s="25"/>
      <c r="D51" s="10"/>
      <c r="E51" s="18"/>
      <c r="F51" s="10"/>
      <c r="G51" s="10"/>
      <c r="H51" s="26"/>
      <c r="I51" s="26"/>
      <c r="J51" s="26"/>
      <c r="K51" s="26"/>
      <c r="L51" s="26"/>
      <c r="M51" s="26"/>
      <c r="N51" s="26"/>
      <c r="O51" s="26"/>
    </row>
    <row r="52">
      <c r="B52" s="25"/>
      <c r="D52" s="10"/>
      <c r="E52" s="18"/>
      <c r="F52" s="10"/>
      <c r="G52" s="10"/>
      <c r="H52" s="26"/>
      <c r="I52" s="26"/>
      <c r="J52" s="26"/>
      <c r="K52" s="26"/>
      <c r="L52" s="26"/>
      <c r="M52" s="26"/>
      <c r="N52" s="26"/>
      <c r="O52" s="26"/>
    </row>
    <row r="53">
      <c r="B53" s="25"/>
      <c r="D53" s="10"/>
      <c r="E53" s="18"/>
      <c r="F53" s="10"/>
      <c r="G53" s="10"/>
      <c r="H53" s="26"/>
      <c r="I53" s="26"/>
      <c r="J53" s="26"/>
      <c r="K53" s="26"/>
      <c r="L53" s="26"/>
      <c r="M53" s="26"/>
      <c r="N53" s="26"/>
      <c r="O53" s="26"/>
    </row>
    <row r="54">
      <c r="B54" s="25"/>
      <c r="D54" s="10"/>
      <c r="E54" s="18"/>
      <c r="F54" s="10"/>
      <c r="G54" s="10"/>
      <c r="H54" s="26"/>
      <c r="I54" s="26"/>
      <c r="J54" s="26"/>
      <c r="K54" s="26"/>
      <c r="L54" s="26"/>
      <c r="M54" s="26"/>
      <c r="N54" s="26"/>
      <c r="O54" s="26"/>
    </row>
    <row r="55">
      <c r="B55" s="25"/>
      <c r="D55" s="10"/>
      <c r="E55" s="18"/>
      <c r="F55" s="10"/>
      <c r="G55" s="10"/>
      <c r="H55" s="26"/>
      <c r="I55" s="26"/>
      <c r="J55" s="26"/>
      <c r="K55" s="26"/>
      <c r="L55" s="26"/>
      <c r="M55" s="26"/>
      <c r="N55" s="26"/>
      <c r="O55" s="26"/>
    </row>
    <row r="56">
      <c r="B56" s="25"/>
      <c r="D56" s="10"/>
      <c r="E56" s="18"/>
      <c r="F56" s="10"/>
      <c r="G56" s="10"/>
      <c r="H56" s="26"/>
      <c r="I56" s="26"/>
      <c r="J56" s="26"/>
      <c r="K56" s="26"/>
      <c r="L56" s="26"/>
      <c r="M56" s="26"/>
      <c r="N56" s="26"/>
      <c r="O56" s="26"/>
    </row>
    <row r="57">
      <c r="B57" s="25"/>
      <c r="D57" s="10"/>
      <c r="E57" s="18"/>
      <c r="F57" s="10"/>
      <c r="G57" s="10"/>
      <c r="H57" s="26"/>
      <c r="I57" s="26"/>
      <c r="J57" s="26"/>
      <c r="K57" s="26"/>
      <c r="L57" s="26"/>
      <c r="M57" s="26"/>
      <c r="N57" s="26"/>
      <c r="O57" s="26"/>
    </row>
    <row r="58">
      <c r="B58" s="25"/>
      <c r="D58" s="10"/>
      <c r="E58" s="18"/>
      <c r="F58" s="10"/>
      <c r="G58" s="10"/>
      <c r="H58" s="26"/>
      <c r="I58" s="26"/>
      <c r="J58" s="26"/>
      <c r="K58" s="26"/>
      <c r="L58" s="26"/>
      <c r="M58" s="26"/>
      <c r="N58" s="26"/>
      <c r="O58" s="26"/>
    </row>
    <row r="59">
      <c r="B59" s="25"/>
      <c r="D59" s="10"/>
      <c r="E59" s="18"/>
      <c r="F59" s="10"/>
      <c r="G59" s="10"/>
      <c r="H59" s="26"/>
      <c r="I59" s="26"/>
      <c r="J59" s="26"/>
      <c r="K59" s="26"/>
      <c r="L59" s="26"/>
      <c r="M59" s="26"/>
      <c r="N59" s="26"/>
      <c r="O59" s="26"/>
    </row>
    <row r="60">
      <c r="B60" s="25"/>
      <c r="D60" s="10"/>
      <c r="E60" s="18"/>
      <c r="F60" s="10"/>
      <c r="G60" s="10"/>
      <c r="H60" s="26"/>
      <c r="I60" s="26"/>
      <c r="J60" s="26"/>
      <c r="K60" s="26"/>
      <c r="L60" s="26"/>
      <c r="M60" s="26"/>
      <c r="N60" s="26"/>
      <c r="O60" s="26"/>
    </row>
    <row r="61">
      <c r="B61" s="25"/>
      <c r="D61" s="10"/>
      <c r="E61" s="18"/>
      <c r="F61" s="10"/>
      <c r="G61" s="10"/>
      <c r="H61" s="26"/>
      <c r="I61" s="26"/>
      <c r="J61" s="26"/>
      <c r="K61" s="26"/>
      <c r="L61" s="26"/>
      <c r="M61" s="26"/>
      <c r="N61" s="26"/>
      <c r="O61" s="26"/>
    </row>
    <row r="62">
      <c r="B62" s="25"/>
      <c r="D62" s="10"/>
      <c r="E62" s="18"/>
      <c r="F62" s="10"/>
      <c r="G62" s="10"/>
      <c r="H62" s="26"/>
      <c r="I62" s="26"/>
      <c r="J62" s="26"/>
      <c r="K62" s="26"/>
      <c r="L62" s="26"/>
      <c r="M62" s="26"/>
      <c r="N62" s="26"/>
      <c r="O62" s="26"/>
    </row>
    <row r="63">
      <c r="B63" s="25"/>
      <c r="D63" s="10"/>
      <c r="E63" s="18"/>
      <c r="F63" s="10"/>
      <c r="G63" s="10"/>
      <c r="H63" s="26"/>
      <c r="I63" s="26"/>
      <c r="J63" s="26"/>
      <c r="K63" s="26"/>
      <c r="L63" s="26"/>
      <c r="M63" s="26"/>
      <c r="N63" s="26"/>
      <c r="O63" s="26"/>
    </row>
    <row r="64">
      <c r="B64" s="25"/>
      <c r="D64" s="10"/>
      <c r="E64" s="18"/>
      <c r="F64" s="10"/>
      <c r="G64" s="10"/>
      <c r="H64" s="26"/>
      <c r="I64" s="26"/>
      <c r="J64" s="26"/>
      <c r="K64" s="26"/>
      <c r="L64" s="26"/>
      <c r="M64" s="26"/>
      <c r="N64" s="26"/>
      <c r="O64" s="26"/>
    </row>
    <row r="65">
      <c r="B65" s="25"/>
      <c r="D65" s="10"/>
      <c r="E65" s="18"/>
      <c r="F65" s="10"/>
      <c r="G65" s="10"/>
      <c r="H65" s="26"/>
      <c r="I65" s="26"/>
      <c r="J65" s="26"/>
      <c r="K65" s="26"/>
      <c r="L65" s="26"/>
      <c r="M65" s="26"/>
      <c r="N65" s="26"/>
      <c r="O65" s="26"/>
    </row>
    <row r="66">
      <c r="B66" s="25"/>
      <c r="D66" s="10"/>
      <c r="E66" s="18"/>
      <c r="F66" s="10"/>
      <c r="G66" s="10"/>
      <c r="H66" s="26"/>
      <c r="I66" s="26"/>
      <c r="J66" s="26"/>
      <c r="K66" s="26"/>
      <c r="L66" s="26"/>
      <c r="M66" s="26"/>
      <c r="N66" s="26"/>
      <c r="O66" s="26"/>
    </row>
    <row r="67">
      <c r="B67" s="25"/>
      <c r="D67" s="10"/>
      <c r="E67" s="18"/>
      <c r="F67" s="10"/>
      <c r="G67" s="10"/>
      <c r="H67" s="26"/>
      <c r="I67" s="26"/>
      <c r="J67" s="26"/>
      <c r="K67" s="26"/>
      <c r="L67" s="26"/>
      <c r="M67" s="26"/>
      <c r="N67" s="26"/>
      <c r="O67" s="26"/>
    </row>
    <row r="68">
      <c r="B68" s="25"/>
      <c r="D68" s="10"/>
      <c r="E68" s="18"/>
      <c r="F68" s="10"/>
      <c r="G68" s="10"/>
      <c r="H68" s="26"/>
      <c r="I68" s="26"/>
      <c r="J68" s="26"/>
      <c r="K68" s="26"/>
      <c r="L68" s="26"/>
      <c r="M68" s="26"/>
      <c r="N68" s="26"/>
      <c r="O68" s="26"/>
    </row>
    <row r="69">
      <c r="B69" s="25"/>
      <c r="D69" s="10"/>
      <c r="E69" s="18"/>
      <c r="F69" s="10"/>
      <c r="G69" s="10"/>
      <c r="H69" s="26"/>
      <c r="I69" s="26"/>
      <c r="J69" s="26"/>
      <c r="K69" s="26"/>
      <c r="L69" s="26"/>
      <c r="M69" s="26"/>
      <c r="N69" s="26"/>
      <c r="O69" s="26"/>
    </row>
    <row r="70">
      <c r="B70" s="25"/>
      <c r="D70" s="10"/>
      <c r="E70" s="18"/>
      <c r="F70" s="10"/>
      <c r="G70" s="10"/>
      <c r="H70" s="26"/>
      <c r="I70" s="26"/>
      <c r="J70" s="26"/>
      <c r="K70" s="26"/>
      <c r="L70" s="26"/>
      <c r="M70" s="26"/>
      <c r="N70" s="26"/>
      <c r="O70" s="26"/>
    </row>
    <row r="71">
      <c r="B71" s="25"/>
      <c r="D71" s="10"/>
      <c r="E71" s="18"/>
      <c r="F71" s="10"/>
      <c r="G71" s="10"/>
      <c r="H71" s="26"/>
      <c r="I71" s="26"/>
      <c r="J71" s="26"/>
      <c r="K71" s="26"/>
      <c r="L71" s="26"/>
      <c r="M71" s="26"/>
      <c r="N71" s="26"/>
      <c r="O71" s="26"/>
    </row>
    <row r="72">
      <c r="B72" s="25"/>
      <c r="D72" s="10"/>
      <c r="E72" s="18"/>
      <c r="F72" s="10"/>
      <c r="G72" s="10"/>
      <c r="H72" s="26"/>
      <c r="I72" s="26"/>
      <c r="J72" s="26"/>
      <c r="K72" s="26"/>
      <c r="L72" s="26"/>
      <c r="M72" s="26"/>
      <c r="N72" s="26"/>
      <c r="O72" s="26"/>
    </row>
    <row r="73">
      <c r="B73" s="25"/>
      <c r="D73" s="10"/>
      <c r="E73" s="18"/>
      <c r="F73" s="10"/>
      <c r="G73" s="10"/>
      <c r="H73" s="26"/>
      <c r="I73" s="26"/>
      <c r="J73" s="26"/>
      <c r="K73" s="26"/>
      <c r="L73" s="26"/>
      <c r="M73" s="26"/>
      <c r="N73" s="26"/>
      <c r="O73" s="26"/>
    </row>
    <row r="74">
      <c r="B74" s="25"/>
      <c r="D74" s="10"/>
      <c r="E74" s="18"/>
      <c r="F74" s="10"/>
      <c r="G74" s="10"/>
      <c r="H74" s="26"/>
      <c r="I74" s="26"/>
      <c r="J74" s="26"/>
      <c r="K74" s="26"/>
      <c r="L74" s="26"/>
      <c r="M74" s="26"/>
      <c r="N74" s="26"/>
      <c r="O74" s="26"/>
    </row>
    <row r="75">
      <c r="B75" s="25"/>
      <c r="D75" s="10"/>
      <c r="E75" s="18"/>
      <c r="F75" s="10"/>
      <c r="G75" s="10"/>
      <c r="H75" s="26"/>
      <c r="I75" s="26"/>
      <c r="J75" s="26"/>
      <c r="K75" s="26"/>
      <c r="L75" s="26"/>
      <c r="M75" s="26"/>
      <c r="N75" s="26"/>
      <c r="O75" s="26"/>
    </row>
    <row r="76">
      <c r="B76" s="25"/>
      <c r="D76" s="10"/>
      <c r="E76" s="18"/>
      <c r="F76" s="10"/>
      <c r="G76" s="10"/>
      <c r="H76" s="26"/>
      <c r="I76" s="26"/>
      <c r="J76" s="26"/>
      <c r="K76" s="26"/>
      <c r="L76" s="26"/>
      <c r="M76" s="26"/>
      <c r="N76" s="26"/>
      <c r="O76" s="26"/>
    </row>
    <row r="77">
      <c r="B77" s="25"/>
      <c r="D77" s="10"/>
      <c r="E77" s="18"/>
      <c r="F77" s="10"/>
      <c r="G77" s="10"/>
      <c r="H77" s="26"/>
      <c r="I77" s="26"/>
      <c r="J77" s="26"/>
      <c r="K77" s="26"/>
      <c r="L77" s="26"/>
      <c r="M77" s="26"/>
      <c r="N77" s="26"/>
      <c r="O77" s="26"/>
    </row>
    <row r="78">
      <c r="B78" s="25"/>
      <c r="D78" s="10"/>
      <c r="E78" s="18"/>
      <c r="F78" s="10"/>
      <c r="G78" s="10"/>
      <c r="H78" s="26"/>
      <c r="I78" s="26"/>
      <c r="J78" s="26"/>
      <c r="K78" s="26"/>
      <c r="L78" s="26"/>
      <c r="M78" s="26"/>
      <c r="N78" s="26"/>
      <c r="O78" s="26"/>
    </row>
    <row r="79">
      <c r="B79" s="25"/>
      <c r="D79" s="10"/>
      <c r="E79" s="18"/>
      <c r="F79" s="10"/>
      <c r="G79" s="10"/>
      <c r="H79" s="26"/>
      <c r="I79" s="26"/>
      <c r="J79" s="26"/>
      <c r="K79" s="26"/>
      <c r="L79" s="26"/>
      <c r="M79" s="26"/>
      <c r="N79" s="26"/>
      <c r="O79" s="26"/>
    </row>
    <row r="80">
      <c r="B80" s="25"/>
      <c r="D80" s="10"/>
      <c r="E80" s="18"/>
      <c r="F80" s="10"/>
      <c r="G80" s="10"/>
      <c r="H80" s="26"/>
      <c r="I80" s="26"/>
      <c r="J80" s="26"/>
      <c r="K80" s="26"/>
      <c r="L80" s="26"/>
      <c r="M80" s="26"/>
      <c r="N80" s="26"/>
      <c r="O80" s="26"/>
    </row>
    <row r="81">
      <c r="B81" s="25"/>
      <c r="D81" s="10"/>
      <c r="E81" s="18"/>
      <c r="F81" s="10"/>
      <c r="G81" s="10"/>
      <c r="H81" s="26"/>
      <c r="I81" s="26"/>
      <c r="J81" s="26"/>
      <c r="K81" s="26"/>
      <c r="L81" s="26"/>
      <c r="M81" s="26"/>
      <c r="N81" s="26"/>
      <c r="O81" s="26"/>
    </row>
    <row r="82">
      <c r="B82" s="25"/>
      <c r="D82" s="10"/>
      <c r="E82" s="18"/>
      <c r="F82" s="10"/>
      <c r="G82" s="10"/>
      <c r="H82" s="26"/>
      <c r="I82" s="26"/>
      <c r="J82" s="26"/>
      <c r="K82" s="26"/>
      <c r="L82" s="26"/>
      <c r="M82" s="26"/>
      <c r="N82" s="26"/>
      <c r="O82" s="26"/>
    </row>
    <row r="83">
      <c r="B83" s="25"/>
      <c r="D83" s="10"/>
      <c r="E83" s="18"/>
      <c r="F83" s="10"/>
      <c r="G83" s="10"/>
      <c r="H83" s="26"/>
      <c r="I83" s="26"/>
      <c r="J83" s="26"/>
      <c r="K83" s="26"/>
      <c r="L83" s="26"/>
      <c r="M83" s="26"/>
      <c r="N83" s="26"/>
      <c r="O83" s="26"/>
    </row>
    <row r="84">
      <c r="B84" s="25"/>
      <c r="D84" s="10"/>
      <c r="E84" s="18"/>
      <c r="F84" s="10"/>
      <c r="G84" s="10"/>
      <c r="H84" s="26"/>
      <c r="I84" s="26"/>
      <c r="J84" s="26"/>
      <c r="K84" s="26"/>
      <c r="L84" s="26"/>
      <c r="M84" s="26"/>
      <c r="N84" s="26"/>
      <c r="O84" s="26"/>
    </row>
    <row r="85">
      <c r="B85" s="25"/>
      <c r="D85" s="10"/>
      <c r="E85" s="18"/>
      <c r="F85" s="10"/>
      <c r="G85" s="10"/>
      <c r="H85" s="26"/>
      <c r="I85" s="26"/>
      <c r="J85" s="26"/>
      <c r="K85" s="26"/>
      <c r="L85" s="26"/>
      <c r="M85" s="26"/>
      <c r="N85" s="26"/>
      <c r="O85" s="26"/>
    </row>
    <row r="86">
      <c r="B86" s="25"/>
      <c r="D86" s="10"/>
      <c r="E86" s="18"/>
      <c r="F86" s="10"/>
      <c r="G86" s="10"/>
      <c r="H86" s="26"/>
      <c r="I86" s="26"/>
      <c r="J86" s="26"/>
      <c r="K86" s="26"/>
      <c r="L86" s="26"/>
      <c r="M86" s="26"/>
      <c r="N86" s="26"/>
      <c r="O86" s="26"/>
    </row>
    <row r="87">
      <c r="B87" s="25"/>
      <c r="D87" s="10"/>
      <c r="E87" s="18"/>
      <c r="F87" s="10"/>
      <c r="G87" s="10"/>
      <c r="H87" s="26"/>
      <c r="I87" s="26"/>
      <c r="J87" s="26"/>
      <c r="K87" s="26"/>
      <c r="L87" s="26"/>
      <c r="M87" s="26"/>
      <c r="N87" s="26"/>
      <c r="O87" s="26"/>
    </row>
    <row r="88">
      <c r="B88" s="25"/>
      <c r="D88" s="10"/>
      <c r="E88" s="18"/>
      <c r="F88" s="10"/>
      <c r="G88" s="10"/>
      <c r="H88" s="26"/>
      <c r="I88" s="26"/>
      <c r="J88" s="26"/>
      <c r="K88" s="26"/>
      <c r="L88" s="26"/>
      <c r="M88" s="26"/>
      <c r="N88" s="26"/>
      <c r="O88" s="26"/>
    </row>
    <row r="89">
      <c r="B89" s="25"/>
      <c r="D89" s="10"/>
      <c r="E89" s="18"/>
      <c r="F89" s="10"/>
      <c r="G89" s="10"/>
      <c r="H89" s="26"/>
      <c r="I89" s="26"/>
      <c r="J89" s="26"/>
      <c r="K89" s="26"/>
      <c r="L89" s="26"/>
      <c r="M89" s="26"/>
      <c r="N89" s="26"/>
      <c r="O89" s="26"/>
    </row>
    <row r="90">
      <c r="B90" s="25"/>
      <c r="D90" s="10"/>
      <c r="E90" s="18"/>
      <c r="F90" s="10"/>
      <c r="G90" s="10"/>
      <c r="H90" s="26"/>
      <c r="I90" s="26"/>
      <c r="J90" s="26"/>
      <c r="K90" s="26"/>
      <c r="L90" s="26"/>
      <c r="M90" s="26"/>
      <c r="N90" s="26"/>
      <c r="O90" s="26"/>
    </row>
    <row r="91">
      <c r="B91" s="25"/>
      <c r="D91" s="10"/>
      <c r="E91" s="18"/>
      <c r="F91" s="10"/>
      <c r="G91" s="10"/>
      <c r="H91" s="26"/>
      <c r="I91" s="26"/>
      <c r="J91" s="26"/>
      <c r="K91" s="26"/>
      <c r="L91" s="26"/>
      <c r="M91" s="26"/>
      <c r="N91" s="26"/>
      <c r="O91" s="26"/>
    </row>
    <row r="92">
      <c r="B92" s="25"/>
      <c r="D92" s="10"/>
      <c r="E92" s="18"/>
      <c r="F92" s="10"/>
      <c r="G92" s="10"/>
      <c r="H92" s="26"/>
      <c r="I92" s="26"/>
      <c r="J92" s="26"/>
      <c r="K92" s="26"/>
      <c r="L92" s="26"/>
      <c r="M92" s="26"/>
      <c r="N92" s="26"/>
      <c r="O92" s="26"/>
    </row>
    <row r="93">
      <c r="B93" s="25"/>
      <c r="D93" s="10"/>
      <c r="E93" s="18"/>
      <c r="F93" s="10"/>
      <c r="G93" s="10"/>
      <c r="H93" s="26"/>
      <c r="I93" s="26"/>
      <c r="J93" s="26"/>
      <c r="K93" s="26"/>
      <c r="L93" s="26"/>
      <c r="M93" s="26"/>
      <c r="N93" s="26"/>
      <c r="O93" s="26"/>
    </row>
    <row r="94">
      <c r="B94" s="25"/>
      <c r="D94" s="10"/>
      <c r="E94" s="18"/>
      <c r="F94" s="10"/>
      <c r="G94" s="10"/>
      <c r="H94" s="26"/>
      <c r="I94" s="26"/>
      <c r="J94" s="26"/>
      <c r="K94" s="26"/>
      <c r="L94" s="26"/>
      <c r="M94" s="26"/>
      <c r="N94" s="26"/>
      <c r="O94" s="26"/>
    </row>
    <row r="95">
      <c r="B95" s="25"/>
      <c r="D95" s="10"/>
      <c r="E95" s="18"/>
      <c r="F95" s="10"/>
      <c r="G95" s="10"/>
      <c r="H95" s="26"/>
      <c r="I95" s="26"/>
      <c r="J95" s="26"/>
      <c r="K95" s="26"/>
      <c r="L95" s="26"/>
      <c r="M95" s="26"/>
      <c r="N95" s="26"/>
      <c r="O95" s="26"/>
    </row>
    <row r="96">
      <c r="B96" s="25"/>
      <c r="D96" s="10"/>
      <c r="E96" s="18"/>
      <c r="F96" s="10"/>
      <c r="G96" s="10"/>
      <c r="H96" s="26"/>
      <c r="I96" s="26"/>
      <c r="J96" s="26"/>
      <c r="K96" s="26"/>
      <c r="L96" s="26"/>
      <c r="M96" s="26"/>
      <c r="N96" s="26"/>
      <c r="O96" s="26"/>
    </row>
    <row r="97">
      <c r="B97" s="25"/>
      <c r="D97" s="10"/>
      <c r="E97" s="18"/>
      <c r="F97" s="10"/>
      <c r="G97" s="10"/>
      <c r="H97" s="26"/>
      <c r="I97" s="26"/>
      <c r="J97" s="26"/>
      <c r="K97" s="26"/>
      <c r="L97" s="26"/>
      <c r="M97" s="26"/>
      <c r="N97" s="26"/>
      <c r="O97" s="26"/>
    </row>
    <row r="98">
      <c r="B98" s="25"/>
      <c r="D98" s="10"/>
      <c r="E98" s="18"/>
      <c r="F98" s="10"/>
      <c r="G98" s="10"/>
      <c r="H98" s="26"/>
      <c r="I98" s="26"/>
      <c r="J98" s="26"/>
      <c r="K98" s="26"/>
      <c r="L98" s="26"/>
      <c r="M98" s="26"/>
      <c r="N98" s="26"/>
      <c r="O98" s="26"/>
    </row>
    <row r="99">
      <c r="B99" s="25"/>
      <c r="D99" s="10"/>
      <c r="E99" s="18"/>
      <c r="F99" s="10"/>
      <c r="G99" s="10"/>
      <c r="H99" s="26"/>
      <c r="I99" s="26"/>
      <c r="J99" s="26"/>
      <c r="K99" s="26"/>
      <c r="L99" s="26"/>
      <c r="M99" s="26"/>
      <c r="N99" s="26"/>
      <c r="O99" s="26"/>
    </row>
    <row r="100">
      <c r="B100" s="25"/>
      <c r="D100" s="10"/>
      <c r="E100" s="18"/>
      <c r="F100" s="10"/>
      <c r="G100" s="10"/>
      <c r="H100" s="26"/>
      <c r="I100" s="26"/>
      <c r="J100" s="26"/>
      <c r="K100" s="26"/>
      <c r="L100" s="26"/>
      <c r="M100" s="26"/>
      <c r="N100" s="26"/>
      <c r="O100" s="26"/>
    </row>
    <row r="101">
      <c r="B101" s="25"/>
      <c r="D101" s="10"/>
      <c r="E101" s="18"/>
      <c r="F101" s="10"/>
      <c r="G101" s="10"/>
      <c r="H101" s="26"/>
      <c r="I101" s="26"/>
      <c r="J101" s="26"/>
      <c r="K101" s="26"/>
      <c r="L101" s="26"/>
      <c r="M101" s="26"/>
      <c r="N101" s="26"/>
      <c r="O101" s="26"/>
    </row>
    <row r="102">
      <c r="B102" s="25"/>
      <c r="D102" s="10"/>
      <c r="E102" s="18"/>
      <c r="F102" s="10"/>
      <c r="G102" s="10"/>
      <c r="H102" s="26"/>
      <c r="I102" s="26"/>
      <c r="J102" s="26"/>
      <c r="K102" s="26"/>
      <c r="L102" s="26"/>
      <c r="M102" s="26"/>
      <c r="N102" s="26"/>
      <c r="O102" s="26"/>
    </row>
    <row r="103">
      <c r="B103" s="25"/>
      <c r="D103" s="10"/>
      <c r="E103" s="18"/>
      <c r="F103" s="10"/>
      <c r="G103" s="10"/>
      <c r="H103" s="26"/>
      <c r="I103" s="26"/>
      <c r="J103" s="26"/>
      <c r="K103" s="26"/>
      <c r="L103" s="26"/>
      <c r="M103" s="26"/>
      <c r="N103" s="26"/>
      <c r="O103" s="26"/>
    </row>
    <row r="104">
      <c r="B104" s="25"/>
      <c r="D104" s="10"/>
      <c r="E104" s="18"/>
      <c r="F104" s="10"/>
      <c r="G104" s="10"/>
      <c r="H104" s="26"/>
      <c r="I104" s="26"/>
      <c r="J104" s="26"/>
      <c r="K104" s="26"/>
      <c r="L104" s="26"/>
      <c r="M104" s="26"/>
      <c r="N104" s="26"/>
      <c r="O104" s="26"/>
    </row>
    <row r="105">
      <c r="B105" s="25"/>
      <c r="D105" s="10"/>
      <c r="E105" s="18"/>
      <c r="F105" s="10"/>
      <c r="G105" s="10"/>
      <c r="H105" s="26"/>
      <c r="I105" s="26"/>
      <c r="J105" s="26"/>
      <c r="K105" s="26"/>
      <c r="L105" s="26"/>
      <c r="M105" s="26"/>
      <c r="N105" s="26"/>
      <c r="O105" s="26"/>
    </row>
    <row r="106">
      <c r="B106" s="25"/>
      <c r="D106" s="10"/>
      <c r="E106" s="18"/>
      <c r="F106" s="10"/>
      <c r="G106" s="10"/>
      <c r="H106" s="26"/>
      <c r="I106" s="26"/>
      <c r="J106" s="26"/>
      <c r="K106" s="26"/>
      <c r="L106" s="26"/>
      <c r="M106" s="26"/>
      <c r="N106" s="26"/>
      <c r="O106" s="26"/>
    </row>
    <row r="107">
      <c r="B107" s="25"/>
      <c r="D107" s="10"/>
      <c r="E107" s="18"/>
      <c r="F107" s="10"/>
      <c r="G107" s="10"/>
      <c r="H107" s="26"/>
      <c r="I107" s="26"/>
      <c r="J107" s="26"/>
      <c r="K107" s="26"/>
      <c r="L107" s="26"/>
      <c r="M107" s="26"/>
      <c r="N107" s="26"/>
      <c r="O107" s="26"/>
    </row>
    <row r="108">
      <c r="B108" s="25"/>
      <c r="D108" s="10"/>
      <c r="E108" s="18"/>
      <c r="F108" s="10"/>
      <c r="G108" s="10"/>
      <c r="H108" s="26"/>
      <c r="I108" s="26"/>
      <c r="J108" s="26"/>
      <c r="K108" s="26"/>
      <c r="L108" s="26"/>
      <c r="M108" s="26"/>
      <c r="N108" s="26"/>
      <c r="O108" s="26"/>
    </row>
    <row r="109">
      <c r="B109" s="25"/>
      <c r="D109" s="10"/>
      <c r="E109" s="18"/>
      <c r="F109" s="10"/>
      <c r="G109" s="10"/>
      <c r="H109" s="26"/>
      <c r="I109" s="26"/>
      <c r="J109" s="26"/>
      <c r="K109" s="26"/>
      <c r="L109" s="26"/>
      <c r="M109" s="26"/>
      <c r="N109" s="26"/>
      <c r="O109" s="26"/>
    </row>
    <row r="110">
      <c r="B110" s="25"/>
      <c r="D110" s="10"/>
      <c r="E110" s="18"/>
      <c r="F110" s="10"/>
      <c r="G110" s="10"/>
      <c r="H110" s="26"/>
      <c r="I110" s="26"/>
      <c r="J110" s="26"/>
      <c r="K110" s="26"/>
      <c r="L110" s="26"/>
      <c r="M110" s="26"/>
      <c r="N110" s="26"/>
      <c r="O110" s="26"/>
    </row>
    <row r="111">
      <c r="B111" s="25"/>
      <c r="D111" s="10"/>
      <c r="E111" s="18"/>
      <c r="F111" s="10"/>
      <c r="G111" s="10"/>
      <c r="H111" s="26"/>
      <c r="I111" s="26"/>
      <c r="J111" s="26"/>
      <c r="K111" s="26"/>
      <c r="L111" s="26"/>
      <c r="M111" s="26"/>
      <c r="N111" s="26"/>
      <c r="O111" s="26"/>
    </row>
    <row r="112">
      <c r="B112" s="25"/>
      <c r="D112" s="10"/>
      <c r="E112" s="18"/>
      <c r="F112" s="10"/>
      <c r="G112" s="10"/>
      <c r="H112" s="26"/>
      <c r="I112" s="26"/>
      <c r="J112" s="26"/>
      <c r="K112" s="26"/>
      <c r="L112" s="26"/>
      <c r="M112" s="26"/>
      <c r="N112" s="26"/>
      <c r="O112" s="26"/>
    </row>
    <row r="113">
      <c r="B113" s="25"/>
      <c r="D113" s="10"/>
      <c r="E113" s="18"/>
      <c r="F113" s="10"/>
      <c r="G113" s="10"/>
      <c r="H113" s="26"/>
      <c r="I113" s="26"/>
      <c r="J113" s="26"/>
      <c r="K113" s="26"/>
      <c r="L113" s="26"/>
      <c r="M113" s="26"/>
      <c r="N113" s="26"/>
      <c r="O113" s="26"/>
    </row>
    <row r="114">
      <c r="B114" s="25"/>
      <c r="D114" s="10"/>
      <c r="E114" s="18"/>
      <c r="F114" s="10"/>
      <c r="G114" s="10"/>
      <c r="H114" s="26"/>
      <c r="I114" s="26"/>
      <c r="J114" s="26"/>
      <c r="K114" s="26"/>
      <c r="L114" s="26"/>
      <c r="M114" s="26"/>
      <c r="N114" s="26"/>
      <c r="O114" s="26"/>
    </row>
    <row r="115">
      <c r="B115" s="25"/>
      <c r="D115" s="10"/>
      <c r="E115" s="18"/>
      <c r="F115" s="10"/>
      <c r="G115" s="10"/>
      <c r="H115" s="26"/>
      <c r="I115" s="26"/>
      <c r="J115" s="26"/>
      <c r="K115" s="26"/>
      <c r="L115" s="26"/>
      <c r="M115" s="26"/>
      <c r="N115" s="26"/>
      <c r="O115" s="26"/>
    </row>
    <row r="116">
      <c r="B116" s="25"/>
      <c r="D116" s="10"/>
      <c r="E116" s="18"/>
      <c r="F116" s="10"/>
      <c r="G116" s="10"/>
      <c r="H116" s="26"/>
      <c r="I116" s="26"/>
      <c r="J116" s="26"/>
      <c r="K116" s="26"/>
      <c r="L116" s="26"/>
      <c r="M116" s="26"/>
      <c r="N116" s="26"/>
      <c r="O116" s="26"/>
    </row>
    <row r="117">
      <c r="B117" s="25"/>
      <c r="D117" s="10"/>
      <c r="E117" s="18"/>
      <c r="F117" s="10"/>
      <c r="G117" s="10"/>
      <c r="H117" s="26"/>
      <c r="I117" s="26"/>
      <c r="J117" s="26"/>
      <c r="K117" s="26"/>
      <c r="L117" s="26"/>
      <c r="M117" s="26"/>
      <c r="N117" s="26"/>
      <c r="O117" s="26"/>
    </row>
    <row r="118">
      <c r="B118" s="25"/>
      <c r="D118" s="10"/>
      <c r="E118" s="18"/>
      <c r="F118" s="10"/>
      <c r="G118" s="10"/>
      <c r="H118" s="26"/>
      <c r="I118" s="26"/>
      <c r="J118" s="26"/>
      <c r="K118" s="26"/>
      <c r="L118" s="26"/>
      <c r="M118" s="26"/>
      <c r="N118" s="26"/>
      <c r="O118" s="26"/>
    </row>
    <row r="119">
      <c r="B119" s="25"/>
      <c r="D119" s="10"/>
      <c r="E119" s="18"/>
      <c r="F119" s="10"/>
      <c r="G119" s="10"/>
      <c r="H119" s="26"/>
      <c r="I119" s="26"/>
      <c r="J119" s="26"/>
      <c r="K119" s="26"/>
      <c r="L119" s="26"/>
      <c r="M119" s="26"/>
      <c r="N119" s="26"/>
      <c r="O119" s="26"/>
    </row>
    <row r="120">
      <c r="B120" s="25"/>
      <c r="D120" s="10"/>
      <c r="E120" s="18"/>
      <c r="F120" s="10"/>
      <c r="G120" s="10"/>
      <c r="H120" s="26"/>
      <c r="I120" s="26"/>
      <c r="J120" s="26"/>
      <c r="K120" s="26"/>
      <c r="L120" s="26"/>
      <c r="M120" s="26"/>
      <c r="N120" s="26"/>
      <c r="O120" s="26"/>
    </row>
    <row r="121">
      <c r="B121" s="25"/>
      <c r="D121" s="10"/>
      <c r="E121" s="18"/>
      <c r="F121" s="10"/>
      <c r="G121" s="10"/>
      <c r="H121" s="26"/>
      <c r="I121" s="26"/>
      <c r="J121" s="26"/>
      <c r="K121" s="26"/>
      <c r="L121" s="26"/>
      <c r="M121" s="26"/>
      <c r="N121" s="26"/>
      <c r="O121" s="26"/>
    </row>
    <row r="122">
      <c r="B122" s="25"/>
      <c r="D122" s="10"/>
      <c r="E122" s="18"/>
      <c r="F122" s="10"/>
      <c r="G122" s="10"/>
      <c r="H122" s="26"/>
      <c r="I122" s="26"/>
      <c r="J122" s="26"/>
      <c r="K122" s="26"/>
      <c r="L122" s="26"/>
      <c r="M122" s="26"/>
      <c r="N122" s="26"/>
      <c r="O122" s="26"/>
    </row>
    <row r="123">
      <c r="B123" s="25"/>
      <c r="D123" s="10"/>
      <c r="E123" s="18"/>
      <c r="F123" s="10"/>
      <c r="G123" s="10"/>
      <c r="H123" s="26"/>
      <c r="I123" s="26"/>
      <c r="J123" s="26"/>
      <c r="K123" s="26"/>
      <c r="L123" s="26"/>
      <c r="M123" s="26"/>
      <c r="N123" s="26"/>
      <c r="O123" s="26"/>
    </row>
    <row r="124">
      <c r="B124" s="25"/>
      <c r="D124" s="10"/>
      <c r="E124" s="18"/>
      <c r="F124" s="10"/>
      <c r="G124" s="10"/>
      <c r="H124" s="26"/>
      <c r="I124" s="26"/>
      <c r="J124" s="26"/>
      <c r="K124" s="26"/>
      <c r="L124" s="26"/>
      <c r="M124" s="26"/>
      <c r="N124" s="26"/>
      <c r="O124" s="26"/>
    </row>
    <row r="125">
      <c r="B125" s="25"/>
      <c r="D125" s="10"/>
      <c r="E125" s="18"/>
      <c r="F125" s="10"/>
      <c r="G125" s="10"/>
      <c r="H125" s="26"/>
      <c r="I125" s="26"/>
      <c r="J125" s="26"/>
      <c r="K125" s="26"/>
      <c r="L125" s="26"/>
      <c r="M125" s="26"/>
      <c r="N125" s="26"/>
      <c r="O125" s="26"/>
    </row>
    <row r="126">
      <c r="B126" s="25"/>
      <c r="D126" s="10"/>
      <c r="E126" s="18"/>
      <c r="F126" s="10"/>
      <c r="G126" s="10"/>
      <c r="H126" s="26"/>
      <c r="I126" s="26"/>
      <c r="J126" s="26"/>
      <c r="K126" s="26"/>
      <c r="L126" s="26"/>
      <c r="M126" s="26"/>
      <c r="N126" s="26"/>
      <c r="O126" s="26"/>
    </row>
    <row r="127">
      <c r="B127" s="25"/>
      <c r="D127" s="10"/>
      <c r="E127" s="18"/>
      <c r="F127" s="10"/>
      <c r="G127" s="10"/>
      <c r="H127" s="26"/>
      <c r="I127" s="26"/>
      <c r="J127" s="26"/>
      <c r="K127" s="26"/>
      <c r="L127" s="26"/>
      <c r="M127" s="26"/>
      <c r="N127" s="26"/>
      <c r="O127" s="26"/>
    </row>
    <row r="128">
      <c r="B128" s="25"/>
      <c r="D128" s="10"/>
      <c r="E128" s="18"/>
      <c r="F128" s="10"/>
      <c r="G128" s="10"/>
      <c r="H128" s="26"/>
      <c r="I128" s="26"/>
      <c r="J128" s="26"/>
      <c r="K128" s="26"/>
      <c r="L128" s="26"/>
      <c r="M128" s="26"/>
      <c r="N128" s="26"/>
      <c r="O128" s="26"/>
    </row>
    <row r="129">
      <c r="B129" s="25"/>
      <c r="D129" s="10"/>
      <c r="E129" s="18"/>
      <c r="F129" s="10"/>
      <c r="G129" s="10"/>
      <c r="H129" s="26"/>
      <c r="I129" s="26"/>
      <c r="J129" s="26"/>
      <c r="K129" s="26"/>
      <c r="L129" s="26"/>
      <c r="M129" s="26"/>
      <c r="N129" s="26"/>
      <c r="O129" s="26"/>
    </row>
    <row r="130">
      <c r="B130" s="25"/>
      <c r="D130" s="10"/>
      <c r="E130" s="18"/>
      <c r="F130" s="10"/>
      <c r="G130" s="10"/>
      <c r="H130" s="26"/>
      <c r="I130" s="26"/>
      <c r="J130" s="26"/>
      <c r="K130" s="26"/>
      <c r="L130" s="26"/>
      <c r="M130" s="26"/>
      <c r="N130" s="26"/>
      <c r="O130" s="26"/>
    </row>
    <row r="131">
      <c r="B131" s="25"/>
      <c r="D131" s="10"/>
      <c r="E131" s="18"/>
      <c r="F131" s="10"/>
      <c r="G131" s="10"/>
      <c r="H131" s="26"/>
      <c r="I131" s="26"/>
      <c r="J131" s="26"/>
      <c r="K131" s="26"/>
      <c r="L131" s="26"/>
      <c r="M131" s="26"/>
      <c r="N131" s="26"/>
      <c r="O131" s="26"/>
    </row>
    <row r="132">
      <c r="B132" s="25"/>
      <c r="D132" s="10"/>
      <c r="E132" s="18"/>
      <c r="F132" s="10"/>
      <c r="G132" s="10"/>
      <c r="H132" s="26"/>
      <c r="I132" s="26"/>
      <c r="J132" s="26"/>
      <c r="K132" s="26"/>
      <c r="L132" s="26"/>
      <c r="M132" s="26"/>
      <c r="N132" s="26"/>
      <c r="O132" s="26"/>
    </row>
    <row r="133">
      <c r="B133" s="25"/>
      <c r="D133" s="10"/>
      <c r="E133" s="18"/>
      <c r="F133" s="10"/>
      <c r="G133" s="10"/>
      <c r="H133" s="26"/>
      <c r="I133" s="26"/>
      <c r="J133" s="26"/>
      <c r="K133" s="26"/>
      <c r="L133" s="26"/>
      <c r="M133" s="26"/>
      <c r="N133" s="26"/>
      <c r="O133" s="26"/>
    </row>
    <row r="134">
      <c r="B134" s="25"/>
      <c r="D134" s="10"/>
      <c r="E134" s="18"/>
      <c r="F134" s="10"/>
      <c r="G134" s="10"/>
      <c r="H134" s="26"/>
      <c r="I134" s="26"/>
      <c r="J134" s="26"/>
      <c r="K134" s="26"/>
      <c r="L134" s="26"/>
      <c r="M134" s="26"/>
      <c r="N134" s="26"/>
      <c r="O134" s="26"/>
    </row>
    <row r="135">
      <c r="B135" s="25"/>
      <c r="D135" s="10"/>
      <c r="E135" s="18"/>
      <c r="F135" s="10"/>
      <c r="G135" s="10"/>
      <c r="H135" s="26"/>
      <c r="I135" s="26"/>
      <c r="J135" s="26"/>
      <c r="K135" s="26"/>
      <c r="L135" s="26"/>
      <c r="M135" s="26"/>
      <c r="N135" s="26"/>
      <c r="O135" s="26"/>
    </row>
    <row r="136">
      <c r="B136" s="25"/>
      <c r="D136" s="10"/>
      <c r="E136" s="18"/>
      <c r="F136" s="10"/>
      <c r="G136" s="10"/>
      <c r="H136" s="26"/>
      <c r="I136" s="26"/>
      <c r="J136" s="26"/>
      <c r="K136" s="26"/>
      <c r="L136" s="26"/>
      <c r="M136" s="26"/>
      <c r="N136" s="26"/>
      <c r="O136" s="26"/>
    </row>
    <row r="137">
      <c r="B137" s="25"/>
      <c r="D137" s="10"/>
      <c r="E137" s="18"/>
      <c r="F137" s="10"/>
      <c r="G137" s="10"/>
      <c r="H137" s="26"/>
      <c r="I137" s="26"/>
      <c r="J137" s="26"/>
      <c r="K137" s="26"/>
      <c r="L137" s="26"/>
      <c r="M137" s="26"/>
      <c r="N137" s="26"/>
      <c r="O137" s="26"/>
    </row>
    <row r="138">
      <c r="B138" s="25"/>
      <c r="D138" s="10"/>
      <c r="E138" s="18"/>
      <c r="F138" s="10"/>
      <c r="G138" s="10"/>
      <c r="H138" s="26"/>
      <c r="I138" s="26"/>
      <c r="J138" s="26"/>
      <c r="K138" s="26"/>
      <c r="L138" s="26"/>
      <c r="M138" s="26"/>
      <c r="N138" s="26"/>
      <c r="O138" s="26"/>
    </row>
    <row r="139">
      <c r="B139" s="25"/>
      <c r="D139" s="10"/>
      <c r="E139" s="18"/>
      <c r="F139" s="10"/>
      <c r="G139" s="10"/>
      <c r="H139" s="26"/>
      <c r="I139" s="26"/>
      <c r="J139" s="26"/>
      <c r="K139" s="26"/>
      <c r="L139" s="26"/>
      <c r="M139" s="26"/>
      <c r="N139" s="26"/>
      <c r="O139" s="26"/>
    </row>
    <row r="140">
      <c r="B140" s="25"/>
      <c r="D140" s="10"/>
      <c r="E140" s="18"/>
      <c r="F140" s="10"/>
      <c r="G140" s="10"/>
      <c r="H140" s="26"/>
      <c r="I140" s="26"/>
      <c r="J140" s="26"/>
      <c r="K140" s="26"/>
      <c r="L140" s="26"/>
      <c r="M140" s="26"/>
      <c r="N140" s="26"/>
      <c r="O140" s="26"/>
    </row>
    <row r="141">
      <c r="B141" s="25"/>
      <c r="D141" s="10"/>
      <c r="E141" s="18"/>
      <c r="F141" s="10"/>
      <c r="G141" s="10"/>
      <c r="H141" s="26"/>
      <c r="I141" s="26"/>
      <c r="J141" s="26"/>
      <c r="K141" s="26"/>
      <c r="L141" s="26"/>
      <c r="M141" s="26"/>
      <c r="N141" s="26"/>
      <c r="O141" s="26"/>
    </row>
    <row r="142">
      <c r="B142" s="25"/>
      <c r="D142" s="10"/>
      <c r="E142" s="18"/>
      <c r="F142" s="10"/>
      <c r="G142" s="10"/>
      <c r="H142" s="26"/>
      <c r="I142" s="26"/>
      <c r="J142" s="26"/>
      <c r="K142" s="26"/>
      <c r="L142" s="26"/>
      <c r="M142" s="26"/>
      <c r="N142" s="26"/>
      <c r="O142" s="26"/>
    </row>
    <row r="143">
      <c r="B143" s="25"/>
      <c r="D143" s="10"/>
      <c r="E143" s="18"/>
      <c r="F143" s="10"/>
      <c r="G143" s="10"/>
      <c r="H143" s="26"/>
      <c r="I143" s="26"/>
      <c r="J143" s="26"/>
      <c r="K143" s="26"/>
      <c r="L143" s="26"/>
      <c r="M143" s="26"/>
      <c r="N143" s="26"/>
      <c r="O143" s="26"/>
    </row>
    <row r="144">
      <c r="B144" s="25"/>
      <c r="D144" s="10"/>
      <c r="E144" s="18"/>
      <c r="F144" s="10"/>
      <c r="G144" s="10"/>
      <c r="H144" s="26"/>
      <c r="I144" s="26"/>
      <c r="J144" s="26"/>
      <c r="K144" s="26"/>
      <c r="L144" s="26"/>
      <c r="M144" s="26"/>
      <c r="N144" s="26"/>
      <c r="O144" s="26"/>
    </row>
    <row r="145">
      <c r="B145" s="25"/>
      <c r="D145" s="10"/>
      <c r="E145" s="18"/>
      <c r="F145" s="10"/>
      <c r="G145" s="10"/>
      <c r="H145" s="26"/>
      <c r="I145" s="26"/>
      <c r="J145" s="26"/>
      <c r="K145" s="26"/>
      <c r="L145" s="26"/>
      <c r="M145" s="26"/>
      <c r="N145" s="26"/>
      <c r="O145" s="26"/>
    </row>
    <row r="146">
      <c r="B146" s="25"/>
      <c r="D146" s="10"/>
      <c r="E146" s="18"/>
      <c r="F146" s="10"/>
      <c r="G146" s="10"/>
      <c r="H146" s="26"/>
      <c r="I146" s="26"/>
      <c r="J146" s="26"/>
      <c r="K146" s="26"/>
      <c r="L146" s="26"/>
      <c r="M146" s="26"/>
      <c r="N146" s="26"/>
      <c r="O146" s="26"/>
    </row>
    <row r="147">
      <c r="B147" s="25"/>
      <c r="D147" s="10"/>
      <c r="E147" s="18"/>
      <c r="F147" s="10"/>
      <c r="G147" s="10"/>
      <c r="H147" s="26"/>
      <c r="I147" s="26"/>
      <c r="J147" s="26"/>
      <c r="K147" s="26"/>
      <c r="L147" s="26"/>
      <c r="M147" s="26"/>
      <c r="N147" s="26"/>
      <c r="O147" s="26"/>
    </row>
    <row r="148">
      <c r="B148" s="25"/>
      <c r="D148" s="10"/>
      <c r="E148" s="18"/>
      <c r="F148" s="10"/>
      <c r="G148" s="10"/>
      <c r="H148" s="26"/>
      <c r="I148" s="26"/>
      <c r="J148" s="26"/>
      <c r="K148" s="26"/>
      <c r="L148" s="26"/>
      <c r="M148" s="26"/>
      <c r="N148" s="26"/>
      <c r="O148" s="26"/>
    </row>
    <row r="149">
      <c r="B149" s="25"/>
      <c r="D149" s="10"/>
      <c r="E149" s="18"/>
      <c r="F149" s="10"/>
      <c r="G149" s="10"/>
      <c r="H149" s="26"/>
      <c r="I149" s="26"/>
      <c r="J149" s="26"/>
      <c r="K149" s="26"/>
      <c r="L149" s="26"/>
      <c r="M149" s="26"/>
      <c r="N149" s="26"/>
      <c r="O149" s="26"/>
    </row>
    <row r="150">
      <c r="B150" s="25"/>
      <c r="D150" s="10"/>
      <c r="E150" s="18"/>
      <c r="F150" s="10"/>
      <c r="G150" s="10"/>
      <c r="H150" s="26"/>
      <c r="I150" s="26"/>
      <c r="J150" s="26"/>
      <c r="K150" s="26"/>
      <c r="L150" s="26"/>
      <c r="M150" s="26"/>
      <c r="N150" s="26"/>
      <c r="O150" s="26"/>
    </row>
    <row r="151">
      <c r="B151" s="25"/>
      <c r="D151" s="10"/>
      <c r="E151" s="18"/>
      <c r="F151" s="10"/>
      <c r="G151" s="10"/>
      <c r="H151" s="26"/>
      <c r="I151" s="26"/>
      <c r="J151" s="26"/>
      <c r="K151" s="26"/>
      <c r="L151" s="26"/>
      <c r="M151" s="26"/>
      <c r="N151" s="26"/>
      <c r="O151" s="26"/>
    </row>
    <row r="152">
      <c r="B152" s="25"/>
      <c r="D152" s="10"/>
      <c r="E152" s="18"/>
      <c r="F152" s="10"/>
      <c r="G152" s="10"/>
      <c r="H152" s="26"/>
      <c r="I152" s="26"/>
      <c r="J152" s="26"/>
      <c r="K152" s="26"/>
      <c r="L152" s="26"/>
      <c r="M152" s="26"/>
      <c r="N152" s="26"/>
      <c r="O152" s="26"/>
    </row>
    <row r="153">
      <c r="B153" s="25"/>
      <c r="D153" s="10"/>
      <c r="E153" s="18"/>
      <c r="F153" s="10"/>
      <c r="G153" s="10"/>
      <c r="H153" s="26"/>
      <c r="I153" s="26"/>
      <c r="J153" s="26"/>
      <c r="K153" s="26"/>
      <c r="L153" s="26"/>
      <c r="M153" s="26"/>
      <c r="N153" s="26"/>
      <c r="O153" s="26"/>
    </row>
    <row r="154">
      <c r="B154" s="25"/>
      <c r="D154" s="10"/>
      <c r="E154" s="18"/>
      <c r="F154" s="10"/>
      <c r="G154" s="10"/>
      <c r="H154" s="26"/>
      <c r="I154" s="26"/>
      <c r="J154" s="26"/>
      <c r="K154" s="26"/>
      <c r="L154" s="26"/>
      <c r="M154" s="26"/>
      <c r="N154" s="26"/>
      <c r="O154" s="26"/>
    </row>
    <row r="155">
      <c r="B155" s="25"/>
      <c r="D155" s="10"/>
      <c r="E155" s="18"/>
      <c r="F155" s="10"/>
      <c r="G155" s="10"/>
      <c r="H155" s="26"/>
      <c r="I155" s="26"/>
      <c r="J155" s="26"/>
      <c r="K155" s="26"/>
      <c r="L155" s="26"/>
      <c r="M155" s="26"/>
      <c r="N155" s="26"/>
      <c r="O155" s="26"/>
    </row>
    <row r="156">
      <c r="B156" s="25"/>
      <c r="D156" s="10"/>
      <c r="E156" s="18"/>
      <c r="F156" s="10"/>
      <c r="G156" s="10"/>
      <c r="H156" s="26"/>
      <c r="I156" s="26"/>
      <c r="J156" s="26"/>
      <c r="K156" s="26"/>
      <c r="L156" s="26"/>
      <c r="M156" s="26"/>
      <c r="N156" s="26"/>
      <c r="O156" s="26"/>
    </row>
    <row r="157">
      <c r="B157" s="25"/>
      <c r="D157" s="10"/>
      <c r="E157" s="18"/>
      <c r="F157" s="10"/>
      <c r="G157" s="10"/>
      <c r="H157" s="26"/>
      <c r="I157" s="26"/>
      <c r="J157" s="26"/>
      <c r="K157" s="26"/>
      <c r="L157" s="26"/>
      <c r="M157" s="26"/>
      <c r="N157" s="26"/>
      <c r="O157" s="26"/>
    </row>
    <row r="158">
      <c r="B158" s="25"/>
      <c r="D158" s="10"/>
      <c r="E158" s="18"/>
      <c r="F158" s="10"/>
      <c r="G158" s="10"/>
      <c r="H158" s="26"/>
      <c r="I158" s="26"/>
      <c r="J158" s="26"/>
      <c r="K158" s="26"/>
      <c r="L158" s="26"/>
      <c r="M158" s="26"/>
      <c r="N158" s="26"/>
      <c r="O158" s="26"/>
    </row>
    <row r="159">
      <c r="B159" s="25"/>
      <c r="D159" s="10"/>
      <c r="E159" s="18"/>
      <c r="F159" s="10"/>
      <c r="G159" s="10"/>
      <c r="H159" s="26"/>
      <c r="I159" s="26"/>
      <c r="J159" s="26"/>
      <c r="K159" s="26"/>
      <c r="L159" s="26"/>
      <c r="M159" s="26"/>
      <c r="N159" s="26"/>
      <c r="O159" s="26"/>
    </row>
    <row r="160">
      <c r="B160" s="25"/>
      <c r="D160" s="10"/>
      <c r="E160" s="18"/>
      <c r="F160" s="10"/>
      <c r="G160" s="10"/>
      <c r="H160" s="26"/>
      <c r="I160" s="26"/>
      <c r="J160" s="26"/>
      <c r="K160" s="26"/>
      <c r="L160" s="26"/>
      <c r="M160" s="26"/>
      <c r="N160" s="26"/>
      <c r="O160" s="26"/>
    </row>
    <row r="161">
      <c r="B161" s="25"/>
      <c r="D161" s="10"/>
      <c r="E161" s="18"/>
      <c r="F161" s="10"/>
      <c r="G161" s="10"/>
      <c r="H161" s="26"/>
      <c r="I161" s="26"/>
      <c r="J161" s="26"/>
      <c r="K161" s="26"/>
      <c r="L161" s="26"/>
      <c r="M161" s="26"/>
      <c r="N161" s="26"/>
      <c r="O161" s="26"/>
    </row>
    <row r="162">
      <c r="B162" s="25"/>
      <c r="D162" s="10"/>
      <c r="E162" s="18"/>
      <c r="F162" s="10"/>
      <c r="G162" s="10"/>
      <c r="H162" s="26"/>
      <c r="I162" s="26"/>
      <c r="J162" s="26"/>
      <c r="K162" s="26"/>
      <c r="L162" s="26"/>
      <c r="M162" s="26"/>
      <c r="N162" s="26"/>
      <c r="O162" s="26"/>
    </row>
    <row r="163">
      <c r="B163" s="25"/>
      <c r="D163" s="10"/>
      <c r="E163" s="18"/>
      <c r="F163" s="10"/>
      <c r="G163" s="10"/>
      <c r="H163" s="26"/>
      <c r="I163" s="26"/>
      <c r="J163" s="26"/>
      <c r="K163" s="26"/>
      <c r="L163" s="26"/>
      <c r="M163" s="26"/>
      <c r="N163" s="26"/>
      <c r="O163" s="26"/>
    </row>
    <row r="164">
      <c r="B164" s="25"/>
      <c r="D164" s="10"/>
      <c r="E164" s="18"/>
      <c r="F164" s="10"/>
      <c r="G164" s="10"/>
      <c r="H164" s="26"/>
      <c r="I164" s="26"/>
      <c r="J164" s="26"/>
      <c r="K164" s="26"/>
      <c r="L164" s="26"/>
      <c r="M164" s="26"/>
      <c r="N164" s="26"/>
      <c r="O164" s="26"/>
    </row>
    <row r="165">
      <c r="B165" s="25"/>
      <c r="D165" s="10"/>
      <c r="E165" s="18"/>
      <c r="F165" s="10"/>
      <c r="G165" s="10"/>
      <c r="H165" s="26"/>
      <c r="I165" s="26"/>
      <c r="J165" s="26"/>
      <c r="K165" s="26"/>
      <c r="L165" s="26"/>
      <c r="M165" s="26"/>
      <c r="N165" s="26"/>
      <c r="O165" s="26"/>
    </row>
    <row r="166">
      <c r="B166" s="25"/>
      <c r="D166" s="10"/>
      <c r="E166" s="18"/>
      <c r="F166" s="10"/>
      <c r="G166" s="10"/>
      <c r="H166" s="26"/>
      <c r="I166" s="26"/>
      <c r="J166" s="26"/>
      <c r="K166" s="26"/>
      <c r="L166" s="26"/>
      <c r="M166" s="26"/>
      <c r="N166" s="26"/>
      <c r="O166" s="26"/>
    </row>
    <row r="167">
      <c r="B167" s="25"/>
      <c r="D167" s="10"/>
      <c r="E167" s="18"/>
      <c r="F167" s="10"/>
      <c r="G167" s="10"/>
      <c r="H167" s="26"/>
      <c r="I167" s="26"/>
      <c r="J167" s="26"/>
      <c r="K167" s="26"/>
      <c r="L167" s="26"/>
      <c r="M167" s="26"/>
      <c r="N167" s="26"/>
      <c r="O167" s="26"/>
    </row>
    <row r="168">
      <c r="B168" s="25"/>
      <c r="D168" s="10"/>
      <c r="E168" s="18"/>
      <c r="F168" s="10"/>
      <c r="G168" s="10"/>
      <c r="H168" s="26"/>
      <c r="I168" s="26"/>
      <c r="J168" s="26"/>
      <c r="K168" s="26"/>
      <c r="L168" s="26"/>
      <c r="M168" s="26"/>
      <c r="N168" s="26"/>
      <c r="O168" s="26"/>
    </row>
    <row r="169">
      <c r="B169" s="25"/>
      <c r="D169" s="10"/>
      <c r="E169" s="18"/>
      <c r="F169" s="10"/>
      <c r="G169" s="10"/>
      <c r="H169" s="26"/>
      <c r="I169" s="26"/>
      <c r="J169" s="26"/>
      <c r="K169" s="26"/>
      <c r="L169" s="26"/>
      <c r="M169" s="26"/>
      <c r="N169" s="26"/>
      <c r="O169" s="26"/>
    </row>
    <row r="170">
      <c r="B170" s="25"/>
      <c r="D170" s="10"/>
      <c r="E170" s="18"/>
      <c r="F170" s="10"/>
      <c r="G170" s="10"/>
      <c r="H170" s="26"/>
      <c r="I170" s="26"/>
      <c r="J170" s="26"/>
      <c r="K170" s="26"/>
      <c r="L170" s="26"/>
      <c r="M170" s="26"/>
      <c r="N170" s="26"/>
      <c r="O170" s="26"/>
    </row>
    <row r="171">
      <c r="B171" s="25"/>
      <c r="D171" s="10"/>
      <c r="E171" s="18"/>
      <c r="F171" s="10"/>
      <c r="G171" s="10"/>
      <c r="H171" s="26"/>
      <c r="I171" s="26"/>
      <c r="J171" s="26"/>
      <c r="K171" s="26"/>
      <c r="L171" s="26"/>
      <c r="M171" s="26"/>
      <c r="N171" s="26"/>
      <c r="O171" s="26"/>
    </row>
    <row r="172">
      <c r="B172" s="25"/>
      <c r="D172" s="10"/>
      <c r="E172" s="18"/>
      <c r="F172" s="10"/>
      <c r="G172" s="10"/>
      <c r="H172" s="26"/>
      <c r="I172" s="26"/>
      <c r="J172" s="26"/>
      <c r="K172" s="26"/>
      <c r="L172" s="26"/>
      <c r="M172" s="26"/>
      <c r="N172" s="26"/>
      <c r="O172" s="26"/>
    </row>
    <row r="173">
      <c r="B173" s="25"/>
      <c r="D173" s="10"/>
      <c r="E173" s="18"/>
      <c r="F173" s="10"/>
      <c r="G173" s="10"/>
      <c r="H173" s="26"/>
      <c r="I173" s="26"/>
      <c r="J173" s="26"/>
      <c r="K173" s="26"/>
      <c r="L173" s="26"/>
      <c r="M173" s="26"/>
      <c r="N173" s="26"/>
      <c r="O173" s="26"/>
    </row>
    <row r="174">
      <c r="B174" s="25"/>
      <c r="D174" s="10"/>
      <c r="E174" s="18"/>
      <c r="F174" s="10"/>
      <c r="G174" s="10"/>
      <c r="H174" s="26"/>
      <c r="I174" s="26"/>
      <c r="J174" s="26"/>
      <c r="K174" s="26"/>
      <c r="L174" s="26"/>
      <c r="M174" s="26"/>
      <c r="N174" s="26"/>
      <c r="O174" s="26"/>
    </row>
    <row r="175">
      <c r="B175" s="25"/>
      <c r="D175" s="10"/>
      <c r="E175" s="18"/>
      <c r="F175" s="10"/>
      <c r="G175" s="10"/>
      <c r="H175" s="26"/>
      <c r="I175" s="26"/>
      <c r="J175" s="26"/>
      <c r="K175" s="26"/>
      <c r="L175" s="26"/>
      <c r="M175" s="26"/>
      <c r="N175" s="26"/>
      <c r="O175" s="26"/>
    </row>
    <row r="176">
      <c r="B176" s="25"/>
      <c r="D176" s="10"/>
      <c r="E176" s="18"/>
      <c r="F176" s="10"/>
      <c r="G176" s="10"/>
      <c r="H176" s="26"/>
      <c r="I176" s="26"/>
      <c r="J176" s="26"/>
      <c r="K176" s="26"/>
      <c r="L176" s="26"/>
      <c r="M176" s="26"/>
      <c r="N176" s="26"/>
      <c r="O176" s="26"/>
    </row>
    <row r="177">
      <c r="B177" s="25"/>
      <c r="D177" s="10"/>
      <c r="E177" s="18"/>
      <c r="F177" s="10"/>
      <c r="G177" s="10"/>
      <c r="H177" s="26"/>
      <c r="I177" s="26"/>
      <c r="J177" s="26"/>
      <c r="K177" s="26"/>
      <c r="L177" s="26"/>
      <c r="M177" s="26"/>
      <c r="N177" s="26"/>
      <c r="O177" s="26"/>
    </row>
    <row r="178">
      <c r="B178" s="25"/>
      <c r="D178" s="10"/>
      <c r="E178" s="18"/>
      <c r="F178" s="10"/>
      <c r="G178" s="10"/>
      <c r="H178" s="26"/>
      <c r="I178" s="26"/>
      <c r="J178" s="26"/>
      <c r="K178" s="26"/>
      <c r="L178" s="26"/>
      <c r="M178" s="26"/>
      <c r="N178" s="26"/>
      <c r="O178" s="26"/>
    </row>
    <row r="179">
      <c r="B179" s="25"/>
      <c r="D179" s="10"/>
      <c r="E179" s="18"/>
      <c r="F179" s="10"/>
      <c r="G179" s="10"/>
      <c r="H179" s="26"/>
      <c r="I179" s="26"/>
      <c r="J179" s="26"/>
      <c r="K179" s="26"/>
      <c r="L179" s="26"/>
      <c r="M179" s="26"/>
      <c r="N179" s="26"/>
      <c r="O179" s="26"/>
    </row>
    <row r="180">
      <c r="B180" s="25"/>
      <c r="D180" s="10"/>
      <c r="E180" s="18"/>
      <c r="F180" s="10"/>
      <c r="G180" s="10"/>
      <c r="H180" s="26"/>
      <c r="I180" s="26"/>
      <c r="J180" s="26"/>
      <c r="K180" s="26"/>
      <c r="L180" s="26"/>
      <c r="M180" s="26"/>
      <c r="N180" s="26"/>
      <c r="O180" s="26"/>
    </row>
    <row r="181">
      <c r="B181" s="25"/>
      <c r="D181" s="10"/>
      <c r="E181" s="18"/>
      <c r="F181" s="10"/>
      <c r="G181" s="10"/>
      <c r="H181" s="26"/>
      <c r="I181" s="26"/>
      <c r="J181" s="26"/>
      <c r="K181" s="26"/>
      <c r="L181" s="26"/>
      <c r="M181" s="26"/>
      <c r="N181" s="26"/>
      <c r="O181" s="26"/>
    </row>
    <row r="182">
      <c r="B182" s="25"/>
      <c r="D182" s="10"/>
      <c r="E182" s="18"/>
      <c r="F182" s="10"/>
      <c r="G182" s="10"/>
      <c r="H182" s="26"/>
      <c r="I182" s="26"/>
      <c r="J182" s="26"/>
      <c r="K182" s="26"/>
      <c r="L182" s="26"/>
      <c r="M182" s="26"/>
      <c r="N182" s="26"/>
      <c r="O182" s="26"/>
    </row>
    <row r="183">
      <c r="B183" s="25"/>
      <c r="D183" s="10"/>
      <c r="E183" s="18"/>
      <c r="F183" s="10"/>
      <c r="G183" s="10"/>
      <c r="H183" s="26"/>
      <c r="I183" s="26"/>
      <c r="J183" s="26"/>
      <c r="K183" s="26"/>
      <c r="L183" s="26"/>
      <c r="M183" s="26"/>
      <c r="N183" s="26"/>
      <c r="O183" s="26"/>
    </row>
    <row r="184">
      <c r="B184" s="25"/>
      <c r="D184" s="10"/>
      <c r="E184" s="18"/>
      <c r="F184" s="10"/>
      <c r="G184" s="10"/>
      <c r="H184" s="26"/>
      <c r="I184" s="26"/>
      <c r="J184" s="26"/>
      <c r="K184" s="26"/>
      <c r="L184" s="26"/>
      <c r="M184" s="26"/>
      <c r="N184" s="26"/>
      <c r="O184" s="26"/>
    </row>
    <row r="185">
      <c r="B185" s="25"/>
      <c r="D185" s="10"/>
      <c r="E185" s="18"/>
      <c r="F185" s="10"/>
      <c r="G185" s="10"/>
      <c r="H185" s="26"/>
      <c r="I185" s="26"/>
      <c r="J185" s="26"/>
      <c r="K185" s="26"/>
      <c r="L185" s="26"/>
      <c r="M185" s="26"/>
      <c r="N185" s="26"/>
      <c r="O185" s="26"/>
    </row>
    <row r="186">
      <c r="B186" s="25"/>
      <c r="D186" s="10"/>
      <c r="E186" s="18"/>
      <c r="F186" s="10"/>
      <c r="G186" s="10"/>
      <c r="H186" s="26"/>
      <c r="I186" s="26"/>
      <c r="J186" s="26"/>
      <c r="K186" s="26"/>
      <c r="L186" s="26"/>
      <c r="M186" s="26"/>
      <c r="N186" s="26"/>
      <c r="O186" s="26"/>
    </row>
    <row r="187">
      <c r="B187" s="25"/>
      <c r="D187" s="10"/>
      <c r="E187" s="18"/>
      <c r="F187" s="10"/>
      <c r="G187" s="10"/>
      <c r="H187" s="26"/>
      <c r="I187" s="26"/>
      <c r="J187" s="26"/>
      <c r="K187" s="26"/>
      <c r="L187" s="26"/>
      <c r="M187" s="26"/>
      <c r="N187" s="26"/>
      <c r="O187" s="26"/>
    </row>
    <row r="188">
      <c r="B188" s="25"/>
      <c r="D188" s="10"/>
      <c r="E188" s="18"/>
      <c r="F188" s="10"/>
      <c r="G188" s="10"/>
      <c r="H188" s="26"/>
      <c r="I188" s="26"/>
      <c r="J188" s="26"/>
      <c r="K188" s="26"/>
      <c r="L188" s="26"/>
      <c r="M188" s="26"/>
      <c r="N188" s="26"/>
      <c r="O188" s="26"/>
    </row>
    <row r="189">
      <c r="B189" s="25"/>
      <c r="D189" s="10"/>
      <c r="E189" s="18"/>
      <c r="F189" s="10"/>
      <c r="G189" s="10"/>
      <c r="H189" s="26"/>
      <c r="I189" s="26"/>
      <c r="J189" s="26"/>
      <c r="K189" s="26"/>
      <c r="L189" s="26"/>
      <c r="M189" s="26"/>
      <c r="N189" s="26"/>
      <c r="O189" s="26"/>
    </row>
    <row r="190">
      <c r="B190" s="25"/>
      <c r="D190" s="10"/>
      <c r="E190" s="18"/>
      <c r="F190" s="10"/>
      <c r="G190" s="10"/>
      <c r="H190" s="26"/>
      <c r="I190" s="26"/>
      <c r="J190" s="26"/>
      <c r="K190" s="26"/>
      <c r="L190" s="26"/>
      <c r="M190" s="26"/>
      <c r="N190" s="26"/>
      <c r="O190" s="26"/>
    </row>
    <row r="191">
      <c r="B191" s="25"/>
      <c r="D191" s="10"/>
      <c r="E191" s="18"/>
      <c r="F191" s="10"/>
      <c r="G191" s="10"/>
      <c r="H191" s="26"/>
      <c r="I191" s="26"/>
      <c r="J191" s="26"/>
      <c r="K191" s="26"/>
      <c r="L191" s="26"/>
      <c r="M191" s="26"/>
      <c r="N191" s="26"/>
      <c r="O191" s="26"/>
    </row>
    <row r="192">
      <c r="B192" s="25"/>
      <c r="D192" s="10"/>
      <c r="E192" s="18"/>
      <c r="F192" s="10"/>
      <c r="G192" s="10"/>
      <c r="H192" s="26"/>
      <c r="I192" s="26"/>
      <c r="J192" s="26"/>
      <c r="K192" s="26"/>
      <c r="L192" s="26"/>
      <c r="M192" s="26"/>
      <c r="N192" s="26"/>
      <c r="O192" s="26"/>
    </row>
    <row r="193">
      <c r="B193" s="25"/>
      <c r="D193" s="10"/>
      <c r="E193" s="18"/>
      <c r="F193" s="10"/>
      <c r="G193" s="10"/>
      <c r="H193" s="26"/>
      <c r="I193" s="26"/>
      <c r="J193" s="26"/>
      <c r="K193" s="26"/>
      <c r="L193" s="26"/>
      <c r="M193" s="26"/>
      <c r="N193" s="26"/>
      <c r="O193" s="26"/>
    </row>
    <row r="194">
      <c r="B194" s="25"/>
      <c r="D194" s="10"/>
      <c r="E194" s="18"/>
      <c r="F194" s="10"/>
      <c r="G194" s="10"/>
      <c r="H194" s="26"/>
      <c r="I194" s="26"/>
      <c r="J194" s="26"/>
      <c r="K194" s="26"/>
      <c r="L194" s="26"/>
      <c r="M194" s="26"/>
      <c r="N194" s="26"/>
      <c r="O194" s="26"/>
    </row>
    <row r="195">
      <c r="B195" s="25"/>
      <c r="D195" s="10"/>
      <c r="E195" s="18"/>
      <c r="F195" s="10"/>
      <c r="G195" s="10"/>
      <c r="H195" s="26"/>
      <c r="I195" s="26"/>
      <c r="J195" s="26"/>
      <c r="K195" s="26"/>
      <c r="L195" s="26"/>
      <c r="M195" s="26"/>
      <c r="N195" s="26"/>
      <c r="O195" s="26"/>
    </row>
    <row r="196">
      <c r="B196" s="25"/>
      <c r="D196" s="10"/>
      <c r="E196" s="18"/>
      <c r="F196" s="10"/>
      <c r="G196" s="10"/>
      <c r="H196" s="26"/>
      <c r="I196" s="26"/>
      <c r="J196" s="26"/>
      <c r="K196" s="26"/>
      <c r="L196" s="26"/>
      <c r="M196" s="26"/>
      <c r="N196" s="26"/>
      <c r="O196" s="26"/>
    </row>
    <row r="197">
      <c r="B197" s="25"/>
      <c r="D197" s="10"/>
      <c r="E197" s="18"/>
      <c r="F197" s="10"/>
      <c r="G197" s="10"/>
      <c r="H197" s="26"/>
      <c r="I197" s="26"/>
      <c r="J197" s="26"/>
      <c r="K197" s="26"/>
      <c r="L197" s="26"/>
      <c r="M197" s="26"/>
      <c r="N197" s="26"/>
      <c r="O197" s="26"/>
    </row>
    <row r="198">
      <c r="B198" s="25"/>
      <c r="D198" s="10"/>
      <c r="E198" s="18"/>
      <c r="F198" s="10"/>
      <c r="G198" s="10"/>
      <c r="H198" s="26"/>
      <c r="I198" s="26"/>
      <c r="J198" s="26"/>
      <c r="K198" s="26"/>
      <c r="L198" s="26"/>
      <c r="M198" s="26"/>
      <c r="N198" s="26"/>
      <c r="O198" s="26"/>
    </row>
    <row r="199">
      <c r="B199" s="25"/>
      <c r="D199" s="10"/>
      <c r="E199" s="18"/>
      <c r="F199" s="10"/>
      <c r="G199" s="10"/>
      <c r="H199" s="26"/>
      <c r="I199" s="26"/>
      <c r="J199" s="26"/>
      <c r="K199" s="26"/>
      <c r="L199" s="26"/>
      <c r="M199" s="26"/>
      <c r="N199" s="26"/>
      <c r="O199" s="26"/>
    </row>
    <row r="200">
      <c r="B200" s="25"/>
      <c r="D200" s="10"/>
      <c r="E200" s="18"/>
      <c r="F200" s="10"/>
      <c r="G200" s="10"/>
      <c r="H200" s="26"/>
      <c r="I200" s="26"/>
      <c r="J200" s="26"/>
      <c r="K200" s="26"/>
      <c r="L200" s="26"/>
      <c r="M200" s="26"/>
      <c r="N200" s="26"/>
      <c r="O200" s="26"/>
    </row>
    <row r="201">
      <c r="B201" s="25"/>
      <c r="D201" s="10"/>
      <c r="E201" s="18"/>
      <c r="F201" s="10"/>
      <c r="G201" s="10"/>
      <c r="H201" s="26"/>
      <c r="I201" s="26"/>
      <c r="J201" s="26"/>
      <c r="K201" s="26"/>
      <c r="L201" s="26"/>
      <c r="M201" s="26"/>
      <c r="N201" s="26"/>
      <c r="O201" s="26"/>
    </row>
    <row r="202">
      <c r="B202" s="25"/>
      <c r="D202" s="10"/>
      <c r="E202" s="18"/>
      <c r="F202" s="10"/>
      <c r="G202" s="10"/>
      <c r="H202" s="26"/>
      <c r="I202" s="26"/>
      <c r="J202" s="26"/>
      <c r="K202" s="26"/>
      <c r="L202" s="26"/>
      <c r="M202" s="26"/>
      <c r="N202" s="26"/>
      <c r="O202" s="26"/>
    </row>
    <row r="203">
      <c r="B203" s="25"/>
      <c r="D203" s="10"/>
      <c r="E203" s="18"/>
      <c r="F203" s="10"/>
      <c r="G203" s="10"/>
      <c r="H203" s="26"/>
      <c r="I203" s="26"/>
      <c r="J203" s="26"/>
      <c r="K203" s="26"/>
      <c r="L203" s="26"/>
      <c r="M203" s="26"/>
      <c r="N203" s="26"/>
      <c r="O203" s="26"/>
    </row>
    <row r="204">
      <c r="B204" s="25"/>
      <c r="D204" s="10"/>
      <c r="E204" s="18"/>
      <c r="F204" s="10"/>
      <c r="G204" s="10"/>
      <c r="H204" s="26"/>
      <c r="I204" s="26"/>
      <c r="J204" s="26"/>
      <c r="K204" s="26"/>
      <c r="L204" s="26"/>
      <c r="M204" s="26"/>
      <c r="N204" s="26"/>
      <c r="O204" s="26"/>
    </row>
    <row r="205">
      <c r="B205" s="25"/>
      <c r="D205" s="10"/>
      <c r="E205" s="18"/>
      <c r="F205" s="10"/>
      <c r="G205" s="10"/>
      <c r="H205" s="26"/>
      <c r="I205" s="26"/>
      <c r="J205" s="26"/>
      <c r="K205" s="26"/>
      <c r="L205" s="26"/>
      <c r="M205" s="26"/>
      <c r="N205" s="26"/>
      <c r="O205" s="26"/>
    </row>
    <row r="206">
      <c r="B206" s="25"/>
      <c r="D206" s="10"/>
      <c r="E206" s="18"/>
      <c r="F206" s="10"/>
      <c r="G206" s="10"/>
      <c r="H206" s="26"/>
      <c r="I206" s="26"/>
      <c r="J206" s="26"/>
      <c r="K206" s="26"/>
      <c r="L206" s="26"/>
      <c r="M206" s="26"/>
      <c r="N206" s="26"/>
      <c r="O206" s="26"/>
    </row>
    <row r="207">
      <c r="B207" s="25"/>
      <c r="D207" s="10"/>
      <c r="E207" s="18"/>
      <c r="F207" s="10"/>
      <c r="G207" s="10"/>
      <c r="H207" s="26"/>
      <c r="I207" s="26"/>
      <c r="J207" s="26"/>
      <c r="K207" s="26"/>
      <c r="L207" s="26"/>
      <c r="M207" s="26"/>
      <c r="N207" s="26"/>
      <c r="O207" s="26"/>
    </row>
    <row r="208">
      <c r="B208" s="25"/>
      <c r="D208" s="10"/>
      <c r="E208" s="18"/>
      <c r="F208" s="10"/>
      <c r="G208" s="10"/>
      <c r="H208" s="26"/>
      <c r="I208" s="26"/>
      <c r="J208" s="26"/>
      <c r="K208" s="26"/>
      <c r="L208" s="26"/>
      <c r="M208" s="26"/>
      <c r="N208" s="26"/>
      <c r="O208" s="26"/>
    </row>
    <row r="209">
      <c r="B209" s="25"/>
      <c r="D209" s="10"/>
      <c r="E209" s="18"/>
      <c r="F209" s="10"/>
      <c r="G209" s="10"/>
      <c r="H209" s="26"/>
      <c r="I209" s="26"/>
      <c r="J209" s="26"/>
      <c r="K209" s="26"/>
      <c r="L209" s="26"/>
      <c r="M209" s="26"/>
      <c r="N209" s="26"/>
      <c r="O209" s="26"/>
    </row>
    <row r="210">
      <c r="B210" s="25"/>
      <c r="D210" s="10"/>
      <c r="E210" s="18"/>
      <c r="F210" s="10"/>
      <c r="G210" s="10"/>
      <c r="H210" s="26"/>
      <c r="I210" s="26"/>
      <c r="J210" s="26"/>
      <c r="K210" s="26"/>
      <c r="L210" s="26"/>
      <c r="M210" s="26"/>
      <c r="N210" s="26"/>
      <c r="O210" s="26"/>
    </row>
    <row r="211">
      <c r="B211" s="25"/>
      <c r="D211" s="10"/>
      <c r="E211" s="18"/>
      <c r="F211" s="10"/>
      <c r="G211" s="10"/>
      <c r="H211" s="26"/>
      <c r="I211" s="26"/>
      <c r="J211" s="26"/>
      <c r="K211" s="26"/>
      <c r="L211" s="26"/>
      <c r="M211" s="26"/>
      <c r="N211" s="26"/>
      <c r="O211" s="26"/>
    </row>
    <row r="212">
      <c r="B212" s="25"/>
      <c r="D212" s="10"/>
      <c r="E212" s="18"/>
      <c r="F212" s="10"/>
      <c r="G212" s="10"/>
      <c r="H212" s="26"/>
      <c r="I212" s="26"/>
      <c r="J212" s="26"/>
      <c r="K212" s="26"/>
      <c r="L212" s="26"/>
      <c r="M212" s="26"/>
      <c r="N212" s="26"/>
      <c r="O212" s="26"/>
    </row>
    <row r="213">
      <c r="B213" s="25"/>
      <c r="D213" s="10"/>
      <c r="E213" s="18"/>
      <c r="F213" s="10"/>
      <c r="G213" s="10"/>
      <c r="H213" s="26"/>
      <c r="I213" s="26"/>
      <c r="J213" s="26"/>
      <c r="K213" s="26"/>
      <c r="L213" s="26"/>
      <c r="M213" s="26"/>
      <c r="N213" s="26"/>
      <c r="O213" s="26"/>
    </row>
    <row r="214">
      <c r="B214" s="25"/>
      <c r="D214" s="10"/>
      <c r="E214" s="18"/>
      <c r="F214" s="10"/>
      <c r="G214" s="10"/>
      <c r="H214" s="26"/>
      <c r="I214" s="26"/>
      <c r="J214" s="26"/>
      <c r="K214" s="26"/>
      <c r="L214" s="26"/>
      <c r="M214" s="26"/>
      <c r="N214" s="26"/>
      <c r="O214" s="26"/>
    </row>
    <row r="215">
      <c r="B215" s="25"/>
      <c r="D215" s="10"/>
      <c r="E215" s="18"/>
      <c r="F215" s="10"/>
      <c r="G215" s="10"/>
      <c r="H215" s="26"/>
      <c r="I215" s="26"/>
      <c r="J215" s="26"/>
      <c r="K215" s="26"/>
      <c r="L215" s="26"/>
      <c r="M215" s="26"/>
      <c r="N215" s="26"/>
      <c r="O215" s="26"/>
    </row>
    <row r="216">
      <c r="B216" s="25"/>
      <c r="D216" s="10"/>
      <c r="E216" s="18"/>
      <c r="F216" s="10"/>
      <c r="G216" s="10"/>
      <c r="H216" s="26"/>
      <c r="I216" s="26"/>
      <c r="J216" s="26"/>
      <c r="K216" s="26"/>
      <c r="L216" s="26"/>
      <c r="M216" s="26"/>
      <c r="N216" s="26"/>
      <c r="O216" s="26"/>
    </row>
    <row r="217">
      <c r="B217" s="25"/>
      <c r="D217" s="10"/>
      <c r="E217" s="18"/>
      <c r="F217" s="10"/>
      <c r="G217" s="10"/>
      <c r="H217" s="26"/>
      <c r="I217" s="26"/>
      <c r="J217" s="26"/>
      <c r="K217" s="26"/>
      <c r="L217" s="26"/>
      <c r="M217" s="26"/>
      <c r="N217" s="26"/>
      <c r="O217" s="26"/>
    </row>
    <row r="218">
      <c r="B218" s="25"/>
      <c r="D218" s="10"/>
      <c r="E218" s="18"/>
      <c r="F218" s="10"/>
      <c r="G218" s="10"/>
      <c r="H218" s="26"/>
      <c r="I218" s="26"/>
      <c r="J218" s="26"/>
      <c r="K218" s="26"/>
      <c r="L218" s="26"/>
      <c r="M218" s="26"/>
      <c r="N218" s="26"/>
      <c r="O218" s="26"/>
    </row>
    <row r="219">
      <c r="B219" s="25"/>
      <c r="D219" s="10"/>
      <c r="E219" s="18"/>
      <c r="F219" s="10"/>
      <c r="G219" s="10"/>
      <c r="H219" s="26"/>
      <c r="I219" s="26"/>
      <c r="J219" s="26"/>
      <c r="K219" s="26"/>
      <c r="L219" s="26"/>
      <c r="M219" s="26"/>
      <c r="N219" s="26"/>
      <c r="O219" s="26"/>
    </row>
    <row r="220">
      <c r="B220" s="25"/>
      <c r="D220" s="10"/>
      <c r="E220" s="18"/>
      <c r="F220" s="10"/>
      <c r="G220" s="10"/>
      <c r="H220" s="26"/>
      <c r="I220" s="26"/>
      <c r="J220" s="26"/>
      <c r="K220" s="26"/>
      <c r="L220" s="26"/>
      <c r="M220" s="26"/>
      <c r="N220" s="26"/>
      <c r="O220" s="26"/>
    </row>
    <row r="221">
      <c r="B221" s="25"/>
      <c r="D221" s="10"/>
      <c r="E221" s="18"/>
      <c r="F221" s="10"/>
      <c r="G221" s="10"/>
      <c r="H221" s="26"/>
      <c r="I221" s="26"/>
      <c r="J221" s="26"/>
      <c r="K221" s="26"/>
      <c r="L221" s="26"/>
      <c r="M221" s="26"/>
      <c r="N221" s="26"/>
      <c r="O221" s="26"/>
    </row>
    <row r="222">
      <c r="B222" s="25"/>
      <c r="D222" s="10"/>
      <c r="E222" s="18"/>
      <c r="F222" s="10"/>
      <c r="G222" s="10"/>
      <c r="H222" s="26"/>
      <c r="I222" s="26"/>
      <c r="J222" s="26"/>
      <c r="K222" s="26"/>
      <c r="L222" s="26"/>
      <c r="M222" s="26"/>
      <c r="N222" s="26"/>
      <c r="O222" s="26"/>
    </row>
    <row r="223">
      <c r="B223" s="25"/>
      <c r="D223" s="10"/>
      <c r="E223" s="18"/>
      <c r="F223" s="10"/>
      <c r="G223" s="10"/>
      <c r="H223" s="26"/>
      <c r="I223" s="26"/>
      <c r="J223" s="26"/>
      <c r="K223" s="26"/>
      <c r="L223" s="26"/>
      <c r="M223" s="26"/>
      <c r="N223" s="26"/>
      <c r="O223" s="26"/>
    </row>
    <row r="224">
      <c r="B224" s="25"/>
      <c r="D224" s="10"/>
      <c r="E224" s="18"/>
      <c r="F224" s="10"/>
      <c r="G224" s="10"/>
      <c r="H224" s="26"/>
      <c r="I224" s="26"/>
      <c r="J224" s="26"/>
      <c r="K224" s="26"/>
      <c r="L224" s="26"/>
      <c r="M224" s="26"/>
      <c r="N224" s="26"/>
      <c r="O224" s="26"/>
    </row>
    <row r="225">
      <c r="B225" s="25"/>
      <c r="D225" s="10"/>
      <c r="E225" s="18"/>
      <c r="F225" s="10"/>
      <c r="G225" s="10"/>
      <c r="H225" s="26"/>
      <c r="I225" s="26"/>
      <c r="J225" s="26"/>
      <c r="K225" s="26"/>
      <c r="L225" s="26"/>
      <c r="M225" s="26"/>
      <c r="N225" s="26"/>
      <c r="O225" s="26"/>
    </row>
    <row r="226">
      <c r="B226" s="25"/>
      <c r="D226" s="10"/>
      <c r="E226" s="18"/>
      <c r="F226" s="10"/>
      <c r="G226" s="10"/>
      <c r="H226" s="26"/>
      <c r="I226" s="26"/>
      <c r="J226" s="26"/>
      <c r="K226" s="26"/>
      <c r="L226" s="26"/>
      <c r="M226" s="26"/>
      <c r="N226" s="26"/>
      <c r="O226" s="26"/>
    </row>
    <row r="227">
      <c r="B227" s="25"/>
      <c r="D227" s="10"/>
      <c r="E227" s="18"/>
      <c r="F227" s="10"/>
      <c r="G227" s="10"/>
      <c r="H227" s="26"/>
      <c r="I227" s="26"/>
      <c r="J227" s="26"/>
      <c r="K227" s="26"/>
      <c r="L227" s="26"/>
      <c r="M227" s="26"/>
      <c r="N227" s="26"/>
      <c r="O227" s="26"/>
    </row>
    <row r="228">
      <c r="B228" s="25"/>
      <c r="D228" s="10"/>
      <c r="E228" s="18"/>
      <c r="F228" s="10"/>
      <c r="G228" s="10"/>
      <c r="H228" s="26"/>
      <c r="I228" s="26"/>
      <c r="J228" s="26"/>
      <c r="K228" s="26"/>
      <c r="L228" s="26"/>
      <c r="M228" s="26"/>
      <c r="N228" s="26"/>
      <c r="O228" s="26"/>
    </row>
    <row r="229">
      <c r="B229" s="25"/>
      <c r="D229" s="10"/>
      <c r="E229" s="18"/>
      <c r="F229" s="10"/>
      <c r="G229" s="10"/>
      <c r="H229" s="26"/>
      <c r="I229" s="26"/>
      <c r="J229" s="26"/>
      <c r="K229" s="26"/>
      <c r="L229" s="26"/>
      <c r="M229" s="26"/>
      <c r="N229" s="26"/>
      <c r="O229" s="26"/>
    </row>
    <row r="230">
      <c r="B230" s="25"/>
      <c r="D230" s="10"/>
      <c r="E230" s="18"/>
      <c r="F230" s="10"/>
      <c r="G230" s="10"/>
      <c r="H230" s="26"/>
      <c r="I230" s="26"/>
      <c r="J230" s="26"/>
      <c r="K230" s="26"/>
      <c r="L230" s="26"/>
      <c r="M230" s="26"/>
      <c r="N230" s="26"/>
      <c r="O230" s="26"/>
    </row>
    <row r="231">
      <c r="B231" s="25"/>
      <c r="D231" s="10"/>
      <c r="E231" s="18"/>
      <c r="F231" s="10"/>
      <c r="G231" s="10"/>
      <c r="H231" s="26"/>
      <c r="I231" s="26"/>
      <c r="J231" s="26"/>
      <c r="K231" s="26"/>
      <c r="L231" s="26"/>
      <c r="M231" s="26"/>
      <c r="N231" s="26"/>
      <c r="O231" s="26"/>
    </row>
    <row r="232">
      <c r="B232" s="25"/>
      <c r="D232" s="10"/>
      <c r="E232" s="18"/>
      <c r="F232" s="10"/>
      <c r="G232" s="10"/>
      <c r="H232" s="26"/>
      <c r="I232" s="26"/>
      <c r="J232" s="26"/>
      <c r="K232" s="26"/>
      <c r="L232" s="26"/>
      <c r="M232" s="26"/>
      <c r="N232" s="26"/>
      <c r="O232" s="26"/>
    </row>
    <row r="233">
      <c r="B233" s="25"/>
      <c r="D233" s="10"/>
      <c r="E233" s="18"/>
      <c r="F233" s="10"/>
      <c r="G233" s="10"/>
      <c r="H233" s="26"/>
      <c r="I233" s="26"/>
      <c r="J233" s="26"/>
      <c r="K233" s="26"/>
      <c r="L233" s="26"/>
      <c r="M233" s="26"/>
      <c r="N233" s="26"/>
      <c r="O233" s="26"/>
    </row>
    <row r="234">
      <c r="B234" s="25"/>
      <c r="D234" s="10"/>
      <c r="E234" s="18"/>
      <c r="F234" s="10"/>
      <c r="G234" s="10"/>
      <c r="H234" s="26"/>
      <c r="I234" s="26"/>
      <c r="J234" s="26"/>
      <c r="K234" s="26"/>
      <c r="L234" s="26"/>
      <c r="M234" s="26"/>
      <c r="N234" s="26"/>
      <c r="O234" s="26"/>
    </row>
    <row r="235">
      <c r="B235" s="25"/>
      <c r="D235" s="10"/>
      <c r="E235" s="18"/>
      <c r="F235" s="10"/>
      <c r="G235" s="10"/>
      <c r="H235" s="26"/>
      <c r="I235" s="26"/>
      <c r="J235" s="26"/>
      <c r="K235" s="26"/>
      <c r="L235" s="26"/>
      <c r="M235" s="26"/>
      <c r="N235" s="26"/>
      <c r="O235" s="26"/>
    </row>
    <row r="236">
      <c r="B236" s="25"/>
      <c r="D236" s="10"/>
      <c r="E236" s="18"/>
      <c r="F236" s="10"/>
      <c r="G236" s="10"/>
      <c r="H236" s="26"/>
      <c r="I236" s="26"/>
      <c r="J236" s="26"/>
      <c r="K236" s="26"/>
      <c r="L236" s="26"/>
      <c r="M236" s="26"/>
      <c r="N236" s="26"/>
      <c r="O236" s="26"/>
    </row>
    <row r="237">
      <c r="B237" s="25"/>
      <c r="D237" s="10"/>
      <c r="E237" s="18"/>
      <c r="F237" s="10"/>
      <c r="G237" s="10"/>
      <c r="H237" s="26"/>
      <c r="I237" s="26"/>
      <c r="J237" s="26"/>
      <c r="K237" s="26"/>
      <c r="L237" s="26"/>
      <c r="M237" s="26"/>
      <c r="N237" s="26"/>
      <c r="O237" s="26"/>
    </row>
    <row r="238">
      <c r="B238" s="25"/>
      <c r="D238" s="10"/>
      <c r="E238" s="18"/>
      <c r="F238" s="10"/>
      <c r="G238" s="10"/>
      <c r="H238" s="26"/>
      <c r="I238" s="26"/>
      <c r="J238" s="26"/>
      <c r="K238" s="26"/>
      <c r="L238" s="26"/>
      <c r="M238" s="26"/>
      <c r="N238" s="26"/>
      <c r="O238" s="26"/>
    </row>
    <row r="239">
      <c r="B239" s="25"/>
      <c r="D239" s="10"/>
      <c r="E239" s="18"/>
      <c r="F239" s="10"/>
      <c r="G239" s="10"/>
      <c r="H239" s="26"/>
      <c r="I239" s="26"/>
      <c r="J239" s="26"/>
      <c r="K239" s="26"/>
      <c r="L239" s="26"/>
      <c r="M239" s="26"/>
      <c r="N239" s="26"/>
      <c r="O239" s="26"/>
    </row>
    <row r="240">
      <c r="B240" s="25"/>
      <c r="D240" s="10"/>
      <c r="E240" s="18"/>
      <c r="F240" s="10"/>
      <c r="G240" s="10"/>
      <c r="H240" s="26"/>
      <c r="I240" s="26"/>
      <c r="J240" s="26"/>
      <c r="K240" s="26"/>
      <c r="L240" s="26"/>
      <c r="M240" s="26"/>
      <c r="N240" s="26"/>
      <c r="O240" s="26"/>
    </row>
    <row r="241">
      <c r="B241" s="25"/>
      <c r="D241" s="10"/>
      <c r="E241" s="18"/>
      <c r="F241" s="10"/>
      <c r="G241" s="10"/>
      <c r="H241" s="26"/>
      <c r="I241" s="26"/>
      <c r="J241" s="26"/>
      <c r="K241" s="26"/>
      <c r="L241" s="26"/>
      <c r="M241" s="26"/>
      <c r="N241" s="26"/>
      <c r="O241" s="26"/>
    </row>
    <row r="242">
      <c r="B242" s="25"/>
      <c r="D242" s="10"/>
      <c r="E242" s="18"/>
      <c r="F242" s="10"/>
      <c r="G242" s="10"/>
      <c r="H242" s="26"/>
      <c r="I242" s="26"/>
      <c r="J242" s="26"/>
      <c r="K242" s="26"/>
      <c r="L242" s="26"/>
      <c r="M242" s="26"/>
      <c r="N242" s="26"/>
      <c r="O242" s="26"/>
    </row>
    <row r="243">
      <c r="B243" s="25"/>
      <c r="D243" s="10"/>
      <c r="E243" s="18"/>
      <c r="F243" s="10"/>
      <c r="G243" s="10"/>
      <c r="H243" s="26"/>
      <c r="I243" s="26"/>
      <c r="J243" s="26"/>
      <c r="K243" s="26"/>
      <c r="L243" s="26"/>
      <c r="M243" s="26"/>
      <c r="N243" s="26"/>
      <c r="O243" s="26"/>
    </row>
    <row r="244">
      <c r="B244" s="25"/>
      <c r="D244" s="10"/>
      <c r="E244" s="18"/>
      <c r="F244" s="10"/>
      <c r="G244" s="10"/>
      <c r="H244" s="26"/>
      <c r="I244" s="26"/>
      <c r="J244" s="26"/>
      <c r="K244" s="26"/>
      <c r="L244" s="26"/>
      <c r="M244" s="26"/>
      <c r="N244" s="26"/>
      <c r="O244" s="26"/>
    </row>
    <row r="245">
      <c r="B245" s="25"/>
      <c r="D245" s="10"/>
      <c r="E245" s="18"/>
      <c r="F245" s="10"/>
      <c r="G245" s="10"/>
      <c r="H245" s="26"/>
      <c r="I245" s="26"/>
      <c r="J245" s="26"/>
      <c r="K245" s="26"/>
      <c r="L245" s="26"/>
      <c r="M245" s="26"/>
      <c r="N245" s="26"/>
      <c r="O245" s="26"/>
    </row>
    <row r="246">
      <c r="B246" s="25"/>
      <c r="D246" s="10"/>
      <c r="E246" s="18"/>
      <c r="F246" s="10"/>
      <c r="G246" s="10"/>
      <c r="H246" s="26"/>
      <c r="I246" s="26"/>
      <c r="J246" s="26"/>
      <c r="K246" s="26"/>
      <c r="L246" s="26"/>
      <c r="M246" s="26"/>
      <c r="N246" s="26"/>
      <c r="O246" s="26"/>
    </row>
    <row r="247">
      <c r="B247" s="25"/>
      <c r="D247" s="10"/>
      <c r="E247" s="18"/>
      <c r="F247" s="10"/>
      <c r="G247" s="10"/>
      <c r="H247" s="26"/>
      <c r="I247" s="26"/>
      <c r="J247" s="26"/>
      <c r="K247" s="26"/>
      <c r="L247" s="26"/>
      <c r="M247" s="26"/>
      <c r="N247" s="26"/>
      <c r="O247" s="26"/>
    </row>
    <row r="248">
      <c r="B248" s="25"/>
      <c r="D248" s="10"/>
      <c r="E248" s="18"/>
      <c r="F248" s="10"/>
      <c r="G248" s="10"/>
      <c r="H248" s="26"/>
      <c r="I248" s="26"/>
      <c r="J248" s="26"/>
      <c r="K248" s="26"/>
      <c r="L248" s="26"/>
      <c r="M248" s="26"/>
      <c r="N248" s="26"/>
      <c r="O248" s="26"/>
    </row>
    <row r="249">
      <c r="B249" s="25"/>
      <c r="D249" s="10"/>
      <c r="E249" s="18"/>
      <c r="F249" s="10"/>
      <c r="G249" s="10"/>
      <c r="H249" s="26"/>
      <c r="I249" s="26"/>
      <c r="J249" s="26"/>
      <c r="K249" s="26"/>
      <c r="L249" s="26"/>
      <c r="M249" s="26"/>
      <c r="N249" s="26"/>
      <c r="O249" s="26"/>
    </row>
    <row r="250">
      <c r="B250" s="25"/>
      <c r="D250" s="10"/>
      <c r="E250" s="18"/>
      <c r="F250" s="10"/>
      <c r="G250" s="10"/>
      <c r="H250" s="26"/>
      <c r="I250" s="26"/>
      <c r="J250" s="26"/>
      <c r="K250" s="26"/>
      <c r="L250" s="26"/>
      <c r="M250" s="26"/>
      <c r="N250" s="26"/>
      <c r="O250" s="26"/>
    </row>
    <row r="251">
      <c r="B251" s="25"/>
      <c r="D251" s="10"/>
      <c r="E251" s="18"/>
      <c r="F251" s="10"/>
      <c r="G251" s="10"/>
      <c r="H251" s="26"/>
      <c r="I251" s="26"/>
      <c r="J251" s="26"/>
      <c r="K251" s="26"/>
      <c r="L251" s="26"/>
      <c r="M251" s="26"/>
      <c r="N251" s="26"/>
      <c r="O251" s="26"/>
    </row>
    <row r="252">
      <c r="B252" s="25"/>
      <c r="D252" s="10"/>
      <c r="E252" s="18"/>
      <c r="F252" s="10"/>
      <c r="G252" s="10"/>
      <c r="H252" s="26"/>
      <c r="I252" s="26"/>
      <c r="J252" s="26"/>
      <c r="K252" s="26"/>
      <c r="L252" s="26"/>
      <c r="M252" s="26"/>
      <c r="N252" s="26"/>
      <c r="O252" s="26"/>
    </row>
    <row r="253">
      <c r="B253" s="25"/>
      <c r="D253" s="10"/>
      <c r="E253" s="18"/>
      <c r="F253" s="10"/>
      <c r="G253" s="10"/>
      <c r="H253" s="26"/>
      <c r="I253" s="26"/>
      <c r="J253" s="26"/>
      <c r="K253" s="26"/>
      <c r="L253" s="26"/>
      <c r="M253" s="26"/>
      <c r="N253" s="26"/>
      <c r="O253" s="26"/>
    </row>
    <row r="254">
      <c r="B254" s="25"/>
      <c r="D254" s="10"/>
      <c r="E254" s="18"/>
      <c r="F254" s="10"/>
      <c r="G254" s="10"/>
      <c r="H254" s="26"/>
      <c r="I254" s="26"/>
      <c r="J254" s="26"/>
      <c r="K254" s="26"/>
      <c r="L254" s="26"/>
      <c r="M254" s="26"/>
      <c r="N254" s="26"/>
      <c r="O254" s="26"/>
    </row>
    <row r="255">
      <c r="B255" s="25"/>
      <c r="D255" s="10"/>
      <c r="E255" s="18"/>
      <c r="F255" s="10"/>
      <c r="G255" s="10"/>
      <c r="H255" s="26"/>
      <c r="I255" s="26"/>
      <c r="J255" s="26"/>
      <c r="K255" s="26"/>
      <c r="L255" s="26"/>
      <c r="M255" s="26"/>
      <c r="N255" s="26"/>
      <c r="O255" s="26"/>
    </row>
    <row r="256">
      <c r="B256" s="25"/>
      <c r="D256" s="10"/>
      <c r="E256" s="18"/>
      <c r="F256" s="10"/>
      <c r="G256" s="10"/>
      <c r="H256" s="26"/>
      <c r="I256" s="26"/>
      <c r="J256" s="26"/>
      <c r="K256" s="26"/>
      <c r="L256" s="26"/>
      <c r="M256" s="26"/>
      <c r="N256" s="26"/>
      <c r="O256" s="26"/>
    </row>
    <row r="257">
      <c r="B257" s="25"/>
      <c r="D257" s="10"/>
      <c r="E257" s="18"/>
      <c r="F257" s="10"/>
      <c r="G257" s="10"/>
      <c r="H257" s="26"/>
      <c r="I257" s="26"/>
      <c r="J257" s="26"/>
      <c r="K257" s="26"/>
      <c r="L257" s="26"/>
      <c r="M257" s="26"/>
      <c r="N257" s="26"/>
      <c r="O257" s="26"/>
    </row>
    <row r="258">
      <c r="B258" s="25"/>
      <c r="D258" s="10"/>
      <c r="E258" s="18"/>
      <c r="F258" s="10"/>
      <c r="G258" s="10"/>
      <c r="H258" s="26"/>
      <c r="I258" s="26"/>
      <c r="J258" s="26"/>
      <c r="K258" s="26"/>
      <c r="L258" s="26"/>
      <c r="M258" s="26"/>
      <c r="N258" s="26"/>
      <c r="O258" s="26"/>
    </row>
    <row r="259">
      <c r="B259" s="25"/>
      <c r="D259" s="10"/>
      <c r="E259" s="18"/>
      <c r="F259" s="10"/>
      <c r="G259" s="10"/>
      <c r="H259" s="26"/>
      <c r="I259" s="26"/>
      <c r="J259" s="26"/>
      <c r="K259" s="26"/>
      <c r="L259" s="26"/>
      <c r="M259" s="26"/>
      <c r="N259" s="26"/>
      <c r="O259" s="26"/>
    </row>
    <row r="260">
      <c r="B260" s="25"/>
      <c r="D260" s="10"/>
      <c r="E260" s="18"/>
      <c r="F260" s="10"/>
      <c r="G260" s="10"/>
      <c r="H260" s="26"/>
      <c r="I260" s="26"/>
      <c r="J260" s="26"/>
      <c r="K260" s="26"/>
      <c r="L260" s="26"/>
      <c r="M260" s="26"/>
      <c r="N260" s="26"/>
      <c r="O260" s="26"/>
    </row>
    <row r="261">
      <c r="B261" s="25"/>
      <c r="D261" s="10"/>
      <c r="E261" s="18"/>
      <c r="F261" s="10"/>
      <c r="G261" s="10"/>
      <c r="H261" s="26"/>
      <c r="I261" s="26"/>
      <c r="J261" s="26"/>
      <c r="K261" s="26"/>
      <c r="L261" s="26"/>
      <c r="M261" s="26"/>
      <c r="N261" s="26"/>
      <c r="O261" s="26"/>
    </row>
    <row r="262">
      <c r="B262" s="25"/>
      <c r="D262" s="10"/>
      <c r="E262" s="18"/>
      <c r="F262" s="10"/>
      <c r="G262" s="10"/>
      <c r="H262" s="26"/>
      <c r="I262" s="26"/>
      <c r="J262" s="26"/>
      <c r="K262" s="26"/>
      <c r="L262" s="26"/>
      <c r="M262" s="26"/>
      <c r="N262" s="26"/>
      <c r="O262" s="26"/>
    </row>
    <row r="263">
      <c r="B263" s="25"/>
      <c r="D263" s="10"/>
      <c r="E263" s="18"/>
      <c r="F263" s="10"/>
      <c r="G263" s="10"/>
      <c r="H263" s="26"/>
      <c r="I263" s="26"/>
      <c r="J263" s="26"/>
      <c r="K263" s="26"/>
      <c r="L263" s="26"/>
      <c r="M263" s="26"/>
      <c r="N263" s="26"/>
      <c r="O263" s="26"/>
    </row>
    <row r="264">
      <c r="B264" s="25"/>
      <c r="D264" s="10"/>
      <c r="E264" s="18"/>
      <c r="F264" s="10"/>
      <c r="G264" s="10"/>
      <c r="H264" s="26"/>
      <c r="I264" s="26"/>
      <c r="J264" s="26"/>
      <c r="K264" s="26"/>
      <c r="L264" s="26"/>
      <c r="M264" s="26"/>
      <c r="N264" s="26"/>
      <c r="O264" s="26"/>
    </row>
    <row r="265">
      <c r="B265" s="25"/>
      <c r="D265" s="10"/>
      <c r="E265" s="18"/>
      <c r="F265" s="10"/>
      <c r="G265" s="10"/>
      <c r="H265" s="26"/>
      <c r="I265" s="26"/>
      <c r="J265" s="26"/>
      <c r="K265" s="26"/>
      <c r="L265" s="26"/>
      <c r="M265" s="26"/>
      <c r="N265" s="26"/>
      <c r="O265" s="26"/>
    </row>
    <row r="266">
      <c r="B266" s="25"/>
      <c r="D266" s="10"/>
      <c r="E266" s="18"/>
      <c r="F266" s="10"/>
      <c r="G266" s="10"/>
      <c r="H266" s="26"/>
      <c r="I266" s="26"/>
      <c r="J266" s="26"/>
      <c r="K266" s="26"/>
      <c r="L266" s="26"/>
      <c r="M266" s="26"/>
      <c r="N266" s="26"/>
      <c r="O266" s="26"/>
    </row>
    <row r="267">
      <c r="B267" s="25"/>
      <c r="D267" s="10"/>
      <c r="E267" s="18"/>
      <c r="F267" s="10"/>
      <c r="G267" s="10"/>
      <c r="H267" s="26"/>
      <c r="I267" s="26"/>
      <c r="J267" s="26"/>
      <c r="K267" s="26"/>
      <c r="L267" s="26"/>
      <c r="M267" s="26"/>
      <c r="N267" s="26"/>
      <c r="O267" s="26"/>
    </row>
    <row r="268">
      <c r="B268" s="25"/>
      <c r="D268" s="10"/>
      <c r="E268" s="18"/>
      <c r="F268" s="10"/>
      <c r="G268" s="10"/>
      <c r="H268" s="26"/>
      <c r="I268" s="26"/>
      <c r="J268" s="26"/>
      <c r="K268" s="26"/>
      <c r="L268" s="26"/>
      <c r="M268" s="26"/>
      <c r="N268" s="26"/>
      <c r="O268" s="26"/>
    </row>
    <row r="269">
      <c r="B269" s="25"/>
      <c r="D269" s="10"/>
      <c r="E269" s="18"/>
      <c r="F269" s="10"/>
      <c r="G269" s="10"/>
      <c r="H269" s="26"/>
      <c r="I269" s="26"/>
      <c r="J269" s="26"/>
      <c r="K269" s="26"/>
      <c r="L269" s="26"/>
      <c r="M269" s="26"/>
      <c r="N269" s="26"/>
      <c r="O269" s="26"/>
    </row>
    <row r="270">
      <c r="B270" s="25"/>
      <c r="D270" s="10"/>
      <c r="E270" s="18"/>
      <c r="F270" s="10"/>
      <c r="G270" s="10"/>
      <c r="H270" s="26"/>
      <c r="I270" s="26"/>
      <c r="J270" s="26"/>
      <c r="K270" s="26"/>
      <c r="L270" s="26"/>
      <c r="M270" s="26"/>
      <c r="N270" s="26"/>
      <c r="O270" s="26"/>
    </row>
    <row r="271">
      <c r="B271" s="25"/>
      <c r="D271" s="10"/>
      <c r="E271" s="18"/>
      <c r="F271" s="10"/>
      <c r="G271" s="10"/>
      <c r="H271" s="26"/>
      <c r="I271" s="26"/>
      <c r="J271" s="26"/>
      <c r="K271" s="26"/>
      <c r="L271" s="26"/>
      <c r="M271" s="26"/>
      <c r="N271" s="26"/>
      <c r="O271" s="26"/>
    </row>
    <row r="272">
      <c r="B272" s="25"/>
      <c r="D272" s="10"/>
      <c r="E272" s="18"/>
      <c r="F272" s="10"/>
      <c r="G272" s="10"/>
      <c r="H272" s="26"/>
      <c r="I272" s="26"/>
      <c r="J272" s="26"/>
      <c r="K272" s="26"/>
      <c r="L272" s="26"/>
      <c r="M272" s="26"/>
      <c r="N272" s="26"/>
      <c r="O272" s="26"/>
    </row>
    <row r="273">
      <c r="B273" s="25"/>
      <c r="D273" s="10"/>
      <c r="E273" s="18"/>
      <c r="F273" s="10"/>
      <c r="G273" s="10"/>
      <c r="H273" s="26"/>
      <c r="I273" s="26"/>
      <c r="J273" s="26"/>
      <c r="K273" s="26"/>
      <c r="L273" s="26"/>
      <c r="M273" s="26"/>
      <c r="N273" s="26"/>
      <c r="O273" s="26"/>
    </row>
    <row r="274">
      <c r="B274" s="25"/>
      <c r="D274" s="10"/>
      <c r="E274" s="18"/>
      <c r="F274" s="10"/>
      <c r="G274" s="10"/>
      <c r="H274" s="26"/>
      <c r="I274" s="26"/>
      <c r="J274" s="26"/>
      <c r="K274" s="26"/>
      <c r="L274" s="26"/>
      <c r="M274" s="26"/>
      <c r="N274" s="26"/>
      <c r="O274" s="26"/>
    </row>
    <row r="275">
      <c r="B275" s="25"/>
      <c r="D275" s="10"/>
      <c r="E275" s="18"/>
      <c r="F275" s="10"/>
      <c r="G275" s="10"/>
      <c r="H275" s="26"/>
      <c r="I275" s="26"/>
      <c r="J275" s="26"/>
      <c r="K275" s="26"/>
      <c r="L275" s="26"/>
      <c r="M275" s="26"/>
      <c r="N275" s="26"/>
      <c r="O275" s="26"/>
    </row>
    <row r="276">
      <c r="B276" s="25"/>
      <c r="D276" s="10"/>
      <c r="E276" s="18"/>
      <c r="F276" s="10"/>
      <c r="G276" s="10"/>
      <c r="H276" s="26"/>
      <c r="I276" s="26"/>
      <c r="J276" s="26"/>
      <c r="K276" s="26"/>
      <c r="L276" s="26"/>
      <c r="M276" s="26"/>
      <c r="N276" s="26"/>
      <c r="O276" s="26"/>
    </row>
    <row r="277">
      <c r="B277" s="25"/>
      <c r="D277" s="10"/>
      <c r="E277" s="18"/>
      <c r="F277" s="10"/>
      <c r="G277" s="10"/>
      <c r="H277" s="26"/>
      <c r="I277" s="26"/>
      <c r="J277" s="26"/>
      <c r="K277" s="26"/>
      <c r="L277" s="26"/>
      <c r="M277" s="26"/>
      <c r="N277" s="26"/>
      <c r="O277" s="26"/>
    </row>
    <row r="278">
      <c r="B278" s="25"/>
      <c r="D278" s="10"/>
      <c r="E278" s="18"/>
      <c r="F278" s="10"/>
      <c r="G278" s="10"/>
      <c r="H278" s="26"/>
      <c r="I278" s="26"/>
      <c r="J278" s="26"/>
      <c r="K278" s="26"/>
      <c r="L278" s="26"/>
      <c r="M278" s="26"/>
      <c r="N278" s="26"/>
      <c r="O278" s="26"/>
    </row>
    <row r="279">
      <c r="B279" s="25"/>
      <c r="D279" s="10"/>
      <c r="E279" s="18"/>
      <c r="F279" s="10"/>
      <c r="G279" s="10"/>
      <c r="H279" s="26"/>
      <c r="I279" s="26"/>
      <c r="J279" s="26"/>
      <c r="K279" s="26"/>
      <c r="L279" s="26"/>
      <c r="M279" s="26"/>
      <c r="N279" s="26"/>
      <c r="O279" s="26"/>
    </row>
    <row r="280">
      <c r="B280" s="25"/>
      <c r="D280" s="10"/>
      <c r="E280" s="18"/>
      <c r="F280" s="10"/>
      <c r="G280" s="10"/>
      <c r="H280" s="26"/>
      <c r="I280" s="26"/>
      <c r="J280" s="26"/>
      <c r="K280" s="26"/>
      <c r="L280" s="26"/>
      <c r="M280" s="26"/>
      <c r="N280" s="26"/>
      <c r="O280" s="26"/>
    </row>
    <row r="281">
      <c r="B281" s="25"/>
      <c r="D281" s="10"/>
      <c r="E281" s="18"/>
      <c r="F281" s="10"/>
      <c r="G281" s="10"/>
      <c r="H281" s="26"/>
      <c r="I281" s="26"/>
      <c r="J281" s="26"/>
      <c r="K281" s="26"/>
      <c r="L281" s="26"/>
      <c r="M281" s="26"/>
      <c r="N281" s="26"/>
      <c r="O281" s="26"/>
    </row>
    <row r="282">
      <c r="B282" s="25"/>
      <c r="D282" s="10"/>
      <c r="E282" s="18"/>
      <c r="F282" s="10"/>
      <c r="G282" s="10"/>
      <c r="H282" s="26"/>
      <c r="I282" s="26"/>
      <c r="J282" s="26"/>
      <c r="K282" s="26"/>
      <c r="L282" s="26"/>
      <c r="M282" s="26"/>
      <c r="N282" s="26"/>
      <c r="O282" s="26"/>
    </row>
    <row r="283">
      <c r="B283" s="25"/>
      <c r="D283" s="10"/>
      <c r="E283" s="18"/>
      <c r="F283" s="10"/>
      <c r="G283" s="10"/>
      <c r="H283" s="26"/>
      <c r="I283" s="26"/>
      <c r="J283" s="26"/>
      <c r="K283" s="26"/>
      <c r="L283" s="26"/>
      <c r="M283" s="26"/>
      <c r="N283" s="26"/>
      <c r="O283" s="26"/>
    </row>
    <row r="284">
      <c r="B284" s="25"/>
      <c r="D284" s="10"/>
      <c r="E284" s="18"/>
      <c r="F284" s="10"/>
      <c r="G284" s="10"/>
      <c r="H284" s="26"/>
      <c r="I284" s="26"/>
      <c r="J284" s="26"/>
      <c r="K284" s="26"/>
      <c r="L284" s="26"/>
      <c r="M284" s="26"/>
      <c r="N284" s="26"/>
      <c r="O284" s="26"/>
    </row>
    <row r="285">
      <c r="B285" s="25"/>
      <c r="D285" s="10"/>
      <c r="E285" s="18"/>
      <c r="F285" s="10"/>
      <c r="G285" s="10"/>
      <c r="H285" s="26"/>
      <c r="I285" s="26"/>
      <c r="J285" s="26"/>
      <c r="K285" s="26"/>
      <c r="L285" s="26"/>
      <c r="M285" s="26"/>
      <c r="N285" s="26"/>
      <c r="O285" s="26"/>
    </row>
    <row r="286">
      <c r="B286" s="25"/>
      <c r="D286" s="10"/>
      <c r="E286" s="18"/>
      <c r="F286" s="10"/>
      <c r="G286" s="10"/>
      <c r="H286" s="26"/>
      <c r="I286" s="26"/>
      <c r="J286" s="26"/>
      <c r="K286" s="26"/>
      <c r="L286" s="26"/>
      <c r="M286" s="26"/>
      <c r="N286" s="26"/>
      <c r="O286" s="26"/>
    </row>
    <row r="287">
      <c r="B287" s="25"/>
      <c r="D287" s="10"/>
      <c r="E287" s="18"/>
      <c r="F287" s="10"/>
      <c r="G287" s="10"/>
      <c r="H287" s="26"/>
      <c r="I287" s="26"/>
      <c r="J287" s="26"/>
      <c r="K287" s="26"/>
      <c r="L287" s="26"/>
      <c r="M287" s="26"/>
      <c r="N287" s="26"/>
      <c r="O287" s="26"/>
    </row>
    <row r="288">
      <c r="B288" s="25"/>
      <c r="D288" s="10"/>
      <c r="E288" s="18"/>
      <c r="F288" s="10"/>
      <c r="G288" s="10"/>
      <c r="H288" s="26"/>
      <c r="I288" s="26"/>
      <c r="J288" s="26"/>
      <c r="K288" s="26"/>
      <c r="L288" s="26"/>
      <c r="M288" s="26"/>
      <c r="N288" s="26"/>
      <c r="O288" s="26"/>
    </row>
    <row r="289">
      <c r="B289" s="25"/>
      <c r="D289" s="10"/>
      <c r="E289" s="18"/>
      <c r="F289" s="10"/>
      <c r="G289" s="10"/>
      <c r="H289" s="26"/>
      <c r="I289" s="26"/>
      <c r="J289" s="26"/>
      <c r="K289" s="26"/>
      <c r="L289" s="26"/>
      <c r="M289" s="26"/>
      <c r="N289" s="26"/>
      <c r="O289" s="26"/>
    </row>
    <row r="290">
      <c r="B290" s="25"/>
      <c r="D290" s="10"/>
      <c r="E290" s="18"/>
      <c r="F290" s="10"/>
      <c r="G290" s="10"/>
      <c r="H290" s="26"/>
      <c r="I290" s="26"/>
      <c r="J290" s="26"/>
      <c r="K290" s="26"/>
      <c r="L290" s="26"/>
      <c r="M290" s="26"/>
      <c r="N290" s="26"/>
      <c r="O290" s="26"/>
    </row>
    <row r="291">
      <c r="B291" s="25"/>
      <c r="D291" s="10"/>
      <c r="E291" s="18"/>
      <c r="F291" s="10"/>
      <c r="G291" s="10"/>
      <c r="H291" s="26"/>
      <c r="I291" s="26"/>
      <c r="J291" s="26"/>
      <c r="K291" s="26"/>
      <c r="L291" s="26"/>
      <c r="M291" s="26"/>
      <c r="N291" s="26"/>
      <c r="O291" s="26"/>
    </row>
    <row r="292">
      <c r="B292" s="25"/>
      <c r="D292" s="10"/>
      <c r="E292" s="18"/>
      <c r="F292" s="10"/>
      <c r="G292" s="10"/>
      <c r="H292" s="26"/>
      <c r="I292" s="26"/>
      <c r="J292" s="26"/>
      <c r="K292" s="26"/>
      <c r="L292" s="26"/>
      <c r="M292" s="26"/>
      <c r="N292" s="26"/>
      <c r="O292" s="26"/>
    </row>
    <row r="293">
      <c r="B293" s="25"/>
      <c r="D293" s="10"/>
      <c r="E293" s="18"/>
      <c r="F293" s="10"/>
      <c r="G293" s="10"/>
      <c r="H293" s="26"/>
      <c r="I293" s="26"/>
      <c r="J293" s="26"/>
      <c r="K293" s="26"/>
      <c r="L293" s="26"/>
      <c r="M293" s="26"/>
      <c r="N293" s="26"/>
      <c r="O293" s="26"/>
    </row>
    <row r="294">
      <c r="B294" s="25"/>
      <c r="D294" s="10"/>
      <c r="E294" s="18"/>
      <c r="F294" s="10"/>
      <c r="G294" s="10"/>
      <c r="H294" s="26"/>
      <c r="I294" s="26"/>
      <c r="J294" s="26"/>
      <c r="K294" s="26"/>
      <c r="L294" s="26"/>
      <c r="M294" s="26"/>
      <c r="N294" s="26"/>
      <c r="O294" s="26"/>
    </row>
    <row r="295">
      <c r="B295" s="25"/>
      <c r="D295" s="10"/>
      <c r="E295" s="18"/>
      <c r="F295" s="10"/>
      <c r="G295" s="10"/>
      <c r="H295" s="26"/>
      <c r="I295" s="26"/>
      <c r="J295" s="26"/>
      <c r="K295" s="26"/>
      <c r="L295" s="26"/>
      <c r="M295" s="26"/>
      <c r="N295" s="26"/>
      <c r="O295" s="26"/>
    </row>
    <row r="296">
      <c r="B296" s="25"/>
      <c r="D296" s="10"/>
      <c r="E296" s="18"/>
      <c r="F296" s="10"/>
      <c r="G296" s="10"/>
      <c r="H296" s="26"/>
      <c r="I296" s="26"/>
      <c r="J296" s="26"/>
      <c r="K296" s="26"/>
      <c r="L296" s="26"/>
      <c r="M296" s="26"/>
      <c r="N296" s="26"/>
      <c r="O296" s="26"/>
    </row>
    <row r="297">
      <c r="B297" s="25"/>
      <c r="D297" s="10"/>
      <c r="E297" s="18"/>
      <c r="F297" s="10"/>
      <c r="G297" s="10"/>
      <c r="H297" s="26"/>
      <c r="I297" s="26"/>
      <c r="J297" s="26"/>
      <c r="K297" s="26"/>
      <c r="L297" s="26"/>
      <c r="M297" s="26"/>
      <c r="N297" s="26"/>
      <c r="O297" s="26"/>
    </row>
    <row r="298">
      <c r="B298" s="25"/>
      <c r="D298" s="10"/>
      <c r="E298" s="18"/>
      <c r="F298" s="10"/>
      <c r="G298" s="10"/>
      <c r="H298" s="26"/>
      <c r="I298" s="26"/>
      <c r="J298" s="26"/>
      <c r="K298" s="26"/>
      <c r="L298" s="26"/>
      <c r="M298" s="26"/>
      <c r="N298" s="26"/>
      <c r="O298" s="26"/>
    </row>
    <row r="299">
      <c r="B299" s="25"/>
      <c r="D299" s="10"/>
      <c r="E299" s="18"/>
      <c r="F299" s="10"/>
      <c r="G299" s="10"/>
      <c r="H299" s="26"/>
      <c r="I299" s="26"/>
      <c r="J299" s="26"/>
      <c r="K299" s="26"/>
      <c r="L299" s="26"/>
      <c r="M299" s="26"/>
      <c r="N299" s="26"/>
      <c r="O299" s="26"/>
    </row>
    <row r="300">
      <c r="B300" s="25"/>
      <c r="D300" s="10"/>
      <c r="E300" s="18"/>
      <c r="F300" s="10"/>
      <c r="G300" s="10"/>
      <c r="H300" s="26"/>
      <c r="I300" s="26"/>
      <c r="J300" s="26"/>
      <c r="K300" s="26"/>
      <c r="L300" s="26"/>
      <c r="M300" s="26"/>
      <c r="N300" s="26"/>
      <c r="O300" s="26"/>
    </row>
    <row r="301">
      <c r="B301" s="25"/>
      <c r="D301" s="10"/>
      <c r="E301" s="18"/>
      <c r="F301" s="10"/>
      <c r="G301" s="10"/>
      <c r="H301" s="26"/>
      <c r="I301" s="26"/>
      <c r="J301" s="26"/>
      <c r="K301" s="26"/>
      <c r="L301" s="26"/>
      <c r="M301" s="26"/>
      <c r="N301" s="26"/>
      <c r="O301" s="26"/>
    </row>
    <row r="302">
      <c r="B302" s="25"/>
      <c r="D302" s="10"/>
      <c r="E302" s="18"/>
      <c r="F302" s="10"/>
      <c r="G302" s="10"/>
      <c r="H302" s="26"/>
      <c r="I302" s="26"/>
      <c r="J302" s="26"/>
      <c r="K302" s="26"/>
      <c r="L302" s="26"/>
      <c r="M302" s="26"/>
      <c r="N302" s="26"/>
      <c r="O302" s="26"/>
    </row>
    <row r="303">
      <c r="B303" s="25"/>
      <c r="D303" s="10"/>
      <c r="E303" s="18"/>
      <c r="F303" s="10"/>
      <c r="G303" s="10"/>
      <c r="H303" s="26"/>
      <c r="I303" s="26"/>
      <c r="J303" s="26"/>
      <c r="K303" s="26"/>
      <c r="L303" s="26"/>
      <c r="M303" s="26"/>
      <c r="N303" s="26"/>
      <c r="O303" s="26"/>
    </row>
    <row r="304">
      <c r="B304" s="25"/>
      <c r="D304" s="10"/>
      <c r="E304" s="18"/>
      <c r="F304" s="10"/>
      <c r="G304" s="10"/>
      <c r="H304" s="26"/>
      <c r="I304" s="26"/>
      <c r="J304" s="26"/>
      <c r="K304" s="26"/>
      <c r="L304" s="26"/>
      <c r="M304" s="26"/>
      <c r="N304" s="26"/>
      <c r="O304" s="26"/>
    </row>
    <row r="305">
      <c r="B305" s="25"/>
      <c r="D305" s="10"/>
      <c r="E305" s="18"/>
      <c r="F305" s="10"/>
      <c r="G305" s="10"/>
      <c r="H305" s="26"/>
      <c r="I305" s="26"/>
      <c r="J305" s="26"/>
      <c r="K305" s="26"/>
      <c r="L305" s="26"/>
      <c r="M305" s="26"/>
      <c r="N305" s="26"/>
      <c r="O305" s="26"/>
    </row>
    <row r="306">
      <c r="B306" s="25"/>
      <c r="D306" s="10"/>
      <c r="E306" s="18"/>
      <c r="F306" s="10"/>
      <c r="G306" s="10"/>
      <c r="H306" s="26"/>
      <c r="I306" s="26"/>
      <c r="J306" s="26"/>
      <c r="K306" s="26"/>
      <c r="L306" s="26"/>
      <c r="M306" s="26"/>
      <c r="N306" s="26"/>
      <c r="O306" s="26"/>
    </row>
    <row r="307">
      <c r="B307" s="25"/>
      <c r="D307" s="10"/>
      <c r="E307" s="18"/>
      <c r="F307" s="10"/>
      <c r="G307" s="10"/>
      <c r="H307" s="26"/>
      <c r="I307" s="26"/>
      <c r="J307" s="26"/>
      <c r="K307" s="26"/>
      <c r="L307" s="26"/>
      <c r="M307" s="26"/>
      <c r="N307" s="26"/>
      <c r="O307" s="26"/>
    </row>
    <row r="308">
      <c r="B308" s="25"/>
      <c r="D308" s="10"/>
      <c r="E308" s="18"/>
      <c r="F308" s="10"/>
      <c r="G308" s="10"/>
      <c r="H308" s="26"/>
      <c r="I308" s="26"/>
      <c r="J308" s="26"/>
      <c r="K308" s="26"/>
      <c r="L308" s="26"/>
      <c r="M308" s="26"/>
      <c r="N308" s="26"/>
      <c r="O308" s="26"/>
    </row>
    <row r="309">
      <c r="B309" s="25"/>
      <c r="D309" s="10"/>
      <c r="E309" s="18"/>
      <c r="F309" s="10"/>
      <c r="G309" s="10"/>
      <c r="H309" s="26"/>
      <c r="I309" s="26"/>
      <c r="J309" s="26"/>
      <c r="K309" s="26"/>
      <c r="L309" s="26"/>
      <c r="M309" s="26"/>
      <c r="N309" s="26"/>
      <c r="O309" s="26"/>
    </row>
    <row r="310">
      <c r="B310" s="25"/>
      <c r="D310" s="10"/>
      <c r="E310" s="18"/>
      <c r="F310" s="10"/>
      <c r="G310" s="10"/>
      <c r="H310" s="26"/>
      <c r="I310" s="26"/>
      <c r="J310" s="26"/>
      <c r="K310" s="26"/>
      <c r="L310" s="26"/>
      <c r="M310" s="26"/>
      <c r="N310" s="26"/>
      <c r="O310" s="26"/>
    </row>
    <row r="311">
      <c r="B311" s="25"/>
      <c r="D311" s="10"/>
      <c r="E311" s="18"/>
      <c r="F311" s="10"/>
      <c r="G311" s="10"/>
      <c r="H311" s="26"/>
      <c r="I311" s="26"/>
      <c r="J311" s="26"/>
      <c r="K311" s="26"/>
      <c r="L311" s="26"/>
      <c r="M311" s="26"/>
      <c r="N311" s="26"/>
      <c r="O311" s="26"/>
    </row>
    <row r="312">
      <c r="B312" s="25"/>
      <c r="D312" s="10"/>
      <c r="E312" s="18"/>
      <c r="F312" s="10"/>
      <c r="G312" s="10"/>
      <c r="H312" s="26"/>
      <c r="I312" s="26"/>
      <c r="J312" s="26"/>
      <c r="K312" s="26"/>
      <c r="L312" s="26"/>
      <c r="M312" s="26"/>
      <c r="N312" s="26"/>
      <c r="O312" s="26"/>
    </row>
    <row r="313">
      <c r="B313" s="25"/>
      <c r="D313" s="10"/>
      <c r="E313" s="18"/>
      <c r="F313" s="10"/>
      <c r="G313" s="10"/>
      <c r="H313" s="26"/>
      <c r="I313" s="26"/>
      <c r="J313" s="26"/>
      <c r="K313" s="26"/>
      <c r="L313" s="26"/>
      <c r="M313" s="26"/>
      <c r="N313" s="26"/>
      <c r="O313" s="26"/>
    </row>
    <row r="314">
      <c r="B314" s="25"/>
      <c r="D314" s="10"/>
      <c r="E314" s="18"/>
      <c r="F314" s="10"/>
      <c r="G314" s="10"/>
      <c r="H314" s="26"/>
      <c r="I314" s="26"/>
      <c r="J314" s="26"/>
      <c r="K314" s="26"/>
      <c r="L314" s="26"/>
      <c r="M314" s="26"/>
      <c r="N314" s="26"/>
      <c r="O314" s="26"/>
    </row>
    <row r="315">
      <c r="B315" s="25"/>
      <c r="D315" s="10"/>
      <c r="E315" s="18"/>
      <c r="F315" s="10"/>
      <c r="G315" s="10"/>
      <c r="H315" s="26"/>
      <c r="I315" s="26"/>
      <c r="J315" s="26"/>
      <c r="K315" s="26"/>
      <c r="L315" s="26"/>
      <c r="M315" s="26"/>
      <c r="N315" s="26"/>
      <c r="O315" s="26"/>
    </row>
    <row r="316">
      <c r="B316" s="25"/>
      <c r="D316" s="10"/>
      <c r="E316" s="18"/>
      <c r="F316" s="10"/>
      <c r="G316" s="10"/>
      <c r="H316" s="26"/>
      <c r="I316" s="26"/>
      <c r="J316" s="26"/>
      <c r="K316" s="26"/>
      <c r="L316" s="26"/>
      <c r="M316" s="26"/>
      <c r="N316" s="26"/>
      <c r="O316" s="26"/>
    </row>
    <row r="317">
      <c r="B317" s="25"/>
      <c r="D317" s="10"/>
      <c r="E317" s="18"/>
      <c r="F317" s="10"/>
      <c r="G317" s="10"/>
      <c r="H317" s="26"/>
      <c r="I317" s="26"/>
      <c r="J317" s="26"/>
      <c r="K317" s="26"/>
      <c r="L317" s="26"/>
      <c r="M317" s="26"/>
      <c r="N317" s="26"/>
      <c r="O317" s="26"/>
    </row>
    <row r="318">
      <c r="B318" s="25"/>
      <c r="D318" s="10"/>
      <c r="E318" s="18"/>
      <c r="F318" s="10"/>
      <c r="G318" s="10"/>
      <c r="H318" s="26"/>
      <c r="I318" s="26"/>
      <c r="J318" s="26"/>
      <c r="K318" s="26"/>
      <c r="L318" s="26"/>
      <c r="M318" s="26"/>
      <c r="N318" s="26"/>
      <c r="O318" s="26"/>
    </row>
    <row r="319">
      <c r="B319" s="25"/>
      <c r="D319" s="10"/>
      <c r="E319" s="18"/>
      <c r="F319" s="10"/>
      <c r="G319" s="10"/>
      <c r="H319" s="26"/>
      <c r="I319" s="26"/>
      <c r="J319" s="26"/>
      <c r="K319" s="26"/>
      <c r="L319" s="26"/>
      <c r="M319" s="26"/>
      <c r="N319" s="26"/>
      <c r="O319" s="26"/>
    </row>
    <row r="320">
      <c r="B320" s="25"/>
      <c r="D320" s="10"/>
      <c r="E320" s="18"/>
      <c r="F320" s="10"/>
      <c r="G320" s="10"/>
      <c r="H320" s="26"/>
      <c r="I320" s="26"/>
      <c r="J320" s="26"/>
      <c r="K320" s="26"/>
      <c r="L320" s="26"/>
      <c r="M320" s="26"/>
      <c r="N320" s="26"/>
      <c r="O320" s="26"/>
    </row>
    <row r="321">
      <c r="B321" s="25"/>
      <c r="D321" s="10"/>
      <c r="E321" s="18"/>
      <c r="F321" s="10"/>
      <c r="G321" s="10"/>
      <c r="H321" s="26"/>
      <c r="I321" s="26"/>
      <c r="J321" s="26"/>
      <c r="K321" s="26"/>
      <c r="L321" s="26"/>
      <c r="M321" s="26"/>
      <c r="N321" s="26"/>
      <c r="O321" s="26"/>
    </row>
    <row r="322">
      <c r="B322" s="25"/>
      <c r="D322" s="10"/>
      <c r="E322" s="18"/>
      <c r="F322" s="10"/>
      <c r="G322" s="10"/>
      <c r="H322" s="26"/>
      <c r="I322" s="26"/>
      <c r="J322" s="26"/>
      <c r="K322" s="26"/>
      <c r="L322" s="26"/>
      <c r="M322" s="26"/>
      <c r="N322" s="26"/>
      <c r="O322" s="26"/>
    </row>
    <row r="323">
      <c r="B323" s="25"/>
      <c r="D323" s="10"/>
      <c r="E323" s="18"/>
      <c r="F323" s="10"/>
      <c r="G323" s="10"/>
      <c r="H323" s="26"/>
      <c r="I323" s="26"/>
      <c r="J323" s="26"/>
      <c r="K323" s="26"/>
      <c r="L323" s="26"/>
      <c r="M323" s="26"/>
      <c r="N323" s="26"/>
      <c r="O323" s="26"/>
    </row>
    <row r="324">
      <c r="B324" s="25"/>
      <c r="D324" s="10"/>
      <c r="E324" s="18"/>
      <c r="F324" s="10"/>
      <c r="G324" s="10"/>
      <c r="H324" s="26"/>
      <c r="I324" s="26"/>
      <c r="J324" s="26"/>
      <c r="K324" s="26"/>
      <c r="L324" s="26"/>
      <c r="M324" s="26"/>
      <c r="N324" s="26"/>
      <c r="O324" s="26"/>
    </row>
    <row r="325">
      <c r="B325" s="25"/>
      <c r="D325" s="10"/>
      <c r="E325" s="18"/>
      <c r="F325" s="10"/>
      <c r="G325" s="10"/>
      <c r="H325" s="26"/>
      <c r="I325" s="26"/>
      <c r="J325" s="26"/>
      <c r="K325" s="26"/>
      <c r="L325" s="26"/>
      <c r="M325" s="26"/>
      <c r="N325" s="26"/>
      <c r="O325" s="26"/>
    </row>
    <row r="326">
      <c r="B326" s="25"/>
      <c r="D326" s="10"/>
      <c r="E326" s="18"/>
      <c r="F326" s="10"/>
      <c r="G326" s="10"/>
      <c r="H326" s="26"/>
      <c r="I326" s="26"/>
      <c r="J326" s="26"/>
      <c r="K326" s="26"/>
      <c r="L326" s="26"/>
      <c r="M326" s="26"/>
      <c r="N326" s="26"/>
      <c r="O326" s="26"/>
    </row>
    <row r="327">
      <c r="B327" s="25"/>
      <c r="D327" s="10"/>
      <c r="E327" s="18"/>
      <c r="F327" s="10"/>
      <c r="G327" s="10"/>
      <c r="H327" s="26"/>
      <c r="I327" s="26"/>
      <c r="J327" s="26"/>
      <c r="K327" s="26"/>
      <c r="L327" s="26"/>
      <c r="M327" s="26"/>
      <c r="N327" s="26"/>
      <c r="O327" s="26"/>
    </row>
    <row r="328">
      <c r="B328" s="25"/>
      <c r="D328" s="10"/>
      <c r="E328" s="18"/>
      <c r="F328" s="10"/>
      <c r="G328" s="10"/>
      <c r="H328" s="26"/>
      <c r="I328" s="26"/>
      <c r="J328" s="26"/>
      <c r="K328" s="26"/>
      <c r="L328" s="26"/>
      <c r="M328" s="26"/>
      <c r="N328" s="26"/>
      <c r="O328" s="26"/>
    </row>
    <row r="329">
      <c r="B329" s="25"/>
      <c r="D329" s="10"/>
      <c r="E329" s="18"/>
      <c r="F329" s="10"/>
      <c r="G329" s="10"/>
      <c r="H329" s="26"/>
      <c r="I329" s="26"/>
      <c r="J329" s="26"/>
      <c r="K329" s="26"/>
      <c r="L329" s="26"/>
      <c r="M329" s="26"/>
      <c r="N329" s="26"/>
      <c r="O329" s="26"/>
    </row>
    <row r="330">
      <c r="B330" s="25"/>
      <c r="D330" s="10"/>
      <c r="E330" s="18"/>
      <c r="F330" s="10"/>
      <c r="G330" s="10"/>
      <c r="H330" s="26"/>
      <c r="I330" s="26"/>
      <c r="J330" s="26"/>
      <c r="K330" s="26"/>
      <c r="L330" s="26"/>
      <c r="M330" s="26"/>
      <c r="N330" s="26"/>
      <c r="O330" s="26"/>
    </row>
    <row r="331">
      <c r="B331" s="25"/>
      <c r="D331" s="10"/>
      <c r="E331" s="18"/>
      <c r="F331" s="10"/>
      <c r="G331" s="10"/>
      <c r="H331" s="26"/>
      <c r="I331" s="26"/>
      <c r="J331" s="26"/>
      <c r="K331" s="26"/>
      <c r="L331" s="26"/>
      <c r="M331" s="26"/>
      <c r="N331" s="26"/>
      <c r="O331" s="26"/>
    </row>
    <row r="332">
      <c r="B332" s="25"/>
      <c r="D332" s="10"/>
      <c r="E332" s="18"/>
      <c r="F332" s="10"/>
      <c r="G332" s="10"/>
      <c r="H332" s="26"/>
      <c r="I332" s="26"/>
      <c r="J332" s="26"/>
      <c r="K332" s="26"/>
      <c r="L332" s="26"/>
      <c r="M332" s="26"/>
      <c r="N332" s="26"/>
      <c r="O332" s="26"/>
    </row>
    <row r="333">
      <c r="B333" s="25"/>
      <c r="D333" s="10"/>
      <c r="E333" s="18"/>
      <c r="F333" s="10"/>
      <c r="G333" s="10"/>
      <c r="H333" s="26"/>
      <c r="I333" s="26"/>
      <c r="J333" s="26"/>
      <c r="K333" s="26"/>
      <c r="L333" s="26"/>
      <c r="M333" s="26"/>
      <c r="N333" s="26"/>
      <c r="O333" s="26"/>
    </row>
    <row r="334">
      <c r="B334" s="25"/>
      <c r="D334" s="10"/>
      <c r="E334" s="18"/>
      <c r="F334" s="10"/>
      <c r="G334" s="10"/>
      <c r="H334" s="26"/>
      <c r="I334" s="26"/>
      <c r="J334" s="26"/>
      <c r="K334" s="26"/>
      <c r="L334" s="26"/>
      <c r="M334" s="26"/>
      <c r="N334" s="26"/>
      <c r="O334" s="26"/>
    </row>
    <row r="335">
      <c r="B335" s="25"/>
      <c r="D335" s="10"/>
      <c r="E335" s="18"/>
      <c r="F335" s="10"/>
      <c r="G335" s="10"/>
      <c r="H335" s="26"/>
      <c r="I335" s="26"/>
      <c r="J335" s="26"/>
      <c r="K335" s="26"/>
      <c r="L335" s="26"/>
      <c r="M335" s="26"/>
      <c r="N335" s="26"/>
      <c r="O335" s="26"/>
    </row>
    <row r="336">
      <c r="B336" s="25"/>
      <c r="D336" s="10"/>
      <c r="E336" s="18"/>
      <c r="F336" s="10"/>
      <c r="G336" s="10"/>
      <c r="H336" s="26"/>
      <c r="I336" s="26"/>
      <c r="J336" s="26"/>
      <c r="K336" s="26"/>
      <c r="L336" s="26"/>
      <c r="M336" s="26"/>
      <c r="N336" s="26"/>
      <c r="O336" s="26"/>
    </row>
    <row r="337">
      <c r="B337" s="25"/>
      <c r="D337" s="10"/>
      <c r="E337" s="18"/>
      <c r="F337" s="10"/>
      <c r="G337" s="10"/>
      <c r="H337" s="26"/>
      <c r="I337" s="26"/>
      <c r="J337" s="26"/>
      <c r="K337" s="26"/>
      <c r="L337" s="26"/>
      <c r="M337" s="26"/>
      <c r="N337" s="26"/>
      <c r="O337" s="26"/>
    </row>
    <row r="338">
      <c r="B338" s="25"/>
      <c r="D338" s="10"/>
      <c r="E338" s="18"/>
      <c r="F338" s="10"/>
      <c r="G338" s="10"/>
      <c r="H338" s="26"/>
      <c r="I338" s="26"/>
      <c r="J338" s="26"/>
      <c r="K338" s="26"/>
      <c r="L338" s="26"/>
      <c r="M338" s="26"/>
      <c r="N338" s="26"/>
      <c r="O338" s="26"/>
    </row>
    <row r="339">
      <c r="B339" s="25"/>
      <c r="D339" s="10"/>
      <c r="E339" s="18"/>
      <c r="F339" s="10"/>
      <c r="G339" s="10"/>
      <c r="H339" s="26"/>
      <c r="I339" s="26"/>
      <c r="J339" s="26"/>
      <c r="K339" s="26"/>
      <c r="L339" s="26"/>
      <c r="M339" s="26"/>
      <c r="N339" s="26"/>
      <c r="O339" s="26"/>
    </row>
    <row r="340">
      <c r="B340" s="25"/>
      <c r="D340" s="10"/>
      <c r="E340" s="18"/>
      <c r="F340" s="10"/>
      <c r="G340" s="10"/>
      <c r="H340" s="26"/>
      <c r="I340" s="26"/>
      <c r="J340" s="26"/>
      <c r="K340" s="26"/>
      <c r="L340" s="26"/>
      <c r="M340" s="26"/>
      <c r="N340" s="26"/>
      <c r="O340" s="26"/>
    </row>
    <row r="341">
      <c r="B341" s="25"/>
      <c r="D341" s="10"/>
      <c r="E341" s="18"/>
      <c r="F341" s="10"/>
      <c r="G341" s="10"/>
      <c r="H341" s="26"/>
      <c r="I341" s="26"/>
      <c r="J341" s="26"/>
      <c r="K341" s="26"/>
      <c r="L341" s="26"/>
      <c r="M341" s="26"/>
      <c r="N341" s="26"/>
      <c r="O341" s="26"/>
    </row>
    <row r="342">
      <c r="B342" s="25"/>
      <c r="D342" s="10"/>
      <c r="E342" s="18"/>
      <c r="F342" s="10"/>
      <c r="G342" s="10"/>
      <c r="H342" s="26"/>
      <c r="I342" s="26"/>
      <c r="J342" s="26"/>
      <c r="K342" s="26"/>
      <c r="L342" s="26"/>
      <c r="M342" s="26"/>
      <c r="N342" s="26"/>
      <c r="O342" s="26"/>
    </row>
    <row r="343">
      <c r="B343" s="25"/>
      <c r="D343" s="10"/>
      <c r="E343" s="18"/>
      <c r="F343" s="10"/>
      <c r="G343" s="10"/>
      <c r="H343" s="26"/>
      <c r="I343" s="26"/>
      <c r="J343" s="26"/>
      <c r="K343" s="26"/>
      <c r="L343" s="26"/>
      <c r="M343" s="26"/>
      <c r="N343" s="26"/>
      <c r="O343" s="26"/>
    </row>
    <row r="344">
      <c r="B344" s="25"/>
      <c r="D344" s="10"/>
      <c r="E344" s="18"/>
      <c r="F344" s="10"/>
      <c r="G344" s="10"/>
      <c r="H344" s="26"/>
      <c r="I344" s="26"/>
      <c r="J344" s="26"/>
      <c r="K344" s="26"/>
      <c r="L344" s="26"/>
      <c r="M344" s="26"/>
      <c r="N344" s="26"/>
      <c r="O344" s="26"/>
    </row>
    <row r="345">
      <c r="B345" s="25"/>
      <c r="D345" s="10"/>
      <c r="E345" s="18"/>
      <c r="F345" s="10"/>
      <c r="G345" s="10"/>
      <c r="H345" s="26"/>
      <c r="I345" s="26"/>
      <c r="J345" s="26"/>
      <c r="K345" s="26"/>
      <c r="L345" s="26"/>
      <c r="M345" s="26"/>
      <c r="N345" s="26"/>
      <c r="O345" s="26"/>
    </row>
    <row r="346">
      <c r="B346" s="25"/>
      <c r="D346" s="10"/>
      <c r="E346" s="18"/>
      <c r="F346" s="10"/>
      <c r="G346" s="10"/>
      <c r="H346" s="26"/>
      <c r="I346" s="26"/>
      <c r="J346" s="26"/>
      <c r="K346" s="26"/>
      <c r="L346" s="26"/>
      <c r="M346" s="26"/>
      <c r="N346" s="26"/>
      <c r="O346" s="26"/>
    </row>
    <row r="347">
      <c r="B347" s="25"/>
      <c r="D347" s="10"/>
      <c r="E347" s="18"/>
      <c r="F347" s="10"/>
      <c r="G347" s="10"/>
      <c r="H347" s="26"/>
      <c r="I347" s="26"/>
      <c r="J347" s="26"/>
      <c r="K347" s="26"/>
      <c r="L347" s="26"/>
      <c r="M347" s="26"/>
      <c r="N347" s="26"/>
      <c r="O347" s="26"/>
    </row>
    <row r="348">
      <c r="B348" s="25"/>
      <c r="D348" s="10"/>
      <c r="E348" s="18"/>
      <c r="F348" s="10"/>
      <c r="G348" s="10"/>
      <c r="H348" s="26"/>
      <c r="I348" s="26"/>
      <c r="J348" s="26"/>
      <c r="K348" s="26"/>
      <c r="L348" s="26"/>
      <c r="M348" s="26"/>
      <c r="N348" s="26"/>
      <c r="O348" s="26"/>
    </row>
    <row r="349">
      <c r="B349" s="25"/>
      <c r="D349" s="10"/>
      <c r="E349" s="18"/>
      <c r="F349" s="10"/>
      <c r="G349" s="10"/>
      <c r="H349" s="26"/>
      <c r="I349" s="26"/>
      <c r="J349" s="26"/>
      <c r="K349" s="26"/>
      <c r="L349" s="26"/>
      <c r="M349" s="26"/>
      <c r="N349" s="26"/>
      <c r="O349" s="26"/>
    </row>
    <row r="350">
      <c r="B350" s="25"/>
      <c r="D350" s="10"/>
      <c r="E350" s="18"/>
      <c r="F350" s="10"/>
      <c r="G350" s="10"/>
      <c r="H350" s="26"/>
      <c r="I350" s="26"/>
      <c r="J350" s="26"/>
      <c r="K350" s="26"/>
      <c r="L350" s="26"/>
      <c r="M350" s="26"/>
      <c r="N350" s="26"/>
      <c r="O350" s="26"/>
    </row>
    <row r="351">
      <c r="B351" s="25"/>
      <c r="D351" s="10"/>
      <c r="E351" s="18"/>
      <c r="F351" s="10"/>
      <c r="G351" s="10"/>
      <c r="H351" s="26"/>
      <c r="I351" s="26"/>
      <c r="J351" s="26"/>
      <c r="K351" s="26"/>
      <c r="L351" s="26"/>
      <c r="M351" s="26"/>
      <c r="N351" s="26"/>
      <c r="O351" s="26"/>
    </row>
    <row r="352">
      <c r="B352" s="25"/>
      <c r="D352" s="10"/>
      <c r="E352" s="18"/>
      <c r="F352" s="10"/>
      <c r="G352" s="10"/>
      <c r="H352" s="26"/>
      <c r="I352" s="26"/>
      <c r="J352" s="26"/>
      <c r="K352" s="26"/>
      <c r="L352" s="26"/>
      <c r="M352" s="26"/>
      <c r="N352" s="26"/>
      <c r="O352" s="26"/>
    </row>
    <row r="353">
      <c r="B353" s="25"/>
      <c r="D353" s="10"/>
      <c r="E353" s="18"/>
      <c r="F353" s="10"/>
      <c r="G353" s="10"/>
      <c r="H353" s="26"/>
      <c r="I353" s="26"/>
      <c r="J353" s="26"/>
      <c r="K353" s="26"/>
      <c r="L353" s="26"/>
      <c r="M353" s="26"/>
      <c r="N353" s="26"/>
      <c r="O353" s="26"/>
    </row>
    <row r="354">
      <c r="B354" s="25"/>
      <c r="D354" s="10"/>
      <c r="E354" s="18"/>
      <c r="F354" s="10"/>
      <c r="G354" s="10"/>
      <c r="H354" s="26"/>
      <c r="I354" s="26"/>
      <c r="J354" s="26"/>
      <c r="K354" s="26"/>
      <c r="L354" s="26"/>
      <c r="M354" s="26"/>
      <c r="N354" s="26"/>
      <c r="O354" s="26"/>
    </row>
    <row r="355">
      <c r="B355" s="25"/>
      <c r="D355" s="10"/>
      <c r="E355" s="18"/>
      <c r="F355" s="10"/>
      <c r="G355" s="10"/>
      <c r="H355" s="26"/>
      <c r="I355" s="26"/>
      <c r="J355" s="26"/>
      <c r="K355" s="26"/>
      <c r="L355" s="26"/>
      <c r="M355" s="26"/>
      <c r="N355" s="26"/>
      <c r="O355" s="26"/>
    </row>
    <row r="356">
      <c r="B356" s="25"/>
      <c r="D356" s="10"/>
      <c r="E356" s="18"/>
      <c r="F356" s="10"/>
      <c r="G356" s="10"/>
      <c r="H356" s="26"/>
      <c r="I356" s="26"/>
      <c r="J356" s="26"/>
      <c r="K356" s="26"/>
      <c r="L356" s="26"/>
      <c r="M356" s="26"/>
      <c r="N356" s="26"/>
      <c r="O356" s="26"/>
    </row>
    <row r="357">
      <c r="B357" s="25"/>
      <c r="D357" s="10"/>
      <c r="E357" s="18"/>
      <c r="F357" s="10"/>
      <c r="G357" s="10"/>
      <c r="H357" s="26"/>
      <c r="I357" s="26"/>
      <c r="J357" s="26"/>
      <c r="K357" s="26"/>
      <c r="L357" s="26"/>
      <c r="M357" s="26"/>
      <c r="N357" s="26"/>
      <c r="O357" s="26"/>
    </row>
    <row r="358">
      <c r="B358" s="25"/>
      <c r="D358" s="10"/>
      <c r="E358" s="18"/>
      <c r="F358" s="10"/>
      <c r="G358" s="10"/>
      <c r="H358" s="26"/>
      <c r="I358" s="26"/>
      <c r="J358" s="26"/>
      <c r="K358" s="26"/>
      <c r="L358" s="26"/>
      <c r="M358" s="26"/>
      <c r="N358" s="26"/>
      <c r="O358" s="26"/>
    </row>
    <row r="359">
      <c r="B359" s="25"/>
      <c r="D359" s="10"/>
      <c r="E359" s="18"/>
      <c r="F359" s="10"/>
      <c r="G359" s="10"/>
      <c r="H359" s="26"/>
      <c r="I359" s="26"/>
      <c r="J359" s="26"/>
      <c r="K359" s="26"/>
      <c r="L359" s="26"/>
      <c r="M359" s="26"/>
      <c r="N359" s="26"/>
      <c r="O359" s="26"/>
    </row>
    <row r="360">
      <c r="B360" s="25"/>
      <c r="D360" s="10"/>
      <c r="E360" s="18"/>
      <c r="F360" s="10"/>
      <c r="G360" s="10"/>
      <c r="H360" s="26"/>
      <c r="I360" s="26"/>
      <c r="J360" s="26"/>
      <c r="K360" s="26"/>
      <c r="L360" s="26"/>
      <c r="M360" s="26"/>
      <c r="N360" s="26"/>
      <c r="O360" s="26"/>
    </row>
    <row r="361">
      <c r="B361" s="25"/>
      <c r="D361" s="10"/>
      <c r="E361" s="18"/>
      <c r="F361" s="10"/>
      <c r="G361" s="10"/>
      <c r="H361" s="26"/>
      <c r="I361" s="26"/>
      <c r="J361" s="26"/>
      <c r="K361" s="26"/>
      <c r="L361" s="26"/>
      <c r="M361" s="26"/>
      <c r="N361" s="26"/>
      <c r="O361" s="26"/>
    </row>
    <row r="362">
      <c r="B362" s="25"/>
      <c r="D362" s="10"/>
      <c r="E362" s="18"/>
      <c r="F362" s="10"/>
      <c r="G362" s="10"/>
      <c r="H362" s="26"/>
      <c r="I362" s="26"/>
      <c r="J362" s="26"/>
      <c r="K362" s="26"/>
      <c r="L362" s="26"/>
      <c r="M362" s="26"/>
      <c r="N362" s="26"/>
      <c r="O362" s="26"/>
    </row>
    <row r="363">
      <c r="B363" s="25"/>
      <c r="D363" s="10"/>
      <c r="E363" s="18"/>
      <c r="F363" s="10"/>
      <c r="G363" s="10"/>
      <c r="H363" s="26"/>
      <c r="I363" s="26"/>
      <c r="J363" s="26"/>
      <c r="K363" s="26"/>
      <c r="L363" s="26"/>
      <c r="M363" s="26"/>
      <c r="N363" s="26"/>
      <c r="O363" s="26"/>
    </row>
    <row r="364">
      <c r="B364" s="25"/>
      <c r="D364" s="10"/>
      <c r="E364" s="18"/>
      <c r="F364" s="10"/>
      <c r="G364" s="10"/>
      <c r="H364" s="26"/>
      <c r="I364" s="26"/>
      <c r="J364" s="26"/>
      <c r="K364" s="26"/>
      <c r="L364" s="26"/>
      <c r="M364" s="26"/>
      <c r="N364" s="26"/>
      <c r="O364" s="26"/>
    </row>
    <row r="365">
      <c r="B365" s="25"/>
      <c r="D365" s="10"/>
      <c r="E365" s="18"/>
      <c r="F365" s="10"/>
      <c r="G365" s="10"/>
      <c r="H365" s="26"/>
      <c r="I365" s="26"/>
      <c r="J365" s="26"/>
      <c r="K365" s="26"/>
      <c r="L365" s="26"/>
      <c r="M365" s="26"/>
      <c r="N365" s="26"/>
      <c r="O365" s="26"/>
    </row>
    <row r="366">
      <c r="B366" s="25"/>
      <c r="D366" s="10"/>
      <c r="E366" s="18"/>
      <c r="F366" s="10"/>
      <c r="G366" s="10"/>
      <c r="H366" s="26"/>
      <c r="I366" s="26"/>
      <c r="J366" s="26"/>
      <c r="K366" s="26"/>
      <c r="L366" s="26"/>
      <c r="M366" s="26"/>
      <c r="N366" s="26"/>
      <c r="O366" s="26"/>
    </row>
    <row r="367">
      <c r="B367" s="25"/>
      <c r="D367" s="10"/>
      <c r="E367" s="18"/>
      <c r="F367" s="10"/>
      <c r="G367" s="10"/>
      <c r="H367" s="26"/>
      <c r="I367" s="26"/>
      <c r="J367" s="26"/>
      <c r="K367" s="26"/>
      <c r="L367" s="26"/>
      <c r="M367" s="26"/>
      <c r="N367" s="26"/>
      <c r="O367" s="26"/>
    </row>
    <row r="368">
      <c r="B368" s="25"/>
      <c r="D368" s="10"/>
      <c r="E368" s="18"/>
      <c r="F368" s="10"/>
      <c r="G368" s="10"/>
      <c r="H368" s="26"/>
      <c r="I368" s="26"/>
      <c r="J368" s="26"/>
      <c r="K368" s="26"/>
      <c r="L368" s="26"/>
      <c r="M368" s="26"/>
      <c r="N368" s="26"/>
      <c r="O368" s="26"/>
    </row>
    <row r="369">
      <c r="B369" s="25"/>
      <c r="D369" s="10"/>
      <c r="E369" s="18"/>
      <c r="F369" s="10"/>
      <c r="G369" s="10"/>
      <c r="H369" s="26"/>
      <c r="I369" s="26"/>
      <c r="J369" s="26"/>
      <c r="K369" s="26"/>
      <c r="L369" s="26"/>
      <c r="M369" s="26"/>
      <c r="N369" s="26"/>
      <c r="O369" s="26"/>
    </row>
    <row r="370">
      <c r="B370" s="25"/>
      <c r="D370" s="10"/>
      <c r="E370" s="18"/>
      <c r="F370" s="10"/>
      <c r="G370" s="10"/>
      <c r="H370" s="26"/>
      <c r="I370" s="26"/>
      <c r="J370" s="26"/>
      <c r="K370" s="26"/>
      <c r="L370" s="26"/>
      <c r="M370" s="26"/>
      <c r="N370" s="26"/>
      <c r="O370" s="26"/>
    </row>
    <row r="371">
      <c r="B371" s="25"/>
      <c r="D371" s="10"/>
      <c r="E371" s="18"/>
      <c r="F371" s="10"/>
      <c r="G371" s="10"/>
      <c r="H371" s="26"/>
      <c r="I371" s="26"/>
      <c r="J371" s="26"/>
      <c r="K371" s="26"/>
      <c r="L371" s="26"/>
      <c r="M371" s="26"/>
      <c r="N371" s="26"/>
      <c r="O371" s="26"/>
    </row>
    <row r="372">
      <c r="B372" s="25"/>
      <c r="D372" s="10"/>
      <c r="E372" s="18"/>
      <c r="F372" s="10"/>
      <c r="G372" s="10"/>
      <c r="H372" s="26"/>
      <c r="I372" s="26"/>
      <c r="J372" s="26"/>
      <c r="K372" s="26"/>
      <c r="L372" s="26"/>
      <c r="M372" s="26"/>
      <c r="N372" s="26"/>
      <c r="O372" s="26"/>
    </row>
    <row r="373">
      <c r="B373" s="25"/>
      <c r="D373" s="10"/>
      <c r="E373" s="18"/>
      <c r="F373" s="10"/>
      <c r="G373" s="10"/>
      <c r="H373" s="26"/>
      <c r="I373" s="26"/>
      <c r="J373" s="26"/>
      <c r="K373" s="26"/>
      <c r="L373" s="26"/>
      <c r="M373" s="26"/>
      <c r="N373" s="26"/>
      <c r="O373" s="26"/>
    </row>
    <row r="374">
      <c r="B374" s="25"/>
      <c r="D374" s="10"/>
      <c r="E374" s="18"/>
      <c r="F374" s="10"/>
      <c r="G374" s="10"/>
      <c r="H374" s="26"/>
      <c r="I374" s="26"/>
      <c r="J374" s="26"/>
      <c r="K374" s="26"/>
      <c r="L374" s="26"/>
      <c r="M374" s="26"/>
      <c r="N374" s="26"/>
      <c r="O374" s="26"/>
    </row>
    <row r="375">
      <c r="B375" s="25"/>
      <c r="D375" s="10"/>
      <c r="E375" s="18"/>
      <c r="F375" s="10"/>
      <c r="G375" s="10"/>
      <c r="H375" s="26"/>
      <c r="I375" s="26"/>
      <c r="J375" s="26"/>
      <c r="K375" s="26"/>
      <c r="L375" s="26"/>
      <c r="M375" s="26"/>
      <c r="N375" s="26"/>
      <c r="O375" s="26"/>
    </row>
    <row r="376">
      <c r="B376" s="25"/>
      <c r="D376" s="10"/>
      <c r="E376" s="18"/>
      <c r="F376" s="10"/>
      <c r="G376" s="10"/>
      <c r="H376" s="26"/>
      <c r="I376" s="26"/>
      <c r="J376" s="26"/>
      <c r="K376" s="26"/>
      <c r="L376" s="26"/>
      <c r="M376" s="26"/>
      <c r="N376" s="26"/>
      <c r="O376" s="26"/>
    </row>
    <row r="377">
      <c r="B377" s="25"/>
      <c r="D377" s="10"/>
      <c r="E377" s="18"/>
      <c r="F377" s="10"/>
      <c r="G377" s="10"/>
      <c r="H377" s="26"/>
      <c r="I377" s="26"/>
      <c r="J377" s="26"/>
      <c r="K377" s="26"/>
      <c r="L377" s="26"/>
      <c r="M377" s="26"/>
      <c r="N377" s="26"/>
      <c r="O377" s="26"/>
    </row>
    <row r="378">
      <c r="B378" s="25"/>
      <c r="D378" s="10"/>
      <c r="E378" s="18"/>
      <c r="F378" s="10"/>
      <c r="G378" s="10"/>
      <c r="H378" s="26"/>
      <c r="I378" s="26"/>
      <c r="J378" s="26"/>
      <c r="K378" s="26"/>
      <c r="L378" s="26"/>
      <c r="M378" s="26"/>
      <c r="N378" s="26"/>
      <c r="O378" s="26"/>
    </row>
    <row r="379">
      <c r="B379" s="25"/>
      <c r="D379" s="10"/>
      <c r="E379" s="18"/>
      <c r="F379" s="10"/>
      <c r="G379" s="10"/>
      <c r="H379" s="26"/>
      <c r="I379" s="26"/>
      <c r="J379" s="26"/>
      <c r="K379" s="26"/>
      <c r="L379" s="26"/>
      <c r="M379" s="26"/>
      <c r="N379" s="26"/>
      <c r="O379" s="26"/>
    </row>
    <row r="380">
      <c r="B380" s="25"/>
      <c r="D380" s="10"/>
      <c r="E380" s="18"/>
      <c r="F380" s="10"/>
      <c r="G380" s="10"/>
      <c r="H380" s="26"/>
      <c r="I380" s="26"/>
      <c r="J380" s="26"/>
      <c r="K380" s="26"/>
      <c r="L380" s="26"/>
      <c r="M380" s="26"/>
      <c r="N380" s="26"/>
      <c r="O380" s="26"/>
    </row>
    <row r="381">
      <c r="B381" s="25"/>
      <c r="D381" s="10"/>
      <c r="E381" s="18"/>
      <c r="F381" s="10"/>
      <c r="G381" s="10"/>
      <c r="H381" s="26"/>
      <c r="I381" s="26"/>
      <c r="J381" s="26"/>
      <c r="K381" s="26"/>
      <c r="L381" s="26"/>
      <c r="M381" s="26"/>
      <c r="N381" s="26"/>
      <c r="O381" s="26"/>
    </row>
    <row r="382">
      <c r="B382" s="25"/>
      <c r="D382" s="10"/>
      <c r="E382" s="18"/>
      <c r="F382" s="10"/>
      <c r="G382" s="10"/>
      <c r="H382" s="26"/>
      <c r="I382" s="26"/>
      <c r="J382" s="26"/>
      <c r="K382" s="26"/>
      <c r="L382" s="26"/>
      <c r="M382" s="26"/>
      <c r="N382" s="26"/>
      <c r="O382" s="26"/>
    </row>
    <row r="383">
      <c r="B383" s="25"/>
      <c r="D383" s="10"/>
      <c r="E383" s="18"/>
      <c r="F383" s="10"/>
      <c r="G383" s="10"/>
      <c r="H383" s="26"/>
      <c r="I383" s="26"/>
      <c r="J383" s="26"/>
      <c r="K383" s="26"/>
      <c r="L383" s="26"/>
      <c r="M383" s="26"/>
      <c r="N383" s="26"/>
      <c r="O383" s="26"/>
    </row>
    <row r="384">
      <c r="B384" s="25"/>
      <c r="D384" s="10"/>
      <c r="E384" s="18"/>
      <c r="F384" s="10"/>
      <c r="G384" s="10"/>
      <c r="H384" s="26"/>
      <c r="I384" s="26"/>
      <c r="J384" s="26"/>
      <c r="K384" s="26"/>
      <c r="L384" s="26"/>
      <c r="M384" s="26"/>
      <c r="N384" s="26"/>
      <c r="O384" s="26"/>
    </row>
    <row r="385">
      <c r="B385" s="25"/>
      <c r="D385" s="10"/>
      <c r="E385" s="18"/>
      <c r="F385" s="10"/>
      <c r="G385" s="10"/>
      <c r="H385" s="26"/>
      <c r="I385" s="26"/>
      <c r="J385" s="26"/>
      <c r="K385" s="26"/>
      <c r="L385" s="26"/>
      <c r="M385" s="26"/>
      <c r="N385" s="26"/>
      <c r="O385" s="26"/>
    </row>
    <row r="386">
      <c r="B386" s="25"/>
      <c r="D386" s="10"/>
      <c r="E386" s="18"/>
      <c r="F386" s="10"/>
      <c r="G386" s="10"/>
      <c r="H386" s="26"/>
      <c r="I386" s="26"/>
      <c r="J386" s="26"/>
      <c r="K386" s="26"/>
      <c r="L386" s="26"/>
      <c r="M386" s="26"/>
      <c r="N386" s="26"/>
      <c r="O386" s="26"/>
    </row>
    <row r="387">
      <c r="B387" s="25"/>
      <c r="D387" s="10"/>
      <c r="E387" s="18"/>
      <c r="F387" s="10"/>
      <c r="G387" s="10"/>
      <c r="H387" s="26"/>
      <c r="I387" s="26"/>
      <c r="J387" s="26"/>
      <c r="K387" s="26"/>
      <c r="L387" s="26"/>
      <c r="M387" s="26"/>
      <c r="N387" s="26"/>
      <c r="O387" s="26"/>
    </row>
    <row r="388">
      <c r="B388" s="25"/>
      <c r="D388" s="10"/>
      <c r="E388" s="18"/>
      <c r="F388" s="10"/>
      <c r="G388" s="10"/>
      <c r="H388" s="26"/>
      <c r="I388" s="26"/>
      <c r="J388" s="26"/>
      <c r="K388" s="26"/>
      <c r="L388" s="26"/>
      <c r="M388" s="26"/>
      <c r="N388" s="26"/>
      <c r="O388" s="26"/>
    </row>
    <row r="389">
      <c r="B389" s="25"/>
      <c r="D389" s="10"/>
      <c r="E389" s="18"/>
      <c r="F389" s="10"/>
      <c r="G389" s="10"/>
      <c r="H389" s="26"/>
      <c r="I389" s="26"/>
      <c r="J389" s="26"/>
      <c r="K389" s="26"/>
      <c r="L389" s="26"/>
      <c r="M389" s="26"/>
      <c r="N389" s="26"/>
      <c r="O389" s="26"/>
    </row>
    <row r="390">
      <c r="B390" s="25"/>
      <c r="D390" s="10"/>
      <c r="E390" s="18"/>
      <c r="F390" s="10"/>
      <c r="G390" s="10"/>
      <c r="H390" s="26"/>
      <c r="I390" s="26"/>
      <c r="J390" s="26"/>
      <c r="K390" s="26"/>
      <c r="L390" s="26"/>
      <c r="M390" s="26"/>
      <c r="N390" s="26"/>
      <c r="O390" s="26"/>
    </row>
    <row r="391">
      <c r="B391" s="25"/>
      <c r="D391" s="10"/>
      <c r="E391" s="18"/>
      <c r="F391" s="10"/>
      <c r="G391" s="10"/>
      <c r="H391" s="26"/>
      <c r="I391" s="26"/>
      <c r="J391" s="26"/>
      <c r="K391" s="26"/>
      <c r="L391" s="26"/>
      <c r="M391" s="26"/>
      <c r="N391" s="26"/>
      <c r="O391" s="26"/>
    </row>
    <row r="392">
      <c r="B392" s="25"/>
      <c r="D392" s="10"/>
      <c r="E392" s="18"/>
      <c r="F392" s="10"/>
      <c r="G392" s="10"/>
      <c r="H392" s="26"/>
      <c r="I392" s="26"/>
      <c r="J392" s="26"/>
      <c r="K392" s="26"/>
      <c r="L392" s="26"/>
      <c r="M392" s="26"/>
      <c r="N392" s="26"/>
      <c r="O392" s="26"/>
    </row>
    <row r="393">
      <c r="B393" s="25"/>
      <c r="D393" s="10"/>
      <c r="E393" s="18"/>
      <c r="F393" s="10"/>
      <c r="G393" s="10"/>
      <c r="H393" s="26"/>
      <c r="I393" s="26"/>
      <c r="J393" s="26"/>
      <c r="K393" s="26"/>
      <c r="L393" s="26"/>
      <c r="M393" s="26"/>
      <c r="N393" s="26"/>
      <c r="O393" s="26"/>
    </row>
    <row r="394">
      <c r="B394" s="25"/>
      <c r="D394" s="10"/>
      <c r="E394" s="18"/>
      <c r="F394" s="10"/>
      <c r="G394" s="10"/>
      <c r="H394" s="26"/>
      <c r="I394" s="26"/>
      <c r="J394" s="26"/>
      <c r="K394" s="26"/>
      <c r="L394" s="26"/>
      <c r="M394" s="26"/>
      <c r="N394" s="26"/>
      <c r="O394" s="26"/>
    </row>
    <row r="395">
      <c r="B395" s="25"/>
      <c r="D395" s="10"/>
      <c r="E395" s="18"/>
      <c r="F395" s="10"/>
      <c r="G395" s="10"/>
      <c r="H395" s="26"/>
      <c r="I395" s="26"/>
      <c r="J395" s="26"/>
      <c r="K395" s="26"/>
      <c r="L395" s="26"/>
      <c r="M395" s="26"/>
      <c r="N395" s="26"/>
      <c r="O395" s="26"/>
    </row>
    <row r="396">
      <c r="B396" s="25"/>
      <c r="D396" s="10"/>
      <c r="E396" s="18"/>
      <c r="F396" s="10"/>
      <c r="G396" s="10"/>
      <c r="H396" s="26"/>
      <c r="I396" s="26"/>
      <c r="J396" s="26"/>
      <c r="K396" s="26"/>
      <c r="L396" s="26"/>
      <c r="M396" s="26"/>
      <c r="N396" s="26"/>
      <c r="O396" s="26"/>
    </row>
    <row r="397">
      <c r="B397" s="25"/>
      <c r="D397" s="10"/>
      <c r="E397" s="18"/>
      <c r="F397" s="10"/>
      <c r="G397" s="10"/>
      <c r="H397" s="26"/>
      <c r="I397" s="26"/>
      <c r="J397" s="26"/>
      <c r="K397" s="26"/>
      <c r="L397" s="26"/>
      <c r="M397" s="26"/>
      <c r="N397" s="26"/>
      <c r="O397" s="26"/>
    </row>
    <row r="398">
      <c r="B398" s="25"/>
      <c r="D398" s="10"/>
      <c r="E398" s="18"/>
      <c r="F398" s="10"/>
      <c r="G398" s="10"/>
      <c r="H398" s="26"/>
      <c r="I398" s="26"/>
      <c r="J398" s="26"/>
      <c r="K398" s="26"/>
      <c r="L398" s="26"/>
      <c r="M398" s="26"/>
      <c r="N398" s="26"/>
      <c r="O398" s="26"/>
    </row>
    <row r="399">
      <c r="B399" s="25"/>
      <c r="D399" s="10"/>
      <c r="E399" s="18"/>
      <c r="F399" s="10"/>
      <c r="G399" s="10"/>
      <c r="H399" s="26"/>
      <c r="I399" s="26"/>
      <c r="J399" s="26"/>
      <c r="K399" s="26"/>
      <c r="L399" s="26"/>
      <c r="M399" s="26"/>
      <c r="N399" s="26"/>
      <c r="O399" s="26"/>
    </row>
    <row r="400">
      <c r="B400" s="25"/>
      <c r="D400" s="10"/>
      <c r="E400" s="18"/>
      <c r="F400" s="10"/>
      <c r="G400" s="10"/>
      <c r="H400" s="26"/>
      <c r="I400" s="26"/>
      <c r="J400" s="26"/>
      <c r="K400" s="26"/>
      <c r="L400" s="26"/>
      <c r="M400" s="26"/>
      <c r="N400" s="26"/>
      <c r="O400" s="26"/>
    </row>
    <row r="401">
      <c r="B401" s="25"/>
      <c r="D401" s="10"/>
      <c r="E401" s="18"/>
      <c r="F401" s="10"/>
      <c r="G401" s="10"/>
      <c r="H401" s="26"/>
      <c r="I401" s="26"/>
      <c r="J401" s="26"/>
      <c r="K401" s="26"/>
      <c r="L401" s="26"/>
      <c r="M401" s="26"/>
      <c r="N401" s="26"/>
      <c r="O401" s="26"/>
    </row>
    <row r="402">
      <c r="B402" s="25"/>
      <c r="D402" s="10"/>
      <c r="E402" s="18"/>
      <c r="F402" s="10"/>
      <c r="G402" s="10"/>
      <c r="H402" s="26"/>
      <c r="I402" s="26"/>
      <c r="J402" s="26"/>
      <c r="K402" s="26"/>
      <c r="L402" s="26"/>
      <c r="M402" s="26"/>
      <c r="N402" s="26"/>
      <c r="O402" s="26"/>
    </row>
    <row r="403">
      <c r="B403" s="25"/>
      <c r="D403" s="10"/>
      <c r="E403" s="18"/>
      <c r="F403" s="10"/>
      <c r="G403" s="10"/>
      <c r="H403" s="26"/>
      <c r="I403" s="26"/>
      <c r="J403" s="26"/>
      <c r="K403" s="26"/>
      <c r="L403" s="26"/>
      <c r="M403" s="26"/>
      <c r="N403" s="26"/>
      <c r="O403" s="26"/>
    </row>
    <row r="404">
      <c r="B404" s="25"/>
      <c r="D404" s="10"/>
      <c r="E404" s="18"/>
      <c r="F404" s="10"/>
      <c r="G404" s="10"/>
      <c r="H404" s="26"/>
      <c r="I404" s="26"/>
      <c r="J404" s="26"/>
      <c r="K404" s="26"/>
      <c r="L404" s="26"/>
      <c r="M404" s="26"/>
      <c r="N404" s="26"/>
      <c r="O404" s="26"/>
    </row>
    <row r="405">
      <c r="B405" s="25"/>
      <c r="D405" s="10"/>
      <c r="E405" s="18"/>
      <c r="F405" s="10"/>
      <c r="G405" s="10"/>
      <c r="H405" s="26"/>
      <c r="I405" s="26"/>
      <c r="J405" s="26"/>
      <c r="K405" s="26"/>
      <c r="L405" s="26"/>
      <c r="M405" s="26"/>
      <c r="N405" s="26"/>
      <c r="O405" s="26"/>
    </row>
    <row r="406">
      <c r="B406" s="25"/>
      <c r="D406" s="10"/>
      <c r="E406" s="18"/>
      <c r="F406" s="10"/>
      <c r="G406" s="10"/>
      <c r="H406" s="26"/>
      <c r="I406" s="26"/>
      <c r="J406" s="26"/>
      <c r="K406" s="26"/>
      <c r="L406" s="26"/>
      <c r="M406" s="26"/>
      <c r="N406" s="26"/>
      <c r="O406" s="26"/>
    </row>
    <row r="407">
      <c r="B407" s="25"/>
      <c r="D407" s="10"/>
      <c r="E407" s="18"/>
      <c r="F407" s="10"/>
      <c r="G407" s="10"/>
      <c r="H407" s="26"/>
      <c r="I407" s="26"/>
      <c r="J407" s="26"/>
      <c r="K407" s="26"/>
      <c r="L407" s="26"/>
      <c r="M407" s="26"/>
      <c r="N407" s="26"/>
      <c r="O407" s="26"/>
    </row>
    <row r="408">
      <c r="B408" s="25"/>
      <c r="D408" s="10"/>
      <c r="E408" s="18"/>
      <c r="F408" s="10"/>
      <c r="G408" s="10"/>
      <c r="H408" s="26"/>
      <c r="I408" s="26"/>
      <c r="J408" s="26"/>
      <c r="K408" s="26"/>
      <c r="L408" s="26"/>
      <c r="M408" s="26"/>
      <c r="N408" s="26"/>
      <c r="O408" s="26"/>
    </row>
    <row r="409">
      <c r="B409" s="25"/>
      <c r="D409" s="10"/>
      <c r="E409" s="18"/>
      <c r="F409" s="10"/>
      <c r="G409" s="10"/>
      <c r="H409" s="26"/>
      <c r="I409" s="26"/>
      <c r="J409" s="26"/>
      <c r="K409" s="26"/>
      <c r="L409" s="26"/>
      <c r="M409" s="26"/>
      <c r="N409" s="26"/>
      <c r="O409" s="26"/>
    </row>
    <row r="410">
      <c r="B410" s="25"/>
      <c r="D410" s="10"/>
      <c r="E410" s="18"/>
      <c r="F410" s="10"/>
      <c r="G410" s="10"/>
      <c r="H410" s="26"/>
      <c r="I410" s="26"/>
      <c r="J410" s="26"/>
      <c r="K410" s="26"/>
      <c r="L410" s="26"/>
      <c r="M410" s="26"/>
      <c r="N410" s="26"/>
      <c r="O410" s="26"/>
    </row>
    <row r="411">
      <c r="B411" s="25"/>
      <c r="D411" s="10"/>
      <c r="E411" s="18"/>
      <c r="F411" s="10"/>
      <c r="G411" s="10"/>
      <c r="H411" s="26"/>
      <c r="I411" s="26"/>
      <c r="J411" s="26"/>
      <c r="K411" s="26"/>
      <c r="L411" s="26"/>
      <c r="M411" s="26"/>
      <c r="N411" s="26"/>
      <c r="O411" s="26"/>
    </row>
    <row r="412">
      <c r="B412" s="25"/>
      <c r="D412" s="10"/>
      <c r="E412" s="18"/>
      <c r="F412" s="10"/>
      <c r="G412" s="10"/>
      <c r="H412" s="26"/>
      <c r="I412" s="26"/>
      <c r="J412" s="26"/>
      <c r="K412" s="26"/>
      <c r="L412" s="26"/>
      <c r="M412" s="26"/>
      <c r="N412" s="26"/>
      <c r="O412" s="26"/>
    </row>
    <row r="413">
      <c r="B413" s="25"/>
      <c r="D413" s="10"/>
      <c r="E413" s="18"/>
      <c r="F413" s="10"/>
      <c r="G413" s="10"/>
      <c r="H413" s="26"/>
      <c r="I413" s="26"/>
      <c r="J413" s="26"/>
      <c r="K413" s="26"/>
      <c r="L413" s="26"/>
      <c r="M413" s="26"/>
      <c r="N413" s="26"/>
      <c r="O413" s="26"/>
    </row>
    <row r="414">
      <c r="B414" s="25"/>
      <c r="D414" s="10"/>
      <c r="E414" s="18"/>
      <c r="F414" s="10"/>
      <c r="G414" s="10"/>
      <c r="H414" s="26"/>
      <c r="I414" s="26"/>
      <c r="J414" s="26"/>
      <c r="K414" s="26"/>
      <c r="L414" s="26"/>
      <c r="M414" s="26"/>
      <c r="N414" s="26"/>
      <c r="O414" s="26"/>
    </row>
    <row r="415">
      <c r="B415" s="25"/>
      <c r="D415" s="10"/>
      <c r="E415" s="18"/>
      <c r="F415" s="10"/>
      <c r="G415" s="10"/>
      <c r="H415" s="26"/>
      <c r="I415" s="26"/>
      <c r="J415" s="26"/>
      <c r="K415" s="26"/>
      <c r="L415" s="26"/>
      <c r="M415" s="26"/>
      <c r="N415" s="26"/>
      <c r="O415" s="26"/>
    </row>
    <row r="416">
      <c r="B416" s="25"/>
      <c r="D416" s="10"/>
      <c r="E416" s="18"/>
      <c r="F416" s="10"/>
      <c r="G416" s="10"/>
      <c r="H416" s="26"/>
      <c r="I416" s="26"/>
      <c r="J416" s="26"/>
      <c r="K416" s="26"/>
      <c r="L416" s="26"/>
      <c r="M416" s="26"/>
      <c r="N416" s="26"/>
      <c r="O416" s="26"/>
    </row>
    <row r="417">
      <c r="B417" s="25"/>
      <c r="D417" s="10"/>
      <c r="E417" s="18"/>
      <c r="F417" s="10"/>
      <c r="G417" s="10"/>
      <c r="H417" s="26"/>
      <c r="I417" s="26"/>
      <c r="J417" s="26"/>
      <c r="K417" s="26"/>
      <c r="L417" s="26"/>
      <c r="M417" s="26"/>
      <c r="N417" s="26"/>
      <c r="O417" s="26"/>
    </row>
    <row r="418">
      <c r="B418" s="25"/>
      <c r="D418" s="10"/>
      <c r="E418" s="18"/>
      <c r="F418" s="10"/>
      <c r="G418" s="10"/>
      <c r="H418" s="26"/>
      <c r="I418" s="26"/>
      <c r="J418" s="26"/>
      <c r="K418" s="26"/>
      <c r="L418" s="26"/>
      <c r="M418" s="26"/>
      <c r="N418" s="26"/>
      <c r="O418" s="26"/>
    </row>
    <row r="419">
      <c r="B419" s="25"/>
      <c r="D419" s="10"/>
      <c r="E419" s="18"/>
      <c r="F419" s="10"/>
      <c r="G419" s="10"/>
      <c r="H419" s="26"/>
      <c r="I419" s="26"/>
      <c r="J419" s="26"/>
      <c r="K419" s="26"/>
      <c r="L419" s="26"/>
      <c r="M419" s="26"/>
      <c r="N419" s="26"/>
      <c r="O419" s="26"/>
    </row>
    <row r="420">
      <c r="B420" s="25"/>
      <c r="D420" s="10"/>
      <c r="E420" s="18"/>
      <c r="F420" s="10"/>
      <c r="G420" s="10"/>
      <c r="H420" s="26"/>
      <c r="I420" s="26"/>
      <c r="J420" s="26"/>
      <c r="K420" s="26"/>
      <c r="L420" s="26"/>
      <c r="M420" s="26"/>
      <c r="N420" s="26"/>
      <c r="O420" s="26"/>
    </row>
    <row r="421">
      <c r="B421" s="25"/>
      <c r="D421" s="10"/>
      <c r="E421" s="18"/>
      <c r="F421" s="10"/>
      <c r="G421" s="10"/>
      <c r="H421" s="26"/>
      <c r="I421" s="26"/>
      <c r="J421" s="26"/>
      <c r="K421" s="26"/>
      <c r="L421" s="26"/>
      <c r="M421" s="26"/>
      <c r="N421" s="26"/>
      <c r="O421" s="26"/>
    </row>
    <row r="422">
      <c r="B422" s="25"/>
      <c r="D422" s="10"/>
      <c r="E422" s="18"/>
      <c r="F422" s="10"/>
      <c r="G422" s="10"/>
      <c r="H422" s="26"/>
      <c r="I422" s="26"/>
      <c r="J422" s="26"/>
      <c r="K422" s="26"/>
      <c r="L422" s="26"/>
      <c r="M422" s="26"/>
      <c r="N422" s="26"/>
      <c r="O422" s="26"/>
    </row>
    <row r="423">
      <c r="B423" s="25"/>
      <c r="D423" s="10"/>
      <c r="E423" s="18"/>
      <c r="F423" s="10"/>
      <c r="G423" s="10"/>
      <c r="H423" s="26"/>
      <c r="I423" s="26"/>
      <c r="J423" s="26"/>
      <c r="K423" s="26"/>
      <c r="L423" s="26"/>
      <c r="M423" s="26"/>
      <c r="N423" s="26"/>
      <c r="O423" s="26"/>
    </row>
    <row r="424">
      <c r="B424" s="25"/>
      <c r="D424" s="10"/>
      <c r="E424" s="18"/>
      <c r="F424" s="10"/>
      <c r="G424" s="10"/>
      <c r="H424" s="26"/>
      <c r="I424" s="26"/>
      <c r="J424" s="26"/>
      <c r="K424" s="26"/>
      <c r="L424" s="26"/>
      <c r="M424" s="26"/>
      <c r="N424" s="26"/>
      <c r="O424" s="26"/>
    </row>
    <row r="425">
      <c r="B425" s="25"/>
      <c r="D425" s="10"/>
      <c r="E425" s="18"/>
      <c r="F425" s="10"/>
      <c r="G425" s="10"/>
      <c r="H425" s="26"/>
      <c r="I425" s="26"/>
      <c r="J425" s="26"/>
      <c r="K425" s="26"/>
      <c r="L425" s="26"/>
      <c r="M425" s="26"/>
      <c r="N425" s="26"/>
      <c r="O425" s="26"/>
    </row>
    <row r="426">
      <c r="B426" s="25"/>
      <c r="D426" s="10"/>
      <c r="E426" s="18"/>
      <c r="F426" s="10"/>
      <c r="G426" s="10"/>
      <c r="H426" s="26"/>
      <c r="I426" s="26"/>
      <c r="J426" s="26"/>
      <c r="K426" s="26"/>
      <c r="L426" s="26"/>
      <c r="M426" s="26"/>
      <c r="N426" s="26"/>
      <c r="O426" s="26"/>
    </row>
    <row r="427">
      <c r="B427" s="25"/>
      <c r="D427" s="10"/>
      <c r="E427" s="18"/>
      <c r="F427" s="10"/>
      <c r="G427" s="10"/>
      <c r="H427" s="26"/>
      <c r="I427" s="26"/>
      <c r="J427" s="26"/>
      <c r="K427" s="26"/>
      <c r="L427" s="26"/>
      <c r="M427" s="26"/>
      <c r="N427" s="26"/>
      <c r="O427" s="26"/>
    </row>
    <row r="428">
      <c r="B428" s="25"/>
      <c r="D428" s="10"/>
      <c r="E428" s="18"/>
      <c r="F428" s="10"/>
      <c r="G428" s="10"/>
      <c r="H428" s="26"/>
      <c r="I428" s="26"/>
      <c r="J428" s="26"/>
      <c r="K428" s="26"/>
      <c r="L428" s="26"/>
      <c r="M428" s="26"/>
      <c r="N428" s="26"/>
      <c r="O428" s="26"/>
    </row>
    <row r="429">
      <c r="B429" s="25"/>
      <c r="D429" s="10"/>
      <c r="E429" s="18"/>
      <c r="F429" s="10"/>
      <c r="G429" s="10"/>
      <c r="H429" s="26"/>
      <c r="I429" s="26"/>
      <c r="J429" s="26"/>
      <c r="K429" s="26"/>
      <c r="L429" s="26"/>
      <c r="M429" s="26"/>
      <c r="N429" s="26"/>
      <c r="O429" s="26"/>
    </row>
    <row r="430">
      <c r="B430" s="25"/>
      <c r="D430" s="10"/>
      <c r="E430" s="18"/>
      <c r="F430" s="10"/>
      <c r="G430" s="10"/>
      <c r="H430" s="26"/>
      <c r="I430" s="26"/>
      <c r="J430" s="26"/>
      <c r="K430" s="26"/>
      <c r="L430" s="26"/>
      <c r="M430" s="26"/>
      <c r="N430" s="26"/>
      <c r="O430" s="26"/>
    </row>
    <row r="431">
      <c r="B431" s="25"/>
      <c r="D431" s="10"/>
      <c r="E431" s="18"/>
      <c r="F431" s="10"/>
      <c r="G431" s="10"/>
      <c r="H431" s="26"/>
      <c r="I431" s="26"/>
      <c r="J431" s="26"/>
      <c r="K431" s="26"/>
      <c r="L431" s="26"/>
      <c r="M431" s="26"/>
      <c r="N431" s="26"/>
      <c r="O431" s="26"/>
    </row>
    <row r="432">
      <c r="B432" s="25"/>
      <c r="D432" s="10"/>
      <c r="E432" s="18"/>
      <c r="F432" s="10"/>
      <c r="G432" s="10"/>
      <c r="H432" s="26"/>
      <c r="I432" s="26"/>
      <c r="J432" s="26"/>
      <c r="K432" s="26"/>
      <c r="L432" s="26"/>
      <c r="M432" s="26"/>
      <c r="N432" s="26"/>
      <c r="O432" s="26"/>
    </row>
    <row r="433">
      <c r="B433" s="25"/>
      <c r="D433" s="10"/>
      <c r="E433" s="18"/>
      <c r="F433" s="10"/>
      <c r="G433" s="10"/>
      <c r="H433" s="26"/>
      <c r="I433" s="26"/>
      <c r="J433" s="26"/>
      <c r="K433" s="26"/>
      <c r="L433" s="26"/>
      <c r="M433" s="26"/>
      <c r="N433" s="26"/>
      <c r="O433" s="26"/>
    </row>
    <row r="434">
      <c r="B434" s="25"/>
      <c r="D434" s="10"/>
      <c r="E434" s="18"/>
      <c r="F434" s="10"/>
      <c r="G434" s="10"/>
      <c r="H434" s="26"/>
      <c r="I434" s="26"/>
      <c r="J434" s="26"/>
      <c r="K434" s="26"/>
      <c r="L434" s="26"/>
      <c r="M434" s="26"/>
      <c r="N434" s="26"/>
      <c r="O434" s="26"/>
    </row>
    <row r="435">
      <c r="B435" s="25"/>
      <c r="D435" s="10"/>
      <c r="E435" s="18"/>
      <c r="F435" s="10"/>
      <c r="G435" s="10"/>
      <c r="H435" s="26"/>
      <c r="I435" s="26"/>
      <c r="J435" s="26"/>
      <c r="K435" s="26"/>
      <c r="L435" s="26"/>
      <c r="M435" s="26"/>
      <c r="N435" s="26"/>
      <c r="O435" s="26"/>
    </row>
    <row r="436">
      <c r="B436" s="25"/>
      <c r="D436" s="10"/>
      <c r="E436" s="18"/>
      <c r="F436" s="10"/>
      <c r="G436" s="10"/>
      <c r="H436" s="26"/>
      <c r="I436" s="26"/>
      <c r="J436" s="26"/>
      <c r="K436" s="26"/>
      <c r="L436" s="26"/>
      <c r="M436" s="26"/>
      <c r="N436" s="26"/>
      <c r="O436" s="26"/>
    </row>
    <row r="437">
      <c r="B437" s="25"/>
      <c r="D437" s="10"/>
      <c r="E437" s="18"/>
      <c r="F437" s="10"/>
      <c r="G437" s="10"/>
      <c r="H437" s="26"/>
      <c r="I437" s="26"/>
      <c r="J437" s="26"/>
      <c r="K437" s="26"/>
      <c r="L437" s="26"/>
      <c r="M437" s="26"/>
      <c r="N437" s="26"/>
      <c r="O437" s="26"/>
    </row>
    <row r="438">
      <c r="B438" s="25"/>
      <c r="D438" s="10"/>
      <c r="E438" s="18"/>
      <c r="F438" s="10"/>
      <c r="G438" s="10"/>
      <c r="H438" s="26"/>
      <c r="I438" s="26"/>
      <c r="J438" s="26"/>
      <c r="K438" s="26"/>
      <c r="L438" s="26"/>
      <c r="M438" s="26"/>
      <c r="N438" s="26"/>
      <c r="O438" s="26"/>
    </row>
    <row r="439">
      <c r="B439" s="25"/>
      <c r="D439" s="10"/>
      <c r="E439" s="18"/>
      <c r="F439" s="10"/>
      <c r="G439" s="10"/>
      <c r="H439" s="26"/>
      <c r="I439" s="26"/>
      <c r="J439" s="26"/>
      <c r="K439" s="26"/>
      <c r="L439" s="26"/>
      <c r="M439" s="26"/>
      <c r="N439" s="26"/>
      <c r="O439" s="26"/>
    </row>
    <row r="440">
      <c r="B440" s="25"/>
      <c r="D440" s="10"/>
      <c r="E440" s="18"/>
      <c r="F440" s="10"/>
      <c r="G440" s="10"/>
      <c r="H440" s="26"/>
      <c r="I440" s="26"/>
      <c r="J440" s="26"/>
      <c r="K440" s="26"/>
      <c r="L440" s="26"/>
      <c r="M440" s="26"/>
      <c r="N440" s="26"/>
      <c r="O440" s="26"/>
    </row>
    <row r="441">
      <c r="B441" s="25"/>
      <c r="D441" s="10"/>
      <c r="E441" s="18"/>
      <c r="F441" s="10"/>
      <c r="G441" s="10"/>
      <c r="H441" s="26"/>
      <c r="I441" s="26"/>
      <c r="J441" s="26"/>
      <c r="K441" s="26"/>
      <c r="L441" s="26"/>
      <c r="M441" s="26"/>
      <c r="N441" s="26"/>
      <c r="O441" s="26"/>
    </row>
    <row r="442">
      <c r="B442" s="25"/>
      <c r="D442" s="10"/>
      <c r="E442" s="18"/>
      <c r="F442" s="10"/>
      <c r="G442" s="10"/>
      <c r="H442" s="26"/>
      <c r="I442" s="26"/>
      <c r="J442" s="26"/>
      <c r="K442" s="26"/>
      <c r="L442" s="26"/>
      <c r="M442" s="26"/>
      <c r="N442" s="26"/>
      <c r="O442" s="26"/>
    </row>
    <row r="443">
      <c r="B443" s="25"/>
      <c r="D443" s="10"/>
      <c r="E443" s="18"/>
      <c r="F443" s="10"/>
      <c r="G443" s="10"/>
      <c r="H443" s="26"/>
      <c r="I443" s="26"/>
      <c r="J443" s="26"/>
      <c r="K443" s="26"/>
      <c r="L443" s="26"/>
      <c r="M443" s="26"/>
      <c r="N443" s="26"/>
      <c r="O443" s="26"/>
    </row>
    <row r="444">
      <c r="B444" s="25"/>
      <c r="D444" s="10"/>
      <c r="E444" s="18"/>
      <c r="F444" s="10"/>
      <c r="G444" s="10"/>
      <c r="H444" s="26"/>
      <c r="I444" s="26"/>
      <c r="J444" s="26"/>
      <c r="K444" s="26"/>
      <c r="L444" s="26"/>
      <c r="M444" s="26"/>
      <c r="N444" s="26"/>
      <c r="O444" s="26"/>
    </row>
    <row r="445">
      <c r="B445" s="25"/>
      <c r="D445" s="10"/>
      <c r="E445" s="18"/>
      <c r="F445" s="10"/>
      <c r="G445" s="10"/>
      <c r="H445" s="26"/>
      <c r="I445" s="26"/>
      <c r="J445" s="26"/>
      <c r="K445" s="26"/>
      <c r="L445" s="26"/>
      <c r="M445" s="26"/>
      <c r="N445" s="26"/>
      <c r="O445" s="26"/>
    </row>
    <row r="446">
      <c r="B446" s="25"/>
      <c r="D446" s="10"/>
      <c r="E446" s="18"/>
      <c r="F446" s="10"/>
      <c r="G446" s="10"/>
      <c r="H446" s="26"/>
      <c r="I446" s="26"/>
      <c r="J446" s="26"/>
      <c r="K446" s="26"/>
      <c r="L446" s="26"/>
      <c r="M446" s="26"/>
      <c r="N446" s="26"/>
      <c r="O446" s="26"/>
    </row>
    <row r="447">
      <c r="B447" s="25"/>
      <c r="D447" s="10"/>
      <c r="E447" s="18"/>
      <c r="F447" s="10"/>
      <c r="G447" s="10"/>
      <c r="H447" s="26"/>
      <c r="I447" s="26"/>
      <c r="J447" s="26"/>
      <c r="K447" s="26"/>
      <c r="L447" s="26"/>
      <c r="M447" s="26"/>
      <c r="N447" s="26"/>
      <c r="O447" s="26"/>
    </row>
    <row r="448">
      <c r="B448" s="25"/>
      <c r="D448" s="10"/>
      <c r="E448" s="18"/>
      <c r="F448" s="10"/>
      <c r="G448" s="10"/>
      <c r="H448" s="26"/>
      <c r="I448" s="26"/>
      <c r="J448" s="26"/>
      <c r="K448" s="26"/>
      <c r="L448" s="26"/>
      <c r="M448" s="26"/>
      <c r="N448" s="26"/>
      <c r="O448" s="26"/>
    </row>
    <row r="449">
      <c r="B449" s="25"/>
      <c r="D449" s="10"/>
      <c r="E449" s="18"/>
      <c r="F449" s="10"/>
      <c r="G449" s="10"/>
      <c r="H449" s="26"/>
      <c r="I449" s="26"/>
      <c r="J449" s="26"/>
      <c r="K449" s="26"/>
      <c r="L449" s="26"/>
      <c r="M449" s="26"/>
      <c r="N449" s="26"/>
      <c r="O449" s="26"/>
    </row>
    <row r="450">
      <c r="B450" s="25"/>
      <c r="D450" s="10"/>
      <c r="E450" s="18"/>
      <c r="F450" s="10"/>
      <c r="G450" s="10"/>
      <c r="H450" s="26"/>
      <c r="I450" s="26"/>
      <c r="J450" s="26"/>
      <c r="K450" s="26"/>
      <c r="L450" s="26"/>
      <c r="M450" s="26"/>
      <c r="N450" s="26"/>
      <c r="O450" s="26"/>
    </row>
    <row r="451">
      <c r="B451" s="25"/>
      <c r="D451" s="10"/>
      <c r="E451" s="18"/>
      <c r="F451" s="10"/>
      <c r="G451" s="10"/>
      <c r="H451" s="26"/>
      <c r="I451" s="26"/>
      <c r="J451" s="26"/>
      <c r="K451" s="26"/>
      <c r="L451" s="26"/>
      <c r="M451" s="26"/>
      <c r="N451" s="26"/>
      <c r="O451" s="26"/>
    </row>
    <row r="452">
      <c r="B452" s="25"/>
      <c r="D452" s="10"/>
      <c r="E452" s="18"/>
      <c r="F452" s="10"/>
      <c r="G452" s="10"/>
      <c r="H452" s="26"/>
      <c r="I452" s="26"/>
      <c r="J452" s="26"/>
      <c r="K452" s="26"/>
      <c r="L452" s="26"/>
      <c r="M452" s="26"/>
      <c r="N452" s="26"/>
      <c r="O452" s="26"/>
    </row>
    <row r="453">
      <c r="B453" s="25"/>
      <c r="D453" s="10"/>
      <c r="E453" s="18"/>
      <c r="F453" s="10"/>
      <c r="G453" s="10"/>
      <c r="H453" s="26"/>
      <c r="I453" s="26"/>
      <c r="J453" s="26"/>
      <c r="K453" s="26"/>
      <c r="L453" s="26"/>
      <c r="M453" s="26"/>
      <c r="N453" s="26"/>
      <c r="O453" s="26"/>
    </row>
    <row r="454">
      <c r="B454" s="25"/>
      <c r="D454" s="10"/>
      <c r="E454" s="18"/>
      <c r="F454" s="10"/>
      <c r="G454" s="10"/>
      <c r="H454" s="26"/>
      <c r="I454" s="26"/>
      <c r="J454" s="26"/>
      <c r="K454" s="26"/>
      <c r="L454" s="26"/>
      <c r="M454" s="26"/>
      <c r="N454" s="26"/>
      <c r="O454" s="26"/>
    </row>
    <row r="455">
      <c r="B455" s="25"/>
      <c r="D455" s="10"/>
      <c r="E455" s="18"/>
      <c r="F455" s="10"/>
      <c r="G455" s="10"/>
      <c r="H455" s="26"/>
      <c r="I455" s="26"/>
      <c r="J455" s="26"/>
      <c r="K455" s="26"/>
      <c r="L455" s="26"/>
      <c r="M455" s="26"/>
      <c r="N455" s="26"/>
      <c r="O455" s="26"/>
    </row>
    <row r="456">
      <c r="B456" s="25"/>
      <c r="D456" s="10"/>
      <c r="E456" s="18"/>
      <c r="F456" s="10"/>
      <c r="G456" s="10"/>
      <c r="H456" s="26"/>
      <c r="I456" s="26"/>
      <c r="J456" s="26"/>
      <c r="K456" s="26"/>
      <c r="L456" s="26"/>
      <c r="M456" s="26"/>
      <c r="N456" s="26"/>
      <c r="O456" s="26"/>
    </row>
    <row r="457">
      <c r="B457" s="25"/>
      <c r="D457" s="10"/>
      <c r="E457" s="18"/>
      <c r="F457" s="10"/>
      <c r="G457" s="10"/>
      <c r="H457" s="26"/>
      <c r="I457" s="26"/>
      <c r="J457" s="26"/>
      <c r="K457" s="26"/>
      <c r="L457" s="26"/>
      <c r="M457" s="26"/>
      <c r="N457" s="26"/>
      <c r="O457" s="26"/>
    </row>
    <row r="458">
      <c r="B458" s="25"/>
      <c r="D458" s="10"/>
      <c r="E458" s="18"/>
      <c r="F458" s="10"/>
      <c r="G458" s="10"/>
      <c r="H458" s="26"/>
      <c r="I458" s="26"/>
      <c r="J458" s="26"/>
      <c r="K458" s="26"/>
      <c r="L458" s="26"/>
      <c r="M458" s="26"/>
      <c r="N458" s="26"/>
      <c r="O458" s="26"/>
    </row>
    <row r="459">
      <c r="B459" s="25"/>
      <c r="D459" s="10"/>
      <c r="E459" s="18"/>
      <c r="F459" s="10"/>
      <c r="G459" s="10"/>
      <c r="H459" s="26"/>
      <c r="I459" s="26"/>
      <c r="J459" s="26"/>
      <c r="K459" s="26"/>
      <c r="L459" s="26"/>
      <c r="M459" s="26"/>
      <c r="N459" s="26"/>
      <c r="O459" s="26"/>
    </row>
    <row r="460">
      <c r="B460" s="25"/>
      <c r="D460" s="10"/>
      <c r="E460" s="18"/>
      <c r="F460" s="10"/>
      <c r="G460" s="10"/>
      <c r="H460" s="26"/>
      <c r="I460" s="26"/>
      <c r="J460" s="26"/>
      <c r="K460" s="26"/>
      <c r="L460" s="26"/>
      <c r="M460" s="26"/>
      <c r="N460" s="26"/>
      <c r="O460" s="26"/>
    </row>
    <row r="461">
      <c r="B461" s="25"/>
      <c r="D461" s="10"/>
      <c r="E461" s="18"/>
      <c r="F461" s="10"/>
      <c r="G461" s="10"/>
      <c r="H461" s="26"/>
      <c r="I461" s="26"/>
      <c r="J461" s="26"/>
      <c r="K461" s="26"/>
      <c r="L461" s="26"/>
      <c r="M461" s="26"/>
      <c r="N461" s="26"/>
      <c r="O461" s="26"/>
    </row>
    <row r="462">
      <c r="B462" s="25"/>
      <c r="D462" s="10"/>
      <c r="E462" s="18"/>
      <c r="F462" s="10"/>
      <c r="G462" s="10"/>
      <c r="H462" s="26"/>
      <c r="I462" s="26"/>
      <c r="J462" s="26"/>
      <c r="K462" s="26"/>
      <c r="L462" s="26"/>
      <c r="M462" s="26"/>
      <c r="N462" s="26"/>
      <c r="O462" s="26"/>
    </row>
    <row r="463">
      <c r="B463" s="25"/>
      <c r="D463" s="10"/>
      <c r="E463" s="18"/>
      <c r="F463" s="10"/>
      <c r="G463" s="10"/>
      <c r="H463" s="26"/>
      <c r="I463" s="26"/>
      <c r="J463" s="26"/>
      <c r="K463" s="26"/>
      <c r="L463" s="26"/>
      <c r="M463" s="26"/>
      <c r="N463" s="26"/>
      <c r="O463" s="26"/>
    </row>
    <row r="464">
      <c r="B464" s="25"/>
      <c r="D464" s="10"/>
      <c r="E464" s="18"/>
      <c r="F464" s="10"/>
      <c r="G464" s="10"/>
      <c r="H464" s="26"/>
      <c r="I464" s="26"/>
      <c r="J464" s="26"/>
      <c r="K464" s="26"/>
      <c r="L464" s="26"/>
      <c r="M464" s="26"/>
      <c r="N464" s="26"/>
      <c r="O464" s="26"/>
    </row>
    <row r="465">
      <c r="B465" s="25"/>
      <c r="D465" s="10"/>
      <c r="E465" s="18"/>
      <c r="F465" s="10"/>
      <c r="G465" s="10"/>
      <c r="H465" s="26"/>
      <c r="I465" s="26"/>
      <c r="J465" s="26"/>
      <c r="K465" s="26"/>
      <c r="L465" s="26"/>
      <c r="M465" s="26"/>
      <c r="N465" s="26"/>
      <c r="O465" s="26"/>
    </row>
    <row r="466">
      <c r="B466" s="25"/>
      <c r="D466" s="10"/>
      <c r="E466" s="18"/>
      <c r="F466" s="10"/>
      <c r="G466" s="10"/>
      <c r="H466" s="26"/>
      <c r="I466" s="26"/>
      <c r="J466" s="26"/>
      <c r="K466" s="26"/>
      <c r="L466" s="26"/>
      <c r="M466" s="26"/>
      <c r="N466" s="26"/>
      <c r="O466" s="26"/>
    </row>
    <row r="467">
      <c r="B467" s="25"/>
      <c r="D467" s="10"/>
      <c r="E467" s="18"/>
      <c r="F467" s="10"/>
      <c r="G467" s="10"/>
      <c r="H467" s="26"/>
      <c r="I467" s="26"/>
      <c r="J467" s="26"/>
      <c r="K467" s="26"/>
      <c r="L467" s="26"/>
      <c r="M467" s="26"/>
      <c r="N467" s="26"/>
      <c r="O467" s="26"/>
    </row>
    <row r="468">
      <c r="B468" s="25"/>
      <c r="D468" s="10"/>
      <c r="E468" s="18"/>
      <c r="F468" s="10"/>
      <c r="G468" s="10"/>
      <c r="H468" s="26"/>
      <c r="I468" s="26"/>
      <c r="J468" s="26"/>
      <c r="K468" s="26"/>
      <c r="L468" s="26"/>
      <c r="M468" s="26"/>
      <c r="N468" s="26"/>
      <c r="O468" s="26"/>
    </row>
    <row r="469">
      <c r="B469" s="25"/>
      <c r="D469" s="10"/>
      <c r="E469" s="18"/>
      <c r="F469" s="10"/>
      <c r="G469" s="10"/>
      <c r="H469" s="26"/>
      <c r="I469" s="26"/>
      <c r="J469" s="26"/>
      <c r="K469" s="26"/>
      <c r="L469" s="26"/>
      <c r="M469" s="26"/>
      <c r="N469" s="26"/>
      <c r="O469" s="26"/>
    </row>
    <row r="470">
      <c r="B470" s="25"/>
      <c r="D470" s="10"/>
      <c r="E470" s="18"/>
      <c r="F470" s="10"/>
      <c r="G470" s="10"/>
      <c r="H470" s="26"/>
      <c r="I470" s="26"/>
      <c r="J470" s="26"/>
      <c r="K470" s="26"/>
      <c r="L470" s="26"/>
      <c r="M470" s="26"/>
      <c r="N470" s="26"/>
      <c r="O470" s="26"/>
    </row>
    <row r="471">
      <c r="B471" s="25"/>
      <c r="D471" s="10"/>
      <c r="E471" s="18"/>
      <c r="F471" s="10"/>
      <c r="G471" s="10"/>
      <c r="H471" s="26"/>
      <c r="I471" s="26"/>
      <c r="J471" s="26"/>
      <c r="K471" s="26"/>
      <c r="L471" s="26"/>
      <c r="M471" s="26"/>
      <c r="N471" s="26"/>
      <c r="O471" s="26"/>
    </row>
    <row r="472">
      <c r="B472" s="25"/>
      <c r="D472" s="10"/>
      <c r="E472" s="18"/>
      <c r="F472" s="10"/>
      <c r="G472" s="10"/>
      <c r="H472" s="26"/>
      <c r="I472" s="26"/>
      <c r="J472" s="26"/>
      <c r="K472" s="26"/>
      <c r="L472" s="26"/>
      <c r="M472" s="26"/>
      <c r="N472" s="26"/>
      <c r="O472" s="26"/>
    </row>
    <row r="473">
      <c r="B473" s="25"/>
      <c r="D473" s="10"/>
      <c r="E473" s="18"/>
      <c r="F473" s="10"/>
      <c r="G473" s="10"/>
      <c r="H473" s="26"/>
      <c r="I473" s="26"/>
      <c r="J473" s="26"/>
      <c r="K473" s="26"/>
      <c r="L473" s="26"/>
      <c r="M473" s="26"/>
      <c r="N473" s="26"/>
      <c r="O473" s="26"/>
    </row>
    <row r="474">
      <c r="B474" s="25"/>
      <c r="D474" s="10"/>
      <c r="E474" s="18"/>
      <c r="F474" s="10"/>
      <c r="G474" s="10"/>
      <c r="H474" s="26"/>
      <c r="I474" s="26"/>
      <c r="J474" s="26"/>
      <c r="K474" s="26"/>
      <c r="L474" s="26"/>
      <c r="M474" s="26"/>
      <c r="N474" s="26"/>
      <c r="O474" s="26"/>
    </row>
    <row r="475">
      <c r="B475" s="25"/>
      <c r="D475" s="10"/>
      <c r="E475" s="18"/>
      <c r="F475" s="10"/>
      <c r="G475" s="10"/>
      <c r="H475" s="26"/>
      <c r="I475" s="26"/>
      <c r="J475" s="26"/>
      <c r="K475" s="26"/>
      <c r="L475" s="26"/>
      <c r="M475" s="26"/>
      <c r="N475" s="26"/>
      <c r="O475" s="26"/>
    </row>
    <row r="476">
      <c r="B476" s="25"/>
      <c r="D476" s="10"/>
      <c r="E476" s="18"/>
      <c r="F476" s="10"/>
      <c r="G476" s="10"/>
      <c r="H476" s="26"/>
      <c r="I476" s="26"/>
      <c r="J476" s="26"/>
      <c r="K476" s="26"/>
      <c r="L476" s="26"/>
      <c r="M476" s="26"/>
      <c r="N476" s="26"/>
      <c r="O476" s="26"/>
    </row>
    <row r="477">
      <c r="B477" s="25"/>
      <c r="D477" s="10"/>
      <c r="E477" s="18"/>
      <c r="F477" s="10"/>
      <c r="G477" s="10"/>
      <c r="H477" s="26"/>
      <c r="I477" s="26"/>
      <c r="J477" s="26"/>
      <c r="K477" s="26"/>
      <c r="L477" s="26"/>
      <c r="M477" s="26"/>
      <c r="N477" s="26"/>
      <c r="O477" s="26"/>
    </row>
    <row r="478">
      <c r="B478" s="25"/>
      <c r="D478" s="10"/>
      <c r="E478" s="18"/>
      <c r="F478" s="10"/>
      <c r="G478" s="10"/>
      <c r="H478" s="26"/>
      <c r="I478" s="26"/>
      <c r="J478" s="26"/>
      <c r="K478" s="26"/>
      <c r="L478" s="26"/>
      <c r="M478" s="26"/>
      <c r="N478" s="26"/>
      <c r="O478" s="26"/>
    </row>
    <row r="479">
      <c r="B479" s="25"/>
      <c r="D479" s="10"/>
      <c r="E479" s="18"/>
      <c r="F479" s="10"/>
      <c r="G479" s="10"/>
      <c r="H479" s="26"/>
      <c r="I479" s="26"/>
      <c r="J479" s="26"/>
      <c r="K479" s="26"/>
      <c r="L479" s="26"/>
      <c r="M479" s="26"/>
      <c r="N479" s="26"/>
      <c r="O479" s="26"/>
    </row>
    <row r="480">
      <c r="B480" s="25"/>
      <c r="D480" s="10"/>
      <c r="E480" s="18"/>
      <c r="F480" s="10"/>
      <c r="G480" s="10"/>
      <c r="H480" s="26"/>
      <c r="I480" s="26"/>
      <c r="J480" s="26"/>
      <c r="K480" s="26"/>
      <c r="L480" s="26"/>
      <c r="M480" s="26"/>
      <c r="N480" s="26"/>
      <c r="O480" s="26"/>
    </row>
    <row r="481">
      <c r="B481" s="25"/>
      <c r="D481" s="10"/>
      <c r="E481" s="18"/>
      <c r="F481" s="10"/>
      <c r="G481" s="10"/>
      <c r="H481" s="26"/>
      <c r="I481" s="26"/>
      <c r="J481" s="26"/>
      <c r="K481" s="26"/>
      <c r="L481" s="26"/>
      <c r="M481" s="26"/>
      <c r="N481" s="26"/>
      <c r="O481" s="26"/>
    </row>
    <row r="482">
      <c r="B482" s="25"/>
      <c r="D482" s="10"/>
      <c r="E482" s="18"/>
      <c r="F482" s="10"/>
      <c r="G482" s="10"/>
      <c r="H482" s="26"/>
      <c r="I482" s="26"/>
      <c r="J482" s="26"/>
      <c r="K482" s="26"/>
      <c r="L482" s="26"/>
      <c r="M482" s="26"/>
      <c r="N482" s="26"/>
      <c r="O482" s="26"/>
    </row>
    <row r="483">
      <c r="B483" s="25"/>
      <c r="D483" s="10"/>
      <c r="E483" s="18"/>
      <c r="F483" s="10"/>
      <c r="G483" s="10"/>
      <c r="H483" s="26"/>
      <c r="I483" s="26"/>
      <c r="J483" s="26"/>
      <c r="K483" s="26"/>
      <c r="L483" s="26"/>
      <c r="M483" s="26"/>
      <c r="N483" s="26"/>
      <c r="O483" s="26"/>
    </row>
    <row r="484">
      <c r="B484" s="25"/>
      <c r="D484" s="10"/>
      <c r="E484" s="18"/>
      <c r="F484" s="10"/>
      <c r="G484" s="10"/>
      <c r="H484" s="26"/>
      <c r="I484" s="26"/>
      <c r="J484" s="26"/>
      <c r="K484" s="26"/>
      <c r="L484" s="26"/>
      <c r="M484" s="26"/>
      <c r="N484" s="26"/>
      <c r="O484" s="26"/>
    </row>
    <row r="485">
      <c r="B485" s="25"/>
      <c r="D485" s="10"/>
      <c r="E485" s="18"/>
      <c r="F485" s="10"/>
      <c r="G485" s="10"/>
      <c r="H485" s="26"/>
      <c r="I485" s="26"/>
      <c r="J485" s="26"/>
      <c r="K485" s="26"/>
      <c r="L485" s="26"/>
      <c r="M485" s="26"/>
      <c r="N485" s="26"/>
      <c r="O485" s="26"/>
    </row>
    <row r="486">
      <c r="B486" s="25"/>
      <c r="D486" s="10"/>
      <c r="E486" s="18"/>
      <c r="F486" s="10"/>
      <c r="G486" s="10"/>
      <c r="H486" s="26"/>
      <c r="I486" s="26"/>
      <c r="J486" s="26"/>
      <c r="K486" s="26"/>
      <c r="L486" s="26"/>
      <c r="M486" s="26"/>
      <c r="N486" s="26"/>
      <c r="O486" s="26"/>
    </row>
    <row r="487">
      <c r="B487" s="25"/>
      <c r="D487" s="10"/>
      <c r="E487" s="18"/>
      <c r="F487" s="10"/>
      <c r="G487" s="10"/>
      <c r="H487" s="26"/>
      <c r="I487" s="26"/>
      <c r="J487" s="26"/>
      <c r="K487" s="26"/>
      <c r="L487" s="26"/>
      <c r="M487" s="26"/>
      <c r="N487" s="26"/>
      <c r="O487" s="26"/>
    </row>
    <row r="488">
      <c r="B488" s="25"/>
      <c r="D488" s="10"/>
      <c r="E488" s="18"/>
      <c r="F488" s="10"/>
      <c r="G488" s="10"/>
      <c r="H488" s="26"/>
      <c r="I488" s="26"/>
      <c r="J488" s="26"/>
      <c r="K488" s="26"/>
      <c r="L488" s="26"/>
      <c r="M488" s="26"/>
      <c r="N488" s="26"/>
      <c r="O488" s="26"/>
    </row>
    <row r="489">
      <c r="B489" s="25"/>
      <c r="D489" s="10"/>
      <c r="E489" s="18"/>
      <c r="F489" s="10"/>
      <c r="G489" s="10"/>
      <c r="H489" s="26"/>
      <c r="I489" s="26"/>
      <c r="J489" s="26"/>
      <c r="K489" s="26"/>
      <c r="L489" s="26"/>
      <c r="M489" s="26"/>
      <c r="N489" s="26"/>
      <c r="O489" s="26"/>
    </row>
    <row r="490">
      <c r="B490" s="25"/>
      <c r="D490" s="10"/>
      <c r="E490" s="18"/>
      <c r="F490" s="10"/>
      <c r="G490" s="10"/>
      <c r="H490" s="26"/>
      <c r="I490" s="26"/>
      <c r="J490" s="26"/>
      <c r="K490" s="26"/>
      <c r="L490" s="26"/>
      <c r="M490" s="26"/>
      <c r="N490" s="26"/>
      <c r="O490" s="26"/>
    </row>
    <row r="491">
      <c r="B491" s="25"/>
      <c r="D491" s="10"/>
      <c r="E491" s="18"/>
      <c r="F491" s="10"/>
      <c r="G491" s="10"/>
      <c r="H491" s="26"/>
      <c r="I491" s="26"/>
      <c r="J491" s="26"/>
      <c r="K491" s="26"/>
      <c r="L491" s="26"/>
      <c r="M491" s="26"/>
      <c r="N491" s="26"/>
      <c r="O491" s="26"/>
    </row>
    <row r="492">
      <c r="B492" s="25"/>
      <c r="D492" s="10"/>
      <c r="E492" s="18"/>
      <c r="F492" s="10"/>
      <c r="G492" s="10"/>
      <c r="H492" s="26"/>
      <c r="I492" s="26"/>
      <c r="J492" s="26"/>
      <c r="K492" s="26"/>
      <c r="L492" s="26"/>
      <c r="M492" s="26"/>
      <c r="N492" s="26"/>
      <c r="O492" s="26"/>
    </row>
    <row r="493">
      <c r="B493" s="25"/>
      <c r="D493" s="10"/>
      <c r="E493" s="18"/>
      <c r="F493" s="10"/>
      <c r="G493" s="10"/>
      <c r="H493" s="26"/>
      <c r="I493" s="26"/>
      <c r="J493" s="26"/>
      <c r="K493" s="26"/>
      <c r="L493" s="26"/>
      <c r="M493" s="26"/>
      <c r="N493" s="26"/>
      <c r="O493" s="26"/>
    </row>
    <row r="494">
      <c r="B494" s="25"/>
      <c r="D494" s="10"/>
      <c r="E494" s="18"/>
      <c r="F494" s="10"/>
      <c r="G494" s="10"/>
      <c r="H494" s="26"/>
      <c r="I494" s="26"/>
      <c r="J494" s="26"/>
      <c r="K494" s="26"/>
      <c r="L494" s="26"/>
      <c r="M494" s="26"/>
      <c r="N494" s="26"/>
      <c r="O494" s="26"/>
    </row>
    <row r="495">
      <c r="B495" s="25"/>
      <c r="D495" s="10"/>
      <c r="E495" s="18"/>
      <c r="F495" s="10"/>
      <c r="G495" s="10"/>
      <c r="H495" s="26"/>
      <c r="I495" s="26"/>
      <c r="J495" s="26"/>
      <c r="K495" s="26"/>
      <c r="L495" s="26"/>
      <c r="M495" s="26"/>
      <c r="N495" s="26"/>
      <c r="O495" s="26"/>
    </row>
    <row r="496">
      <c r="B496" s="25"/>
      <c r="D496" s="10"/>
      <c r="E496" s="18"/>
      <c r="F496" s="10"/>
      <c r="G496" s="10"/>
      <c r="H496" s="26"/>
      <c r="I496" s="26"/>
      <c r="J496" s="26"/>
      <c r="K496" s="26"/>
      <c r="L496" s="26"/>
      <c r="M496" s="26"/>
      <c r="N496" s="26"/>
      <c r="O496" s="26"/>
    </row>
    <row r="497">
      <c r="B497" s="25"/>
      <c r="D497" s="10"/>
      <c r="E497" s="18"/>
      <c r="F497" s="10"/>
      <c r="G497" s="10"/>
      <c r="H497" s="26"/>
      <c r="I497" s="26"/>
      <c r="J497" s="26"/>
      <c r="K497" s="26"/>
      <c r="L497" s="26"/>
      <c r="M497" s="26"/>
      <c r="N497" s="26"/>
      <c r="O497" s="26"/>
    </row>
    <row r="498">
      <c r="B498" s="25"/>
      <c r="D498" s="10"/>
      <c r="E498" s="18"/>
      <c r="F498" s="10"/>
      <c r="G498" s="10"/>
      <c r="H498" s="26"/>
      <c r="I498" s="26"/>
      <c r="J498" s="26"/>
      <c r="K498" s="26"/>
      <c r="L498" s="26"/>
      <c r="M498" s="26"/>
      <c r="N498" s="26"/>
      <c r="O498" s="26"/>
    </row>
    <row r="499">
      <c r="B499" s="25"/>
      <c r="D499" s="10"/>
      <c r="E499" s="18"/>
      <c r="F499" s="10"/>
      <c r="G499" s="10"/>
      <c r="H499" s="26"/>
      <c r="I499" s="26"/>
      <c r="J499" s="26"/>
      <c r="K499" s="26"/>
      <c r="L499" s="26"/>
      <c r="M499" s="26"/>
      <c r="N499" s="26"/>
      <c r="O499" s="26"/>
    </row>
    <row r="500">
      <c r="B500" s="25"/>
      <c r="D500" s="10"/>
      <c r="E500" s="18"/>
      <c r="F500" s="10"/>
      <c r="G500" s="10"/>
      <c r="H500" s="26"/>
      <c r="I500" s="26"/>
      <c r="J500" s="26"/>
      <c r="K500" s="26"/>
      <c r="L500" s="26"/>
      <c r="M500" s="26"/>
      <c r="N500" s="26"/>
      <c r="O500" s="26"/>
    </row>
    <row r="501">
      <c r="B501" s="25"/>
      <c r="D501" s="10"/>
      <c r="E501" s="18"/>
      <c r="F501" s="10"/>
      <c r="G501" s="10"/>
      <c r="H501" s="26"/>
      <c r="I501" s="26"/>
      <c r="J501" s="26"/>
      <c r="K501" s="26"/>
      <c r="L501" s="26"/>
      <c r="M501" s="26"/>
      <c r="N501" s="26"/>
      <c r="O501" s="26"/>
    </row>
    <row r="502">
      <c r="B502" s="25"/>
      <c r="D502" s="10"/>
      <c r="E502" s="18"/>
      <c r="F502" s="10"/>
      <c r="G502" s="10"/>
      <c r="H502" s="26"/>
      <c r="I502" s="26"/>
      <c r="J502" s="26"/>
      <c r="K502" s="26"/>
      <c r="L502" s="26"/>
      <c r="M502" s="26"/>
      <c r="N502" s="26"/>
      <c r="O502" s="26"/>
    </row>
    <row r="503">
      <c r="B503" s="25"/>
      <c r="D503" s="10"/>
      <c r="E503" s="18"/>
      <c r="F503" s="10"/>
      <c r="G503" s="10"/>
      <c r="H503" s="26"/>
      <c r="I503" s="26"/>
      <c r="J503" s="26"/>
      <c r="K503" s="26"/>
      <c r="L503" s="26"/>
      <c r="M503" s="26"/>
      <c r="N503" s="26"/>
      <c r="O503" s="26"/>
    </row>
    <row r="504">
      <c r="B504" s="25"/>
      <c r="D504" s="10"/>
      <c r="E504" s="18"/>
      <c r="F504" s="10"/>
      <c r="G504" s="10"/>
      <c r="H504" s="26"/>
      <c r="I504" s="26"/>
      <c r="J504" s="26"/>
      <c r="K504" s="26"/>
      <c r="L504" s="26"/>
      <c r="M504" s="26"/>
      <c r="N504" s="26"/>
      <c r="O504" s="26"/>
    </row>
    <row r="505">
      <c r="B505" s="25"/>
      <c r="D505" s="10"/>
      <c r="E505" s="18"/>
      <c r="F505" s="10"/>
      <c r="G505" s="10"/>
      <c r="H505" s="26"/>
      <c r="I505" s="26"/>
      <c r="J505" s="26"/>
      <c r="K505" s="26"/>
      <c r="L505" s="26"/>
      <c r="M505" s="26"/>
      <c r="N505" s="26"/>
      <c r="O505" s="26"/>
    </row>
    <row r="506">
      <c r="B506" s="25"/>
      <c r="D506" s="10"/>
      <c r="E506" s="18"/>
      <c r="F506" s="10"/>
      <c r="G506" s="10"/>
      <c r="H506" s="26"/>
      <c r="I506" s="26"/>
      <c r="J506" s="26"/>
      <c r="K506" s="26"/>
      <c r="L506" s="26"/>
      <c r="M506" s="26"/>
      <c r="N506" s="26"/>
      <c r="O506" s="26"/>
    </row>
    <row r="507">
      <c r="B507" s="25"/>
      <c r="D507" s="10"/>
      <c r="E507" s="18"/>
      <c r="F507" s="10"/>
      <c r="G507" s="10"/>
      <c r="H507" s="26"/>
      <c r="I507" s="26"/>
      <c r="J507" s="26"/>
      <c r="K507" s="26"/>
      <c r="L507" s="26"/>
      <c r="M507" s="26"/>
      <c r="N507" s="26"/>
      <c r="O507" s="26"/>
    </row>
    <row r="508">
      <c r="B508" s="25"/>
      <c r="D508" s="10"/>
      <c r="E508" s="18"/>
      <c r="F508" s="10"/>
      <c r="G508" s="10"/>
      <c r="H508" s="26"/>
      <c r="I508" s="26"/>
      <c r="J508" s="26"/>
      <c r="K508" s="26"/>
      <c r="L508" s="26"/>
      <c r="M508" s="26"/>
      <c r="N508" s="26"/>
      <c r="O508" s="26"/>
    </row>
    <row r="509">
      <c r="B509" s="25"/>
      <c r="D509" s="10"/>
      <c r="E509" s="18"/>
      <c r="F509" s="10"/>
      <c r="G509" s="10"/>
      <c r="H509" s="26"/>
      <c r="I509" s="26"/>
      <c r="J509" s="26"/>
      <c r="K509" s="26"/>
      <c r="L509" s="26"/>
      <c r="M509" s="26"/>
      <c r="N509" s="26"/>
      <c r="O509" s="26"/>
    </row>
    <row r="510">
      <c r="B510" s="25"/>
      <c r="D510" s="10"/>
      <c r="E510" s="18"/>
      <c r="F510" s="10"/>
      <c r="G510" s="10"/>
      <c r="H510" s="26"/>
      <c r="I510" s="26"/>
      <c r="J510" s="26"/>
      <c r="K510" s="26"/>
      <c r="L510" s="26"/>
      <c r="M510" s="26"/>
      <c r="N510" s="26"/>
      <c r="O510" s="26"/>
    </row>
    <row r="511">
      <c r="B511" s="25"/>
      <c r="D511" s="10"/>
      <c r="E511" s="18"/>
      <c r="F511" s="10"/>
      <c r="G511" s="10"/>
      <c r="H511" s="26"/>
      <c r="I511" s="26"/>
      <c r="J511" s="26"/>
      <c r="K511" s="26"/>
      <c r="L511" s="26"/>
      <c r="M511" s="26"/>
      <c r="N511" s="26"/>
      <c r="O511" s="26"/>
    </row>
    <row r="512">
      <c r="B512" s="25"/>
      <c r="D512" s="10"/>
      <c r="E512" s="18"/>
      <c r="F512" s="10"/>
      <c r="G512" s="10"/>
      <c r="H512" s="26"/>
      <c r="I512" s="26"/>
      <c r="J512" s="26"/>
      <c r="K512" s="26"/>
      <c r="L512" s="26"/>
      <c r="M512" s="26"/>
      <c r="N512" s="26"/>
      <c r="O512" s="26"/>
    </row>
    <row r="513">
      <c r="B513" s="25"/>
      <c r="D513" s="10"/>
      <c r="E513" s="18"/>
      <c r="F513" s="10"/>
      <c r="G513" s="10"/>
      <c r="H513" s="26"/>
      <c r="I513" s="26"/>
      <c r="J513" s="26"/>
      <c r="K513" s="26"/>
      <c r="L513" s="26"/>
      <c r="M513" s="26"/>
      <c r="N513" s="26"/>
      <c r="O513" s="26"/>
    </row>
    <row r="514">
      <c r="B514" s="25"/>
      <c r="D514" s="10"/>
      <c r="E514" s="18"/>
      <c r="F514" s="10"/>
      <c r="G514" s="10"/>
      <c r="H514" s="26"/>
      <c r="I514" s="26"/>
      <c r="J514" s="26"/>
      <c r="K514" s="26"/>
      <c r="L514" s="26"/>
      <c r="M514" s="26"/>
      <c r="N514" s="26"/>
      <c r="O514" s="26"/>
    </row>
    <row r="515">
      <c r="B515" s="25"/>
      <c r="D515" s="10"/>
      <c r="E515" s="18"/>
      <c r="F515" s="10"/>
      <c r="G515" s="10"/>
      <c r="H515" s="26"/>
      <c r="I515" s="26"/>
      <c r="J515" s="26"/>
      <c r="K515" s="26"/>
      <c r="L515" s="26"/>
      <c r="M515" s="26"/>
      <c r="N515" s="26"/>
      <c r="O515" s="26"/>
    </row>
    <row r="516">
      <c r="B516" s="25"/>
      <c r="D516" s="10"/>
      <c r="E516" s="18"/>
      <c r="F516" s="10"/>
      <c r="G516" s="10"/>
      <c r="H516" s="26"/>
      <c r="I516" s="26"/>
      <c r="J516" s="26"/>
      <c r="K516" s="26"/>
      <c r="L516" s="26"/>
      <c r="M516" s="26"/>
      <c r="N516" s="26"/>
      <c r="O516" s="26"/>
    </row>
    <row r="517">
      <c r="B517" s="25"/>
      <c r="D517" s="10"/>
      <c r="E517" s="18"/>
      <c r="F517" s="10"/>
      <c r="G517" s="10"/>
      <c r="H517" s="26"/>
      <c r="I517" s="26"/>
      <c r="J517" s="26"/>
      <c r="K517" s="26"/>
      <c r="L517" s="26"/>
      <c r="M517" s="26"/>
      <c r="N517" s="26"/>
      <c r="O517" s="26"/>
    </row>
    <row r="518">
      <c r="B518" s="25"/>
      <c r="D518" s="10"/>
      <c r="E518" s="18"/>
      <c r="F518" s="10"/>
      <c r="G518" s="10"/>
      <c r="H518" s="26"/>
      <c r="I518" s="26"/>
      <c r="J518" s="26"/>
      <c r="K518" s="26"/>
      <c r="L518" s="26"/>
      <c r="M518" s="26"/>
      <c r="N518" s="26"/>
      <c r="O518" s="26"/>
    </row>
    <row r="519">
      <c r="B519" s="25"/>
      <c r="D519" s="10"/>
      <c r="E519" s="18"/>
      <c r="F519" s="10"/>
      <c r="G519" s="10"/>
      <c r="H519" s="26"/>
      <c r="I519" s="26"/>
      <c r="J519" s="26"/>
      <c r="K519" s="26"/>
      <c r="L519" s="26"/>
      <c r="M519" s="26"/>
      <c r="N519" s="26"/>
      <c r="O519" s="26"/>
    </row>
    <row r="520">
      <c r="B520" s="25"/>
      <c r="D520" s="10"/>
      <c r="E520" s="18"/>
      <c r="F520" s="10"/>
      <c r="G520" s="10"/>
      <c r="H520" s="26"/>
      <c r="I520" s="26"/>
      <c r="J520" s="26"/>
      <c r="K520" s="26"/>
      <c r="L520" s="26"/>
      <c r="M520" s="26"/>
      <c r="N520" s="26"/>
      <c r="O520" s="26"/>
    </row>
    <row r="521">
      <c r="B521" s="25"/>
      <c r="D521" s="10"/>
      <c r="E521" s="18"/>
      <c r="F521" s="10"/>
      <c r="G521" s="10"/>
      <c r="H521" s="26"/>
      <c r="I521" s="26"/>
      <c r="J521" s="26"/>
      <c r="K521" s="26"/>
      <c r="L521" s="26"/>
      <c r="M521" s="26"/>
      <c r="N521" s="26"/>
      <c r="O521" s="26"/>
    </row>
    <row r="522">
      <c r="B522" s="25"/>
      <c r="D522" s="10"/>
      <c r="E522" s="18"/>
      <c r="F522" s="10"/>
      <c r="G522" s="10"/>
      <c r="H522" s="26"/>
      <c r="I522" s="26"/>
      <c r="J522" s="26"/>
      <c r="K522" s="26"/>
      <c r="L522" s="26"/>
      <c r="M522" s="26"/>
      <c r="N522" s="26"/>
      <c r="O522" s="26"/>
    </row>
    <row r="523">
      <c r="B523" s="25"/>
      <c r="D523" s="10"/>
      <c r="E523" s="18"/>
      <c r="F523" s="10"/>
      <c r="G523" s="10"/>
      <c r="H523" s="26"/>
      <c r="I523" s="26"/>
      <c r="J523" s="26"/>
      <c r="K523" s="26"/>
      <c r="L523" s="26"/>
      <c r="M523" s="26"/>
      <c r="N523" s="26"/>
      <c r="O523" s="26"/>
    </row>
    <row r="524">
      <c r="B524" s="25"/>
      <c r="D524" s="10"/>
      <c r="E524" s="18"/>
      <c r="F524" s="10"/>
      <c r="G524" s="10"/>
      <c r="H524" s="26"/>
      <c r="I524" s="26"/>
      <c r="J524" s="26"/>
      <c r="K524" s="26"/>
      <c r="L524" s="26"/>
      <c r="M524" s="26"/>
      <c r="N524" s="26"/>
      <c r="O524" s="26"/>
    </row>
    <row r="525">
      <c r="B525" s="25"/>
      <c r="D525" s="10"/>
      <c r="E525" s="18"/>
      <c r="F525" s="10"/>
      <c r="G525" s="10"/>
      <c r="H525" s="26"/>
      <c r="I525" s="26"/>
      <c r="J525" s="26"/>
      <c r="K525" s="26"/>
      <c r="L525" s="26"/>
      <c r="M525" s="26"/>
      <c r="N525" s="26"/>
      <c r="O525" s="26"/>
    </row>
    <row r="526">
      <c r="B526" s="25"/>
      <c r="D526" s="10"/>
      <c r="E526" s="18"/>
      <c r="F526" s="10"/>
      <c r="G526" s="10"/>
      <c r="H526" s="26"/>
      <c r="I526" s="26"/>
      <c r="J526" s="26"/>
      <c r="K526" s="26"/>
      <c r="L526" s="26"/>
      <c r="M526" s="26"/>
      <c r="N526" s="26"/>
      <c r="O526" s="26"/>
    </row>
    <row r="527">
      <c r="B527" s="25"/>
      <c r="D527" s="10"/>
      <c r="E527" s="18"/>
      <c r="F527" s="10"/>
      <c r="G527" s="10"/>
      <c r="H527" s="26"/>
      <c r="I527" s="26"/>
      <c r="J527" s="26"/>
      <c r="K527" s="26"/>
      <c r="L527" s="26"/>
      <c r="M527" s="26"/>
      <c r="N527" s="26"/>
      <c r="O527" s="26"/>
    </row>
    <row r="528">
      <c r="B528" s="25"/>
      <c r="D528" s="10"/>
      <c r="E528" s="18"/>
      <c r="F528" s="10"/>
      <c r="G528" s="10"/>
      <c r="H528" s="26"/>
      <c r="I528" s="26"/>
      <c r="J528" s="26"/>
      <c r="K528" s="26"/>
      <c r="L528" s="26"/>
      <c r="M528" s="26"/>
      <c r="N528" s="26"/>
      <c r="O528" s="26"/>
    </row>
    <row r="529">
      <c r="B529" s="25"/>
      <c r="D529" s="10"/>
      <c r="E529" s="18"/>
      <c r="F529" s="10"/>
      <c r="G529" s="10"/>
      <c r="H529" s="26"/>
      <c r="I529" s="26"/>
      <c r="J529" s="26"/>
      <c r="K529" s="26"/>
      <c r="L529" s="26"/>
      <c r="M529" s="26"/>
      <c r="N529" s="26"/>
      <c r="O529" s="26"/>
    </row>
    <row r="530">
      <c r="B530" s="25"/>
      <c r="D530" s="10"/>
      <c r="E530" s="18"/>
      <c r="F530" s="10"/>
      <c r="G530" s="10"/>
      <c r="H530" s="26"/>
      <c r="I530" s="26"/>
      <c r="J530" s="26"/>
      <c r="K530" s="26"/>
      <c r="L530" s="26"/>
      <c r="M530" s="26"/>
      <c r="N530" s="26"/>
      <c r="O530" s="26"/>
    </row>
    <row r="531">
      <c r="B531" s="25"/>
      <c r="D531" s="10"/>
      <c r="E531" s="18"/>
      <c r="F531" s="10"/>
      <c r="G531" s="10"/>
      <c r="H531" s="26"/>
      <c r="I531" s="26"/>
      <c r="J531" s="26"/>
      <c r="K531" s="26"/>
      <c r="L531" s="26"/>
      <c r="M531" s="26"/>
      <c r="N531" s="26"/>
      <c r="O531" s="26"/>
    </row>
    <row r="532">
      <c r="B532" s="25"/>
      <c r="D532" s="10"/>
      <c r="E532" s="18"/>
      <c r="F532" s="10"/>
      <c r="G532" s="10"/>
      <c r="H532" s="26"/>
      <c r="I532" s="26"/>
      <c r="J532" s="26"/>
      <c r="K532" s="26"/>
      <c r="L532" s="26"/>
      <c r="M532" s="26"/>
      <c r="N532" s="26"/>
      <c r="O532" s="26"/>
    </row>
    <row r="533">
      <c r="B533" s="25"/>
      <c r="D533" s="10"/>
      <c r="E533" s="18"/>
      <c r="F533" s="10"/>
      <c r="G533" s="10"/>
      <c r="H533" s="26"/>
      <c r="I533" s="26"/>
      <c r="J533" s="26"/>
      <c r="K533" s="26"/>
      <c r="L533" s="26"/>
      <c r="M533" s="26"/>
      <c r="N533" s="26"/>
      <c r="O533" s="26"/>
    </row>
    <row r="534">
      <c r="B534" s="25"/>
      <c r="D534" s="10"/>
      <c r="E534" s="18"/>
      <c r="F534" s="10"/>
      <c r="G534" s="10"/>
      <c r="H534" s="26"/>
      <c r="I534" s="26"/>
      <c r="J534" s="26"/>
      <c r="K534" s="26"/>
      <c r="L534" s="26"/>
      <c r="M534" s="26"/>
      <c r="N534" s="26"/>
      <c r="O534" s="26"/>
    </row>
    <row r="535">
      <c r="B535" s="25"/>
      <c r="D535" s="10"/>
      <c r="E535" s="18"/>
      <c r="F535" s="10"/>
      <c r="G535" s="10"/>
      <c r="H535" s="26"/>
      <c r="I535" s="26"/>
      <c r="J535" s="26"/>
      <c r="K535" s="26"/>
      <c r="L535" s="26"/>
      <c r="M535" s="26"/>
      <c r="N535" s="26"/>
      <c r="O535" s="26"/>
    </row>
    <row r="536">
      <c r="B536" s="25"/>
      <c r="D536" s="10"/>
      <c r="E536" s="18"/>
      <c r="F536" s="10"/>
      <c r="G536" s="10"/>
      <c r="H536" s="26"/>
      <c r="I536" s="26"/>
      <c r="J536" s="26"/>
      <c r="K536" s="26"/>
      <c r="L536" s="26"/>
      <c r="M536" s="26"/>
      <c r="N536" s="26"/>
      <c r="O536" s="26"/>
    </row>
    <row r="537">
      <c r="B537" s="25"/>
      <c r="D537" s="10"/>
      <c r="E537" s="18"/>
      <c r="F537" s="10"/>
      <c r="G537" s="10"/>
      <c r="H537" s="26"/>
      <c r="I537" s="26"/>
      <c r="J537" s="26"/>
      <c r="K537" s="26"/>
      <c r="L537" s="26"/>
      <c r="M537" s="26"/>
      <c r="N537" s="26"/>
      <c r="O537" s="26"/>
    </row>
    <row r="538">
      <c r="B538" s="25"/>
      <c r="D538" s="10"/>
      <c r="E538" s="18"/>
      <c r="F538" s="10"/>
      <c r="G538" s="10"/>
      <c r="H538" s="26"/>
      <c r="I538" s="26"/>
      <c r="J538" s="26"/>
      <c r="K538" s="26"/>
      <c r="L538" s="26"/>
      <c r="M538" s="26"/>
      <c r="N538" s="26"/>
      <c r="O538" s="26"/>
    </row>
    <row r="539">
      <c r="B539" s="25"/>
      <c r="D539" s="10"/>
      <c r="E539" s="18"/>
      <c r="F539" s="10"/>
      <c r="G539" s="10"/>
      <c r="H539" s="26"/>
      <c r="I539" s="26"/>
      <c r="J539" s="26"/>
      <c r="K539" s="26"/>
      <c r="L539" s="26"/>
      <c r="M539" s="26"/>
      <c r="N539" s="26"/>
      <c r="O539" s="26"/>
    </row>
    <row r="540">
      <c r="B540" s="25"/>
      <c r="D540" s="10"/>
      <c r="E540" s="18"/>
      <c r="F540" s="10"/>
      <c r="G540" s="10"/>
      <c r="H540" s="26"/>
      <c r="I540" s="26"/>
      <c r="J540" s="26"/>
      <c r="K540" s="26"/>
      <c r="L540" s="26"/>
      <c r="M540" s="26"/>
      <c r="N540" s="26"/>
      <c r="O540" s="26"/>
    </row>
    <row r="541">
      <c r="B541" s="25"/>
      <c r="D541" s="10"/>
      <c r="E541" s="18"/>
      <c r="F541" s="10"/>
      <c r="G541" s="10"/>
      <c r="H541" s="26"/>
      <c r="I541" s="26"/>
      <c r="J541" s="26"/>
      <c r="K541" s="26"/>
      <c r="L541" s="26"/>
      <c r="M541" s="26"/>
      <c r="N541" s="26"/>
      <c r="O541" s="26"/>
    </row>
    <row r="542">
      <c r="B542" s="25"/>
      <c r="D542" s="10"/>
      <c r="E542" s="18"/>
      <c r="F542" s="10"/>
      <c r="G542" s="10"/>
      <c r="H542" s="26"/>
      <c r="I542" s="26"/>
      <c r="J542" s="26"/>
      <c r="K542" s="26"/>
      <c r="L542" s="26"/>
      <c r="M542" s="26"/>
      <c r="N542" s="26"/>
      <c r="O542" s="26"/>
    </row>
    <row r="543">
      <c r="B543" s="25"/>
      <c r="D543" s="10"/>
      <c r="E543" s="18"/>
      <c r="F543" s="10"/>
      <c r="G543" s="10"/>
      <c r="H543" s="26"/>
      <c r="I543" s="26"/>
      <c r="J543" s="26"/>
      <c r="K543" s="26"/>
      <c r="L543" s="26"/>
      <c r="M543" s="26"/>
      <c r="N543" s="26"/>
      <c r="O543" s="26"/>
    </row>
    <row r="544">
      <c r="B544" s="25"/>
      <c r="D544" s="10"/>
      <c r="E544" s="18"/>
      <c r="F544" s="10"/>
      <c r="G544" s="10"/>
      <c r="H544" s="26"/>
      <c r="I544" s="26"/>
      <c r="J544" s="26"/>
      <c r="K544" s="26"/>
      <c r="L544" s="26"/>
      <c r="M544" s="26"/>
      <c r="N544" s="26"/>
      <c r="O544" s="26"/>
    </row>
    <row r="545">
      <c r="B545" s="25"/>
      <c r="D545" s="10"/>
      <c r="E545" s="18"/>
      <c r="F545" s="10"/>
      <c r="G545" s="10"/>
      <c r="H545" s="26"/>
      <c r="I545" s="26"/>
      <c r="J545" s="26"/>
      <c r="K545" s="26"/>
      <c r="L545" s="26"/>
      <c r="M545" s="26"/>
      <c r="N545" s="26"/>
      <c r="O545" s="26"/>
    </row>
    <row r="546">
      <c r="B546" s="25"/>
      <c r="D546" s="10"/>
      <c r="E546" s="18"/>
      <c r="F546" s="10"/>
      <c r="G546" s="10"/>
      <c r="H546" s="26"/>
      <c r="I546" s="26"/>
      <c r="J546" s="26"/>
      <c r="K546" s="26"/>
      <c r="L546" s="26"/>
      <c r="M546" s="26"/>
      <c r="N546" s="26"/>
      <c r="O546" s="26"/>
    </row>
    <row r="547">
      <c r="B547" s="25"/>
      <c r="D547" s="10"/>
      <c r="E547" s="18"/>
      <c r="F547" s="10"/>
      <c r="G547" s="10"/>
      <c r="H547" s="26"/>
      <c r="I547" s="26"/>
      <c r="J547" s="26"/>
      <c r="K547" s="26"/>
      <c r="L547" s="26"/>
      <c r="M547" s="26"/>
      <c r="N547" s="26"/>
      <c r="O547" s="26"/>
    </row>
    <row r="548">
      <c r="B548" s="25"/>
      <c r="D548" s="10"/>
      <c r="E548" s="18"/>
      <c r="F548" s="10"/>
      <c r="G548" s="10"/>
      <c r="H548" s="26"/>
      <c r="I548" s="26"/>
      <c r="J548" s="26"/>
      <c r="K548" s="26"/>
      <c r="L548" s="26"/>
      <c r="M548" s="26"/>
      <c r="N548" s="26"/>
      <c r="O548" s="26"/>
    </row>
    <row r="549">
      <c r="B549" s="25"/>
      <c r="D549" s="10"/>
      <c r="E549" s="18"/>
      <c r="F549" s="10"/>
      <c r="G549" s="10"/>
      <c r="H549" s="26"/>
      <c r="I549" s="26"/>
      <c r="J549" s="26"/>
      <c r="K549" s="26"/>
      <c r="L549" s="26"/>
      <c r="M549" s="26"/>
      <c r="N549" s="26"/>
      <c r="O549" s="26"/>
    </row>
    <row r="550">
      <c r="B550" s="25"/>
      <c r="D550" s="10"/>
      <c r="E550" s="18"/>
      <c r="F550" s="10"/>
      <c r="G550" s="10"/>
      <c r="H550" s="26"/>
      <c r="I550" s="26"/>
      <c r="J550" s="26"/>
      <c r="K550" s="26"/>
      <c r="L550" s="26"/>
      <c r="M550" s="26"/>
      <c r="N550" s="26"/>
      <c r="O550" s="26"/>
    </row>
    <row r="551">
      <c r="B551" s="25"/>
      <c r="D551" s="10"/>
      <c r="E551" s="18"/>
      <c r="F551" s="10"/>
      <c r="G551" s="10"/>
      <c r="H551" s="26"/>
      <c r="I551" s="26"/>
      <c r="J551" s="26"/>
      <c r="K551" s="26"/>
      <c r="L551" s="26"/>
      <c r="M551" s="26"/>
      <c r="N551" s="26"/>
      <c r="O551" s="26"/>
    </row>
    <row r="552">
      <c r="B552" s="25"/>
      <c r="D552" s="10"/>
      <c r="E552" s="18"/>
      <c r="F552" s="10"/>
      <c r="G552" s="10"/>
      <c r="H552" s="26"/>
      <c r="I552" s="26"/>
      <c r="J552" s="26"/>
      <c r="K552" s="26"/>
      <c r="L552" s="26"/>
      <c r="M552" s="26"/>
      <c r="N552" s="26"/>
      <c r="O552" s="26"/>
    </row>
    <row r="553">
      <c r="B553" s="25"/>
      <c r="D553" s="10"/>
      <c r="E553" s="18"/>
      <c r="F553" s="10"/>
      <c r="G553" s="10"/>
      <c r="H553" s="26"/>
      <c r="I553" s="26"/>
      <c r="J553" s="26"/>
      <c r="K553" s="26"/>
      <c r="L553" s="26"/>
      <c r="M553" s="26"/>
      <c r="N553" s="26"/>
      <c r="O553" s="26"/>
    </row>
    <row r="554">
      <c r="B554" s="25"/>
      <c r="D554" s="10"/>
      <c r="E554" s="18"/>
      <c r="F554" s="10"/>
      <c r="G554" s="10"/>
      <c r="H554" s="26"/>
      <c r="I554" s="26"/>
      <c r="J554" s="26"/>
      <c r="K554" s="26"/>
      <c r="L554" s="26"/>
      <c r="M554" s="26"/>
      <c r="N554" s="26"/>
      <c r="O554" s="26"/>
    </row>
    <row r="555">
      <c r="B555" s="25"/>
      <c r="D555" s="10"/>
      <c r="E555" s="18"/>
      <c r="F555" s="10"/>
      <c r="G555" s="10"/>
      <c r="H555" s="26"/>
      <c r="I555" s="26"/>
      <c r="J555" s="26"/>
      <c r="K555" s="26"/>
      <c r="L555" s="26"/>
      <c r="M555" s="26"/>
      <c r="N555" s="26"/>
      <c r="O555" s="26"/>
    </row>
    <row r="556">
      <c r="B556" s="25"/>
      <c r="D556" s="10"/>
      <c r="E556" s="18"/>
      <c r="F556" s="10"/>
      <c r="G556" s="10"/>
      <c r="H556" s="26"/>
      <c r="I556" s="26"/>
      <c r="J556" s="26"/>
      <c r="K556" s="26"/>
      <c r="L556" s="26"/>
      <c r="M556" s="26"/>
      <c r="N556" s="26"/>
      <c r="O556" s="26"/>
    </row>
    <row r="557">
      <c r="B557" s="25"/>
      <c r="D557" s="10"/>
      <c r="E557" s="18"/>
      <c r="F557" s="10"/>
      <c r="G557" s="10"/>
      <c r="H557" s="26"/>
      <c r="I557" s="26"/>
      <c r="J557" s="26"/>
      <c r="K557" s="26"/>
      <c r="L557" s="26"/>
      <c r="M557" s="26"/>
      <c r="N557" s="26"/>
      <c r="O557" s="26"/>
    </row>
    <row r="558">
      <c r="B558" s="25"/>
      <c r="D558" s="10"/>
      <c r="E558" s="18"/>
      <c r="F558" s="10"/>
      <c r="G558" s="10"/>
      <c r="H558" s="26"/>
      <c r="I558" s="26"/>
      <c r="J558" s="26"/>
      <c r="K558" s="26"/>
      <c r="L558" s="26"/>
      <c r="M558" s="26"/>
      <c r="N558" s="26"/>
      <c r="O558" s="26"/>
    </row>
    <row r="559">
      <c r="B559" s="25"/>
      <c r="D559" s="10"/>
      <c r="E559" s="18"/>
      <c r="F559" s="10"/>
      <c r="G559" s="10"/>
      <c r="H559" s="26"/>
      <c r="I559" s="26"/>
      <c r="J559" s="26"/>
      <c r="K559" s="26"/>
      <c r="L559" s="26"/>
      <c r="M559" s="26"/>
      <c r="N559" s="26"/>
      <c r="O559" s="26"/>
    </row>
    <row r="560">
      <c r="B560" s="25"/>
      <c r="D560" s="10"/>
      <c r="E560" s="18"/>
      <c r="F560" s="10"/>
      <c r="G560" s="10"/>
      <c r="H560" s="26"/>
      <c r="I560" s="26"/>
      <c r="J560" s="26"/>
      <c r="K560" s="26"/>
      <c r="L560" s="26"/>
      <c r="M560" s="26"/>
      <c r="N560" s="26"/>
      <c r="O560" s="26"/>
    </row>
    <row r="561">
      <c r="B561" s="25"/>
      <c r="D561" s="10"/>
      <c r="E561" s="18"/>
      <c r="F561" s="10"/>
      <c r="G561" s="10"/>
      <c r="H561" s="26"/>
      <c r="I561" s="26"/>
      <c r="J561" s="26"/>
      <c r="K561" s="26"/>
      <c r="L561" s="26"/>
      <c r="M561" s="26"/>
      <c r="N561" s="26"/>
      <c r="O561" s="26"/>
    </row>
    <row r="562">
      <c r="B562" s="25"/>
      <c r="D562" s="10"/>
      <c r="E562" s="18"/>
      <c r="F562" s="10"/>
      <c r="G562" s="10"/>
      <c r="H562" s="26"/>
      <c r="I562" s="26"/>
      <c r="J562" s="26"/>
      <c r="K562" s="26"/>
      <c r="L562" s="26"/>
      <c r="M562" s="26"/>
      <c r="N562" s="26"/>
      <c r="O562" s="26"/>
    </row>
    <row r="563">
      <c r="B563" s="25"/>
      <c r="D563" s="10"/>
      <c r="E563" s="18"/>
      <c r="F563" s="10"/>
      <c r="G563" s="10"/>
      <c r="H563" s="26"/>
      <c r="I563" s="26"/>
      <c r="J563" s="26"/>
      <c r="K563" s="26"/>
      <c r="L563" s="26"/>
      <c r="M563" s="26"/>
      <c r="N563" s="26"/>
      <c r="O563" s="26"/>
    </row>
    <row r="564">
      <c r="B564" s="25"/>
      <c r="D564" s="10"/>
      <c r="E564" s="18"/>
      <c r="F564" s="10"/>
      <c r="G564" s="10"/>
      <c r="H564" s="26"/>
      <c r="I564" s="26"/>
      <c r="J564" s="26"/>
      <c r="K564" s="26"/>
      <c r="L564" s="26"/>
      <c r="M564" s="26"/>
      <c r="N564" s="26"/>
      <c r="O564" s="26"/>
    </row>
    <row r="565">
      <c r="B565" s="25"/>
      <c r="D565" s="10"/>
      <c r="E565" s="18"/>
      <c r="F565" s="10"/>
      <c r="G565" s="10"/>
      <c r="H565" s="26"/>
      <c r="I565" s="26"/>
      <c r="J565" s="26"/>
      <c r="K565" s="26"/>
      <c r="L565" s="26"/>
      <c r="M565" s="26"/>
      <c r="N565" s="26"/>
      <c r="O565" s="26"/>
    </row>
    <row r="566">
      <c r="B566" s="25"/>
      <c r="D566" s="10"/>
      <c r="E566" s="18"/>
      <c r="F566" s="10"/>
      <c r="G566" s="10"/>
      <c r="H566" s="26"/>
      <c r="I566" s="26"/>
      <c r="J566" s="26"/>
      <c r="K566" s="26"/>
      <c r="L566" s="26"/>
      <c r="M566" s="26"/>
      <c r="N566" s="26"/>
      <c r="O566" s="26"/>
    </row>
    <row r="567">
      <c r="B567" s="25"/>
      <c r="D567" s="10"/>
      <c r="E567" s="18"/>
      <c r="F567" s="10"/>
      <c r="G567" s="10"/>
      <c r="H567" s="26"/>
      <c r="I567" s="26"/>
      <c r="J567" s="26"/>
      <c r="K567" s="26"/>
      <c r="L567" s="26"/>
      <c r="M567" s="26"/>
      <c r="N567" s="26"/>
      <c r="O567" s="26"/>
    </row>
    <row r="568">
      <c r="B568" s="25"/>
      <c r="D568" s="10"/>
      <c r="E568" s="18"/>
      <c r="F568" s="10"/>
      <c r="G568" s="10"/>
      <c r="H568" s="26"/>
      <c r="I568" s="26"/>
      <c r="J568" s="26"/>
      <c r="K568" s="26"/>
      <c r="L568" s="26"/>
      <c r="M568" s="26"/>
      <c r="N568" s="26"/>
      <c r="O568" s="26"/>
    </row>
    <row r="569">
      <c r="B569" s="25"/>
      <c r="D569" s="10"/>
      <c r="E569" s="18"/>
      <c r="F569" s="10"/>
      <c r="G569" s="10"/>
      <c r="H569" s="26"/>
      <c r="I569" s="26"/>
      <c r="J569" s="26"/>
      <c r="K569" s="26"/>
      <c r="L569" s="26"/>
      <c r="M569" s="26"/>
      <c r="N569" s="26"/>
      <c r="O569" s="26"/>
    </row>
    <row r="570">
      <c r="B570" s="25"/>
      <c r="D570" s="10"/>
      <c r="E570" s="18"/>
      <c r="F570" s="10"/>
      <c r="G570" s="10"/>
      <c r="H570" s="26"/>
      <c r="I570" s="26"/>
      <c r="J570" s="26"/>
      <c r="K570" s="26"/>
      <c r="L570" s="26"/>
      <c r="M570" s="26"/>
      <c r="N570" s="26"/>
      <c r="O570" s="26"/>
    </row>
    <row r="571">
      <c r="B571" s="25"/>
      <c r="D571" s="10"/>
      <c r="E571" s="18"/>
      <c r="F571" s="10"/>
      <c r="G571" s="10"/>
      <c r="H571" s="26"/>
      <c r="I571" s="26"/>
      <c r="J571" s="26"/>
      <c r="K571" s="26"/>
      <c r="L571" s="26"/>
      <c r="M571" s="26"/>
      <c r="N571" s="26"/>
      <c r="O571" s="26"/>
    </row>
    <row r="572">
      <c r="B572" s="25"/>
      <c r="D572" s="10"/>
      <c r="E572" s="18"/>
      <c r="F572" s="10"/>
      <c r="G572" s="10"/>
      <c r="H572" s="26"/>
      <c r="I572" s="26"/>
      <c r="J572" s="26"/>
      <c r="K572" s="26"/>
      <c r="L572" s="26"/>
      <c r="M572" s="26"/>
      <c r="N572" s="26"/>
      <c r="O572" s="26"/>
    </row>
    <row r="573">
      <c r="B573" s="25"/>
      <c r="D573" s="10"/>
      <c r="E573" s="18"/>
      <c r="F573" s="10"/>
      <c r="G573" s="10"/>
      <c r="H573" s="26"/>
      <c r="I573" s="26"/>
      <c r="J573" s="26"/>
      <c r="K573" s="26"/>
      <c r="L573" s="26"/>
      <c r="M573" s="26"/>
      <c r="N573" s="26"/>
      <c r="O573" s="26"/>
    </row>
    <row r="574">
      <c r="B574" s="25"/>
      <c r="D574" s="10"/>
      <c r="E574" s="18"/>
      <c r="F574" s="10"/>
      <c r="G574" s="10"/>
      <c r="H574" s="26"/>
      <c r="I574" s="26"/>
      <c r="J574" s="26"/>
      <c r="K574" s="26"/>
      <c r="L574" s="26"/>
      <c r="M574" s="26"/>
      <c r="N574" s="26"/>
      <c r="O574" s="26"/>
    </row>
    <row r="575">
      <c r="B575" s="25"/>
      <c r="D575" s="10"/>
      <c r="E575" s="18"/>
      <c r="F575" s="10"/>
      <c r="G575" s="10"/>
      <c r="H575" s="26"/>
      <c r="I575" s="26"/>
      <c r="J575" s="26"/>
      <c r="K575" s="26"/>
      <c r="L575" s="26"/>
      <c r="M575" s="26"/>
      <c r="N575" s="26"/>
      <c r="O575" s="26"/>
    </row>
    <row r="576">
      <c r="B576" s="25"/>
      <c r="D576" s="10"/>
      <c r="E576" s="18"/>
      <c r="F576" s="10"/>
      <c r="G576" s="10"/>
      <c r="H576" s="26"/>
      <c r="I576" s="26"/>
      <c r="J576" s="26"/>
      <c r="K576" s="26"/>
      <c r="L576" s="26"/>
      <c r="M576" s="26"/>
      <c r="N576" s="26"/>
      <c r="O576" s="26"/>
    </row>
    <row r="577">
      <c r="B577" s="25"/>
      <c r="D577" s="10"/>
      <c r="E577" s="18"/>
      <c r="F577" s="10"/>
      <c r="G577" s="10"/>
      <c r="H577" s="26"/>
      <c r="I577" s="26"/>
      <c r="J577" s="26"/>
      <c r="K577" s="26"/>
      <c r="L577" s="26"/>
      <c r="M577" s="26"/>
      <c r="N577" s="26"/>
      <c r="O577" s="26"/>
    </row>
    <row r="578">
      <c r="B578" s="25"/>
      <c r="D578" s="10"/>
      <c r="E578" s="18"/>
      <c r="F578" s="10"/>
      <c r="G578" s="10"/>
      <c r="H578" s="26"/>
      <c r="I578" s="26"/>
      <c r="J578" s="26"/>
      <c r="K578" s="26"/>
      <c r="L578" s="26"/>
      <c r="M578" s="26"/>
      <c r="N578" s="26"/>
      <c r="O578" s="26"/>
    </row>
    <row r="579">
      <c r="B579" s="25"/>
      <c r="D579" s="10"/>
      <c r="E579" s="18"/>
      <c r="F579" s="10"/>
      <c r="G579" s="10"/>
      <c r="H579" s="26"/>
      <c r="I579" s="26"/>
      <c r="J579" s="26"/>
      <c r="K579" s="26"/>
      <c r="L579" s="26"/>
      <c r="M579" s="26"/>
      <c r="N579" s="26"/>
      <c r="O579" s="26"/>
    </row>
    <row r="580">
      <c r="B580" s="25"/>
      <c r="D580" s="10"/>
      <c r="E580" s="18"/>
      <c r="F580" s="10"/>
      <c r="G580" s="10"/>
      <c r="H580" s="26"/>
      <c r="I580" s="26"/>
      <c r="J580" s="26"/>
      <c r="K580" s="26"/>
      <c r="L580" s="26"/>
      <c r="M580" s="26"/>
      <c r="N580" s="26"/>
      <c r="O580" s="26"/>
    </row>
    <row r="581">
      <c r="B581" s="25"/>
      <c r="D581" s="10"/>
      <c r="E581" s="18"/>
      <c r="F581" s="10"/>
      <c r="G581" s="10"/>
      <c r="H581" s="26"/>
      <c r="I581" s="26"/>
      <c r="J581" s="26"/>
      <c r="K581" s="26"/>
      <c r="L581" s="26"/>
      <c r="M581" s="26"/>
      <c r="N581" s="26"/>
      <c r="O581" s="26"/>
    </row>
    <row r="582">
      <c r="B582" s="25"/>
      <c r="D582" s="10"/>
      <c r="E582" s="18"/>
      <c r="F582" s="10"/>
      <c r="G582" s="10"/>
      <c r="H582" s="26"/>
      <c r="I582" s="26"/>
      <c r="J582" s="26"/>
      <c r="K582" s="26"/>
      <c r="L582" s="26"/>
      <c r="M582" s="26"/>
      <c r="N582" s="26"/>
      <c r="O582" s="26"/>
    </row>
    <row r="583">
      <c r="B583" s="25"/>
      <c r="D583" s="10"/>
      <c r="E583" s="18"/>
      <c r="F583" s="10"/>
      <c r="G583" s="10"/>
      <c r="H583" s="26"/>
      <c r="I583" s="26"/>
      <c r="J583" s="26"/>
      <c r="K583" s="26"/>
      <c r="L583" s="26"/>
      <c r="M583" s="26"/>
      <c r="N583" s="26"/>
      <c r="O583" s="26"/>
    </row>
    <row r="584">
      <c r="B584" s="25"/>
      <c r="D584" s="10"/>
      <c r="E584" s="18"/>
      <c r="F584" s="10"/>
      <c r="G584" s="10"/>
      <c r="H584" s="26"/>
      <c r="I584" s="26"/>
      <c r="J584" s="26"/>
      <c r="K584" s="26"/>
      <c r="L584" s="26"/>
      <c r="M584" s="26"/>
      <c r="N584" s="26"/>
      <c r="O584" s="26"/>
    </row>
    <row r="585">
      <c r="B585" s="25"/>
      <c r="D585" s="10"/>
      <c r="E585" s="18"/>
      <c r="F585" s="10"/>
      <c r="G585" s="10"/>
      <c r="H585" s="26"/>
      <c r="I585" s="26"/>
      <c r="J585" s="26"/>
      <c r="K585" s="26"/>
      <c r="L585" s="26"/>
      <c r="M585" s="26"/>
      <c r="N585" s="26"/>
      <c r="O585" s="26"/>
    </row>
    <row r="586">
      <c r="B586" s="25"/>
      <c r="D586" s="10"/>
      <c r="E586" s="18"/>
      <c r="F586" s="10"/>
      <c r="G586" s="10"/>
      <c r="H586" s="26"/>
      <c r="I586" s="26"/>
      <c r="J586" s="26"/>
      <c r="K586" s="26"/>
      <c r="L586" s="26"/>
      <c r="M586" s="26"/>
      <c r="N586" s="26"/>
      <c r="O586" s="26"/>
    </row>
    <row r="587">
      <c r="B587" s="25"/>
      <c r="D587" s="10"/>
      <c r="E587" s="18"/>
      <c r="F587" s="10"/>
      <c r="G587" s="10"/>
      <c r="H587" s="26"/>
      <c r="I587" s="26"/>
      <c r="J587" s="26"/>
      <c r="K587" s="26"/>
      <c r="L587" s="26"/>
      <c r="M587" s="26"/>
      <c r="N587" s="26"/>
      <c r="O587" s="26"/>
    </row>
    <row r="588">
      <c r="B588" s="25"/>
      <c r="D588" s="10"/>
      <c r="E588" s="18"/>
      <c r="F588" s="10"/>
      <c r="G588" s="10"/>
      <c r="H588" s="26"/>
      <c r="I588" s="26"/>
      <c r="J588" s="26"/>
      <c r="K588" s="26"/>
      <c r="L588" s="26"/>
      <c r="M588" s="26"/>
      <c r="N588" s="26"/>
      <c r="O588" s="26"/>
    </row>
    <row r="589">
      <c r="B589" s="25"/>
      <c r="D589" s="10"/>
      <c r="E589" s="18"/>
      <c r="F589" s="10"/>
      <c r="G589" s="10"/>
      <c r="H589" s="26"/>
      <c r="I589" s="26"/>
      <c r="J589" s="26"/>
      <c r="K589" s="26"/>
      <c r="L589" s="26"/>
      <c r="M589" s="26"/>
      <c r="N589" s="26"/>
      <c r="O589" s="26"/>
    </row>
    <row r="590">
      <c r="B590" s="25"/>
      <c r="D590" s="10"/>
      <c r="E590" s="18"/>
      <c r="F590" s="10"/>
      <c r="G590" s="10"/>
      <c r="H590" s="26"/>
      <c r="I590" s="26"/>
      <c r="J590" s="26"/>
      <c r="K590" s="26"/>
      <c r="L590" s="26"/>
      <c r="M590" s="26"/>
      <c r="N590" s="26"/>
      <c r="O590" s="26"/>
    </row>
    <row r="591">
      <c r="B591" s="25"/>
      <c r="D591" s="10"/>
      <c r="E591" s="18"/>
      <c r="F591" s="10"/>
      <c r="G591" s="10"/>
      <c r="H591" s="26"/>
      <c r="I591" s="26"/>
      <c r="J591" s="26"/>
      <c r="K591" s="26"/>
      <c r="L591" s="26"/>
      <c r="M591" s="26"/>
      <c r="N591" s="26"/>
      <c r="O591" s="26"/>
    </row>
    <row r="592">
      <c r="B592" s="25"/>
      <c r="D592" s="10"/>
      <c r="E592" s="18"/>
      <c r="F592" s="10"/>
      <c r="G592" s="10"/>
      <c r="H592" s="26"/>
      <c r="I592" s="26"/>
      <c r="J592" s="26"/>
      <c r="K592" s="26"/>
      <c r="L592" s="26"/>
      <c r="M592" s="26"/>
      <c r="N592" s="26"/>
      <c r="O592" s="26"/>
    </row>
    <row r="593">
      <c r="B593" s="25"/>
      <c r="D593" s="10"/>
      <c r="E593" s="18"/>
      <c r="F593" s="10"/>
      <c r="G593" s="10"/>
      <c r="H593" s="26"/>
      <c r="I593" s="26"/>
      <c r="J593" s="26"/>
      <c r="K593" s="26"/>
      <c r="L593" s="26"/>
      <c r="M593" s="26"/>
      <c r="N593" s="26"/>
      <c r="O593" s="26"/>
    </row>
    <row r="594">
      <c r="B594" s="25"/>
      <c r="D594" s="10"/>
      <c r="E594" s="18"/>
      <c r="F594" s="10"/>
      <c r="G594" s="10"/>
      <c r="H594" s="26"/>
      <c r="I594" s="26"/>
      <c r="J594" s="26"/>
      <c r="K594" s="26"/>
      <c r="L594" s="26"/>
      <c r="M594" s="26"/>
      <c r="N594" s="26"/>
      <c r="O594" s="26"/>
    </row>
    <row r="595">
      <c r="B595" s="25"/>
      <c r="D595" s="10"/>
      <c r="E595" s="18"/>
      <c r="F595" s="10"/>
      <c r="G595" s="10"/>
      <c r="H595" s="26"/>
      <c r="I595" s="26"/>
      <c r="J595" s="26"/>
      <c r="K595" s="26"/>
      <c r="L595" s="26"/>
      <c r="M595" s="26"/>
      <c r="N595" s="26"/>
      <c r="O595" s="26"/>
    </row>
    <row r="596">
      <c r="B596" s="25"/>
      <c r="D596" s="10"/>
      <c r="E596" s="18"/>
      <c r="F596" s="10"/>
      <c r="G596" s="10"/>
      <c r="H596" s="26"/>
      <c r="I596" s="26"/>
      <c r="J596" s="26"/>
      <c r="K596" s="26"/>
      <c r="L596" s="26"/>
      <c r="M596" s="26"/>
      <c r="N596" s="26"/>
      <c r="O596" s="26"/>
    </row>
    <row r="597">
      <c r="B597" s="25"/>
      <c r="D597" s="10"/>
      <c r="E597" s="18"/>
      <c r="F597" s="10"/>
      <c r="G597" s="10"/>
      <c r="H597" s="26"/>
      <c r="I597" s="26"/>
      <c r="J597" s="26"/>
      <c r="K597" s="26"/>
      <c r="L597" s="26"/>
      <c r="M597" s="26"/>
      <c r="N597" s="26"/>
      <c r="O597" s="26"/>
    </row>
    <row r="598">
      <c r="B598" s="25"/>
      <c r="D598" s="10"/>
      <c r="E598" s="18"/>
      <c r="F598" s="10"/>
      <c r="G598" s="10"/>
      <c r="H598" s="26"/>
      <c r="I598" s="26"/>
      <c r="J598" s="26"/>
      <c r="K598" s="26"/>
      <c r="L598" s="26"/>
      <c r="M598" s="26"/>
      <c r="N598" s="26"/>
      <c r="O598" s="26"/>
    </row>
    <row r="599">
      <c r="B599" s="25"/>
      <c r="D599" s="10"/>
      <c r="E599" s="18"/>
      <c r="F599" s="10"/>
      <c r="G599" s="10"/>
      <c r="H599" s="26"/>
      <c r="I599" s="26"/>
      <c r="J599" s="26"/>
      <c r="K599" s="26"/>
      <c r="L599" s="26"/>
      <c r="M599" s="26"/>
      <c r="N599" s="26"/>
      <c r="O599" s="26"/>
    </row>
    <row r="600">
      <c r="B600" s="25"/>
      <c r="D600" s="10"/>
      <c r="E600" s="18"/>
      <c r="F600" s="10"/>
      <c r="G600" s="10"/>
      <c r="H600" s="26"/>
      <c r="I600" s="26"/>
      <c r="J600" s="26"/>
      <c r="K600" s="26"/>
      <c r="L600" s="26"/>
      <c r="M600" s="26"/>
      <c r="N600" s="26"/>
      <c r="O600" s="26"/>
    </row>
    <row r="601">
      <c r="B601" s="25"/>
      <c r="D601" s="10"/>
      <c r="E601" s="18"/>
      <c r="F601" s="10"/>
      <c r="G601" s="10"/>
      <c r="H601" s="26"/>
      <c r="I601" s="26"/>
      <c r="J601" s="26"/>
      <c r="K601" s="26"/>
      <c r="L601" s="26"/>
      <c r="M601" s="26"/>
      <c r="N601" s="26"/>
      <c r="O601" s="26"/>
    </row>
    <row r="602">
      <c r="B602" s="25"/>
      <c r="D602" s="10"/>
      <c r="E602" s="18"/>
      <c r="F602" s="10"/>
      <c r="G602" s="10"/>
      <c r="H602" s="26"/>
      <c r="I602" s="26"/>
      <c r="J602" s="26"/>
      <c r="K602" s="26"/>
      <c r="L602" s="26"/>
      <c r="M602" s="26"/>
      <c r="N602" s="26"/>
      <c r="O602" s="26"/>
    </row>
    <row r="603">
      <c r="B603" s="25"/>
      <c r="D603" s="10"/>
      <c r="E603" s="18"/>
      <c r="F603" s="10"/>
      <c r="G603" s="10"/>
      <c r="H603" s="26"/>
      <c r="I603" s="26"/>
      <c r="J603" s="26"/>
      <c r="K603" s="26"/>
      <c r="L603" s="26"/>
      <c r="M603" s="26"/>
      <c r="N603" s="26"/>
      <c r="O603" s="26"/>
    </row>
    <row r="604">
      <c r="B604" s="25"/>
      <c r="D604" s="10"/>
      <c r="E604" s="18"/>
      <c r="F604" s="10"/>
      <c r="G604" s="10"/>
      <c r="H604" s="26"/>
      <c r="I604" s="26"/>
      <c r="J604" s="26"/>
      <c r="K604" s="26"/>
      <c r="L604" s="26"/>
      <c r="M604" s="26"/>
      <c r="N604" s="26"/>
      <c r="O604" s="26"/>
    </row>
    <row r="605">
      <c r="B605" s="25"/>
      <c r="D605" s="10"/>
      <c r="E605" s="18"/>
      <c r="F605" s="10"/>
      <c r="G605" s="10"/>
      <c r="H605" s="26"/>
      <c r="I605" s="26"/>
      <c r="J605" s="26"/>
      <c r="K605" s="26"/>
      <c r="L605" s="26"/>
      <c r="M605" s="26"/>
      <c r="N605" s="26"/>
      <c r="O605" s="26"/>
    </row>
    <row r="606">
      <c r="B606" s="25"/>
      <c r="D606" s="10"/>
      <c r="E606" s="18"/>
      <c r="F606" s="10"/>
      <c r="G606" s="10"/>
      <c r="H606" s="26"/>
      <c r="I606" s="26"/>
      <c r="J606" s="26"/>
      <c r="K606" s="26"/>
      <c r="L606" s="26"/>
      <c r="M606" s="26"/>
      <c r="N606" s="26"/>
      <c r="O606" s="26"/>
    </row>
    <row r="607">
      <c r="B607" s="25"/>
      <c r="D607" s="10"/>
      <c r="E607" s="18"/>
      <c r="F607" s="10"/>
      <c r="G607" s="10"/>
      <c r="H607" s="26"/>
      <c r="I607" s="26"/>
      <c r="J607" s="26"/>
      <c r="K607" s="26"/>
      <c r="L607" s="26"/>
      <c r="M607" s="26"/>
      <c r="N607" s="26"/>
      <c r="O607" s="26"/>
    </row>
    <row r="608">
      <c r="B608" s="25"/>
      <c r="D608" s="10"/>
      <c r="E608" s="18"/>
      <c r="F608" s="10"/>
      <c r="G608" s="10"/>
      <c r="H608" s="26"/>
      <c r="I608" s="26"/>
      <c r="J608" s="26"/>
      <c r="K608" s="26"/>
      <c r="L608" s="26"/>
      <c r="M608" s="26"/>
      <c r="N608" s="26"/>
      <c r="O608" s="26"/>
    </row>
    <row r="609">
      <c r="B609" s="25"/>
      <c r="D609" s="10"/>
      <c r="E609" s="18"/>
      <c r="F609" s="10"/>
      <c r="G609" s="10"/>
      <c r="H609" s="26"/>
      <c r="I609" s="26"/>
      <c r="J609" s="26"/>
      <c r="K609" s="26"/>
      <c r="L609" s="26"/>
      <c r="M609" s="26"/>
      <c r="N609" s="26"/>
      <c r="O609" s="26"/>
    </row>
    <row r="610">
      <c r="B610" s="25"/>
      <c r="D610" s="10"/>
      <c r="E610" s="18"/>
      <c r="F610" s="10"/>
      <c r="G610" s="10"/>
      <c r="H610" s="26"/>
      <c r="I610" s="26"/>
      <c r="J610" s="26"/>
      <c r="K610" s="26"/>
      <c r="L610" s="26"/>
      <c r="M610" s="26"/>
      <c r="N610" s="26"/>
      <c r="O610" s="26"/>
    </row>
    <row r="611">
      <c r="B611" s="25"/>
      <c r="D611" s="10"/>
      <c r="E611" s="18"/>
      <c r="F611" s="10"/>
      <c r="G611" s="10"/>
      <c r="H611" s="26"/>
      <c r="I611" s="26"/>
      <c r="J611" s="26"/>
      <c r="K611" s="26"/>
      <c r="L611" s="26"/>
      <c r="M611" s="26"/>
      <c r="N611" s="26"/>
      <c r="O611" s="26"/>
    </row>
    <row r="612">
      <c r="B612" s="25"/>
      <c r="D612" s="10"/>
      <c r="E612" s="18"/>
      <c r="F612" s="10"/>
      <c r="G612" s="10"/>
      <c r="H612" s="26"/>
      <c r="I612" s="26"/>
      <c r="J612" s="26"/>
      <c r="K612" s="26"/>
      <c r="L612" s="26"/>
      <c r="M612" s="26"/>
      <c r="N612" s="26"/>
      <c r="O612" s="26"/>
    </row>
    <row r="613">
      <c r="B613" s="25"/>
      <c r="D613" s="10"/>
      <c r="E613" s="18"/>
      <c r="F613" s="10"/>
      <c r="G613" s="10"/>
      <c r="H613" s="26"/>
      <c r="I613" s="26"/>
      <c r="J613" s="26"/>
      <c r="K613" s="26"/>
      <c r="L613" s="26"/>
      <c r="M613" s="26"/>
      <c r="N613" s="26"/>
      <c r="O613" s="26"/>
    </row>
    <row r="614">
      <c r="B614" s="25"/>
      <c r="D614" s="10"/>
      <c r="E614" s="18"/>
      <c r="F614" s="10"/>
      <c r="G614" s="10"/>
      <c r="H614" s="26"/>
      <c r="I614" s="26"/>
      <c r="J614" s="26"/>
      <c r="K614" s="26"/>
      <c r="L614" s="26"/>
      <c r="M614" s="26"/>
      <c r="N614" s="26"/>
      <c r="O614" s="26"/>
    </row>
    <row r="615">
      <c r="B615" s="25"/>
      <c r="D615" s="10"/>
      <c r="E615" s="18"/>
      <c r="F615" s="10"/>
      <c r="G615" s="10"/>
      <c r="H615" s="26"/>
      <c r="I615" s="26"/>
      <c r="J615" s="26"/>
      <c r="K615" s="26"/>
      <c r="L615" s="26"/>
      <c r="M615" s="26"/>
      <c r="N615" s="26"/>
      <c r="O615" s="26"/>
    </row>
    <row r="616">
      <c r="B616" s="25"/>
      <c r="D616" s="10"/>
      <c r="E616" s="18"/>
      <c r="F616" s="10"/>
      <c r="G616" s="10"/>
      <c r="H616" s="26"/>
      <c r="I616" s="26"/>
      <c r="J616" s="26"/>
      <c r="K616" s="26"/>
      <c r="L616" s="26"/>
      <c r="M616" s="26"/>
      <c r="N616" s="26"/>
      <c r="O616" s="26"/>
    </row>
    <row r="617">
      <c r="B617" s="25"/>
      <c r="D617" s="10"/>
      <c r="E617" s="18"/>
      <c r="F617" s="10"/>
      <c r="G617" s="10"/>
      <c r="H617" s="26"/>
      <c r="I617" s="26"/>
      <c r="J617" s="26"/>
      <c r="K617" s="26"/>
      <c r="L617" s="26"/>
      <c r="M617" s="26"/>
      <c r="N617" s="26"/>
      <c r="O617" s="26"/>
    </row>
    <row r="618">
      <c r="B618" s="25"/>
      <c r="D618" s="10"/>
      <c r="E618" s="18"/>
      <c r="F618" s="10"/>
      <c r="G618" s="10"/>
      <c r="H618" s="26"/>
      <c r="I618" s="26"/>
      <c r="J618" s="26"/>
      <c r="K618" s="26"/>
      <c r="L618" s="26"/>
      <c r="M618" s="26"/>
      <c r="N618" s="26"/>
      <c r="O618" s="26"/>
    </row>
    <row r="619">
      <c r="B619" s="25"/>
      <c r="D619" s="10"/>
      <c r="E619" s="18"/>
      <c r="F619" s="10"/>
      <c r="G619" s="10"/>
      <c r="H619" s="26"/>
      <c r="I619" s="26"/>
      <c r="J619" s="26"/>
      <c r="K619" s="26"/>
      <c r="L619" s="26"/>
      <c r="M619" s="26"/>
      <c r="N619" s="26"/>
      <c r="O619" s="26"/>
    </row>
    <row r="620">
      <c r="B620" s="25"/>
      <c r="D620" s="10"/>
      <c r="E620" s="18"/>
      <c r="F620" s="10"/>
      <c r="G620" s="10"/>
      <c r="H620" s="26"/>
      <c r="I620" s="26"/>
      <c r="J620" s="26"/>
      <c r="K620" s="26"/>
      <c r="L620" s="26"/>
      <c r="M620" s="26"/>
      <c r="N620" s="26"/>
      <c r="O620" s="26"/>
    </row>
    <row r="621">
      <c r="B621" s="25"/>
      <c r="D621" s="10"/>
      <c r="E621" s="18"/>
      <c r="F621" s="10"/>
      <c r="G621" s="10"/>
      <c r="H621" s="26"/>
      <c r="I621" s="26"/>
      <c r="J621" s="26"/>
      <c r="K621" s="26"/>
      <c r="L621" s="26"/>
      <c r="M621" s="26"/>
      <c r="N621" s="26"/>
      <c r="O621" s="26"/>
    </row>
    <row r="622">
      <c r="B622" s="25"/>
      <c r="D622" s="10"/>
      <c r="E622" s="18"/>
      <c r="F622" s="10"/>
      <c r="G622" s="10"/>
      <c r="H622" s="26"/>
      <c r="I622" s="26"/>
      <c r="J622" s="26"/>
      <c r="K622" s="26"/>
      <c r="L622" s="26"/>
      <c r="M622" s="26"/>
      <c r="N622" s="26"/>
      <c r="O622" s="26"/>
    </row>
    <row r="623">
      <c r="B623" s="25"/>
      <c r="D623" s="10"/>
      <c r="E623" s="18"/>
      <c r="F623" s="10"/>
      <c r="G623" s="10"/>
      <c r="H623" s="26"/>
      <c r="I623" s="26"/>
      <c r="J623" s="26"/>
      <c r="K623" s="26"/>
      <c r="L623" s="26"/>
      <c r="M623" s="26"/>
      <c r="N623" s="26"/>
      <c r="O623" s="26"/>
    </row>
    <row r="624">
      <c r="B624" s="25"/>
      <c r="D624" s="10"/>
      <c r="E624" s="18"/>
      <c r="F624" s="10"/>
      <c r="G624" s="10"/>
      <c r="H624" s="26"/>
      <c r="I624" s="26"/>
      <c r="J624" s="26"/>
      <c r="K624" s="26"/>
      <c r="L624" s="26"/>
      <c r="M624" s="26"/>
      <c r="N624" s="26"/>
      <c r="O624" s="26"/>
    </row>
    <row r="625">
      <c r="B625" s="25"/>
      <c r="D625" s="10"/>
      <c r="E625" s="18"/>
      <c r="F625" s="10"/>
      <c r="G625" s="10"/>
      <c r="H625" s="26"/>
      <c r="I625" s="26"/>
      <c r="J625" s="26"/>
      <c r="K625" s="26"/>
      <c r="L625" s="26"/>
      <c r="M625" s="26"/>
      <c r="N625" s="26"/>
      <c r="O625" s="26"/>
    </row>
    <row r="626">
      <c r="B626" s="25"/>
      <c r="D626" s="10"/>
      <c r="E626" s="18"/>
      <c r="F626" s="10"/>
      <c r="G626" s="10"/>
      <c r="H626" s="26"/>
      <c r="I626" s="26"/>
      <c r="J626" s="26"/>
      <c r="K626" s="26"/>
      <c r="L626" s="26"/>
      <c r="M626" s="26"/>
      <c r="N626" s="26"/>
      <c r="O626" s="26"/>
    </row>
    <row r="627">
      <c r="B627" s="25"/>
      <c r="D627" s="10"/>
      <c r="E627" s="18"/>
      <c r="F627" s="10"/>
      <c r="G627" s="10"/>
      <c r="H627" s="26"/>
      <c r="I627" s="26"/>
      <c r="J627" s="26"/>
      <c r="K627" s="26"/>
      <c r="L627" s="26"/>
      <c r="M627" s="26"/>
      <c r="N627" s="26"/>
      <c r="O627" s="26"/>
    </row>
    <row r="628">
      <c r="B628" s="25"/>
      <c r="D628" s="10"/>
      <c r="E628" s="18"/>
      <c r="F628" s="10"/>
      <c r="G628" s="10"/>
      <c r="H628" s="26"/>
      <c r="I628" s="26"/>
      <c r="J628" s="26"/>
      <c r="K628" s="26"/>
      <c r="L628" s="26"/>
      <c r="M628" s="26"/>
      <c r="N628" s="26"/>
      <c r="O628" s="26"/>
    </row>
    <row r="629">
      <c r="B629" s="25"/>
      <c r="D629" s="10"/>
      <c r="E629" s="18"/>
      <c r="F629" s="10"/>
      <c r="G629" s="10"/>
      <c r="H629" s="26"/>
      <c r="I629" s="26"/>
      <c r="J629" s="26"/>
      <c r="K629" s="26"/>
      <c r="L629" s="26"/>
      <c r="M629" s="26"/>
      <c r="N629" s="26"/>
      <c r="O629" s="26"/>
    </row>
    <row r="630">
      <c r="B630" s="25"/>
      <c r="D630" s="10"/>
      <c r="E630" s="18"/>
      <c r="F630" s="10"/>
      <c r="G630" s="10"/>
      <c r="H630" s="26"/>
      <c r="I630" s="26"/>
      <c r="J630" s="26"/>
      <c r="K630" s="26"/>
      <c r="L630" s="26"/>
      <c r="M630" s="26"/>
      <c r="N630" s="26"/>
      <c r="O630" s="26"/>
    </row>
    <row r="631">
      <c r="B631" s="25"/>
      <c r="D631" s="10"/>
      <c r="E631" s="18"/>
      <c r="F631" s="10"/>
      <c r="G631" s="10"/>
      <c r="H631" s="26"/>
      <c r="I631" s="26"/>
      <c r="J631" s="26"/>
      <c r="K631" s="26"/>
      <c r="L631" s="26"/>
      <c r="M631" s="26"/>
      <c r="N631" s="26"/>
      <c r="O631" s="26"/>
    </row>
    <row r="632">
      <c r="B632" s="25"/>
      <c r="D632" s="10"/>
      <c r="E632" s="18"/>
      <c r="F632" s="10"/>
      <c r="G632" s="10"/>
      <c r="H632" s="26"/>
      <c r="I632" s="26"/>
      <c r="J632" s="26"/>
      <c r="K632" s="26"/>
      <c r="L632" s="26"/>
      <c r="M632" s="26"/>
      <c r="N632" s="26"/>
      <c r="O632" s="26"/>
    </row>
    <row r="633">
      <c r="B633" s="25"/>
      <c r="D633" s="10"/>
      <c r="E633" s="18"/>
      <c r="F633" s="10"/>
      <c r="G633" s="10"/>
      <c r="H633" s="26"/>
      <c r="I633" s="26"/>
      <c r="J633" s="26"/>
      <c r="K633" s="26"/>
      <c r="L633" s="26"/>
      <c r="M633" s="26"/>
      <c r="N633" s="26"/>
      <c r="O633" s="26"/>
    </row>
    <row r="634">
      <c r="B634" s="25"/>
      <c r="D634" s="10"/>
      <c r="E634" s="18"/>
      <c r="F634" s="10"/>
      <c r="G634" s="10"/>
      <c r="H634" s="26"/>
      <c r="I634" s="26"/>
      <c r="J634" s="26"/>
      <c r="K634" s="26"/>
      <c r="L634" s="26"/>
      <c r="M634" s="26"/>
      <c r="N634" s="26"/>
      <c r="O634" s="26"/>
    </row>
    <row r="635">
      <c r="B635" s="25"/>
      <c r="D635" s="10"/>
      <c r="E635" s="18"/>
      <c r="F635" s="10"/>
      <c r="G635" s="10"/>
      <c r="H635" s="26"/>
      <c r="I635" s="26"/>
      <c r="J635" s="26"/>
      <c r="K635" s="26"/>
      <c r="L635" s="26"/>
      <c r="M635" s="26"/>
      <c r="N635" s="26"/>
      <c r="O635" s="26"/>
    </row>
    <row r="636">
      <c r="B636" s="25"/>
      <c r="D636" s="10"/>
      <c r="E636" s="18"/>
      <c r="F636" s="10"/>
      <c r="G636" s="10"/>
      <c r="H636" s="26"/>
      <c r="I636" s="26"/>
      <c r="J636" s="26"/>
      <c r="K636" s="26"/>
      <c r="L636" s="26"/>
      <c r="M636" s="26"/>
      <c r="N636" s="26"/>
      <c r="O636" s="26"/>
    </row>
    <row r="637">
      <c r="B637" s="25"/>
      <c r="D637" s="10"/>
      <c r="E637" s="18"/>
      <c r="F637" s="10"/>
      <c r="G637" s="10"/>
      <c r="H637" s="26"/>
      <c r="I637" s="26"/>
      <c r="J637" s="26"/>
      <c r="K637" s="26"/>
      <c r="L637" s="26"/>
      <c r="M637" s="26"/>
      <c r="N637" s="26"/>
      <c r="O637" s="26"/>
    </row>
    <row r="638">
      <c r="B638" s="25"/>
      <c r="D638" s="10"/>
      <c r="E638" s="18"/>
      <c r="F638" s="10"/>
      <c r="G638" s="10"/>
      <c r="H638" s="26"/>
      <c r="I638" s="26"/>
      <c r="J638" s="26"/>
      <c r="K638" s="26"/>
      <c r="L638" s="26"/>
      <c r="M638" s="26"/>
      <c r="N638" s="26"/>
      <c r="O638" s="26"/>
    </row>
    <row r="639">
      <c r="B639" s="25"/>
      <c r="D639" s="10"/>
      <c r="E639" s="18"/>
      <c r="F639" s="10"/>
      <c r="G639" s="10"/>
      <c r="H639" s="26"/>
      <c r="I639" s="26"/>
      <c r="J639" s="26"/>
      <c r="K639" s="26"/>
      <c r="L639" s="26"/>
      <c r="M639" s="26"/>
      <c r="N639" s="26"/>
      <c r="O639" s="26"/>
    </row>
    <row r="640">
      <c r="B640" s="25"/>
      <c r="D640" s="10"/>
      <c r="E640" s="18"/>
      <c r="F640" s="10"/>
      <c r="G640" s="10"/>
      <c r="H640" s="26"/>
      <c r="I640" s="26"/>
      <c r="J640" s="26"/>
      <c r="K640" s="26"/>
      <c r="L640" s="26"/>
      <c r="M640" s="26"/>
      <c r="N640" s="26"/>
      <c r="O640" s="26"/>
    </row>
    <row r="641">
      <c r="B641" s="25"/>
      <c r="D641" s="10"/>
      <c r="E641" s="18"/>
      <c r="F641" s="10"/>
      <c r="G641" s="10"/>
      <c r="H641" s="26"/>
      <c r="I641" s="26"/>
      <c r="J641" s="26"/>
      <c r="K641" s="26"/>
      <c r="L641" s="26"/>
      <c r="M641" s="26"/>
      <c r="N641" s="26"/>
      <c r="O641" s="26"/>
    </row>
    <row r="642">
      <c r="B642" s="25"/>
      <c r="D642" s="10"/>
      <c r="E642" s="18"/>
      <c r="F642" s="10"/>
      <c r="G642" s="10"/>
      <c r="H642" s="26"/>
      <c r="I642" s="26"/>
      <c r="J642" s="26"/>
      <c r="K642" s="26"/>
      <c r="L642" s="26"/>
      <c r="M642" s="26"/>
      <c r="N642" s="26"/>
      <c r="O642" s="26"/>
    </row>
    <row r="643">
      <c r="B643" s="25"/>
      <c r="D643" s="10"/>
      <c r="E643" s="18"/>
      <c r="F643" s="10"/>
      <c r="G643" s="10"/>
      <c r="H643" s="26"/>
      <c r="I643" s="26"/>
      <c r="J643" s="26"/>
      <c r="K643" s="26"/>
      <c r="L643" s="26"/>
      <c r="M643" s="26"/>
      <c r="N643" s="26"/>
      <c r="O643" s="26"/>
    </row>
    <row r="644">
      <c r="B644" s="25"/>
      <c r="D644" s="10"/>
      <c r="E644" s="18"/>
      <c r="F644" s="10"/>
      <c r="G644" s="10"/>
      <c r="H644" s="26"/>
      <c r="I644" s="26"/>
      <c r="J644" s="26"/>
      <c r="K644" s="26"/>
      <c r="L644" s="26"/>
      <c r="M644" s="26"/>
      <c r="N644" s="26"/>
      <c r="O644" s="26"/>
    </row>
    <row r="645">
      <c r="B645" s="25"/>
      <c r="D645" s="10"/>
      <c r="E645" s="18"/>
      <c r="F645" s="10"/>
      <c r="G645" s="10"/>
      <c r="H645" s="26"/>
      <c r="I645" s="26"/>
      <c r="J645" s="26"/>
      <c r="K645" s="26"/>
      <c r="L645" s="26"/>
      <c r="M645" s="26"/>
      <c r="N645" s="26"/>
      <c r="O645" s="26"/>
    </row>
    <row r="646">
      <c r="B646" s="25"/>
      <c r="D646" s="10"/>
      <c r="E646" s="18"/>
      <c r="F646" s="10"/>
      <c r="G646" s="10"/>
      <c r="H646" s="26"/>
      <c r="I646" s="26"/>
      <c r="J646" s="26"/>
      <c r="K646" s="26"/>
      <c r="L646" s="26"/>
      <c r="M646" s="26"/>
      <c r="N646" s="26"/>
      <c r="O646" s="26"/>
    </row>
    <row r="647">
      <c r="B647" s="25"/>
      <c r="D647" s="10"/>
      <c r="E647" s="18"/>
      <c r="F647" s="10"/>
      <c r="G647" s="10"/>
      <c r="H647" s="26"/>
      <c r="I647" s="26"/>
      <c r="J647" s="26"/>
      <c r="K647" s="26"/>
      <c r="L647" s="26"/>
      <c r="M647" s="26"/>
      <c r="N647" s="26"/>
      <c r="O647" s="26"/>
    </row>
    <row r="648">
      <c r="B648" s="25"/>
      <c r="D648" s="10"/>
      <c r="E648" s="18"/>
      <c r="F648" s="10"/>
      <c r="G648" s="10"/>
      <c r="H648" s="26"/>
      <c r="I648" s="26"/>
      <c r="J648" s="26"/>
      <c r="K648" s="26"/>
      <c r="L648" s="26"/>
      <c r="M648" s="26"/>
      <c r="N648" s="26"/>
      <c r="O648" s="26"/>
    </row>
    <row r="649">
      <c r="B649" s="25"/>
      <c r="D649" s="10"/>
      <c r="E649" s="18"/>
      <c r="F649" s="10"/>
      <c r="G649" s="10"/>
      <c r="H649" s="26"/>
      <c r="I649" s="26"/>
      <c r="J649" s="26"/>
      <c r="K649" s="26"/>
      <c r="L649" s="26"/>
      <c r="M649" s="26"/>
      <c r="N649" s="26"/>
      <c r="O649" s="26"/>
    </row>
    <row r="650">
      <c r="B650" s="25"/>
      <c r="D650" s="10"/>
      <c r="E650" s="18"/>
      <c r="F650" s="10"/>
      <c r="G650" s="10"/>
      <c r="H650" s="26"/>
      <c r="I650" s="26"/>
      <c r="J650" s="26"/>
      <c r="K650" s="26"/>
      <c r="L650" s="26"/>
      <c r="M650" s="26"/>
      <c r="N650" s="26"/>
      <c r="O650" s="26"/>
    </row>
    <row r="651">
      <c r="B651" s="25"/>
      <c r="D651" s="10"/>
      <c r="E651" s="18"/>
      <c r="F651" s="10"/>
      <c r="G651" s="10"/>
      <c r="H651" s="26"/>
      <c r="I651" s="26"/>
      <c r="J651" s="26"/>
      <c r="K651" s="26"/>
      <c r="L651" s="26"/>
      <c r="M651" s="26"/>
      <c r="N651" s="26"/>
      <c r="O651" s="26"/>
    </row>
    <row r="652">
      <c r="B652" s="25"/>
      <c r="D652" s="10"/>
      <c r="E652" s="18"/>
      <c r="F652" s="10"/>
      <c r="G652" s="10"/>
      <c r="H652" s="26"/>
      <c r="I652" s="26"/>
      <c r="J652" s="26"/>
      <c r="K652" s="26"/>
      <c r="L652" s="26"/>
      <c r="M652" s="26"/>
      <c r="N652" s="26"/>
      <c r="O652" s="26"/>
    </row>
    <row r="653">
      <c r="B653" s="25"/>
      <c r="D653" s="10"/>
      <c r="E653" s="18"/>
      <c r="F653" s="10"/>
      <c r="G653" s="10"/>
      <c r="H653" s="26"/>
      <c r="I653" s="26"/>
      <c r="J653" s="26"/>
      <c r="K653" s="26"/>
      <c r="L653" s="26"/>
      <c r="M653" s="26"/>
      <c r="N653" s="26"/>
      <c r="O653" s="26"/>
    </row>
    <row r="654">
      <c r="B654" s="25"/>
      <c r="D654" s="10"/>
      <c r="E654" s="18"/>
      <c r="F654" s="10"/>
      <c r="G654" s="10"/>
      <c r="H654" s="26"/>
      <c r="I654" s="26"/>
      <c r="J654" s="26"/>
      <c r="K654" s="26"/>
      <c r="L654" s="26"/>
      <c r="M654" s="26"/>
      <c r="N654" s="26"/>
      <c r="O654" s="26"/>
    </row>
    <row r="655">
      <c r="B655" s="25"/>
      <c r="D655" s="10"/>
      <c r="E655" s="18"/>
      <c r="F655" s="10"/>
      <c r="G655" s="10"/>
      <c r="H655" s="26"/>
      <c r="I655" s="26"/>
      <c r="J655" s="26"/>
      <c r="K655" s="26"/>
      <c r="L655" s="26"/>
      <c r="M655" s="26"/>
      <c r="N655" s="26"/>
      <c r="O655" s="26"/>
    </row>
    <row r="656">
      <c r="B656" s="25"/>
      <c r="D656" s="10"/>
      <c r="E656" s="18"/>
      <c r="F656" s="10"/>
      <c r="G656" s="10"/>
      <c r="H656" s="26"/>
      <c r="I656" s="26"/>
      <c r="J656" s="26"/>
      <c r="K656" s="26"/>
      <c r="L656" s="26"/>
      <c r="M656" s="26"/>
      <c r="N656" s="26"/>
      <c r="O656" s="26"/>
    </row>
    <row r="657">
      <c r="B657" s="25"/>
      <c r="D657" s="10"/>
      <c r="E657" s="18"/>
      <c r="F657" s="10"/>
      <c r="G657" s="10"/>
      <c r="H657" s="26"/>
      <c r="I657" s="26"/>
      <c r="J657" s="26"/>
      <c r="K657" s="26"/>
      <c r="L657" s="26"/>
      <c r="M657" s="26"/>
      <c r="N657" s="26"/>
      <c r="O657" s="26"/>
    </row>
    <row r="658">
      <c r="B658" s="25"/>
      <c r="D658" s="10"/>
      <c r="E658" s="18"/>
      <c r="F658" s="10"/>
      <c r="G658" s="10"/>
      <c r="H658" s="26"/>
      <c r="I658" s="26"/>
      <c r="J658" s="26"/>
      <c r="K658" s="26"/>
      <c r="L658" s="26"/>
      <c r="M658" s="26"/>
      <c r="N658" s="26"/>
      <c r="O658" s="26"/>
    </row>
    <row r="659">
      <c r="B659" s="25"/>
      <c r="D659" s="10"/>
      <c r="E659" s="18"/>
      <c r="F659" s="10"/>
      <c r="G659" s="10"/>
      <c r="H659" s="26"/>
      <c r="I659" s="26"/>
      <c r="J659" s="26"/>
      <c r="K659" s="26"/>
      <c r="L659" s="26"/>
      <c r="M659" s="26"/>
      <c r="N659" s="26"/>
      <c r="O659" s="26"/>
    </row>
    <row r="660">
      <c r="B660" s="25"/>
      <c r="D660" s="10"/>
      <c r="E660" s="18"/>
      <c r="F660" s="10"/>
      <c r="G660" s="10"/>
      <c r="H660" s="26"/>
      <c r="I660" s="26"/>
      <c r="J660" s="26"/>
      <c r="K660" s="26"/>
      <c r="L660" s="26"/>
      <c r="M660" s="26"/>
      <c r="N660" s="26"/>
      <c r="O660" s="26"/>
    </row>
    <row r="661">
      <c r="B661" s="25"/>
      <c r="D661" s="10"/>
      <c r="E661" s="18"/>
      <c r="F661" s="10"/>
      <c r="G661" s="10"/>
      <c r="H661" s="26"/>
      <c r="I661" s="26"/>
      <c r="J661" s="26"/>
      <c r="K661" s="26"/>
      <c r="L661" s="26"/>
      <c r="M661" s="26"/>
      <c r="N661" s="26"/>
      <c r="O661" s="26"/>
    </row>
    <row r="662">
      <c r="B662" s="25"/>
      <c r="D662" s="10"/>
      <c r="E662" s="18"/>
      <c r="F662" s="10"/>
      <c r="G662" s="10"/>
      <c r="H662" s="26"/>
      <c r="I662" s="26"/>
      <c r="J662" s="26"/>
      <c r="K662" s="26"/>
      <c r="L662" s="26"/>
      <c r="M662" s="26"/>
      <c r="N662" s="26"/>
      <c r="O662" s="26"/>
    </row>
    <row r="663">
      <c r="B663" s="25"/>
      <c r="D663" s="10"/>
      <c r="E663" s="18"/>
      <c r="F663" s="10"/>
      <c r="G663" s="10"/>
      <c r="H663" s="26"/>
      <c r="I663" s="26"/>
      <c r="J663" s="26"/>
      <c r="K663" s="26"/>
      <c r="L663" s="26"/>
      <c r="M663" s="26"/>
      <c r="N663" s="26"/>
      <c r="O663" s="26"/>
    </row>
    <row r="664">
      <c r="B664" s="25"/>
      <c r="D664" s="10"/>
      <c r="E664" s="18"/>
      <c r="F664" s="10"/>
      <c r="G664" s="10"/>
      <c r="H664" s="26"/>
      <c r="I664" s="26"/>
      <c r="J664" s="26"/>
      <c r="K664" s="26"/>
      <c r="L664" s="26"/>
      <c r="M664" s="26"/>
      <c r="N664" s="26"/>
      <c r="O664" s="26"/>
    </row>
    <row r="665">
      <c r="B665" s="25"/>
      <c r="D665" s="10"/>
      <c r="E665" s="18"/>
      <c r="F665" s="10"/>
      <c r="G665" s="10"/>
      <c r="H665" s="26"/>
      <c r="I665" s="26"/>
      <c r="J665" s="26"/>
      <c r="K665" s="26"/>
      <c r="L665" s="26"/>
      <c r="M665" s="26"/>
      <c r="N665" s="26"/>
      <c r="O665" s="26"/>
    </row>
    <row r="666">
      <c r="B666" s="25"/>
      <c r="D666" s="10"/>
      <c r="E666" s="18"/>
      <c r="F666" s="10"/>
      <c r="G666" s="10"/>
      <c r="H666" s="26"/>
      <c r="I666" s="26"/>
      <c r="J666" s="26"/>
      <c r="K666" s="26"/>
      <c r="L666" s="26"/>
      <c r="M666" s="26"/>
      <c r="N666" s="26"/>
      <c r="O666" s="26"/>
    </row>
    <row r="667">
      <c r="B667" s="25"/>
      <c r="D667" s="10"/>
      <c r="E667" s="18"/>
      <c r="F667" s="10"/>
      <c r="G667" s="10"/>
      <c r="H667" s="26"/>
      <c r="I667" s="26"/>
      <c r="J667" s="26"/>
      <c r="K667" s="26"/>
      <c r="L667" s="26"/>
      <c r="M667" s="26"/>
      <c r="N667" s="26"/>
      <c r="O667" s="26"/>
    </row>
    <row r="668">
      <c r="B668" s="25"/>
      <c r="D668" s="10"/>
      <c r="E668" s="18"/>
      <c r="F668" s="10"/>
      <c r="G668" s="10"/>
      <c r="H668" s="26"/>
      <c r="I668" s="26"/>
      <c r="J668" s="26"/>
      <c r="K668" s="26"/>
      <c r="L668" s="26"/>
      <c r="M668" s="26"/>
      <c r="N668" s="26"/>
      <c r="O668" s="26"/>
    </row>
    <row r="669">
      <c r="B669" s="25"/>
      <c r="D669" s="10"/>
      <c r="E669" s="18"/>
      <c r="F669" s="10"/>
      <c r="G669" s="10"/>
      <c r="H669" s="26"/>
      <c r="I669" s="26"/>
      <c r="J669" s="26"/>
      <c r="K669" s="26"/>
      <c r="L669" s="26"/>
      <c r="M669" s="26"/>
      <c r="N669" s="26"/>
      <c r="O669" s="26"/>
    </row>
    <row r="670">
      <c r="B670" s="25"/>
      <c r="D670" s="10"/>
      <c r="E670" s="18"/>
      <c r="F670" s="10"/>
      <c r="G670" s="10"/>
      <c r="H670" s="26"/>
      <c r="I670" s="26"/>
      <c r="J670" s="26"/>
      <c r="K670" s="26"/>
      <c r="L670" s="26"/>
      <c r="M670" s="26"/>
      <c r="N670" s="26"/>
      <c r="O670" s="26"/>
    </row>
    <row r="671">
      <c r="B671" s="25"/>
      <c r="D671" s="10"/>
      <c r="E671" s="18"/>
      <c r="F671" s="10"/>
      <c r="G671" s="10"/>
      <c r="H671" s="26"/>
      <c r="I671" s="26"/>
      <c r="J671" s="26"/>
      <c r="K671" s="26"/>
      <c r="L671" s="26"/>
      <c r="M671" s="26"/>
      <c r="N671" s="26"/>
      <c r="O671" s="26"/>
    </row>
    <row r="672">
      <c r="B672" s="25"/>
      <c r="D672" s="10"/>
      <c r="E672" s="18"/>
      <c r="F672" s="10"/>
      <c r="G672" s="10"/>
      <c r="H672" s="26"/>
      <c r="I672" s="26"/>
      <c r="J672" s="26"/>
      <c r="K672" s="26"/>
      <c r="L672" s="26"/>
      <c r="M672" s="26"/>
      <c r="N672" s="26"/>
      <c r="O672" s="26"/>
    </row>
    <row r="673">
      <c r="B673" s="25"/>
      <c r="D673" s="10"/>
      <c r="E673" s="18"/>
      <c r="F673" s="10"/>
      <c r="G673" s="10"/>
      <c r="H673" s="26"/>
      <c r="I673" s="26"/>
      <c r="J673" s="26"/>
      <c r="K673" s="26"/>
      <c r="L673" s="26"/>
      <c r="M673" s="26"/>
      <c r="N673" s="26"/>
      <c r="O673" s="26"/>
    </row>
    <row r="674">
      <c r="B674" s="25"/>
      <c r="D674" s="10"/>
      <c r="E674" s="18"/>
      <c r="F674" s="10"/>
      <c r="G674" s="10"/>
      <c r="H674" s="26"/>
      <c r="I674" s="26"/>
      <c r="J674" s="26"/>
      <c r="K674" s="26"/>
      <c r="L674" s="26"/>
      <c r="M674" s="26"/>
      <c r="N674" s="26"/>
      <c r="O674" s="26"/>
    </row>
    <row r="675">
      <c r="B675" s="25"/>
      <c r="D675" s="10"/>
      <c r="E675" s="18"/>
      <c r="F675" s="10"/>
      <c r="G675" s="10"/>
      <c r="H675" s="26"/>
      <c r="I675" s="26"/>
      <c r="J675" s="26"/>
      <c r="K675" s="26"/>
      <c r="L675" s="26"/>
      <c r="M675" s="26"/>
      <c r="N675" s="26"/>
      <c r="O675" s="26"/>
    </row>
    <row r="676">
      <c r="B676" s="25"/>
      <c r="D676" s="10"/>
      <c r="E676" s="18"/>
      <c r="F676" s="10"/>
      <c r="G676" s="10"/>
      <c r="H676" s="26"/>
      <c r="I676" s="26"/>
      <c r="J676" s="26"/>
      <c r="K676" s="26"/>
      <c r="L676" s="26"/>
      <c r="M676" s="26"/>
      <c r="N676" s="26"/>
      <c r="O676" s="26"/>
    </row>
    <row r="677">
      <c r="B677" s="25"/>
      <c r="D677" s="10"/>
      <c r="E677" s="18"/>
      <c r="F677" s="10"/>
      <c r="G677" s="10"/>
      <c r="H677" s="26"/>
      <c r="I677" s="26"/>
      <c r="J677" s="26"/>
      <c r="K677" s="26"/>
      <c r="L677" s="26"/>
      <c r="M677" s="26"/>
      <c r="N677" s="26"/>
      <c r="O677" s="26"/>
    </row>
    <row r="678">
      <c r="B678" s="25"/>
      <c r="D678" s="10"/>
      <c r="E678" s="18"/>
      <c r="F678" s="10"/>
      <c r="G678" s="10"/>
      <c r="H678" s="26"/>
      <c r="I678" s="26"/>
      <c r="J678" s="26"/>
      <c r="K678" s="26"/>
      <c r="L678" s="26"/>
      <c r="M678" s="26"/>
      <c r="N678" s="26"/>
      <c r="O678" s="26"/>
    </row>
    <row r="679">
      <c r="B679" s="25"/>
      <c r="D679" s="10"/>
      <c r="E679" s="18"/>
      <c r="F679" s="10"/>
      <c r="G679" s="10"/>
      <c r="H679" s="26"/>
      <c r="I679" s="26"/>
      <c r="J679" s="26"/>
      <c r="K679" s="26"/>
      <c r="L679" s="26"/>
      <c r="M679" s="26"/>
      <c r="N679" s="26"/>
      <c r="O679" s="26"/>
    </row>
    <row r="680">
      <c r="B680" s="25"/>
      <c r="D680" s="10"/>
      <c r="E680" s="18"/>
      <c r="F680" s="10"/>
      <c r="G680" s="10"/>
      <c r="H680" s="26"/>
      <c r="I680" s="26"/>
      <c r="J680" s="26"/>
      <c r="K680" s="26"/>
      <c r="L680" s="26"/>
      <c r="M680" s="26"/>
      <c r="N680" s="26"/>
      <c r="O680" s="26"/>
    </row>
    <row r="681">
      <c r="B681" s="25"/>
      <c r="D681" s="10"/>
      <c r="E681" s="18"/>
      <c r="F681" s="10"/>
      <c r="G681" s="10"/>
      <c r="H681" s="26"/>
      <c r="I681" s="26"/>
      <c r="J681" s="26"/>
      <c r="K681" s="26"/>
      <c r="L681" s="26"/>
      <c r="M681" s="26"/>
      <c r="N681" s="26"/>
      <c r="O681" s="26"/>
    </row>
    <row r="682">
      <c r="B682" s="25"/>
      <c r="D682" s="10"/>
      <c r="E682" s="18"/>
      <c r="F682" s="10"/>
      <c r="G682" s="10"/>
      <c r="H682" s="26"/>
      <c r="I682" s="26"/>
      <c r="J682" s="26"/>
      <c r="K682" s="26"/>
      <c r="L682" s="26"/>
      <c r="M682" s="26"/>
      <c r="N682" s="26"/>
      <c r="O682" s="26"/>
    </row>
    <row r="683">
      <c r="B683" s="25"/>
      <c r="D683" s="10"/>
      <c r="E683" s="18"/>
      <c r="F683" s="10"/>
      <c r="G683" s="10"/>
      <c r="H683" s="26"/>
      <c r="I683" s="26"/>
      <c r="J683" s="26"/>
      <c r="K683" s="26"/>
      <c r="L683" s="26"/>
      <c r="M683" s="26"/>
      <c r="N683" s="26"/>
      <c r="O683" s="26"/>
    </row>
    <row r="684">
      <c r="B684" s="25"/>
      <c r="D684" s="10"/>
      <c r="E684" s="18"/>
      <c r="F684" s="10"/>
      <c r="G684" s="10"/>
      <c r="H684" s="26"/>
      <c r="I684" s="26"/>
      <c r="J684" s="26"/>
      <c r="K684" s="26"/>
      <c r="L684" s="26"/>
      <c r="M684" s="26"/>
      <c r="N684" s="26"/>
      <c r="O684" s="26"/>
    </row>
    <row r="685">
      <c r="B685" s="25"/>
      <c r="D685" s="10"/>
      <c r="E685" s="18"/>
      <c r="F685" s="10"/>
      <c r="G685" s="10"/>
      <c r="H685" s="26"/>
      <c r="I685" s="26"/>
      <c r="J685" s="26"/>
      <c r="K685" s="26"/>
      <c r="L685" s="26"/>
      <c r="M685" s="26"/>
      <c r="N685" s="26"/>
      <c r="O685" s="26"/>
    </row>
    <row r="686">
      <c r="B686" s="25"/>
      <c r="D686" s="10"/>
      <c r="E686" s="18"/>
      <c r="F686" s="10"/>
      <c r="G686" s="10"/>
      <c r="H686" s="26"/>
      <c r="I686" s="26"/>
      <c r="J686" s="26"/>
      <c r="K686" s="26"/>
      <c r="L686" s="26"/>
      <c r="M686" s="26"/>
      <c r="N686" s="26"/>
      <c r="O686" s="26"/>
    </row>
    <row r="687">
      <c r="B687" s="25"/>
      <c r="D687" s="10"/>
      <c r="E687" s="18"/>
      <c r="F687" s="10"/>
      <c r="G687" s="10"/>
      <c r="H687" s="26"/>
      <c r="I687" s="26"/>
      <c r="J687" s="26"/>
      <c r="K687" s="26"/>
      <c r="L687" s="26"/>
      <c r="M687" s="26"/>
      <c r="N687" s="26"/>
      <c r="O687" s="26"/>
    </row>
    <row r="688">
      <c r="B688" s="25"/>
      <c r="D688" s="10"/>
      <c r="E688" s="18"/>
      <c r="F688" s="10"/>
      <c r="G688" s="10"/>
      <c r="H688" s="26"/>
      <c r="I688" s="26"/>
      <c r="J688" s="26"/>
      <c r="K688" s="26"/>
      <c r="L688" s="26"/>
      <c r="M688" s="26"/>
      <c r="N688" s="26"/>
      <c r="O688" s="26"/>
    </row>
    <row r="689">
      <c r="B689" s="25"/>
      <c r="D689" s="10"/>
      <c r="E689" s="18"/>
      <c r="F689" s="10"/>
      <c r="G689" s="10"/>
      <c r="H689" s="26"/>
      <c r="I689" s="26"/>
      <c r="J689" s="26"/>
      <c r="K689" s="26"/>
      <c r="L689" s="26"/>
      <c r="M689" s="26"/>
      <c r="N689" s="26"/>
      <c r="O689" s="26"/>
    </row>
    <row r="690">
      <c r="B690" s="25"/>
      <c r="D690" s="10"/>
      <c r="E690" s="18"/>
      <c r="F690" s="10"/>
      <c r="G690" s="10"/>
      <c r="H690" s="26"/>
      <c r="I690" s="26"/>
      <c r="J690" s="26"/>
      <c r="K690" s="26"/>
      <c r="L690" s="26"/>
      <c r="M690" s="26"/>
      <c r="N690" s="26"/>
      <c r="O690" s="26"/>
    </row>
    <row r="691">
      <c r="B691" s="25"/>
      <c r="D691" s="10"/>
      <c r="E691" s="18"/>
      <c r="F691" s="10"/>
      <c r="G691" s="10"/>
      <c r="H691" s="26"/>
      <c r="I691" s="26"/>
      <c r="J691" s="26"/>
      <c r="K691" s="26"/>
      <c r="L691" s="26"/>
      <c r="M691" s="26"/>
      <c r="N691" s="26"/>
      <c r="O691" s="26"/>
    </row>
    <row r="692">
      <c r="B692" s="25"/>
      <c r="D692" s="10"/>
      <c r="E692" s="18"/>
      <c r="F692" s="10"/>
      <c r="G692" s="10"/>
      <c r="H692" s="26"/>
      <c r="I692" s="26"/>
      <c r="J692" s="26"/>
      <c r="K692" s="26"/>
      <c r="L692" s="26"/>
      <c r="M692" s="26"/>
      <c r="N692" s="26"/>
      <c r="O692" s="26"/>
    </row>
    <row r="693">
      <c r="B693" s="25"/>
      <c r="D693" s="10"/>
      <c r="E693" s="18"/>
      <c r="F693" s="10"/>
      <c r="G693" s="10"/>
      <c r="H693" s="26"/>
      <c r="I693" s="26"/>
      <c r="J693" s="26"/>
      <c r="K693" s="26"/>
      <c r="L693" s="26"/>
      <c r="M693" s="26"/>
      <c r="N693" s="26"/>
      <c r="O693" s="26"/>
    </row>
    <row r="694">
      <c r="B694" s="25"/>
      <c r="D694" s="10"/>
      <c r="E694" s="18"/>
      <c r="F694" s="10"/>
      <c r="G694" s="10"/>
      <c r="H694" s="26"/>
      <c r="I694" s="26"/>
      <c r="J694" s="26"/>
      <c r="K694" s="26"/>
      <c r="L694" s="26"/>
      <c r="M694" s="26"/>
      <c r="N694" s="26"/>
      <c r="O694" s="26"/>
    </row>
    <row r="695">
      <c r="B695" s="25"/>
      <c r="D695" s="10"/>
      <c r="E695" s="18"/>
      <c r="F695" s="10"/>
      <c r="G695" s="10"/>
      <c r="H695" s="26"/>
      <c r="I695" s="26"/>
      <c r="J695" s="26"/>
      <c r="K695" s="26"/>
      <c r="L695" s="26"/>
      <c r="M695" s="26"/>
      <c r="N695" s="26"/>
      <c r="O695" s="26"/>
    </row>
    <row r="696">
      <c r="B696" s="25"/>
      <c r="D696" s="10"/>
      <c r="E696" s="18"/>
      <c r="F696" s="10"/>
      <c r="G696" s="10"/>
      <c r="H696" s="26"/>
      <c r="I696" s="26"/>
      <c r="J696" s="26"/>
      <c r="K696" s="26"/>
      <c r="L696" s="26"/>
      <c r="M696" s="26"/>
      <c r="N696" s="26"/>
      <c r="O696" s="26"/>
    </row>
    <row r="697">
      <c r="B697" s="25"/>
      <c r="D697" s="10"/>
      <c r="E697" s="18"/>
      <c r="F697" s="10"/>
      <c r="G697" s="10"/>
      <c r="H697" s="26"/>
      <c r="I697" s="26"/>
      <c r="J697" s="26"/>
      <c r="K697" s="26"/>
      <c r="L697" s="26"/>
      <c r="M697" s="26"/>
      <c r="N697" s="26"/>
      <c r="O697" s="26"/>
    </row>
    <row r="698">
      <c r="B698" s="25"/>
      <c r="D698" s="10"/>
      <c r="E698" s="18"/>
      <c r="F698" s="10"/>
      <c r="G698" s="10"/>
      <c r="H698" s="26"/>
      <c r="I698" s="26"/>
      <c r="J698" s="26"/>
      <c r="K698" s="26"/>
      <c r="L698" s="26"/>
      <c r="M698" s="26"/>
      <c r="N698" s="26"/>
      <c r="O698" s="26"/>
    </row>
    <row r="699">
      <c r="B699" s="25"/>
      <c r="D699" s="10"/>
      <c r="E699" s="18"/>
      <c r="F699" s="10"/>
      <c r="G699" s="10"/>
      <c r="H699" s="26"/>
      <c r="I699" s="26"/>
      <c r="J699" s="26"/>
      <c r="K699" s="26"/>
      <c r="L699" s="26"/>
      <c r="M699" s="26"/>
      <c r="N699" s="26"/>
      <c r="O699" s="26"/>
    </row>
    <row r="700">
      <c r="B700" s="25"/>
      <c r="D700" s="10"/>
      <c r="E700" s="18"/>
      <c r="F700" s="10"/>
      <c r="G700" s="10"/>
      <c r="H700" s="26"/>
      <c r="I700" s="26"/>
      <c r="J700" s="26"/>
      <c r="K700" s="26"/>
      <c r="L700" s="26"/>
      <c r="M700" s="26"/>
      <c r="N700" s="26"/>
      <c r="O700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2.75"/>
  <cols>
    <col customWidth="1" min="1" max="1" width="39.71"/>
    <col customWidth="1" min="2" max="2" width="14.86"/>
    <col customWidth="1" min="3" max="3" width="37.0"/>
    <col customWidth="1" min="4" max="4" width="9.71"/>
    <col customWidth="1" min="5" max="5" width="15.43"/>
    <col customWidth="1" min="6" max="6" width="12.57"/>
    <col customWidth="1" min="7" max="7" width="13.0"/>
    <col customWidth="1" min="8" max="8" width="49.29"/>
    <col customWidth="1" min="9" max="9" width="7.57"/>
    <col customWidth="1" min="10" max="10" width="14.14"/>
    <col customWidth="1" min="12" max="12" width="16.57"/>
    <col customWidth="1" min="13" max="13" width="33.57"/>
    <col customWidth="1" min="14" max="21" width="17.29"/>
  </cols>
  <sheetData>
    <row r="1">
      <c r="A1" s="9" t="s">
        <v>0</v>
      </c>
      <c r="B1" s="23" t="s">
        <v>1</v>
      </c>
      <c r="C1" s="9" t="s">
        <v>3</v>
      </c>
      <c r="D1" s="13" t="s">
        <v>4</v>
      </c>
      <c r="E1" s="20" t="s">
        <v>5</v>
      </c>
      <c r="F1" s="13" t="s">
        <v>6</v>
      </c>
      <c r="G1" s="13" t="s">
        <v>7</v>
      </c>
      <c r="H1" s="9" t="s">
        <v>490</v>
      </c>
      <c r="I1" s="9" t="s">
        <v>491</v>
      </c>
      <c r="J1" s="20" t="s">
        <v>492</v>
      </c>
      <c r="K1" s="24" t="s">
        <v>493</v>
      </c>
      <c r="L1" s="13" t="s">
        <v>494</v>
      </c>
      <c r="M1" s="9" t="s">
        <v>495</v>
      </c>
    </row>
    <row r="2">
      <c r="A2" s="9" t="s">
        <v>191</v>
      </c>
      <c r="B2" s="7">
        <v>41507.0</v>
      </c>
      <c r="C2" s="9" t="s">
        <v>485</v>
      </c>
      <c r="D2" s="13">
        <v>366.0</v>
      </c>
      <c r="E2" s="20">
        <v>76223.0</v>
      </c>
      <c r="F2" s="13">
        <v>596.0</v>
      </c>
      <c r="G2" s="13">
        <v>360.0</v>
      </c>
      <c r="H2" s="9" t="s">
        <v>496</v>
      </c>
      <c r="I2" s="9">
        <v>1.0</v>
      </c>
      <c r="J2" s="18">
        <f t="shared" ref="J2:J9" si="1">E2*I2*IF(K2&lt;=0,0,1)</f>
        <v>76223</v>
      </c>
      <c r="K2" s="24">
        <v>1.0</v>
      </c>
      <c r="L2" s="10">
        <f t="shared" ref="L2:L271" si="2">G2*K2</f>
        <v>360</v>
      </c>
      <c r="M2" s="9" t="s">
        <v>497</v>
      </c>
    </row>
    <row r="3">
      <c r="A3" s="9" t="s">
        <v>191</v>
      </c>
      <c r="B3" s="7">
        <v>41507.0</v>
      </c>
      <c r="C3" s="9" t="s">
        <v>485</v>
      </c>
      <c r="D3" s="13">
        <v>366.0</v>
      </c>
      <c r="E3" s="20">
        <v>76223.0</v>
      </c>
      <c r="F3" s="13">
        <v>596.0</v>
      </c>
      <c r="G3" s="13">
        <v>360.0</v>
      </c>
      <c r="H3" s="9" t="s">
        <v>498</v>
      </c>
      <c r="I3" s="9">
        <v>1.049</v>
      </c>
      <c r="J3" s="18">
        <f t="shared" si="1"/>
        <v>79957.927</v>
      </c>
      <c r="K3" s="24">
        <v>0.78</v>
      </c>
      <c r="L3" s="10">
        <f t="shared" si="2"/>
        <v>280.8</v>
      </c>
      <c r="M3" s="9" t="s">
        <v>499</v>
      </c>
    </row>
    <row r="4">
      <c r="A4" s="9" t="s">
        <v>191</v>
      </c>
      <c r="B4" s="7">
        <v>41507.0</v>
      </c>
      <c r="C4" s="9" t="s">
        <v>485</v>
      </c>
      <c r="D4" s="13">
        <v>366.0</v>
      </c>
      <c r="E4" s="20">
        <v>76223.0</v>
      </c>
      <c r="F4" s="13">
        <v>596.0</v>
      </c>
      <c r="G4" s="13">
        <v>360.0</v>
      </c>
      <c r="H4" s="9" t="s">
        <v>500</v>
      </c>
      <c r="I4" s="9">
        <v>1.1</v>
      </c>
      <c r="J4" s="18">
        <f t="shared" si="1"/>
        <v>83845.3</v>
      </c>
      <c r="K4" s="24">
        <v>0.2</v>
      </c>
      <c r="L4" s="10">
        <f t="shared" si="2"/>
        <v>72</v>
      </c>
      <c r="M4" s="9" t="s">
        <v>499</v>
      </c>
    </row>
    <row r="5">
      <c r="A5" s="9" t="s">
        <v>191</v>
      </c>
      <c r="B5" s="7">
        <v>41507.0</v>
      </c>
      <c r="C5" s="9" t="s">
        <v>485</v>
      </c>
      <c r="D5" s="13">
        <v>366.0</v>
      </c>
      <c r="E5" s="20">
        <v>76223.0</v>
      </c>
      <c r="F5" s="13">
        <v>596.0</v>
      </c>
      <c r="G5" s="13">
        <v>360.0</v>
      </c>
      <c r="H5" s="9" t="s">
        <v>501</v>
      </c>
      <c r="I5" s="9">
        <v>1.15</v>
      </c>
      <c r="J5" s="18">
        <f t="shared" si="1"/>
        <v>87656.45</v>
      </c>
      <c r="K5" s="24">
        <v>0.02</v>
      </c>
      <c r="L5" s="10">
        <f t="shared" si="2"/>
        <v>7.2</v>
      </c>
      <c r="M5" s="9" t="s">
        <v>502</v>
      </c>
    </row>
    <row r="6">
      <c r="A6" s="9" t="s">
        <v>191</v>
      </c>
      <c r="B6" s="7">
        <v>41507.0</v>
      </c>
      <c r="C6" s="9" t="s">
        <v>485</v>
      </c>
      <c r="D6" s="13">
        <v>366.0</v>
      </c>
      <c r="E6" s="20">
        <v>76223.0</v>
      </c>
      <c r="F6" s="13">
        <v>596.0</v>
      </c>
      <c r="G6" s="13">
        <v>360.0</v>
      </c>
      <c r="H6" s="9" t="s">
        <v>503</v>
      </c>
      <c r="I6" s="9">
        <v>1.2</v>
      </c>
      <c r="J6" s="18">
        <f t="shared" si="1"/>
        <v>0</v>
      </c>
      <c r="K6" s="24">
        <v>0.0</v>
      </c>
      <c r="L6" s="10">
        <f t="shared" si="2"/>
        <v>0</v>
      </c>
      <c r="M6" s="9" t="s">
        <v>502</v>
      </c>
    </row>
    <row r="7">
      <c r="A7" s="9" t="s">
        <v>191</v>
      </c>
      <c r="B7" s="7">
        <v>41507.0</v>
      </c>
      <c r="C7" s="9" t="s">
        <v>485</v>
      </c>
      <c r="D7" s="13">
        <v>366.0</v>
      </c>
      <c r="E7" s="20">
        <v>76223.0</v>
      </c>
      <c r="F7" s="13">
        <v>596.0</v>
      </c>
      <c r="G7" s="13">
        <v>360.0</v>
      </c>
      <c r="H7" s="9" t="s">
        <v>504</v>
      </c>
      <c r="I7" s="9">
        <v>1.25</v>
      </c>
      <c r="J7" s="18">
        <f t="shared" si="1"/>
        <v>0</v>
      </c>
      <c r="K7" s="24">
        <v>0.0</v>
      </c>
      <c r="L7" s="10">
        <f t="shared" si="2"/>
        <v>0</v>
      </c>
      <c r="M7" s="9" t="s">
        <v>502</v>
      </c>
    </row>
    <row r="8">
      <c r="A8" s="9" t="s">
        <v>191</v>
      </c>
      <c r="B8" s="7">
        <v>41507.0</v>
      </c>
      <c r="C8" s="9" t="s">
        <v>485</v>
      </c>
      <c r="D8" s="13">
        <v>366.0</v>
      </c>
      <c r="E8" s="20">
        <v>76223.0</v>
      </c>
      <c r="F8" s="13">
        <v>596.0</v>
      </c>
      <c r="G8" s="13">
        <v>360.0</v>
      </c>
      <c r="H8" s="9" t="s">
        <v>505</v>
      </c>
      <c r="I8" s="9">
        <v>1.3</v>
      </c>
      <c r="J8" s="18">
        <f t="shared" si="1"/>
        <v>0</v>
      </c>
      <c r="K8" s="24">
        <v>0.0</v>
      </c>
      <c r="L8" s="10">
        <f t="shared" si="2"/>
        <v>0</v>
      </c>
      <c r="M8" s="9" t="s">
        <v>502</v>
      </c>
    </row>
    <row r="9">
      <c r="A9" s="9" t="s">
        <v>191</v>
      </c>
      <c r="B9" s="7">
        <v>41507.0</v>
      </c>
      <c r="C9" s="9" t="s">
        <v>485</v>
      </c>
      <c r="D9" s="13">
        <v>366.0</v>
      </c>
      <c r="E9" s="20">
        <v>76223.0</v>
      </c>
      <c r="F9" s="13">
        <v>596.0</v>
      </c>
      <c r="G9" s="13">
        <v>360.0</v>
      </c>
      <c r="H9" s="9" t="s">
        <v>506</v>
      </c>
      <c r="I9" s="9">
        <v>1.4</v>
      </c>
      <c r="J9" s="18">
        <f t="shared" si="1"/>
        <v>0</v>
      </c>
      <c r="K9" s="24">
        <v>0.0</v>
      </c>
      <c r="L9" s="10">
        <f t="shared" si="2"/>
        <v>0</v>
      </c>
      <c r="M9" s="9" t="s">
        <v>502</v>
      </c>
    </row>
    <row r="10">
      <c r="A10" s="9" t="s">
        <v>191</v>
      </c>
      <c r="B10" s="7">
        <v>41507.0</v>
      </c>
      <c r="C10" s="9" t="s">
        <v>485</v>
      </c>
      <c r="D10" s="13">
        <v>366.0</v>
      </c>
      <c r="E10" s="20">
        <v>76223.0</v>
      </c>
      <c r="F10" s="13">
        <v>596.0</v>
      </c>
      <c r="G10" s="13">
        <v>360.0</v>
      </c>
      <c r="H10" s="9" t="s">
        <v>507</v>
      </c>
      <c r="I10" s="9" t="s">
        <v>508</v>
      </c>
      <c r="J10" s="20" t="s">
        <v>508</v>
      </c>
      <c r="K10" s="24">
        <v>0.0</v>
      </c>
      <c r="L10" s="10">
        <f t="shared" si="2"/>
        <v>0</v>
      </c>
      <c r="M10" s="9" t="s">
        <v>502</v>
      </c>
    </row>
    <row r="11">
      <c r="A11" s="9" t="s">
        <v>192</v>
      </c>
      <c r="B11" s="7">
        <v>41493.0</v>
      </c>
      <c r="C11" s="9" t="s">
        <v>485</v>
      </c>
      <c r="D11" s="13">
        <v>373.0</v>
      </c>
      <c r="E11" s="20">
        <v>75556.0</v>
      </c>
      <c r="F11" s="13">
        <v>754.0</v>
      </c>
      <c r="G11" s="13">
        <v>371.0</v>
      </c>
      <c r="H11" s="9" t="s">
        <v>496</v>
      </c>
      <c r="I11" s="9">
        <v>1.0</v>
      </c>
      <c r="J11" s="18">
        <f t="shared" ref="J11:J18" si="3">E11*I11*IF(K11&lt;=0,0,1)</f>
        <v>75556</v>
      </c>
      <c r="K11" s="24">
        <v>1.0</v>
      </c>
      <c r="L11" s="10">
        <f t="shared" si="2"/>
        <v>371</v>
      </c>
      <c r="M11" s="9" t="s">
        <v>497</v>
      </c>
    </row>
    <row r="12">
      <c r="A12" s="9" t="s">
        <v>192</v>
      </c>
      <c r="B12" s="7">
        <v>41493.0</v>
      </c>
      <c r="C12" s="9" t="s">
        <v>485</v>
      </c>
      <c r="D12" s="13">
        <v>373.0</v>
      </c>
      <c r="E12" s="20">
        <v>75556.0</v>
      </c>
      <c r="F12" s="13">
        <v>754.0</v>
      </c>
      <c r="G12" s="13">
        <v>371.0</v>
      </c>
      <c r="H12" s="9" t="s">
        <v>498</v>
      </c>
      <c r="I12" s="9">
        <v>1.049</v>
      </c>
      <c r="J12" s="18">
        <f t="shared" si="3"/>
        <v>79258.244</v>
      </c>
      <c r="K12" s="24">
        <v>0.78</v>
      </c>
      <c r="L12" s="10">
        <f t="shared" si="2"/>
        <v>289.38</v>
      </c>
      <c r="M12" s="9" t="s">
        <v>499</v>
      </c>
    </row>
    <row r="13">
      <c r="A13" s="9" t="s">
        <v>192</v>
      </c>
      <c r="B13" s="7">
        <v>41493.0</v>
      </c>
      <c r="C13" s="9" t="s">
        <v>485</v>
      </c>
      <c r="D13" s="13">
        <v>373.0</v>
      </c>
      <c r="E13" s="20">
        <v>75556.0</v>
      </c>
      <c r="F13" s="13">
        <v>754.0</v>
      </c>
      <c r="G13" s="13">
        <v>371.0</v>
      </c>
      <c r="H13" s="9" t="s">
        <v>500</v>
      </c>
      <c r="I13" s="9">
        <v>1.1</v>
      </c>
      <c r="J13" s="18">
        <f t="shared" si="3"/>
        <v>83111.6</v>
      </c>
      <c r="K13" s="24">
        <v>0.2</v>
      </c>
      <c r="L13" s="10">
        <f t="shared" si="2"/>
        <v>74.2</v>
      </c>
      <c r="M13" s="9" t="s">
        <v>499</v>
      </c>
    </row>
    <row r="14">
      <c r="A14" s="9" t="s">
        <v>192</v>
      </c>
      <c r="B14" s="7">
        <v>41493.0</v>
      </c>
      <c r="C14" s="9" t="s">
        <v>485</v>
      </c>
      <c r="D14" s="13">
        <v>373.0</v>
      </c>
      <c r="E14" s="20">
        <v>75556.0</v>
      </c>
      <c r="F14" s="13">
        <v>754.0</v>
      </c>
      <c r="G14" s="13">
        <v>371.0</v>
      </c>
      <c r="H14" s="9" t="s">
        <v>501</v>
      </c>
      <c r="I14" s="9">
        <v>1.15</v>
      </c>
      <c r="J14" s="18">
        <f t="shared" si="3"/>
        <v>86889.4</v>
      </c>
      <c r="K14" s="24">
        <v>0.02</v>
      </c>
      <c r="L14" s="10">
        <f t="shared" si="2"/>
        <v>7.42</v>
      </c>
      <c r="M14" s="9" t="s">
        <v>502</v>
      </c>
    </row>
    <row r="15">
      <c r="A15" s="9" t="s">
        <v>192</v>
      </c>
      <c r="B15" s="7">
        <v>41493.0</v>
      </c>
      <c r="C15" s="9" t="s">
        <v>485</v>
      </c>
      <c r="D15" s="13">
        <v>373.0</v>
      </c>
      <c r="E15" s="20">
        <v>75556.0</v>
      </c>
      <c r="F15" s="13">
        <v>754.0</v>
      </c>
      <c r="G15" s="13">
        <v>371.0</v>
      </c>
      <c r="H15" s="9" t="s">
        <v>503</v>
      </c>
      <c r="I15" s="9">
        <v>1.2</v>
      </c>
      <c r="J15" s="18">
        <f t="shared" si="3"/>
        <v>0</v>
      </c>
      <c r="K15" s="24">
        <v>0.0</v>
      </c>
      <c r="L15" s="10">
        <f t="shared" si="2"/>
        <v>0</v>
      </c>
      <c r="M15" s="9" t="s">
        <v>502</v>
      </c>
    </row>
    <row r="16">
      <c r="A16" s="9" t="s">
        <v>192</v>
      </c>
      <c r="B16" s="7">
        <v>41493.0</v>
      </c>
      <c r="C16" s="9" t="s">
        <v>485</v>
      </c>
      <c r="D16" s="13">
        <v>373.0</v>
      </c>
      <c r="E16" s="20">
        <v>75556.0</v>
      </c>
      <c r="F16" s="13">
        <v>754.0</v>
      </c>
      <c r="G16" s="13">
        <v>371.0</v>
      </c>
      <c r="H16" s="9" t="s">
        <v>504</v>
      </c>
      <c r="I16" s="9">
        <v>1.25</v>
      </c>
      <c r="J16" s="18">
        <f t="shared" si="3"/>
        <v>0</v>
      </c>
      <c r="K16" s="24">
        <v>0.0</v>
      </c>
      <c r="L16" s="10">
        <f t="shared" si="2"/>
        <v>0</v>
      </c>
      <c r="M16" s="9" t="s">
        <v>502</v>
      </c>
    </row>
    <row r="17">
      <c r="A17" s="9" t="s">
        <v>192</v>
      </c>
      <c r="B17" s="7">
        <v>41493.0</v>
      </c>
      <c r="C17" s="9" t="s">
        <v>485</v>
      </c>
      <c r="D17" s="13">
        <v>373.0</v>
      </c>
      <c r="E17" s="20">
        <v>75556.0</v>
      </c>
      <c r="F17" s="13">
        <v>754.0</v>
      </c>
      <c r="G17" s="13">
        <v>371.0</v>
      </c>
      <c r="H17" s="9" t="s">
        <v>505</v>
      </c>
      <c r="I17" s="9">
        <v>1.3</v>
      </c>
      <c r="J17" s="18">
        <f t="shared" si="3"/>
        <v>0</v>
      </c>
      <c r="K17" s="24">
        <v>0.0</v>
      </c>
      <c r="L17" s="10">
        <f t="shared" si="2"/>
        <v>0</v>
      </c>
      <c r="M17" s="9" t="s">
        <v>502</v>
      </c>
    </row>
    <row r="18">
      <c r="A18" s="9" t="s">
        <v>192</v>
      </c>
      <c r="B18" s="7">
        <v>41493.0</v>
      </c>
      <c r="C18" s="9" t="s">
        <v>485</v>
      </c>
      <c r="D18" s="13">
        <v>373.0</v>
      </c>
      <c r="E18" s="20">
        <v>75556.0</v>
      </c>
      <c r="F18" s="13">
        <v>754.0</v>
      </c>
      <c r="G18" s="13">
        <v>371.0</v>
      </c>
      <c r="H18" s="9" t="s">
        <v>506</v>
      </c>
      <c r="I18" s="9">
        <v>1.4</v>
      </c>
      <c r="J18" s="18">
        <f t="shared" si="3"/>
        <v>0</v>
      </c>
      <c r="K18" s="24">
        <v>0.0</v>
      </c>
      <c r="L18" s="10">
        <f t="shared" si="2"/>
        <v>0</v>
      </c>
      <c r="M18" s="9" t="s">
        <v>502</v>
      </c>
    </row>
    <row r="19">
      <c r="A19" s="9" t="s">
        <v>192</v>
      </c>
      <c r="B19" s="7">
        <v>41493.0</v>
      </c>
      <c r="C19" s="9" t="s">
        <v>485</v>
      </c>
      <c r="D19" s="13">
        <v>373.0</v>
      </c>
      <c r="E19" s="20">
        <v>75556.0</v>
      </c>
      <c r="F19" s="13">
        <v>754.0</v>
      </c>
      <c r="G19" s="13">
        <v>371.0</v>
      </c>
      <c r="H19" s="9" t="s">
        <v>507</v>
      </c>
      <c r="I19" s="9" t="s">
        <v>508</v>
      </c>
      <c r="J19" s="20" t="s">
        <v>508</v>
      </c>
      <c r="K19" s="24">
        <v>0.0</v>
      </c>
      <c r="L19" s="10">
        <f t="shared" si="2"/>
        <v>0</v>
      </c>
      <c r="M19" s="9" t="s">
        <v>502</v>
      </c>
    </row>
    <row r="20">
      <c r="A20" s="9" t="s">
        <v>193</v>
      </c>
      <c r="B20" s="7">
        <v>41472.0</v>
      </c>
      <c r="C20" s="9" t="s">
        <v>485</v>
      </c>
      <c r="D20" s="13">
        <v>334.0</v>
      </c>
      <c r="E20" s="20">
        <v>73989.0</v>
      </c>
      <c r="F20" s="13">
        <v>621.0</v>
      </c>
      <c r="G20" s="13">
        <v>332.0</v>
      </c>
      <c r="H20" s="9" t="s">
        <v>496</v>
      </c>
      <c r="I20" s="9">
        <v>1.0</v>
      </c>
      <c r="J20" s="18">
        <f t="shared" ref="J20:J27" si="4">E20*I20*IF(K20&lt;=0,0,1)</f>
        <v>73989</v>
      </c>
      <c r="K20" s="24">
        <v>1.0</v>
      </c>
      <c r="L20" s="10">
        <f t="shared" si="2"/>
        <v>332</v>
      </c>
      <c r="M20" s="9" t="s">
        <v>497</v>
      </c>
    </row>
    <row r="21">
      <c r="A21" s="9" t="s">
        <v>193</v>
      </c>
      <c r="B21" s="7">
        <v>41472.0</v>
      </c>
      <c r="C21" s="9" t="s">
        <v>485</v>
      </c>
      <c r="D21" s="13">
        <v>334.0</v>
      </c>
      <c r="E21" s="20">
        <v>73989.0</v>
      </c>
      <c r="F21" s="13">
        <v>621.0</v>
      </c>
      <c r="G21" s="13">
        <v>332.0</v>
      </c>
      <c r="H21" s="9" t="s">
        <v>498</v>
      </c>
      <c r="I21" s="9">
        <v>1.049</v>
      </c>
      <c r="J21" s="18">
        <f t="shared" si="4"/>
        <v>77614.461</v>
      </c>
      <c r="K21" s="24">
        <v>0.78</v>
      </c>
      <c r="L21" s="10">
        <f t="shared" si="2"/>
        <v>258.96</v>
      </c>
      <c r="M21" s="9" t="s">
        <v>499</v>
      </c>
    </row>
    <row r="22">
      <c r="A22" s="9" t="s">
        <v>193</v>
      </c>
      <c r="B22" s="7">
        <v>41472.0</v>
      </c>
      <c r="C22" s="9" t="s">
        <v>485</v>
      </c>
      <c r="D22" s="13">
        <v>334.0</v>
      </c>
      <c r="E22" s="20">
        <v>73989.0</v>
      </c>
      <c r="F22" s="13">
        <v>621.0</v>
      </c>
      <c r="G22" s="13">
        <v>332.0</v>
      </c>
      <c r="H22" s="9" t="s">
        <v>500</v>
      </c>
      <c r="I22" s="9">
        <v>1.1</v>
      </c>
      <c r="J22" s="18">
        <f t="shared" si="4"/>
        <v>81387.9</v>
      </c>
      <c r="K22" s="24">
        <v>0.2</v>
      </c>
      <c r="L22" s="10">
        <f t="shared" si="2"/>
        <v>66.4</v>
      </c>
      <c r="M22" s="9" t="s">
        <v>499</v>
      </c>
    </row>
    <row r="23">
      <c r="A23" s="9" t="s">
        <v>193</v>
      </c>
      <c r="B23" s="7">
        <v>41472.0</v>
      </c>
      <c r="C23" s="9" t="s">
        <v>485</v>
      </c>
      <c r="D23" s="13">
        <v>334.0</v>
      </c>
      <c r="E23" s="20">
        <v>73989.0</v>
      </c>
      <c r="F23" s="13">
        <v>621.0</v>
      </c>
      <c r="G23" s="13">
        <v>332.0</v>
      </c>
      <c r="H23" s="9" t="s">
        <v>501</v>
      </c>
      <c r="I23" s="9">
        <v>1.15</v>
      </c>
      <c r="J23" s="18">
        <f t="shared" si="4"/>
        <v>85087.35</v>
      </c>
      <c r="K23" s="24">
        <v>0.02</v>
      </c>
      <c r="L23" s="10">
        <f t="shared" si="2"/>
        <v>6.64</v>
      </c>
      <c r="M23" s="9" t="s">
        <v>502</v>
      </c>
    </row>
    <row r="24">
      <c r="A24" s="9" t="s">
        <v>193</v>
      </c>
      <c r="B24" s="7">
        <v>41472.0</v>
      </c>
      <c r="C24" s="9" t="s">
        <v>485</v>
      </c>
      <c r="D24" s="13">
        <v>334.0</v>
      </c>
      <c r="E24" s="20">
        <v>73989.0</v>
      </c>
      <c r="F24" s="13">
        <v>621.0</v>
      </c>
      <c r="G24" s="13">
        <v>332.0</v>
      </c>
      <c r="H24" s="9" t="s">
        <v>503</v>
      </c>
      <c r="I24" s="9">
        <v>1.2</v>
      </c>
      <c r="J24" s="18">
        <f t="shared" si="4"/>
        <v>0</v>
      </c>
      <c r="K24" s="24">
        <v>0.0</v>
      </c>
      <c r="L24" s="10">
        <f t="shared" si="2"/>
        <v>0</v>
      </c>
      <c r="M24" s="9" t="s">
        <v>502</v>
      </c>
    </row>
    <row r="25">
      <c r="A25" s="9" t="s">
        <v>193</v>
      </c>
      <c r="B25" s="7">
        <v>41472.0</v>
      </c>
      <c r="C25" s="9" t="s">
        <v>485</v>
      </c>
      <c r="D25" s="13">
        <v>334.0</v>
      </c>
      <c r="E25" s="20">
        <v>73989.0</v>
      </c>
      <c r="F25" s="13">
        <v>621.0</v>
      </c>
      <c r="G25" s="13">
        <v>332.0</v>
      </c>
      <c r="H25" s="9" t="s">
        <v>504</v>
      </c>
      <c r="I25" s="9">
        <v>1.25</v>
      </c>
      <c r="J25" s="18">
        <f t="shared" si="4"/>
        <v>0</v>
      </c>
      <c r="K25" s="24">
        <v>0.0</v>
      </c>
      <c r="L25" s="10">
        <f t="shared" si="2"/>
        <v>0</v>
      </c>
      <c r="M25" s="9" t="s">
        <v>502</v>
      </c>
    </row>
    <row r="26">
      <c r="A26" s="9" t="s">
        <v>193</v>
      </c>
      <c r="B26" s="7">
        <v>41472.0</v>
      </c>
      <c r="C26" s="9" t="s">
        <v>485</v>
      </c>
      <c r="D26" s="13">
        <v>334.0</v>
      </c>
      <c r="E26" s="20">
        <v>73989.0</v>
      </c>
      <c r="F26" s="13">
        <v>621.0</v>
      </c>
      <c r="G26" s="13">
        <v>332.0</v>
      </c>
      <c r="H26" s="9" t="s">
        <v>505</v>
      </c>
      <c r="I26" s="9">
        <v>1.3</v>
      </c>
      <c r="J26" s="18">
        <f t="shared" si="4"/>
        <v>0</v>
      </c>
      <c r="K26" s="24">
        <v>0.0</v>
      </c>
      <c r="L26" s="10">
        <f t="shared" si="2"/>
        <v>0</v>
      </c>
      <c r="M26" s="9" t="s">
        <v>502</v>
      </c>
    </row>
    <row r="27">
      <c r="A27" s="9" t="s">
        <v>193</v>
      </c>
      <c r="B27" s="7">
        <v>41472.0</v>
      </c>
      <c r="C27" s="9" t="s">
        <v>485</v>
      </c>
      <c r="D27" s="13">
        <v>334.0</v>
      </c>
      <c r="E27" s="20">
        <v>73989.0</v>
      </c>
      <c r="F27" s="13">
        <v>621.0</v>
      </c>
      <c r="G27" s="13">
        <v>332.0</v>
      </c>
      <c r="H27" s="9" t="s">
        <v>506</v>
      </c>
      <c r="I27" s="9">
        <v>1.4</v>
      </c>
      <c r="J27" s="18">
        <f t="shared" si="4"/>
        <v>0</v>
      </c>
      <c r="K27" s="24">
        <v>0.0</v>
      </c>
      <c r="L27" s="10">
        <f t="shared" si="2"/>
        <v>0</v>
      </c>
      <c r="M27" s="9" t="s">
        <v>502</v>
      </c>
    </row>
    <row r="28">
      <c r="A28" s="9" t="s">
        <v>193</v>
      </c>
      <c r="B28" s="7">
        <v>41472.0</v>
      </c>
      <c r="C28" s="9" t="s">
        <v>485</v>
      </c>
      <c r="D28" s="13">
        <v>334.0</v>
      </c>
      <c r="E28" s="20">
        <v>73989.0</v>
      </c>
      <c r="F28" s="13">
        <v>621.0</v>
      </c>
      <c r="G28" s="13">
        <v>332.0</v>
      </c>
      <c r="H28" s="9" t="s">
        <v>507</v>
      </c>
      <c r="I28" s="9" t="s">
        <v>508</v>
      </c>
      <c r="J28" s="20" t="s">
        <v>508</v>
      </c>
      <c r="K28" s="24">
        <v>0.0</v>
      </c>
      <c r="L28" s="10">
        <f t="shared" si="2"/>
        <v>0</v>
      </c>
      <c r="M28" s="9" t="s">
        <v>502</v>
      </c>
    </row>
    <row r="29">
      <c r="A29" s="9" t="s">
        <v>194</v>
      </c>
      <c r="B29" s="7">
        <v>41458.0</v>
      </c>
      <c r="C29" s="9" t="s">
        <v>485</v>
      </c>
      <c r="D29" s="13">
        <v>338.0</v>
      </c>
      <c r="E29" s="20">
        <v>73100.0</v>
      </c>
      <c r="F29" s="13">
        <v>716.0</v>
      </c>
      <c r="G29" s="13">
        <v>328.0</v>
      </c>
      <c r="H29" s="9" t="s">
        <v>496</v>
      </c>
      <c r="I29" s="9">
        <v>1.0</v>
      </c>
      <c r="J29" s="18">
        <f t="shared" ref="J29:J36" si="5">E29*I29*IF(K29&lt;=0,0,1)</f>
        <v>73100</v>
      </c>
      <c r="K29" s="24">
        <v>1.0</v>
      </c>
      <c r="L29" s="10">
        <f t="shared" si="2"/>
        <v>328</v>
      </c>
      <c r="M29" s="9" t="s">
        <v>497</v>
      </c>
    </row>
    <row r="30">
      <c r="A30" s="9" t="s">
        <v>194</v>
      </c>
      <c r="B30" s="7">
        <v>41458.0</v>
      </c>
      <c r="C30" s="9" t="s">
        <v>485</v>
      </c>
      <c r="D30" s="13">
        <v>338.0</v>
      </c>
      <c r="E30" s="20">
        <v>73100.0</v>
      </c>
      <c r="F30" s="13">
        <v>716.0</v>
      </c>
      <c r="G30" s="13">
        <v>328.0</v>
      </c>
      <c r="H30" s="9" t="s">
        <v>498</v>
      </c>
      <c r="I30" s="9">
        <v>1.049</v>
      </c>
      <c r="J30" s="18">
        <f t="shared" si="5"/>
        <v>76681.9</v>
      </c>
      <c r="K30" s="24">
        <v>0.78</v>
      </c>
      <c r="L30" s="10">
        <f t="shared" si="2"/>
        <v>255.84</v>
      </c>
      <c r="M30" s="9" t="s">
        <v>499</v>
      </c>
    </row>
    <row r="31">
      <c r="A31" s="9" t="s">
        <v>194</v>
      </c>
      <c r="B31" s="7">
        <v>41458.0</v>
      </c>
      <c r="C31" s="9" t="s">
        <v>485</v>
      </c>
      <c r="D31" s="13">
        <v>338.0</v>
      </c>
      <c r="E31" s="20">
        <v>73100.0</v>
      </c>
      <c r="F31" s="13">
        <v>716.0</v>
      </c>
      <c r="G31" s="13">
        <v>328.0</v>
      </c>
      <c r="H31" s="9" t="s">
        <v>500</v>
      </c>
      <c r="I31" s="9">
        <v>1.1</v>
      </c>
      <c r="J31" s="18">
        <f t="shared" si="5"/>
        <v>80410</v>
      </c>
      <c r="K31" s="24">
        <v>0.2</v>
      </c>
      <c r="L31" s="10">
        <f t="shared" si="2"/>
        <v>65.6</v>
      </c>
      <c r="M31" s="9" t="s">
        <v>499</v>
      </c>
    </row>
    <row r="32">
      <c r="A32" s="9" t="s">
        <v>194</v>
      </c>
      <c r="B32" s="7">
        <v>41458.0</v>
      </c>
      <c r="C32" s="9" t="s">
        <v>485</v>
      </c>
      <c r="D32" s="13">
        <v>338.0</v>
      </c>
      <c r="E32" s="20">
        <v>73100.0</v>
      </c>
      <c r="F32" s="13">
        <v>716.0</v>
      </c>
      <c r="G32" s="13">
        <v>328.0</v>
      </c>
      <c r="H32" s="9" t="s">
        <v>501</v>
      </c>
      <c r="I32" s="9">
        <v>1.15</v>
      </c>
      <c r="J32" s="18">
        <f t="shared" si="5"/>
        <v>84065</v>
      </c>
      <c r="K32" s="24">
        <v>0.02</v>
      </c>
      <c r="L32" s="10">
        <f t="shared" si="2"/>
        <v>6.56</v>
      </c>
      <c r="M32" s="9" t="s">
        <v>502</v>
      </c>
    </row>
    <row r="33">
      <c r="A33" s="9" t="s">
        <v>194</v>
      </c>
      <c r="B33" s="7">
        <v>41458.0</v>
      </c>
      <c r="C33" s="9" t="s">
        <v>485</v>
      </c>
      <c r="D33" s="13">
        <v>338.0</v>
      </c>
      <c r="E33" s="20">
        <v>73100.0</v>
      </c>
      <c r="F33" s="13">
        <v>716.0</v>
      </c>
      <c r="G33" s="13">
        <v>328.0</v>
      </c>
      <c r="H33" s="9" t="s">
        <v>503</v>
      </c>
      <c r="I33" s="9">
        <v>1.2</v>
      </c>
      <c r="J33" s="18">
        <f t="shared" si="5"/>
        <v>0</v>
      </c>
      <c r="K33" s="24">
        <v>0.0</v>
      </c>
      <c r="L33" s="10">
        <f t="shared" si="2"/>
        <v>0</v>
      </c>
      <c r="M33" s="9" t="s">
        <v>502</v>
      </c>
    </row>
    <row r="34">
      <c r="A34" s="9" t="s">
        <v>194</v>
      </c>
      <c r="B34" s="7">
        <v>41458.0</v>
      </c>
      <c r="C34" s="9" t="s">
        <v>485</v>
      </c>
      <c r="D34" s="13">
        <v>338.0</v>
      </c>
      <c r="E34" s="20">
        <v>73100.0</v>
      </c>
      <c r="F34" s="13">
        <v>716.0</v>
      </c>
      <c r="G34" s="13">
        <v>328.0</v>
      </c>
      <c r="H34" s="9" t="s">
        <v>504</v>
      </c>
      <c r="I34" s="9">
        <v>1.25</v>
      </c>
      <c r="J34" s="18">
        <f t="shared" si="5"/>
        <v>0</v>
      </c>
      <c r="K34" s="24">
        <v>0.0</v>
      </c>
      <c r="L34" s="10">
        <f t="shared" si="2"/>
        <v>0</v>
      </c>
      <c r="M34" s="9" t="s">
        <v>502</v>
      </c>
    </row>
    <row r="35">
      <c r="A35" s="9" t="s">
        <v>194</v>
      </c>
      <c r="B35" s="7">
        <v>41458.0</v>
      </c>
      <c r="C35" s="9" t="s">
        <v>485</v>
      </c>
      <c r="D35" s="13">
        <v>338.0</v>
      </c>
      <c r="E35" s="20">
        <v>73100.0</v>
      </c>
      <c r="F35" s="13">
        <v>716.0</v>
      </c>
      <c r="G35" s="13">
        <v>328.0</v>
      </c>
      <c r="H35" s="9" t="s">
        <v>505</v>
      </c>
      <c r="I35" s="9">
        <v>1.3</v>
      </c>
      <c r="J35" s="18">
        <f t="shared" si="5"/>
        <v>0</v>
      </c>
      <c r="K35" s="24">
        <v>0.0</v>
      </c>
      <c r="L35" s="10">
        <f t="shared" si="2"/>
        <v>0</v>
      </c>
      <c r="M35" s="9" t="s">
        <v>502</v>
      </c>
    </row>
    <row r="36">
      <c r="A36" s="9" t="s">
        <v>194</v>
      </c>
      <c r="B36" s="7">
        <v>41458.0</v>
      </c>
      <c r="C36" s="9" t="s">
        <v>485</v>
      </c>
      <c r="D36" s="13">
        <v>338.0</v>
      </c>
      <c r="E36" s="20">
        <v>73100.0</v>
      </c>
      <c r="F36" s="13">
        <v>716.0</v>
      </c>
      <c r="G36" s="13">
        <v>328.0</v>
      </c>
      <c r="H36" s="9" t="s">
        <v>506</v>
      </c>
      <c r="I36" s="9">
        <v>1.4</v>
      </c>
      <c r="J36" s="18">
        <f t="shared" si="5"/>
        <v>0</v>
      </c>
      <c r="K36" s="24">
        <v>0.0</v>
      </c>
      <c r="L36" s="10">
        <f t="shared" si="2"/>
        <v>0</v>
      </c>
      <c r="M36" s="9" t="s">
        <v>502</v>
      </c>
    </row>
    <row r="37">
      <c r="A37" s="9" t="s">
        <v>194</v>
      </c>
      <c r="B37" s="7">
        <v>41458.0</v>
      </c>
      <c r="C37" s="9" t="s">
        <v>485</v>
      </c>
      <c r="D37" s="13">
        <v>338.0</v>
      </c>
      <c r="E37" s="20">
        <v>73100.0</v>
      </c>
      <c r="F37" s="13">
        <v>716.0</v>
      </c>
      <c r="G37" s="13">
        <v>328.0</v>
      </c>
      <c r="H37" s="9" t="s">
        <v>507</v>
      </c>
      <c r="I37" s="9" t="s">
        <v>508</v>
      </c>
      <c r="J37" s="20" t="s">
        <v>508</v>
      </c>
      <c r="K37" s="24">
        <v>0.0</v>
      </c>
      <c r="L37" s="10">
        <f t="shared" si="2"/>
        <v>0</v>
      </c>
      <c r="M37" s="9" t="s">
        <v>502</v>
      </c>
    </row>
    <row r="38">
      <c r="A38" s="9" t="s">
        <v>195</v>
      </c>
      <c r="B38" s="7">
        <v>41444.0</v>
      </c>
      <c r="C38" s="9" t="s">
        <v>485</v>
      </c>
      <c r="D38" s="13">
        <v>342.0</v>
      </c>
      <c r="E38" s="20">
        <v>69903.0</v>
      </c>
      <c r="F38" s="13">
        <v>788.0</v>
      </c>
      <c r="G38" s="13">
        <v>341.0</v>
      </c>
      <c r="H38" s="9" t="s">
        <v>496</v>
      </c>
      <c r="I38" s="9">
        <v>1.0</v>
      </c>
      <c r="J38" s="18">
        <f t="shared" ref="J38:J45" si="6">E38*I38*IF(K38&lt;=0,0,1)</f>
        <v>69903</v>
      </c>
      <c r="K38" s="24">
        <v>1.0</v>
      </c>
      <c r="L38" s="10">
        <f t="shared" si="2"/>
        <v>341</v>
      </c>
      <c r="M38" s="9" t="s">
        <v>497</v>
      </c>
    </row>
    <row r="39">
      <c r="A39" s="9" t="s">
        <v>195</v>
      </c>
      <c r="B39" s="7">
        <v>41444.0</v>
      </c>
      <c r="C39" s="9" t="s">
        <v>485</v>
      </c>
      <c r="D39" s="13">
        <v>342.0</v>
      </c>
      <c r="E39" s="20">
        <v>69903.0</v>
      </c>
      <c r="F39" s="13">
        <v>788.0</v>
      </c>
      <c r="G39" s="13">
        <v>341.0</v>
      </c>
      <c r="H39" s="9" t="s">
        <v>498</v>
      </c>
      <c r="I39" s="9">
        <v>1.049</v>
      </c>
      <c r="J39" s="18">
        <f t="shared" si="6"/>
        <v>73328.247</v>
      </c>
      <c r="K39" s="24">
        <v>0.78</v>
      </c>
      <c r="L39" s="10">
        <f t="shared" si="2"/>
        <v>265.98</v>
      </c>
      <c r="M39" s="9" t="s">
        <v>499</v>
      </c>
    </row>
    <row r="40">
      <c r="A40" s="9" t="s">
        <v>195</v>
      </c>
      <c r="B40" s="7">
        <v>41444.0</v>
      </c>
      <c r="C40" s="9" t="s">
        <v>485</v>
      </c>
      <c r="D40" s="13">
        <v>342.0</v>
      </c>
      <c r="E40" s="20">
        <v>69903.0</v>
      </c>
      <c r="F40" s="13">
        <v>788.0</v>
      </c>
      <c r="G40" s="13">
        <v>341.0</v>
      </c>
      <c r="H40" s="9" t="s">
        <v>500</v>
      </c>
      <c r="I40" s="9">
        <v>1.1</v>
      </c>
      <c r="J40" s="18">
        <f t="shared" si="6"/>
        <v>76893.3</v>
      </c>
      <c r="K40" s="24">
        <v>0.2</v>
      </c>
      <c r="L40" s="10">
        <f t="shared" si="2"/>
        <v>68.2</v>
      </c>
      <c r="M40" s="9" t="s">
        <v>499</v>
      </c>
    </row>
    <row r="41">
      <c r="A41" s="9" t="s">
        <v>195</v>
      </c>
      <c r="B41" s="7">
        <v>41444.0</v>
      </c>
      <c r="C41" s="9" t="s">
        <v>485</v>
      </c>
      <c r="D41" s="13">
        <v>342.0</v>
      </c>
      <c r="E41" s="20">
        <v>69903.0</v>
      </c>
      <c r="F41" s="13">
        <v>788.0</v>
      </c>
      <c r="G41" s="13">
        <v>341.0</v>
      </c>
      <c r="H41" s="9" t="s">
        <v>501</v>
      </c>
      <c r="I41" s="9">
        <v>1.15</v>
      </c>
      <c r="J41" s="18">
        <f t="shared" si="6"/>
        <v>80388.45</v>
      </c>
      <c r="K41" s="24">
        <v>0.02</v>
      </c>
      <c r="L41" s="10">
        <f t="shared" si="2"/>
        <v>6.82</v>
      </c>
      <c r="M41" s="9" t="s">
        <v>502</v>
      </c>
    </row>
    <row r="42">
      <c r="A42" s="9" t="s">
        <v>195</v>
      </c>
      <c r="B42" s="7">
        <v>41444.0</v>
      </c>
      <c r="C42" s="9" t="s">
        <v>485</v>
      </c>
      <c r="D42" s="13">
        <v>342.0</v>
      </c>
      <c r="E42" s="20">
        <v>69903.0</v>
      </c>
      <c r="F42" s="13">
        <v>788.0</v>
      </c>
      <c r="G42" s="13">
        <v>341.0</v>
      </c>
      <c r="H42" s="9" t="s">
        <v>503</v>
      </c>
      <c r="I42" s="9">
        <v>1.2</v>
      </c>
      <c r="J42" s="18">
        <f t="shared" si="6"/>
        <v>0</v>
      </c>
      <c r="K42" s="24">
        <v>0.0</v>
      </c>
      <c r="L42" s="10">
        <f t="shared" si="2"/>
        <v>0</v>
      </c>
      <c r="M42" s="9" t="s">
        <v>502</v>
      </c>
    </row>
    <row r="43">
      <c r="A43" s="9" t="s">
        <v>195</v>
      </c>
      <c r="B43" s="7">
        <v>41444.0</v>
      </c>
      <c r="C43" s="9" t="s">
        <v>485</v>
      </c>
      <c r="D43" s="13">
        <v>342.0</v>
      </c>
      <c r="E43" s="20">
        <v>69903.0</v>
      </c>
      <c r="F43" s="13">
        <v>788.0</v>
      </c>
      <c r="G43" s="13">
        <v>341.0</v>
      </c>
      <c r="H43" s="9" t="s">
        <v>504</v>
      </c>
      <c r="I43" s="9">
        <v>1.25</v>
      </c>
      <c r="J43" s="18">
        <f t="shared" si="6"/>
        <v>0</v>
      </c>
      <c r="K43" s="24">
        <v>0.0</v>
      </c>
      <c r="L43" s="10">
        <f t="shared" si="2"/>
        <v>0</v>
      </c>
      <c r="M43" s="9" t="s">
        <v>502</v>
      </c>
    </row>
    <row r="44">
      <c r="A44" s="9" t="s">
        <v>195</v>
      </c>
      <c r="B44" s="7">
        <v>41444.0</v>
      </c>
      <c r="C44" s="9" t="s">
        <v>485</v>
      </c>
      <c r="D44" s="13">
        <v>342.0</v>
      </c>
      <c r="E44" s="20">
        <v>69903.0</v>
      </c>
      <c r="F44" s="13">
        <v>788.0</v>
      </c>
      <c r="G44" s="13">
        <v>341.0</v>
      </c>
      <c r="H44" s="9" t="s">
        <v>505</v>
      </c>
      <c r="I44" s="9">
        <v>1.3</v>
      </c>
      <c r="J44" s="18">
        <f t="shared" si="6"/>
        <v>0</v>
      </c>
      <c r="K44" s="24">
        <v>0.0</v>
      </c>
      <c r="L44" s="10">
        <f t="shared" si="2"/>
        <v>0</v>
      </c>
      <c r="M44" s="9" t="s">
        <v>502</v>
      </c>
    </row>
    <row r="45">
      <c r="A45" s="9" t="s">
        <v>195</v>
      </c>
      <c r="B45" s="7">
        <v>41444.0</v>
      </c>
      <c r="C45" s="9" t="s">
        <v>485</v>
      </c>
      <c r="D45" s="13">
        <v>342.0</v>
      </c>
      <c r="E45" s="20">
        <v>69903.0</v>
      </c>
      <c r="F45" s="13">
        <v>788.0</v>
      </c>
      <c r="G45" s="13">
        <v>341.0</v>
      </c>
      <c r="H45" s="9" t="s">
        <v>506</v>
      </c>
      <c r="I45" s="9">
        <v>1.4</v>
      </c>
      <c r="J45" s="18">
        <f t="shared" si="6"/>
        <v>0</v>
      </c>
      <c r="K45" s="24">
        <v>0.0</v>
      </c>
      <c r="L45" s="10">
        <f t="shared" si="2"/>
        <v>0</v>
      </c>
      <c r="M45" s="9" t="s">
        <v>502</v>
      </c>
    </row>
    <row r="46">
      <c r="A46" s="9" t="s">
        <v>195</v>
      </c>
      <c r="B46" s="7">
        <v>41444.0</v>
      </c>
      <c r="C46" s="9" t="s">
        <v>485</v>
      </c>
      <c r="D46" s="13">
        <v>342.0</v>
      </c>
      <c r="E46" s="20">
        <v>69903.0</v>
      </c>
      <c r="F46" s="13">
        <v>788.0</v>
      </c>
      <c r="G46" s="13">
        <v>341.0</v>
      </c>
      <c r="H46" s="9" t="s">
        <v>507</v>
      </c>
      <c r="I46" s="9" t="s">
        <v>508</v>
      </c>
      <c r="J46" s="20" t="s">
        <v>508</v>
      </c>
      <c r="K46" s="24">
        <v>0.0</v>
      </c>
      <c r="L46" s="10">
        <f t="shared" si="2"/>
        <v>0</v>
      </c>
      <c r="M46" s="9" t="s">
        <v>502</v>
      </c>
    </row>
    <row r="47">
      <c r="A47" s="9" t="s">
        <v>196</v>
      </c>
      <c r="B47" s="7">
        <v>41430.0</v>
      </c>
      <c r="C47" s="9" t="s">
        <v>485</v>
      </c>
      <c r="D47" s="13">
        <v>341.0</v>
      </c>
      <c r="E47" s="20">
        <v>67301.0</v>
      </c>
      <c r="F47" s="13">
        <v>855.0</v>
      </c>
      <c r="G47" s="13">
        <v>336.0</v>
      </c>
      <c r="H47" s="9" t="s">
        <v>496</v>
      </c>
      <c r="I47" s="9">
        <v>1.0</v>
      </c>
      <c r="J47" s="18">
        <f t="shared" ref="J47:J54" si="7">E47*I47*IF(K47&lt;=0,0,1)</f>
        <v>67301</v>
      </c>
      <c r="K47" s="24">
        <v>1.0</v>
      </c>
      <c r="L47" s="10">
        <f t="shared" si="2"/>
        <v>336</v>
      </c>
      <c r="M47" s="9" t="s">
        <v>497</v>
      </c>
    </row>
    <row r="48">
      <c r="A48" s="9" t="s">
        <v>196</v>
      </c>
      <c r="B48" s="7">
        <v>41430.0</v>
      </c>
      <c r="C48" s="9" t="s">
        <v>485</v>
      </c>
      <c r="D48" s="13">
        <v>341.0</v>
      </c>
      <c r="E48" s="20">
        <v>67301.0</v>
      </c>
      <c r="F48" s="13">
        <v>855.0</v>
      </c>
      <c r="G48" s="13">
        <v>336.0</v>
      </c>
      <c r="H48" s="9" t="s">
        <v>498</v>
      </c>
      <c r="I48" s="9">
        <v>1.049</v>
      </c>
      <c r="J48" s="18">
        <f t="shared" si="7"/>
        <v>70598.749</v>
      </c>
      <c r="K48" s="24">
        <v>0.78</v>
      </c>
      <c r="L48" s="10">
        <f t="shared" si="2"/>
        <v>262.08</v>
      </c>
      <c r="M48" s="9" t="s">
        <v>499</v>
      </c>
    </row>
    <row r="49">
      <c r="A49" s="9" t="s">
        <v>196</v>
      </c>
      <c r="B49" s="7">
        <v>41430.0</v>
      </c>
      <c r="C49" s="9" t="s">
        <v>485</v>
      </c>
      <c r="D49" s="13">
        <v>341.0</v>
      </c>
      <c r="E49" s="20">
        <v>67301.0</v>
      </c>
      <c r="F49" s="13">
        <v>855.0</v>
      </c>
      <c r="G49" s="13">
        <v>336.0</v>
      </c>
      <c r="H49" s="9" t="s">
        <v>500</v>
      </c>
      <c r="I49" s="9">
        <v>1.1</v>
      </c>
      <c r="J49" s="18">
        <f t="shared" si="7"/>
        <v>74031.1</v>
      </c>
      <c r="K49" s="24">
        <v>0.2</v>
      </c>
      <c r="L49" s="10">
        <f t="shared" si="2"/>
        <v>67.2</v>
      </c>
      <c r="M49" s="9" t="s">
        <v>499</v>
      </c>
    </row>
    <row r="50">
      <c r="A50" s="9" t="s">
        <v>196</v>
      </c>
      <c r="B50" s="7">
        <v>41430.0</v>
      </c>
      <c r="C50" s="9" t="s">
        <v>485</v>
      </c>
      <c r="D50" s="13">
        <v>341.0</v>
      </c>
      <c r="E50" s="20">
        <v>67301.0</v>
      </c>
      <c r="F50" s="13">
        <v>855.0</v>
      </c>
      <c r="G50" s="13">
        <v>336.0</v>
      </c>
      <c r="H50" s="9" t="s">
        <v>501</v>
      </c>
      <c r="I50" s="9">
        <v>1.15</v>
      </c>
      <c r="J50" s="18">
        <f t="shared" si="7"/>
        <v>77396.15</v>
      </c>
      <c r="K50" s="24">
        <v>0.02</v>
      </c>
      <c r="L50" s="10">
        <f t="shared" si="2"/>
        <v>6.72</v>
      </c>
      <c r="M50" s="9" t="s">
        <v>502</v>
      </c>
    </row>
    <row r="51">
      <c r="A51" s="9" t="s">
        <v>196</v>
      </c>
      <c r="B51" s="7">
        <v>41430.0</v>
      </c>
      <c r="C51" s="9" t="s">
        <v>485</v>
      </c>
      <c r="D51" s="13">
        <v>341.0</v>
      </c>
      <c r="E51" s="20">
        <v>67301.0</v>
      </c>
      <c r="F51" s="13">
        <v>855.0</v>
      </c>
      <c r="G51" s="13">
        <v>336.0</v>
      </c>
      <c r="H51" s="9" t="s">
        <v>503</v>
      </c>
      <c r="I51" s="9">
        <v>1.2</v>
      </c>
      <c r="J51" s="18">
        <f t="shared" si="7"/>
        <v>0</v>
      </c>
      <c r="K51" s="24">
        <v>0.0</v>
      </c>
      <c r="L51" s="10">
        <f t="shared" si="2"/>
        <v>0</v>
      </c>
      <c r="M51" s="9" t="s">
        <v>502</v>
      </c>
    </row>
    <row r="52">
      <c r="A52" s="9" t="s">
        <v>196</v>
      </c>
      <c r="B52" s="7">
        <v>41430.0</v>
      </c>
      <c r="C52" s="9" t="s">
        <v>485</v>
      </c>
      <c r="D52" s="13">
        <v>341.0</v>
      </c>
      <c r="E52" s="20">
        <v>67301.0</v>
      </c>
      <c r="F52" s="13">
        <v>855.0</v>
      </c>
      <c r="G52" s="13">
        <v>336.0</v>
      </c>
      <c r="H52" s="9" t="s">
        <v>504</v>
      </c>
      <c r="I52" s="9">
        <v>1.25</v>
      </c>
      <c r="J52" s="18">
        <f t="shared" si="7"/>
        <v>0</v>
      </c>
      <c r="K52" s="24">
        <v>0.0</v>
      </c>
      <c r="L52" s="10">
        <f t="shared" si="2"/>
        <v>0</v>
      </c>
      <c r="M52" s="9" t="s">
        <v>502</v>
      </c>
    </row>
    <row r="53">
      <c r="A53" s="9" t="s">
        <v>196</v>
      </c>
      <c r="B53" s="7">
        <v>41430.0</v>
      </c>
      <c r="C53" s="9" t="s">
        <v>485</v>
      </c>
      <c r="D53" s="13">
        <v>341.0</v>
      </c>
      <c r="E53" s="20">
        <v>67301.0</v>
      </c>
      <c r="F53" s="13">
        <v>855.0</v>
      </c>
      <c r="G53" s="13">
        <v>336.0</v>
      </c>
      <c r="H53" s="9" t="s">
        <v>505</v>
      </c>
      <c r="I53" s="9">
        <v>1.3</v>
      </c>
      <c r="J53" s="18">
        <f t="shared" si="7"/>
        <v>0</v>
      </c>
      <c r="K53" s="24">
        <v>0.0</v>
      </c>
      <c r="L53" s="10">
        <f t="shared" si="2"/>
        <v>0</v>
      </c>
      <c r="M53" s="9" t="s">
        <v>502</v>
      </c>
    </row>
    <row r="54">
      <c r="A54" s="9" t="s">
        <v>196</v>
      </c>
      <c r="B54" s="7">
        <v>41430.0</v>
      </c>
      <c r="C54" s="9" t="s">
        <v>485</v>
      </c>
      <c r="D54" s="13">
        <v>341.0</v>
      </c>
      <c r="E54" s="20">
        <v>67301.0</v>
      </c>
      <c r="F54" s="13">
        <v>855.0</v>
      </c>
      <c r="G54" s="13">
        <v>336.0</v>
      </c>
      <c r="H54" s="9" t="s">
        <v>506</v>
      </c>
      <c r="I54" s="9">
        <v>1.4</v>
      </c>
      <c r="J54" s="18">
        <f t="shared" si="7"/>
        <v>0</v>
      </c>
      <c r="K54" s="24">
        <v>0.0</v>
      </c>
      <c r="L54" s="10">
        <f t="shared" si="2"/>
        <v>0</v>
      </c>
      <c r="M54" s="9" t="s">
        <v>502</v>
      </c>
    </row>
    <row r="55">
      <c r="A55" s="9" t="s">
        <v>196</v>
      </c>
      <c r="B55" s="7">
        <v>41430.0</v>
      </c>
      <c r="C55" s="9" t="s">
        <v>485</v>
      </c>
      <c r="D55" s="13">
        <v>341.0</v>
      </c>
      <c r="E55" s="20">
        <v>67301.0</v>
      </c>
      <c r="F55" s="13">
        <v>855.0</v>
      </c>
      <c r="G55" s="13">
        <v>336.0</v>
      </c>
      <c r="H55" s="9" t="s">
        <v>507</v>
      </c>
      <c r="I55" s="9" t="s">
        <v>508</v>
      </c>
      <c r="J55" s="20" t="s">
        <v>508</v>
      </c>
      <c r="K55" s="24">
        <v>0.0</v>
      </c>
      <c r="L55" s="10">
        <f t="shared" si="2"/>
        <v>0</v>
      </c>
      <c r="M55" s="9" t="s">
        <v>502</v>
      </c>
    </row>
    <row r="56">
      <c r="A56" s="9" t="s">
        <v>191</v>
      </c>
      <c r="B56" s="7">
        <v>41507.0</v>
      </c>
      <c r="C56" s="9" t="s">
        <v>486</v>
      </c>
      <c r="D56" s="13">
        <v>375.0</v>
      </c>
      <c r="E56" s="20">
        <v>76607.0</v>
      </c>
      <c r="F56" s="13">
        <v>627.0</v>
      </c>
      <c r="G56" s="13">
        <v>371.0</v>
      </c>
      <c r="H56" s="9" t="s">
        <v>496</v>
      </c>
      <c r="I56" s="9">
        <v>1.0</v>
      </c>
      <c r="J56" s="18">
        <f t="shared" ref="J56:J63" si="8">E56*I56*IF(K56&lt;=0,0,1)</f>
        <v>76607</v>
      </c>
      <c r="K56" s="24">
        <v>1.0</v>
      </c>
      <c r="L56" s="10">
        <f t="shared" si="2"/>
        <v>371</v>
      </c>
      <c r="M56" s="9" t="s">
        <v>497</v>
      </c>
    </row>
    <row r="57">
      <c r="A57" s="9" t="s">
        <v>191</v>
      </c>
      <c r="B57" s="7">
        <v>41507.0</v>
      </c>
      <c r="C57" s="9" t="s">
        <v>486</v>
      </c>
      <c r="D57" s="13">
        <v>375.0</v>
      </c>
      <c r="E57" s="20">
        <v>76607.0</v>
      </c>
      <c r="F57" s="13">
        <v>627.0</v>
      </c>
      <c r="G57" s="13">
        <v>371.0</v>
      </c>
      <c r="H57" s="9" t="s">
        <v>498</v>
      </c>
      <c r="I57" s="9">
        <v>1.049</v>
      </c>
      <c r="J57" s="18">
        <f t="shared" si="8"/>
        <v>80360.743</v>
      </c>
      <c r="K57" s="24">
        <v>0.64</v>
      </c>
      <c r="L57" s="10">
        <f t="shared" si="2"/>
        <v>237.44</v>
      </c>
      <c r="M57" s="9" t="s">
        <v>499</v>
      </c>
    </row>
    <row r="58">
      <c r="A58" s="9" t="s">
        <v>191</v>
      </c>
      <c r="B58" s="7">
        <v>41507.0</v>
      </c>
      <c r="C58" s="9" t="s">
        <v>486</v>
      </c>
      <c r="D58" s="13">
        <v>375.0</v>
      </c>
      <c r="E58" s="20">
        <v>76607.0</v>
      </c>
      <c r="F58" s="13">
        <v>627.0</v>
      </c>
      <c r="G58" s="13">
        <v>371.0</v>
      </c>
      <c r="H58" s="9" t="s">
        <v>500</v>
      </c>
      <c r="I58" s="9">
        <v>1.1</v>
      </c>
      <c r="J58" s="18">
        <f t="shared" si="8"/>
        <v>84267.7</v>
      </c>
      <c r="K58" s="24">
        <v>0.24</v>
      </c>
      <c r="L58" s="10">
        <f t="shared" si="2"/>
        <v>89.04</v>
      </c>
      <c r="M58" s="9" t="s">
        <v>499</v>
      </c>
    </row>
    <row r="59">
      <c r="A59" s="9" t="s">
        <v>191</v>
      </c>
      <c r="B59" s="7">
        <v>41507.0</v>
      </c>
      <c r="C59" s="9" t="s">
        <v>486</v>
      </c>
      <c r="D59" s="13">
        <v>375.0</v>
      </c>
      <c r="E59" s="20">
        <v>76607.0</v>
      </c>
      <c r="F59" s="13">
        <v>627.0</v>
      </c>
      <c r="G59" s="13">
        <v>371.0</v>
      </c>
      <c r="H59" s="9" t="s">
        <v>501</v>
      </c>
      <c r="I59" s="9">
        <v>1.15</v>
      </c>
      <c r="J59" s="18">
        <f t="shared" si="8"/>
        <v>88098.05</v>
      </c>
      <c r="K59" s="24">
        <v>0.05</v>
      </c>
      <c r="L59" s="10">
        <f t="shared" si="2"/>
        <v>18.55</v>
      </c>
      <c r="M59" s="9" t="s">
        <v>502</v>
      </c>
    </row>
    <row r="60">
      <c r="A60" s="9" t="s">
        <v>191</v>
      </c>
      <c r="B60" s="7">
        <v>41507.0</v>
      </c>
      <c r="C60" s="9" t="s">
        <v>486</v>
      </c>
      <c r="D60" s="13">
        <v>375.0</v>
      </c>
      <c r="E60" s="20">
        <v>76607.0</v>
      </c>
      <c r="F60" s="13">
        <v>627.0</v>
      </c>
      <c r="G60" s="13">
        <v>371.0</v>
      </c>
      <c r="H60" s="9" t="s">
        <v>503</v>
      </c>
      <c r="I60" s="9">
        <v>1.2</v>
      </c>
      <c r="J60" s="18">
        <f t="shared" si="8"/>
        <v>91928.4</v>
      </c>
      <c r="K60" s="24">
        <v>0.03</v>
      </c>
      <c r="L60" s="10">
        <f t="shared" si="2"/>
        <v>11.13</v>
      </c>
      <c r="M60" s="9" t="s">
        <v>502</v>
      </c>
    </row>
    <row r="61">
      <c r="A61" s="9" t="s">
        <v>191</v>
      </c>
      <c r="B61" s="7">
        <v>41507.0</v>
      </c>
      <c r="C61" s="9" t="s">
        <v>486</v>
      </c>
      <c r="D61" s="13">
        <v>375.0</v>
      </c>
      <c r="E61" s="20">
        <v>76607.0</v>
      </c>
      <c r="F61" s="13">
        <v>627.0</v>
      </c>
      <c r="G61" s="13">
        <v>371.0</v>
      </c>
      <c r="H61" s="9" t="s">
        <v>504</v>
      </c>
      <c r="I61" s="9">
        <v>1.25</v>
      </c>
      <c r="J61" s="18">
        <f t="shared" si="8"/>
        <v>95758.75</v>
      </c>
      <c r="K61" s="24">
        <v>0.02</v>
      </c>
      <c r="L61" s="10">
        <f t="shared" si="2"/>
        <v>7.42</v>
      </c>
      <c r="M61" s="9" t="s">
        <v>502</v>
      </c>
    </row>
    <row r="62">
      <c r="A62" s="9" t="s">
        <v>191</v>
      </c>
      <c r="B62" s="7">
        <v>41507.0</v>
      </c>
      <c r="C62" s="9" t="s">
        <v>486</v>
      </c>
      <c r="D62" s="13">
        <v>375.0</v>
      </c>
      <c r="E62" s="20">
        <v>76607.0</v>
      </c>
      <c r="F62" s="13">
        <v>627.0</v>
      </c>
      <c r="G62" s="13">
        <v>371.0</v>
      </c>
      <c r="H62" s="9" t="s">
        <v>505</v>
      </c>
      <c r="I62" s="9">
        <v>1.3</v>
      </c>
      <c r="J62" s="18">
        <f t="shared" si="8"/>
        <v>99589.1</v>
      </c>
      <c r="K62" s="24">
        <v>0.02</v>
      </c>
      <c r="L62" s="10">
        <f t="shared" si="2"/>
        <v>7.42</v>
      </c>
      <c r="M62" s="9" t="s">
        <v>502</v>
      </c>
    </row>
    <row r="63">
      <c r="A63" s="9" t="s">
        <v>191</v>
      </c>
      <c r="B63" s="7">
        <v>41507.0</v>
      </c>
      <c r="C63" s="9" t="s">
        <v>486</v>
      </c>
      <c r="D63" s="13">
        <v>375.0</v>
      </c>
      <c r="E63" s="20">
        <v>76607.0</v>
      </c>
      <c r="F63" s="13">
        <v>627.0</v>
      </c>
      <c r="G63" s="13">
        <v>371.0</v>
      </c>
      <c r="H63" s="9" t="s">
        <v>506</v>
      </c>
      <c r="I63" s="9">
        <v>1.4</v>
      </c>
      <c r="J63" s="18">
        <f t="shared" si="8"/>
        <v>0</v>
      </c>
      <c r="K63" s="24">
        <v>0.0</v>
      </c>
      <c r="L63" s="10">
        <f t="shared" si="2"/>
        <v>0</v>
      </c>
      <c r="M63" s="9" t="s">
        <v>502</v>
      </c>
    </row>
    <row r="64">
      <c r="A64" s="9" t="s">
        <v>191</v>
      </c>
      <c r="B64" s="7">
        <v>41507.0</v>
      </c>
      <c r="C64" s="9" t="s">
        <v>486</v>
      </c>
      <c r="D64" s="13">
        <v>375.0</v>
      </c>
      <c r="E64" s="20">
        <v>76607.0</v>
      </c>
      <c r="F64" s="13">
        <v>627.0</v>
      </c>
      <c r="G64" s="13">
        <v>371.0</v>
      </c>
      <c r="H64" s="9" t="s">
        <v>507</v>
      </c>
      <c r="I64" s="9" t="s">
        <v>508</v>
      </c>
      <c r="J64" s="20" t="s">
        <v>508</v>
      </c>
      <c r="K64" s="24">
        <v>0.0</v>
      </c>
      <c r="L64" s="10">
        <f t="shared" si="2"/>
        <v>0</v>
      </c>
      <c r="M64" s="9" t="s">
        <v>502</v>
      </c>
    </row>
    <row r="65">
      <c r="A65" s="9" t="s">
        <v>192</v>
      </c>
      <c r="B65" s="7">
        <v>41493.0</v>
      </c>
      <c r="C65" s="9" t="s">
        <v>486</v>
      </c>
      <c r="D65" s="13">
        <v>380.0</v>
      </c>
      <c r="E65" s="20">
        <v>77600.0</v>
      </c>
      <c r="F65" s="13">
        <v>682.0</v>
      </c>
      <c r="G65" s="13">
        <v>373.0</v>
      </c>
      <c r="H65" s="9" t="s">
        <v>496</v>
      </c>
      <c r="I65" s="9">
        <v>1.0</v>
      </c>
      <c r="J65" s="18">
        <f t="shared" ref="J65:J72" si="9">E65*I65*IF(K65&lt;=0,0,1)</f>
        <v>77600</v>
      </c>
      <c r="K65" s="24">
        <v>1.0</v>
      </c>
      <c r="L65" s="10">
        <f t="shared" si="2"/>
        <v>373</v>
      </c>
      <c r="M65" s="9" t="s">
        <v>497</v>
      </c>
    </row>
    <row r="66">
      <c r="A66" s="9" t="s">
        <v>192</v>
      </c>
      <c r="B66" s="7">
        <v>41493.0</v>
      </c>
      <c r="C66" s="9" t="s">
        <v>486</v>
      </c>
      <c r="D66" s="13">
        <v>380.0</v>
      </c>
      <c r="E66" s="20">
        <v>77600.0</v>
      </c>
      <c r="F66" s="13">
        <v>682.0</v>
      </c>
      <c r="G66" s="13">
        <v>373.0</v>
      </c>
      <c r="H66" s="9" t="s">
        <v>498</v>
      </c>
      <c r="I66" s="9">
        <v>1.049</v>
      </c>
      <c r="J66" s="18">
        <f t="shared" si="9"/>
        <v>81402.4</v>
      </c>
      <c r="K66" s="24">
        <v>0.64</v>
      </c>
      <c r="L66" s="10">
        <f t="shared" si="2"/>
        <v>238.72</v>
      </c>
      <c r="M66" s="9" t="s">
        <v>499</v>
      </c>
    </row>
    <row r="67">
      <c r="A67" s="9" t="s">
        <v>192</v>
      </c>
      <c r="B67" s="7">
        <v>41493.0</v>
      </c>
      <c r="C67" s="9" t="s">
        <v>486</v>
      </c>
      <c r="D67" s="13">
        <v>380.0</v>
      </c>
      <c r="E67" s="20">
        <v>77600.0</v>
      </c>
      <c r="F67" s="13">
        <v>682.0</v>
      </c>
      <c r="G67" s="13">
        <v>373.0</v>
      </c>
      <c r="H67" s="9" t="s">
        <v>500</v>
      </c>
      <c r="I67" s="9">
        <v>1.1</v>
      </c>
      <c r="J67" s="18">
        <f t="shared" si="9"/>
        <v>85360</v>
      </c>
      <c r="K67" s="24">
        <v>0.24</v>
      </c>
      <c r="L67" s="10">
        <f t="shared" si="2"/>
        <v>89.52</v>
      </c>
      <c r="M67" s="9" t="s">
        <v>499</v>
      </c>
    </row>
    <row r="68">
      <c r="A68" s="9" t="s">
        <v>192</v>
      </c>
      <c r="B68" s="7">
        <v>41493.0</v>
      </c>
      <c r="C68" s="9" t="s">
        <v>486</v>
      </c>
      <c r="D68" s="13">
        <v>380.0</v>
      </c>
      <c r="E68" s="20">
        <v>77600.0</v>
      </c>
      <c r="F68" s="13">
        <v>682.0</v>
      </c>
      <c r="G68" s="13">
        <v>373.0</v>
      </c>
      <c r="H68" s="9" t="s">
        <v>501</v>
      </c>
      <c r="I68" s="9">
        <v>1.15</v>
      </c>
      <c r="J68" s="18">
        <f t="shared" si="9"/>
        <v>89240</v>
      </c>
      <c r="K68" s="24">
        <v>0.05</v>
      </c>
      <c r="L68" s="10">
        <f t="shared" si="2"/>
        <v>18.65</v>
      </c>
      <c r="M68" s="9" t="s">
        <v>502</v>
      </c>
    </row>
    <row r="69">
      <c r="A69" s="9" t="s">
        <v>192</v>
      </c>
      <c r="B69" s="7">
        <v>41493.0</v>
      </c>
      <c r="C69" s="9" t="s">
        <v>486</v>
      </c>
      <c r="D69" s="13">
        <v>380.0</v>
      </c>
      <c r="E69" s="20">
        <v>77600.0</v>
      </c>
      <c r="F69" s="13">
        <v>682.0</v>
      </c>
      <c r="G69" s="13">
        <v>373.0</v>
      </c>
      <c r="H69" s="9" t="s">
        <v>503</v>
      </c>
      <c r="I69" s="9">
        <v>1.2</v>
      </c>
      <c r="J69" s="18">
        <f t="shared" si="9"/>
        <v>93120</v>
      </c>
      <c r="K69" s="24">
        <v>0.03</v>
      </c>
      <c r="L69" s="10">
        <f t="shared" si="2"/>
        <v>11.19</v>
      </c>
      <c r="M69" s="9" t="s">
        <v>502</v>
      </c>
    </row>
    <row r="70">
      <c r="A70" s="9" t="s">
        <v>192</v>
      </c>
      <c r="B70" s="7">
        <v>41493.0</v>
      </c>
      <c r="C70" s="9" t="s">
        <v>486</v>
      </c>
      <c r="D70" s="13">
        <v>380.0</v>
      </c>
      <c r="E70" s="20">
        <v>77600.0</v>
      </c>
      <c r="F70" s="13">
        <v>682.0</v>
      </c>
      <c r="G70" s="13">
        <v>373.0</v>
      </c>
      <c r="H70" s="9" t="s">
        <v>504</v>
      </c>
      <c r="I70" s="9">
        <v>1.25</v>
      </c>
      <c r="J70" s="18">
        <f t="shared" si="9"/>
        <v>97000</v>
      </c>
      <c r="K70" s="24">
        <v>0.02</v>
      </c>
      <c r="L70" s="10">
        <f t="shared" si="2"/>
        <v>7.46</v>
      </c>
      <c r="M70" s="9" t="s">
        <v>502</v>
      </c>
    </row>
    <row r="71">
      <c r="A71" s="9" t="s">
        <v>192</v>
      </c>
      <c r="B71" s="7">
        <v>41493.0</v>
      </c>
      <c r="C71" s="9" t="s">
        <v>486</v>
      </c>
      <c r="D71" s="13">
        <v>380.0</v>
      </c>
      <c r="E71" s="20">
        <v>77600.0</v>
      </c>
      <c r="F71" s="13">
        <v>682.0</v>
      </c>
      <c r="G71" s="13">
        <v>373.0</v>
      </c>
      <c r="H71" s="9" t="s">
        <v>505</v>
      </c>
      <c r="I71" s="9">
        <v>1.3</v>
      </c>
      <c r="J71" s="18">
        <f t="shared" si="9"/>
        <v>100880</v>
      </c>
      <c r="K71" s="24">
        <v>0.02</v>
      </c>
      <c r="L71" s="10">
        <f t="shared" si="2"/>
        <v>7.46</v>
      </c>
      <c r="M71" s="9" t="s">
        <v>502</v>
      </c>
    </row>
    <row r="72">
      <c r="A72" s="9" t="s">
        <v>192</v>
      </c>
      <c r="B72" s="7">
        <v>41493.0</v>
      </c>
      <c r="C72" s="9" t="s">
        <v>486</v>
      </c>
      <c r="D72" s="13">
        <v>380.0</v>
      </c>
      <c r="E72" s="20">
        <v>77600.0</v>
      </c>
      <c r="F72" s="13">
        <v>682.0</v>
      </c>
      <c r="G72" s="13">
        <v>373.0</v>
      </c>
      <c r="H72" s="9" t="s">
        <v>506</v>
      </c>
      <c r="I72" s="9">
        <v>1.4</v>
      </c>
      <c r="J72" s="18">
        <f t="shared" si="9"/>
        <v>0</v>
      </c>
      <c r="K72" s="24">
        <v>0.0</v>
      </c>
      <c r="L72" s="10">
        <f t="shared" si="2"/>
        <v>0</v>
      </c>
      <c r="M72" s="9" t="s">
        <v>502</v>
      </c>
    </row>
    <row r="73">
      <c r="A73" s="9" t="s">
        <v>192</v>
      </c>
      <c r="B73" s="7">
        <v>41493.0</v>
      </c>
      <c r="C73" s="9" t="s">
        <v>486</v>
      </c>
      <c r="D73" s="13">
        <v>380.0</v>
      </c>
      <c r="E73" s="20">
        <v>77600.0</v>
      </c>
      <c r="F73" s="13">
        <v>682.0</v>
      </c>
      <c r="G73" s="13">
        <v>373.0</v>
      </c>
      <c r="H73" s="9" t="s">
        <v>507</v>
      </c>
      <c r="I73" s="9" t="s">
        <v>508</v>
      </c>
      <c r="J73" s="20" t="s">
        <v>508</v>
      </c>
      <c r="K73" s="24">
        <v>0.0</v>
      </c>
      <c r="L73" s="10">
        <f t="shared" si="2"/>
        <v>0</v>
      </c>
      <c r="M73" s="9" t="s">
        <v>502</v>
      </c>
    </row>
    <row r="74">
      <c r="A74" s="9" t="s">
        <v>193</v>
      </c>
      <c r="B74" s="7">
        <v>41472.0</v>
      </c>
      <c r="C74" s="9" t="s">
        <v>486</v>
      </c>
      <c r="D74" s="13">
        <v>303.0</v>
      </c>
      <c r="E74" s="20">
        <v>76389.0</v>
      </c>
      <c r="F74" s="13">
        <v>574.0</v>
      </c>
      <c r="G74" s="13">
        <v>301.0</v>
      </c>
      <c r="H74" s="9" t="s">
        <v>496</v>
      </c>
      <c r="I74" s="9">
        <v>1.0</v>
      </c>
      <c r="J74" s="18">
        <f t="shared" ref="J74:J81" si="10">E74*I74*IF(K74&lt;=0,0,1)</f>
        <v>76389</v>
      </c>
      <c r="K74" s="24">
        <v>1.0</v>
      </c>
      <c r="L74" s="10">
        <f t="shared" si="2"/>
        <v>301</v>
      </c>
      <c r="M74" s="9" t="s">
        <v>497</v>
      </c>
    </row>
    <row r="75">
      <c r="A75" s="9" t="s">
        <v>193</v>
      </c>
      <c r="B75" s="7">
        <v>41472.0</v>
      </c>
      <c r="C75" s="9" t="s">
        <v>486</v>
      </c>
      <c r="D75" s="13">
        <v>303.0</v>
      </c>
      <c r="E75" s="20">
        <v>76389.0</v>
      </c>
      <c r="F75" s="13">
        <v>574.0</v>
      </c>
      <c r="G75" s="13">
        <v>301.0</v>
      </c>
      <c r="H75" s="9" t="s">
        <v>498</v>
      </c>
      <c r="I75" s="9">
        <v>1.049</v>
      </c>
      <c r="J75" s="18">
        <f t="shared" si="10"/>
        <v>80132.061</v>
      </c>
      <c r="K75" s="24">
        <v>0.64</v>
      </c>
      <c r="L75" s="10">
        <f t="shared" si="2"/>
        <v>192.64</v>
      </c>
      <c r="M75" s="9" t="s">
        <v>499</v>
      </c>
    </row>
    <row r="76">
      <c r="A76" s="9" t="s">
        <v>193</v>
      </c>
      <c r="B76" s="7">
        <v>41472.0</v>
      </c>
      <c r="C76" s="9" t="s">
        <v>486</v>
      </c>
      <c r="D76" s="13">
        <v>303.0</v>
      </c>
      <c r="E76" s="20">
        <v>76389.0</v>
      </c>
      <c r="F76" s="13">
        <v>574.0</v>
      </c>
      <c r="G76" s="13">
        <v>301.0</v>
      </c>
      <c r="H76" s="9" t="s">
        <v>500</v>
      </c>
      <c r="I76" s="9">
        <v>1.1</v>
      </c>
      <c r="J76" s="18">
        <f t="shared" si="10"/>
        <v>84027.9</v>
      </c>
      <c r="K76" s="24">
        <v>0.24</v>
      </c>
      <c r="L76" s="10">
        <f t="shared" si="2"/>
        <v>72.24</v>
      </c>
      <c r="M76" s="9" t="s">
        <v>499</v>
      </c>
    </row>
    <row r="77">
      <c r="A77" s="9" t="s">
        <v>193</v>
      </c>
      <c r="B77" s="7">
        <v>41472.0</v>
      </c>
      <c r="C77" s="9" t="s">
        <v>486</v>
      </c>
      <c r="D77" s="13">
        <v>303.0</v>
      </c>
      <c r="E77" s="20">
        <v>76389.0</v>
      </c>
      <c r="F77" s="13">
        <v>574.0</v>
      </c>
      <c r="G77" s="13">
        <v>301.0</v>
      </c>
      <c r="H77" s="9" t="s">
        <v>501</v>
      </c>
      <c r="I77" s="9">
        <v>1.15</v>
      </c>
      <c r="J77" s="18">
        <f t="shared" si="10"/>
        <v>87847.35</v>
      </c>
      <c r="K77" s="24">
        <v>0.05</v>
      </c>
      <c r="L77" s="10">
        <f t="shared" si="2"/>
        <v>15.05</v>
      </c>
      <c r="M77" s="9" t="s">
        <v>502</v>
      </c>
    </row>
    <row r="78">
      <c r="A78" s="9" t="s">
        <v>193</v>
      </c>
      <c r="B78" s="7">
        <v>41472.0</v>
      </c>
      <c r="C78" s="9" t="s">
        <v>486</v>
      </c>
      <c r="D78" s="13">
        <v>303.0</v>
      </c>
      <c r="E78" s="20">
        <v>76389.0</v>
      </c>
      <c r="F78" s="13">
        <v>574.0</v>
      </c>
      <c r="G78" s="13">
        <v>301.0</v>
      </c>
      <c r="H78" s="9" t="s">
        <v>503</v>
      </c>
      <c r="I78" s="9">
        <v>1.2</v>
      </c>
      <c r="J78" s="18">
        <f t="shared" si="10"/>
        <v>91666.8</v>
      </c>
      <c r="K78" s="24">
        <v>0.03</v>
      </c>
      <c r="L78" s="10">
        <f t="shared" si="2"/>
        <v>9.03</v>
      </c>
      <c r="M78" s="9" t="s">
        <v>502</v>
      </c>
    </row>
    <row r="79">
      <c r="A79" s="9" t="s">
        <v>193</v>
      </c>
      <c r="B79" s="7">
        <v>41472.0</v>
      </c>
      <c r="C79" s="9" t="s">
        <v>486</v>
      </c>
      <c r="D79" s="13">
        <v>303.0</v>
      </c>
      <c r="E79" s="20">
        <v>76389.0</v>
      </c>
      <c r="F79" s="13">
        <v>574.0</v>
      </c>
      <c r="G79" s="13">
        <v>301.0</v>
      </c>
      <c r="H79" s="9" t="s">
        <v>504</v>
      </c>
      <c r="I79" s="9">
        <v>1.25</v>
      </c>
      <c r="J79" s="18">
        <f t="shared" si="10"/>
        <v>95486.25</v>
      </c>
      <c r="K79" s="24">
        <v>0.02</v>
      </c>
      <c r="L79" s="10">
        <f t="shared" si="2"/>
        <v>6.02</v>
      </c>
      <c r="M79" s="9" t="s">
        <v>502</v>
      </c>
    </row>
    <row r="80">
      <c r="A80" s="9" t="s">
        <v>193</v>
      </c>
      <c r="B80" s="7">
        <v>41472.0</v>
      </c>
      <c r="C80" s="9" t="s">
        <v>486</v>
      </c>
      <c r="D80" s="13">
        <v>303.0</v>
      </c>
      <c r="E80" s="20">
        <v>76389.0</v>
      </c>
      <c r="F80" s="13">
        <v>574.0</v>
      </c>
      <c r="G80" s="13">
        <v>301.0</v>
      </c>
      <c r="H80" s="9" t="s">
        <v>505</v>
      </c>
      <c r="I80" s="9">
        <v>1.3</v>
      </c>
      <c r="J80" s="18">
        <f t="shared" si="10"/>
        <v>99305.7</v>
      </c>
      <c r="K80" s="24">
        <v>0.02</v>
      </c>
      <c r="L80" s="10">
        <f t="shared" si="2"/>
        <v>6.02</v>
      </c>
      <c r="M80" s="9" t="s">
        <v>502</v>
      </c>
    </row>
    <row r="81">
      <c r="A81" s="9" t="s">
        <v>193</v>
      </c>
      <c r="B81" s="7">
        <v>41472.0</v>
      </c>
      <c r="C81" s="9" t="s">
        <v>486</v>
      </c>
      <c r="D81" s="13">
        <v>303.0</v>
      </c>
      <c r="E81" s="20">
        <v>76389.0</v>
      </c>
      <c r="F81" s="13">
        <v>574.0</v>
      </c>
      <c r="G81" s="13">
        <v>301.0</v>
      </c>
      <c r="H81" s="9" t="s">
        <v>506</v>
      </c>
      <c r="I81" s="9">
        <v>1.4</v>
      </c>
      <c r="J81" s="18">
        <f t="shared" si="10"/>
        <v>0</v>
      </c>
      <c r="K81" s="24">
        <v>0.0</v>
      </c>
      <c r="L81" s="10">
        <f t="shared" si="2"/>
        <v>0</v>
      </c>
      <c r="M81" s="9" t="s">
        <v>502</v>
      </c>
    </row>
    <row r="82">
      <c r="A82" s="9" t="s">
        <v>193</v>
      </c>
      <c r="B82" s="7">
        <v>41472.0</v>
      </c>
      <c r="C82" s="9" t="s">
        <v>486</v>
      </c>
      <c r="D82" s="13">
        <v>303.0</v>
      </c>
      <c r="E82" s="20">
        <v>76389.0</v>
      </c>
      <c r="F82" s="13">
        <v>574.0</v>
      </c>
      <c r="G82" s="13">
        <v>301.0</v>
      </c>
      <c r="H82" s="9" t="s">
        <v>507</v>
      </c>
      <c r="I82" s="9" t="s">
        <v>508</v>
      </c>
      <c r="J82" s="20" t="s">
        <v>508</v>
      </c>
      <c r="K82" s="24">
        <v>0.0</v>
      </c>
      <c r="L82" s="10">
        <f t="shared" si="2"/>
        <v>0</v>
      </c>
      <c r="M82" s="9" t="s">
        <v>502</v>
      </c>
    </row>
    <row r="83">
      <c r="A83" s="9" t="s">
        <v>194</v>
      </c>
      <c r="B83" s="7">
        <v>41458.0</v>
      </c>
      <c r="C83" s="9" t="s">
        <v>486</v>
      </c>
      <c r="D83" s="13">
        <v>331.0</v>
      </c>
      <c r="E83" s="20">
        <v>77110.0</v>
      </c>
      <c r="F83" s="13">
        <v>652.0</v>
      </c>
      <c r="G83" s="13">
        <v>325.0</v>
      </c>
      <c r="H83" s="9" t="s">
        <v>496</v>
      </c>
      <c r="I83" s="9">
        <v>1.0</v>
      </c>
      <c r="J83" s="18">
        <f t="shared" ref="J83:J90" si="11">E83*I83*IF(K83&lt;=0,0,1)</f>
        <v>77110</v>
      </c>
      <c r="K83" s="24">
        <v>1.0</v>
      </c>
      <c r="L83" s="10">
        <f t="shared" si="2"/>
        <v>325</v>
      </c>
      <c r="M83" s="9" t="s">
        <v>497</v>
      </c>
    </row>
    <row r="84">
      <c r="A84" s="9" t="s">
        <v>194</v>
      </c>
      <c r="B84" s="7">
        <v>41458.0</v>
      </c>
      <c r="C84" s="9" t="s">
        <v>486</v>
      </c>
      <c r="D84" s="13">
        <v>331.0</v>
      </c>
      <c r="E84" s="20">
        <v>77110.0</v>
      </c>
      <c r="F84" s="13">
        <v>652.0</v>
      </c>
      <c r="G84" s="13">
        <v>325.0</v>
      </c>
      <c r="H84" s="9" t="s">
        <v>498</v>
      </c>
      <c r="I84" s="9">
        <v>1.049</v>
      </c>
      <c r="J84" s="18">
        <f t="shared" si="11"/>
        <v>80888.39</v>
      </c>
      <c r="K84" s="24">
        <v>0.64</v>
      </c>
      <c r="L84" s="10">
        <f t="shared" si="2"/>
        <v>208</v>
      </c>
      <c r="M84" s="9" t="s">
        <v>499</v>
      </c>
    </row>
    <row r="85">
      <c r="A85" s="9" t="s">
        <v>194</v>
      </c>
      <c r="B85" s="7">
        <v>41458.0</v>
      </c>
      <c r="C85" s="9" t="s">
        <v>486</v>
      </c>
      <c r="D85" s="13">
        <v>331.0</v>
      </c>
      <c r="E85" s="20">
        <v>77110.0</v>
      </c>
      <c r="F85" s="13">
        <v>652.0</v>
      </c>
      <c r="G85" s="13">
        <v>325.0</v>
      </c>
      <c r="H85" s="9" t="s">
        <v>500</v>
      </c>
      <c r="I85" s="9">
        <v>1.1</v>
      </c>
      <c r="J85" s="18">
        <f t="shared" si="11"/>
        <v>84821</v>
      </c>
      <c r="K85" s="24">
        <v>0.24</v>
      </c>
      <c r="L85" s="10">
        <f t="shared" si="2"/>
        <v>78</v>
      </c>
      <c r="M85" s="9" t="s">
        <v>499</v>
      </c>
    </row>
    <row r="86">
      <c r="A86" s="9" t="s">
        <v>194</v>
      </c>
      <c r="B86" s="7">
        <v>41458.0</v>
      </c>
      <c r="C86" s="9" t="s">
        <v>486</v>
      </c>
      <c r="D86" s="13">
        <v>331.0</v>
      </c>
      <c r="E86" s="20">
        <v>77110.0</v>
      </c>
      <c r="F86" s="13">
        <v>652.0</v>
      </c>
      <c r="G86" s="13">
        <v>325.0</v>
      </c>
      <c r="H86" s="9" t="s">
        <v>501</v>
      </c>
      <c r="I86" s="9">
        <v>1.15</v>
      </c>
      <c r="J86" s="18">
        <f t="shared" si="11"/>
        <v>88676.5</v>
      </c>
      <c r="K86" s="24">
        <v>0.05</v>
      </c>
      <c r="L86" s="10">
        <f t="shared" si="2"/>
        <v>16.25</v>
      </c>
      <c r="M86" s="9" t="s">
        <v>502</v>
      </c>
    </row>
    <row r="87">
      <c r="A87" s="9" t="s">
        <v>194</v>
      </c>
      <c r="B87" s="7">
        <v>41458.0</v>
      </c>
      <c r="C87" s="9" t="s">
        <v>486</v>
      </c>
      <c r="D87" s="13">
        <v>331.0</v>
      </c>
      <c r="E87" s="20">
        <v>77110.0</v>
      </c>
      <c r="F87" s="13">
        <v>652.0</v>
      </c>
      <c r="G87" s="13">
        <v>325.0</v>
      </c>
      <c r="H87" s="9" t="s">
        <v>503</v>
      </c>
      <c r="I87" s="9">
        <v>1.2</v>
      </c>
      <c r="J87" s="18">
        <f t="shared" si="11"/>
        <v>92532</v>
      </c>
      <c r="K87" s="24">
        <v>0.03</v>
      </c>
      <c r="L87" s="10">
        <f t="shared" si="2"/>
        <v>9.75</v>
      </c>
      <c r="M87" s="9" t="s">
        <v>502</v>
      </c>
    </row>
    <row r="88">
      <c r="A88" s="9" t="s">
        <v>194</v>
      </c>
      <c r="B88" s="7">
        <v>41458.0</v>
      </c>
      <c r="C88" s="9" t="s">
        <v>486</v>
      </c>
      <c r="D88" s="13">
        <v>331.0</v>
      </c>
      <c r="E88" s="20">
        <v>77110.0</v>
      </c>
      <c r="F88" s="13">
        <v>652.0</v>
      </c>
      <c r="G88" s="13">
        <v>325.0</v>
      </c>
      <c r="H88" s="9" t="s">
        <v>504</v>
      </c>
      <c r="I88" s="9">
        <v>1.25</v>
      </c>
      <c r="J88" s="18">
        <f t="shared" si="11"/>
        <v>96387.5</v>
      </c>
      <c r="K88" s="24">
        <v>0.02</v>
      </c>
      <c r="L88" s="10">
        <f t="shared" si="2"/>
        <v>6.5</v>
      </c>
      <c r="M88" s="9" t="s">
        <v>502</v>
      </c>
    </row>
    <row r="89">
      <c r="A89" s="9" t="s">
        <v>194</v>
      </c>
      <c r="B89" s="7">
        <v>41458.0</v>
      </c>
      <c r="C89" s="9" t="s">
        <v>486</v>
      </c>
      <c r="D89" s="13">
        <v>331.0</v>
      </c>
      <c r="E89" s="20">
        <v>77110.0</v>
      </c>
      <c r="F89" s="13">
        <v>652.0</v>
      </c>
      <c r="G89" s="13">
        <v>325.0</v>
      </c>
      <c r="H89" s="9" t="s">
        <v>505</v>
      </c>
      <c r="I89" s="9">
        <v>1.3</v>
      </c>
      <c r="J89" s="18">
        <f t="shared" si="11"/>
        <v>100243</v>
      </c>
      <c r="K89" s="24">
        <v>0.02</v>
      </c>
      <c r="L89" s="10">
        <f t="shared" si="2"/>
        <v>6.5</v>
      </c>
      <c r="M89" s="9" t="s">
        <v>502</v>
      </c>
    </row>
    <row r="90">
      <c r="A90" s="9" t="s">
        <v>194</v>
      </c>
      <c r="B90" s="7">
        <v>41458.0</v>
      </c>
      <c r="C90" s="9" t="s">
        <v>486</v>
      </c>
      <c r="D90" s="13">
        <v>331.0</v>
      </c>
      <c r="E90" s="20">
        <v>77110.0</v>
      </c>
      <c r="F90" s="13">
        <v>652.0</v>
      </c>
      <c r="G90" s="13">
        <v>325.0</v>
      </c>
      <c r="H90" s="9" t="s">
        <v>506</v>
      </c>
      <c r="I90" s="9">
        <v>1.4</v>
      </c>
      <c r="J90" s="18">
        <f t="shared" si="11"/>
        <v>0</v>
      </c>
      <c r="K90" s="24">
        <v>0.0</v>
      </c>
      <c r="L90" s="10">
        <f t="shared" si="2"/>
        <v>0</v>
      </c>
      <c r="M90" s="9" t="s">
        <v>502</v>
      </c>
    </row>
    <row r="91">
      <c r="A91" s="9" t="s">
        <v>194</v>
      </c>
      <c r="B91" s="7">
        <v>41458.0</v>
      </c>
      <c r="C91" s="9" t="s">
        <v>486</v>
      </c>
      <c r="D91" s="13">
        <v>331.0</v>
      </c>
      <c r="E91" s="20">
        <v>77110.0</v>
      </c>
      <c r="F91" s="13">
        <v>652.0</v>
      </c>
      <c r="G91" s="13">
        <v>325.0</v>
      </c>
      <c r="H91" s="9" t="s">
        <v>507</v>
      </c>
      <c r="I91" s="9" t="s">
        <v>508</v>
      </c>
      <c r="J91" s="20" t="s">
        <v>508</v>
      </c>
      <c r="K91" s="24">
        <v>0.0</v>
      </c>
      <c r="L91" s="10">
        <f t="shared" si="2"/>
        <v>0</v>
      </c>
      <c r="M91" s="9" t="s">
        <v>502</v>
      </c>
    </row>
    <row r="92">
      <c r="A92" s="9" t="s">
        <v>195</v>
      </c>
      <c r="B92" s="7">
        <v>41444.0</v>
      </c>
      <c r="C92" s="9" t="s">
        <v>486</v>
      </c>
      <c r="D92" s="13">
        <v>305.0</v>
      </c>
      <c r="E92" s="20">
        <v>81751.0</v>
      </c>
      <c r="F92" s="13">
        <v>734.0</v>
      </c>
      <c r="G92" s="13">
        <v>304.0</v>
      </c>
      <c r="H92" s="9" t="s">
        <v>496</v>
      </c>
      <c r="I92" s="9">
        <v>1.0</v>
      </c>
      <c r="J92" s="18">
        <f t="shared" ref="J92:J99" si="12">E92*I92*IF(K92&lt;=0,0,1)</f>
        <v>81751</v>
      </c>
      <c r="K92" s="24">
        <v>1.0</v>
      </c>
      <c r="L92" s="10">
        <f t="shared" si="2"/>
        <v>304</v>
      </c>
      <c r="M92" s="9" t="s">
        <v>497</v>
      </c>
    </row>
    <row r="93">
      <c r="A93" s="9" t="s">
        <v>195</v>
      </c>
      <c r="B93" s="7">
        <v>41444.0</v>
      </c>
      <c r="C93" s="9" t="s">
        <v>486</v>
      </c>
      <c r="D93" s="13">
        <v>305.0</v>
      </c>
      <c r="E93" s="20">
        <v>81751.0</v>
      </c>
      <c r="F93" s="13">
        <v>734.0</v>
      </c>
      <c r="G93" s="13">
        <v>304.0</v>
      </c>
      <c r="H93" s="9" t="s">
        <v>498</v>
      </c>
      <c r="I93" s="9">
        <v>1.049</v>
      </c>
      <c r="J93" s="18">
        <f t="shared" si="12"/>
        <v>85756.799</v>
      </c>
      <c r="K93" s="24">
        <v>0.64</v>
      </c>
      <c r="L93" s="10">
        <f t="shared" si="2"/>
        <v>194.56</v>
      </c>
      <c r="M93" s="9" t="s">
        <v>499</v>
      </c>
    </row>
    <row r="94">
      <c r="A94" s="9" t="s">
        <v>195</v>
      </c>
      <c r="B94" s="7">
        <v>41444.0</v>
      </c>
      <c r="C94" s="9" t="s">
        <v>486</v>
      </c>
      <c r="D94" s="13">
        <v>305.0</v>
      </c>
      <c r="E94" s="20">
        <v>81751.0</v>
      </c>
      <c r="F94" s="13">
        <v>734.0</v>
      </c>
      <c r="G94" s="13">
        <v>304.0</v>
      </c>
      <c r="H94" s="9" t="s">
        <v>500</v>
      </c>
      <c r="I94" s="9">
        <v>1.1</v>
      </c>
      <c r="J94" s="18">
        <f t="shared" si="12"/>
        <v>89926.1</v>
      </c>
      <c r="K94" s="24">
        <v>0.24</v>
      </c>
      <c r="L94" s="10">
        <f t="shared" si="2"/>
        <v>72.96</v>
      </c>
      <c r="M94" s="9" t="s">
        <v>499</v>
      </c>
    </row>
    <row r="95">
      <c r="A95" s="9" t="s">
        <v>195</v>
      </c>
      <c r="B95" s="7">
        <v>41444.0</v>
      </c>
      <c r="C95" s="9" t="s">
        <v>486</v>
      </c>
      <c r="D95" s="13">
        <v>305.0</v>
      </c>
      <c r="E95" s="20">
        <v>81751.0</v>
      </c>
      <c r="F95" s="13">
        <v>734.0</v>
      </c>
      <c r="G95" s="13">
        <v>304.0</v>
      </c>
      <c r="H95" s="9" t="s">
        <v>501</v>
      </c>
      <c r="I95" s="9">
        <v>1.15</v>
      </c>
      <c r="J95" s="18">
        <f t="shared" si="12"/>
        <v>94013.65</v>
      </c>
      <c r="K95" s="24">
        <v>0.05</v>
      </c>
      <c r="L95" s="10">
        <f t="shared" si="2"/>
        <v>15.2</v>
      </c>
      <c r="M95" s="9" t="s">
        <v>502</v>
      </c>
    </row>
    <row r="96">
      <c r="A96" s="9" t="s">
        <v>195</v>
      </c>
      <c r="B96" s="7">
        <v>41444.0</v>
      </c>
      <c r="C96" s="9" t="s">
        <v>486</v>
      </c>
      <c r="D96" s="13">
        <v>305.0</v>
      </c>
      <c r="E96" s="20">
        <v>81751.0</v>
      </c>
      <c r="F96" s="13">
        <v>734.0</v>
      </c>
      <c r="G96" s="13">
        <v>304.0</v>
      </c>
      <c r="H96" s="9" t="s">
        <v>503</v>
      </c>
      <c r="I96" s="9">
        <v>1.2</v>
      </c>
      <c r="J96" s="18">
        <f t="shared" si="12"/>
        <v>98101.2</v>
      </c>
      <c r="K96" s="24">
        <v>0.03</v>
      </c>
      <c r="L96" s="10">
        <f t="shared" si="2"/>
        <v>9.12</v>
      </c>
      <c r="M96" s="9" t="s">
        <v>502</v>
      </c>
    </row>
    <row r="97">
      <c r="A97" s="9" t="s">
        <v>195</v>
      </c>
      <c r="B97" s="7">
        <v>41444.0</v>
      </c>
      <c r="C97" s="9" t="s">
        <v>486</v>
      </c>
      <c r="D97" s="13">
        <v>305.0</v>
      </c>
      <c r="E97" s="20">
        <v>81751.0</v>
      </c>
      <c r="F97" s="13">
        <v>734.0</v>
      </c>
      <c r="G97" s="13">
        <v>304.0</v>
      </c>
      <c r="H97" s="9" t="s">
        <v>504</v>
      </c>
      <c r="I97" s="9">
        <v>1.25</v>
      </c>
      <c r="J97" s="18">
        <f t="shared" si="12"/>
        <v>102188.75</v>
      </c>
      <c r="K97" s="24">
        <v>0.02</v>
      </c>
      <c r="L97" s="10">
        <f t="shared" si="2"/>
        <v>6.08</v>
      </c>
      <c r="M97" s="9" t="s">
        <v>502</v>
      </c>
    </row>
    <row r="98">
      <c r="A98" s="9" t="s">
        <v>195</v>
      </c>
      <c r="B98" s="7">
        <v>41444.0</v>
      </c>
      <c r="C98" s="9" t="s">
        <v>486</v>
      </c>
      <c r="D98" s="13">
        <v>305.0</v>
      </c>
      <c r="E98" s="20">
        <v>81751.0</v>
      </c>
      <c r="F98" s="13">
        <v>734.0</v>
      </c>
      <c r="G98" s="13">
        <v>304.0</v>
      </c>
      <c r="H98" s="9" t="s">
        <v>505</v>
      </c>
      <c r="I98" s="9">
        <v>1.3</v>
      </c>
      <c r="J98" s="18">
        <f t="shared" si="12"/>
        <v>106276.3</v>
      </c>
      <c r="K98" s="24">
        <v>0.02</v>
      </c>
      <c r="L98" s="10">
        <f t="shared" si="2"/>
        <v>6.08</v>
      </c>
      <c r="M98" s="9" t="s">
        <v>502</v>
      </c>
    </row>
    <row r="99">
      <c r="A99" s="9" t="s">
        <v>195</v>
      </c>
      <c r="B99" s="7">
        <v>41444.0</v>
      </c>
      <c r="C99" s="9" t="s">
        <v>486</v>
      </c>
      <c r="D99" s="13">
        <v>305.0</v>
      </c>
      <c r="E99" s="20">
        <v>81751.0</v>
      </c>
      <c r="F99" s="13">
        <v>734.0</v>
      </c>
      <c r="G99" s="13">
        <v>304.0</v>
      </c>
      <c r="H99" s="9" t="s">
        <v>506</v>
      </c>
      <c r="I99" s="9">
        <v>1.4</v>
      </c>
      <c r="J99" s="18">
        <f t="shared" si="12"/>
        <v>0</v>
      </c>
      <c r="K99" s="24">
        <v>0.0</v>
      </c>
      <c r="L99" s="10">
        <f t="shared" si="2"/>
        <v>0</v>
      </c>
      <c r="M99" s="9" t="s">
        <v>502</v>
      </c>
    </row>
    <row r="100">
      <c r="A100" s="9" t="s">
        <v>195</v>
      </c>
      <c r="B100" s="7">
        <v>41444.0</v>
      </c>
      <c r="C100" s="9" t="s">
        <v>486</v>
      </c>
      <c r="D100" s="13">
        <v>305.0</v>
      </c>
      <c r="E100" s="20">
        <v>81751.0</v>
      </c>
      <c r="F100" s="13">
        <v>734.0</v>
      </c>
      <c r="G100" s="13">
        <v>304.0</v>
      </c>
      <c r="H100" s="9" t="s">
        <v>507</v>
      </c>
      <c r="I100" s="9" t="s">
        <v>508</v>
      </c>
      <c r="J100" s="20" t="s">
        <v>508</v>
      </c>
      <c r="K100" s="24">
        <v>0.0</v>
      </c>
      <c r="L100" s="10">
        <f t="shared" si="2"/>
        <v>0</v>
      </c>
      <c r="M100" s="9" t="s">
        <v>502</v>
      </c>
    </row>
    <row r="101">
      <c r="A101" s="9" t="s">
        <v>196</v>
      </c>
      <c r="B101" s="7">
        <v>41430.0</v>
      </c>
      <c r="C101" s="9" t="s">
        <v>486</v>
      </c>
      <c r="D101" s="13">
        <v>302.0</v>
      </c>
      <c r="E101" s="20">
        <v>75000.0</v>
      </c>
      <c r="F101" s="13">
        <v>732.0</v>
      </c>
      <c r="G101" s="13">
        <v>274.0</v>
      </c>
      <c r="H101" s="9" t="s">
        <v>496</v>
      </c>
      <c r="I101" s="9">
        <v>1.0</v>
      </c>
      <c r="J101" s="18">
        <f t="shared" ref="J101:J108" si="13">E101*I101*IF(K101&lt;=0,0,1)</f>
        <v>75000</v>
      </c>
      <c r="K101" s="24">
        <v>1.0</v>
      </c>
      <c r="L101" s="10">
        <f t="shared" si="2"/>
        <v>274</v>
      </c>
      <c r="M101" s="9" t="s">
        <v>497</v>
      </c>
    </row>
    <row r="102">
      <c r="A102" s="9" t="s">
        <v>196</v>
      </c>
      <c r="B102" s="7">
        <v>41430.0</v>
      </c>
      <c r="C102" s="9" t="s">
        <v>486</v>
      </c>
      <c r="D102" s="13">
        <v>302.0</v>
      </c>
      <c r="E102" s="20">
        <v>75000.0</v>
      </c>
      <c r="F102" s="13">
        <v>732.0</v>
      </c>
      <c r="G102" s="13">
        <v>274.0</v>
      </c>
      <c r="H102" s="9" t="s">
        <v>498</v>
      </c>
      <c r="I102" s="9">
        <v>1.049</v>
      </c>
      <c r="J102" s="18">
        <f t="shared" si="13"/>
        <v>78675</v>
      </c>
      <c r="K102" s="24">
        <v>0.64</v>
      </c>
      <c r="L102" s="10">
        <f t="shared" si="2"/>
        <v>175.36</v>
      </c>
      <c r="M102" s="9" t="s">
        <v>499</v>
      </c>
    </row>
    <row r="103">
      <c r="A103" s="9" t="s">
        <v>196</v>
      </c>
      <c r="B103" s="7">
        <v>41430.0</v>
      </c>
      <c r="C103" s="9" t="s">
        <v>486</v>
      </c>
      <c r="D103" s="13">
        <v>302.0</v>
      </c>
      <c r="E103" s="20">
        <v>75000.0</v>
      </c>
      <c r="F103" s="13">
        <v>732.0</v>
      </c>
      <c r="G103" s="13">
        <v>274.0</v>
      </c>
      <c r="H103" s="9" t="s">
        <v>500</v>
      </c>
      <c r="I103" s="9">
        <v>1.1</v>
      </c>
      <c r="J103" s="18">
        <f t="shared" si="13"/>
        <v>82500</v>
      </c>
      <c r="K103" s="24">
        <v>0.24</v>
      </c>
      <c r="L103" s="10">
        <f t="shared" si="2"/>
        <v>65.76</v>
      </c>
      <c r="M103" s="9" t="s">
        <v>499</v>
      </c>
    </row>
    <row r="104">
      <c r="A104" s="9" t="s">
        <v>196</v>
      </c>
      <c r="B104" s="7">
        <v>41430.0</v>
      </c>
      <c r="C104" s="9" t="s">
        <v>486</v>
      </c>
      <c r="D104" s="13">
        <v>302.0</v>
      </c>
      <c r="E104" s="20">
        <v>75000.0</v>
      </c>
      <c r="F104" s="13">
        <v>732.0</v>
      </c>
      <c r="G104" s="13">
        <v>274.0</v>
      </c>
      <c r="H104" s="9" t="s">
        <v>501</v>
      </c>
      <c r="I104" s="9">
        <v>1.15</v>
      </c>
      <c r="J104" s="18">
        <f t="shared" si="13"/>
        <v>86250</v>
      </c>
      <c r="K104" s="24">
        <v>0.05</v>
      </c>
      <c r="L104" s="10">
        <f t="shared" si="2"/>
        <v>13.7</v>
      </c>
      <c r="M104" s="9" t="s">
        <v>502</v>
      </c>
    </row>
    <row r="105">
      <c r="A105" s="9" t="s">
        <v>196</v>
      </c>
      <c r="B105" s="7">
        <v>41430.0</v>
      </c>
      <c r="C105" s="9" t="s">
        <v>486</v>
      </c>
      <c r="D105" s="13">
        <v>302.0</v>
      </c>
      <c r="E105" s="20">
        <v>75000.0</v>
      </c>
      <c r="F105" s="13">
        <v>732.0</v>
      </c>
      <c r="G105" s="13">
        <v>274.0</v>
      </c>
      <c r="H105" s="9" t="s">
        <v>503</v>
      </c>
      <c r="I105" s="9">
        <v>1.2</v>
      </c>
      <c r="J105" s="18">
        <f t="shared" si="13"/>
        <v>90000</v>
      </c>
      <c r="K105" s="24">
        <v>0.03</v>
      </c>
      <c r="L105" s="10">
        <f t="shared" si="2"/>
        <v>8.22</v>
      </c>
      <c r="M105" s="9" t="s">
        <v>502</v>
      </c>
    </row>
    <row r="106">
      <c r="A106" s="9" t="s">
        <v>196</v>
      </c>
      <c r="B106" s="7">
        <v>41430.0</v>
      </c>
      <c r="C106" s="9" t="s">
        <v>486</v>
      </c>
      <c r="D106" s="13">
        <v>302.0</v>
      </c>
      <c r="E106" s="20">
        <v>75000.0</v>
      </c>
      <c r="F106" s="13">
        <v>732.0</v>
      </c>
      <c r="G106" s="13">
        <v>274.0</v>
      </c>
      <c r="H106" s="9" t="s">
        <v>504</v>
      </c>
      <c r="I106" s="9">
        <v>1.25</v>
      </c>
      <c r="J106" s="18">
        <f t="shared" si="13"/>
        <v>93750</v>
      </c>
      <c r="K106" s="24">
        <v>0.02</v>
      </c>
      <c r="L106" s="10">
        <f t="shared" si="2"/>
        <v>5.48</v>
      </c>
      <c r="M106" s="9" t="s">
        <v>502</v>
      </c>
    </row>
    <row r="107">
      <c r="A107" s="9" t="s">
        <v>196</v>
      </c>
      <c r="B107" s="7">
        <v>41430.0</v>
      </c>
      <c r="C107" s="9" t="s">
        <v>486</v>
      </c>
      <c r="D107" s="13">
        <v>302.0</v>
      </c>
      <c r="E107" s="20">
        <v>75000.0</v>
      </c>
      <c r="F107" s="13">
        <v>732.0</v>
      </c>
      <c r="G107" s="13">
        <v>274.0</v>
      </c>
      <c r="H107" s="9" t="s">
        <v>505</v>
      </c>
      <c r="I107" s="9">
        <v>1.3</v>
      </c>
      <c r="J107" s="18">
        <f t="shared" si="13"/>
        <v>97500</v>
      </c>
      <c r="K107" s="24">
        <v>0.02</v>
      </c>
      <c r="L107" s="10">
        <f t="shared" si="2"/>
        <v>5.48</v>
      </c>
      <c r="M107" s="9" t="s">
        <v>502</v>
      </c>
    </row>
    <row r="108">
      <c r="A108" s="9" t="s">
        <v>196</v>
      </c>
      <c r="B108" s="7">
        <v>41430.0</v>
      </c>
      <c r="C108" s="9" t="s">
        <v>486</v>
      </c>
      <c r="D108" s="13">
        <v>302.0</v>
      </c>
      <c r="E108" s="20">
        <v>75000.0</v>
      </c>
      <c r="F108" s="13">
        <v>732.0</v>
      </c>
      <c r="G108" s="13">
        <v>274.0</v>
      </c>
      <c r="H108" s="9" t="s">
        <v>506</v>
      </c>
      <c r="I108" s="9">
        <v>1.4</v>
      </c>
      <c r="J108" s="18">
        <f t="shared" si="13"/>
        <v>0</v>
      </c>
      <c r="K108" s="24">
        <v>0.0</v>
      </c>
      <c r="L108" s="10">
        <f t="shared" si="2"/>
        <v>0</v>
      </c>
      <c r="M108" s="9" t="s">
        <v>502</v>
      </c>
    </row>
    <row r="109">
      <c r="A109" s="9" t="s">
        <v>196</v>
      </c>
      <c r="B109" s="7">
        <v>41430.0</v>
      </c>
      <c r="C109" s="9" t="s">
        <v>486</v>
      </c>
      <c r="D109" s="13">
        <v>302.0</v>
      </c>
      <c r="E109" s="20">
        <v>75000.0</v>
      </c>
      <c r="F109" s="13">
        <v>732.0</v>
      </c>
      <c r="G109" s="13">
        <v>274.0</v>
      </c>
      <c r="H109" s="9" t="s">
        <v>507</v>
      </c>
      <c r="I109" s="9" t="s">
        <v>508</v>
      </c>
      <c r="J109" s="20" t="s">
        <v>508</v>
      </c>
      <c r="K109" s="24">
        <v>0.0</v>
      </c>
      <c r="L109" s="10">
        <f t="shared" si="2"/>
        <v>0</v>
      </c>
      <c r="M109" s="9" t="s">
        <v>502</v>
      </c>
    </row>
    <row r="110">
      <c r="A110" s="9" t="s">
        <v>191</v>
      </c>
      <c r="B110" s="7">
        <v>41507.0</v>
      </c>
      <c r="C110" s="9" t="s">
        <v>487</v>
      </c>
      <c r="D110" s="13">
        <v>491.0</v>
      </c>
      <c r="E110" s="20">
        <v>1722.0</v>
      </c>
      <c r="F110" s="13">
        <v>615.0</v>
      </c>
      <c r="G110" s="13">
        <v>449.0</v>
      </c>
      <c r="H110" s="9" t="s">
        <v>496</v>
      </c>
      <c r="I110" s="9">
        <v>1.0</v>
      </c>
      <c r="J110" s="18">
        <f t="shared" ref="J110:J117" si="14">E110*I110*IF(K110&lt;=0,0,1)</f>
        <v>1722</v>
      </c>
      <c r="K110" s="24">
        <v>1.0</v>
      </c>
      <c r="L110" s="10">
        <f t="shared" si="2"/>
        <v>449</v>
      </c>
      <c r="M110" s="9" t="s">
        <v>497</v>
      </c>
    </row>
    <row r="111">
      <c r="A111" s="9" t="s">
        <v>191</v>
      </c>
      <c r="B111" s="7">
        <v>41507.0</v>
      </c>
      <c r="C111" s="9" t="s">
        <v>487</v>
      </c>
      <c r="D111" s="13">
        <v>491.0</v>
      </c>
      <c r="E111" s="20">
        <v>1722.0</v>
      </c>
      <c r="F111" s="13">
        <v>615.0</v>
      </c>
      <c r="G111" s="13">
        <v>449.0</v>
      </c>
      <c r="H111" s="9" t="s">
        <v>498</v>
      </c>
      <c r="I111" s="9">
        <v>1.049</v>
      </c>
      <c r="J111" s="18">
        <f t="shared" si="14"/>
        <v>1806.378</v>
      </c>
      <c r="K111" s="24">
        <v>0.06</v>
      </c>
      <c r="L111" s="10">
        <f t="shared" si="2"/>
        <v>26.94</v>
      </c>
      <c r="M111" s="9" t="s">
        <v>499</v>
      </c>
    </row>
    <row r="112">
      <c r="A112" s="9" t="s">
        <v>191</v>
      </c>
      <c r="B112" s="7">
        <v>41507.0</v>
      </c>
      <c r="C112" s="9" t="s">
        <v>487</v>
      </c>
      <c r="D112" s="13">
        <v>491.0</v>
      </c>
      <c r="E112" s="20">
        <v>1722.0</v>
      </c>
      <c r="F112" s="13">
        <v>615.0</v>
      </c>
      <c r="G112" s="13">
        <v>449.0</v>
      </c>
      <c r="H112" s="9" t="s">
        <v>500</v>
      </c>
      <c r="I112" s="9">
        <v>1.1</v>
      </c>
      <c r="J112" s="18">
        <f t="shared" si="14"/>
        <v>1894.2</v>
      </c>
      <c r="K112" s="24">
        <v>0.06</v>
      </c>
      <c r="L112" s="10">
        <f t="shared" si="2"/>
        <v>26.94</v>
      </c>
      <c r="M112" s="9" t="s">
        <v>499</v>
      </c>
    </row>
    <row r="113">
      <c r="A113" s="9" t="s">
        <v>191</v>
      </c>
      <c r="B113" s="7">
        <v>41507.0</v>
      </c>
      <c r="C113" s="9" t="s">
        <v>487</v>
      </c>
      <c r="D113" s="13">
        <v>491.0</v>
      </c>
      <c r="E113" s="20">
        <v>1722.0</v>
      </c>
      <c r="F113" s="13">
        <v>615.0</v>
      </c>
      <c r="G113" s="13">
        <v>449.0</v>
      </c>
      <c r="H113" s="9" t="s">
        <v>501</v>
      </c>
      <c r="I113" s="9">
        <v>1.15</v>
      </c>
      <c r="J113" s="18">
        <f t="shared" si="14"/>
        <v>1980.3</v>
      </c>
      <c r="K113" s="24">
        <v>0.11</v>
      </c>
      <c r="L113" s="10">
        <f t="shared" si="2"/>
        <v>49.39</v>
      </c>
      <c r="M113" s="9" t="s">
        <v>502</v>
      </c>
    </row>
    <row r="114">
      <c r="A114" s="9" t="s">
        <v>191</v>
      </c>
      <c r="B114" s="7">
        <v>41507.0</v>
      </c>
      <c r="C114" s="9" t="s">
        <v>487</v>
      </c>
      <c r="D114" s="13">
        <v>491.0</v>
      </c>
      <c r="E114" s="20">
        <v>1722.0</v>
      </c>
      <c r="F114" s="13">
        <v>615.0</v>
      </c>
      <c r="G114" s="13">
        <v>449.0</v>
      </c>
      <c r="H114" s="9" t="s">
        <v>503</v>
      </c>
      <c r="I114" s="9">
        <v>1.2</v>
      </c>
      <c r="J114" s="18">
        <f t="shared" si="14"/>
        <v>2066.4</v>
      </c>
      <c r="K114" s="24">
        <v>0.14</v>
      </c>
      <c r="L114" s="10">
        <f t="shared" si="2"/>
        <v>62.86</v>
      </c>
      <c r="M114" s="9" t="s">
        <v>502</v>
      </c>
    </row>
    <row r="115">
      <c r="A115" s="9" t="s">
        <v>191</v>
      </c>
      <c r="B115" s="7">
        <v>41507.0</v>
      </c>
      <c r="C115" s="9" t="s">
        <v>487</v>
      </c>
      <c r="D115" s="13">
        <v>491.0</v>
      </c>
      <c r="E115" s="20">
        <v>1722.0</v>
      </c>
      <c r="F115" s="13">
        <v>615.0</v>
      </c>
      <c r="G115" s="13">
        <v>449.0</v>
      </c>
      <c r="H115" s="9" t="s">
        <v>504</v>
      </c>
      <c r="I115" s="9">
        <v>1.25</v>
      </c>
      <c r="J115" s="18">
        <f t="shared" si="14"/>
        <v>2152.5</v>
      </c>
      <c r="K115" s="24">
        <v>0.17</v>
      </c>
      <c r="L115" s="10">
        <f t="shared" si="2"/>
        <v>76.33</v>
      </c>
      <c r="M115" s="9" t="s">
        <v>502</v>
      </c>
    </row>
    <row r="116">
      <c r="A116" s="9" t="s">
        <v>191</v>
      </c>
      <c r="B116" s="7">
        <v>41507.0</v>
      </c>
      <c r="C116" s="9" t="s">
        <v>487</v>
      </c>
      <c r="D116" s="13">
        <v>491.0</v>
      </c>
      <c r="E116" s="20">
        <v>1722.0</v>
      </c>
      <c r="F116" s="13">
        <v>615.0</v>
      </c>
      <c r="G116" s="13">
        <v>449.0</v>
      </c>
      <c r="H116" s="9" t="s">
        <v>505</v>
      </c>
      <c r="I116" s="9">
        <v>1.3</v>
      </c>
      <c r="J116" s="18">
        <f t="shared" si="14"/>
        <v>2238.6</v>
      </c>
      <c r="K116" s="24">
        <v>0.11</v>
      </c>
      <c r="L116" s="10">
        <f t="shared" si="2"/>
        <v>49.39</v>
      </c>
      <c r="M116" s="9" t="s">
        <v>502</v>
      </c>
    </row>
    <row r="117">
      <c r="A117" s="9" t="s">
        <v>191</v>
      </c>
      <c r="B117" s="7">
        <v>41507.0</v>
      </c>
      <c r="C117" s="9" t="s">
        <v>487</v>
      </c>
      <c r="D117" s="13">
        <v>491.0</v>
      </c>
      <c r="E117" s="20">
        <v>1722.0</v>
      </c>
      <c r="F117" s="13">
        <v>615.0</v>
      </c>
      <c r="G117" s="13">
        <v>449.0</v>
      </c>
      <c r="H117" s="9" t="s">
        <v>506</v>
      </c>
      <c r="I117" s="9">
        <v>1.4</v>
      </c>
      <c r="J117" s="18">
        <f t="shared" si="14"/>
        <v>2410.8</v>
      </c>
      <c r="K117" s="24">
        <v>0.09</v>
      </c>
      <c r="L117" s="10">
        <f t="shared" si="2"/>
        <v>40.41</v>
      </c>
      <c r="M117" s="9" t="s">
        <v>502</v>
      </c>
    </row>
    <row r="118">
      <c r="A118" s="9" t="s">
        <v>191</v>
      </c>
      <c r="B118" s="7">
        <v>41507.0</v>
      </c>
      <c r="C118" s="9" t="s">
        <v>487</v>
      </c>
      <c r="D118" s="13">
        <v>491.0</v>
      </c>
      <c r="E118" s="20">
        <v>1722.0</v>
      </c>
      <c r="F118" s="13">
        <v>615.0</v>
      </c>
      <c r="G118" s="13">
        <v>449.0</v>
      </c>
      <c r="H118" s="9" t="s">
        <v>507</v>
      </c>
      <c r="I118" s="9" t="s">
        <v>508</v>
      </c>
      <c r="J118" s="20" t="s">
        <v>508</v>
      </c>
      <c r="K118" s="24">
        <v>0.26</v>
      </c>
      <c r="L118" s="10">
        <f t="shared" si="2"/>
        <v>116.74</v>
      </c>
      <c r="M118" s="9" t="s">
        <v>502</v>
      </c>
    </row>
    <row r="119">
      <c r="A119" s="9" t="s">
        <v>192</v>
      </c>
      <c r="B119" s="7">
        <v>41493.0</v>
      </c>
      <c r="C119" s="9" t="s">
        <v>487</v>
      </c>
      <c r="D119" s="13">
        <v>482.0</v>
      </c>
      <c r="E119" s="20">
        <v>1792.0</v>
      </c>
      <c r="F119" s="13">
        <v>568.0</v>
      </c>
      <c r="G119" s="13">
        <v>481.0</v>
      </c>
      <c r="H119" s="9" t="s">
        <v>496</v>
      </c>
      <c r="I119" s="9">
        <v>1.0</v>
      </c>
      <c r="J119" s="18">
        <f t="shared" ref="J119:J126" si="15">E119*I119*IF(K119&lt;=0,0,1)</f>
        <v>1792</v>
      </c>
      <c r="K119" s="24">
        <v>1.0</v>
      </c>
      <c r="L119" s="10">
        <f t="shared" si="2"/>
        <v>481</v>
      </c>
      <c r="M119" s="9" t="s">
        <v>497</v>
      </c>
    </row>
    <row r="120">
      <c r="A120" s="9" t="s">
        <v>192</v>
      </c>
      <c r="B120" s="7">
        <v>41493.0</v>
      </c>
      <c r="C120" s="9" t="s">
        <v>487</v>
      </c>
      <c r="D120" s="13">
        <v>482.0</v>
      </c>
      <c r="E120" s="20">
        <v>1792.0</v>
      </c>
      <c r="F120" s="13">
        <v>568.0</v>
      </c>
      <c r="G120" s="13">
        <v>481.0</v>
      </c>
      <c r="H120" s="9" t="s">
        <v>498</v>
      </c>
      <c r="I120" s="9">
        <v>1.049</v>
      </c>
      <c r="J120" s="18">
        <f t="shared" si="15"/>
        <v>1879.808</v>
      </c>
      <c r="K120" s="24">
        <v>0.06</v>
      </c>
      <c r="L120" s="10">
        <f t="shared" si="2"/>
        <v>28.86</v>
      </c>
      <c r="M120" s="9" t="s">
        <v>499</v>
      </c>
    </row>
    <row r="121">
      <c r="A121" s="9" t="s">
        <v>192</v>
      </c>
      <c r="B121" s="7">
        <v>41493.0</v>
      </c>
      <c r="C121" s="9" t="s">
        <v>487</v>
      </c>
      <c r="D121" s="13">
        <v>482.0</v>
      </c>
      <c r="E121" s="20">
        <v>1792.0</v>
      </c>
      <c r="F121" s="13">
        <v>568.0</v>
      </c>
      <c r="G121" s="13">
        <v>481.0</v>
      </c>
      <c r="H121" s="9" t="s">
        <v>500</v>
      </c>
      <c r="I121" s="9">
        <v>1.1</v>
      </c>
      <c r="J121" s="18">
        <f t="shared" si="15"/>
        <v>1971.2</v>
      </c>
      <c r="K121" s="24">
        <v>0.06</v>
      </c>
      <c r="L121" s="10">
        <f t="shared" si="2"/>
        <v>28.86</v>
      </c>
      <c r="M121" s="9" t="s">
        <v>499</v>
      </c>
    </row>
    <row r="122">
      <c r="A122" s="9" t="s">
        <v>192</v>
      </c>
      <c r="B122" s="7">
        <v>41493.0</v>
      </c>
      <c r="C122" s="9" t="s">
        <v>487</v>
      </c>
      <c r="D122" s="13">
        <v>482.0</v>
      </c>
      <c r="E122" s="20">
        <v>1792.0</v>
      </c>
      <c r="F122" s="13">
        <v>568.0</v>
      </c>
      <c r="G122" s="13">
        <v>481.0</v>
      </c>
      <c r="H122" s="9" t="s">
        <v>501</v>
      </c>
      <c r="I122" s="9">
        <v>1.15</v>
      </c>
      <c r="J122" s="18">
        <f t="shared" si="15"/>
        <v>2060.8</v>
      </c>
      <c r="K122" s="24">
        <v>0.11</v>
      </c>
      <c r="L122" s="10">
        <f t="shared" si="2"/>
        <v>52.91</v>
      </c>
      <c r="M122" s="9" t="s">
        <v>502</v>
      </c>
    </row>
    <row r="123">
      <c r="A123" s="9" t="s">
        <v>192</v>
      </c>
      <c r="B123" s="7">
        <v>41493.0</v>
      </c>
      <c r="C123" s="9" t="s">
        <v>487</v>
      </c>
      <c r="D123" s="13">
        <v>482.0</v>
      </c>
      <c r="E123" s="20">
        <v>1792.0</v>
      </c>
      <c r="F123" s="13">
        <v>568.0</v>
      </c>
      <c r="G123" s="13">
        <v>481.0</v>
      </c>
      <c r="H123" s="9" t="s">
        <v>503</v>
      </c>
      <c r="I123" s="9">
        <v>1.2</v>
      </c>
      <c r="J123" s="18">
        <f t="shared" si="15"/>
        <v>2150.4</v>
      </c>
      <c r="K123" s="24">
        <v>0.14</v>
      </c>
      <c r="L123" s="10">
        <f t="shared" si="2"/>
        <v>67.34</v>
      </c>
      <c r="M123" s="9" t="s">
        <v>502</v>
      </c>
    </row>
    <row r="124">
      <c r="A124" s="9" t="s">
        <v>192</v>
      </c>
      <c r="B124" s="7">
        <v>41493.0</v>
      </c>
      <c r="C124" s="9" t="s">
        <v>487</v>
      </c>
      <c r="D124" s="13">
        <v>482.0</v>
      </c>
      <c r="E124" s="20">
        <v>1792.0</v>
      </c>
      <c r="F124" s="13">
        <v>568.0</v>
      </c>
      <c r="G124" s="13">
        <v>481.0</v>
      </c>
      <c r="H124" s="9" t="s">
        <v>504</v>
      </c>
      <c r="I124" s="9">
        <v>1.25</v>
      </c>
      <c r="J124" s="18">
        <f t="shared" si="15"/>
        <v>2240</v>
      </c>
      <c r="K124" s="24">
        <v>0.17</v>
      </c>
      <c r="L124" s="10">
        <f t="shared" si="2"/>
        <v>81.77</v>
      </c>
      <c r="M124" s="9" t="s">
        <v>502</v>
      </c>
    </row>
    <row r="125">
      <c r="A125" s="9" t="s">
        <v>192</v>
      </c>
      <c r="B125" s="7">
        <v>41493.0</v>
      </c>
      <c r="C125" s="9" t="s">
        <v>487</v>
      </c>
      <c r="D125" s="13">
        <v>482.0</v>
      </c>
      <c r="E125" s="20">
        <v>1792.0</v>
      </c>
      <c r="F125" s="13">
        <v>568.0</v>
      </c>
      <c r="G125" s="13">
        <v>481.0</v>
      </c>
      <c r="H125" s="9" t="s">
        <v>505</v>
      </c>
      <c r="I125" s="9">
        <v>1.3</v>
      </c>
      <c r="J125" s="18">
        <f t="shared" si="15"/>
        <v>2329.6</v>
      </c>
      <c r="K125" s="24">
        <v>0.11</v>
      </c>
      <c r="L125" s="10">
        <f t="shared" si="2"/>
        <v>52.91</v>
      </c>
      <c r="M125" s="9" t="s">
        <v>502</v>
      </c>
    </row>
    <row r="126">
      <c r="A126" s="9" t="s">
        <v>192</v>
      </c>
      <c r="B126" s="7">
        <v>41493.0</v>
      </c>
      <c r="C126" s="9" t="s">
        <v>487</v>
      </c>
      <c r="D126" s="13">
        <v>482.0</v>
      </c>
      <c r="E126" s="20">
        <v>1792.0</v>
      </c>
      <c r="F126" s="13">
        <v>568.0</v>
      </c>
      <c r="G126" s="13">
        <v>481.0</v>
      </c>
      <c r="H126" s="9" t="s">
        <v>506</v>
      </c>
      <c r="I126" s="9">
        <v>1.4</v>
      </c>
      <c r="J126" s="18">
        <f t="shared" si="15"/>
        <v>2508.8</v>
      </c>
      <c r="K126" s="24">
        <v>0.09</v>
      </c>
      <c r="L126" s="10">
        <f t="shared" si="2"/>
        <v>43.29</v>
      </c>
      <c r="M126" s="9" t="s">
        <v>502</v>
      </c>
    </row>
    <row r="127">
      <c r="A127" s="9" t="s">
        <v>192</v>
      </c>
      <c r="B127" s="7">
        <v>41493.0</v>
      </c>
      <c r="C127" s="9" t="s">
        <v>487</v>
      </c>
      <c r="D127" s="13">
        <v>482.0</v>
      </c>
      <c r="E127" s="20">
        <v>1792.0</v>
      </c>
      <c r="F127" s="13">
        <v>568.0</v>
      </c>
      <c r="G127" s="13">
        <v>481.0</v>
      </c>
      <c r="H127" s="9" t="s">
        <v>507</v>
      </c>
      <c r="I127" s="9" t="s">
        <v>508</v>
      </c>
      <c r="J127" s="20" t="s">
        <v>508</v>
      </c>
      <c r="K127" s="24">
        <v>0.26</v>
      </c>
      <c r="L127" s="10">
        <f t="shared" si="2"/>
        <v>125.06</v>
      </c>
      <c r="M127" s="9" t="s">
        <v>502</v>
      </c>
    </row>
    <row r="128">
      <c r="A128" s="9" t="s">
        <v>193</v>
      </c>
      <c r="B128" s="7">
        <v>41472.0</v>
      </c>
      <c r="C128" s="9" t="s">
        <v>487</v>
      </c>
      <c r="D128" s="13">
        <v>526.0</v>
      </c>
      <c r="E128" s="20">
        <v>1712.0</v>
      </c>
      <c r="F128" s="13">
        <v>652.0</v>
      </c>
      <c r="G128" s="13">
        <v>516.0</v>
      </c>
      <c r="H128" s="9" t="s">
        <v>496</v>
      </c>
      <c r="I128" s="9">
        <v>1.0</v>
      </c>
      <c r="J128" s="18">
        <f t="shared" ref="J128:J135" si="16">E128*I128*IF(K128&lt;=0,0,1)</f>
        <v>1712</v>
      </c>
      <c r="K128" s="24">
        <v>1.0</v>
      </c>
      <c r="L128" s="10">
        <f t="shared" si="2"/>
        <v>516</v>
      </c>
      <c r="M128" s="9" t="s">
        <v>497</v>
      </c>
    </row>
    <row r="129">
      <c r="A129" s="9" t="s">
        <v>193</v>
      </c>
      <c r="B129" s="7">
        <v>41472.0</v>
      </c>
      <c r="C129" s="9" t="s">
        <v>487</v>
      </c>
      <c r="D129" s="13">
        <v>526.0</v>
      </c>
      <c r="E129" s="20">
        <v>1712.0</v>
      </c>
      <c r="F129" s="13">
        <v>652.0</v>
      </c>
      <c r="G129" s="13">
        <v>516.0</v>
      </c>
      <c r="H129" s="9" t="s">
        <v>498</v>
      </c>
      <c r="I129" s="9">
        <v>1.049</v>
      </c>
      <c r="J129" s="18">
        <f t="shared" si="16"/>
        <v>1795.888</v>
      </c>
      <c r="K129" s="24">
        <v>0.06</v>
      </c>
      <c r="L129" s="10">
        <f t="shared" si="2"/>
        <v>30.96</v>
      </c>
      <c r="M129" s="9" t="s">
        <v>499</v>
      </c>
    </row>
    <row r="130">
      <c r="A130" s="9" t="s">
        <v>193</v>
      </c>
      <c r="B130" s="7">
        <v>41472.0</v>
      </c>
      <c r="C130" s="9" t="s">
        <v>487</v>
      </c>
      <c r="D130" s="13">
        <v>526.0</v>
      </c>
      <c r="E130" s="20">
        <v>1712.0</v>
      </c>
      <c r="F130" s="13">
        <v>652.0</v>
      </c>
      <c r="G130" s="13">
        <v>516.0</v>
      </c>
      <c r="H130" s="9" t="s">
        <v>500</v>
      </c>
      <c r="I130" s="9">
        <v>1.1</v>
      </c>
      <c r="J130" s="18">
        <f t="shared" si="16"/>
        <v>1883.2</v>
      </c>
      <c r="K130" s="24">
        <v>0.06</v>
      </c>
      <c r="L130" s="10">
        <f t="shared" si="2"/>
        <v>30.96</v>
      </c>
      <c r="M130" s="9" t="s">
        <v>499</v>
      </c>
    </row>
    <row r="131">
      <c r="A131" s="9" t="s">
        <v>193</v>
      </c>
      <c r="B131" s="7">
        <v>41472.0</v>
      </c>
      <c r="C131" s="9" t="s">
        <v>487</v>
      </c>
      <c r="D131" s="13">
        <v>526.0</v>
      </c>
      <c r="E131" s="20">
        <v>1712.0</v>
      </c>
      <c r="F131" s="13">
        <v>652.0</v>
      </c>
      <c r="G131" s="13">
        <v>516.0</v>
      </c>
      <c r="H131" s="9" t="s">
        <v>501</v>
      </c>
      <c r="I131" s="9">
        <v>1.15</v>
      </c>
      <c r="J131" s="18">
        <f t="shared" si="16"/>
        <v>1968.8</v>
      </c>
      <c r="K131" s="24">
        <v>0.11</v>
      </c>
      <c r="L131" s="10">
        <f t="shared" si="2"/>
        <v>56.76</v>
      </c>
      <c r="M131" s="9" t="s">
        <v>502</v>
      </c>
    </row>
    <row r="132">
      <c r="A132" s="9" t="s">
        <v>193</v>
      </c>
      <c r="B132" s="7">
        <v>41472.0</v>
      </c>
      <c r="C132" s="9" t="s">
        <v>487</v>
      </c>
      <c r="D132" s="13">
        <v>526.0</v>
      </c>
      <c r="E132" s="20">
        <v>1712.0</v>
      </c>
      <c r="F132" s="13">
        <v>652.0</v>
      </c>
      <c r="G132" s="13">
        <v>516.0</v>
      </c>
      <c r="H132" s="9" t="s">
        <v>503</v>
      </c>
      <c r="I132" s="9">
        <v>1.2</v>
      </c>
      <c r="J132" s="18">
        <f t="shared" si="16"/>
        <v>2054.4</v>
      </c>
      <c r="K132" s="24">
        <v>0.14</v>
      </c>
      <c r="L132" s="10">
        <f t="shared" si="2"/>
        <v>72.24</v>
      </c>
      <c r="M132" s="9" t="s">
        <v>502</v>
      </c>
    </row>
    <row r="133">
      <c r="A133" s="9" t="s">
        <v>193</v>
      </c>
      <c r="B133" s="7">
        <v>41472.0</v>
      </c>
      <c r="C133" s="9" t="s">
        <v>487</v>
      </c>
      <c r="D133" s="13">
        <v>526.0</v>
      </c>
      <c r="E133" s="20">
        <v>1712.0</v>
      </c>
      <c r="F133" s="13">
        <v>652.0</v>
      </c>
      <c r="G133" s="13">
        <v>516.0</v>
      </c>
      <c r="H133" s="9" t="s">
        <v>504</v>
      </c>
      <c r="I133" s="9">
        <v>1.25</v>
      </c>
      <c r="J133" s="18">
        <f t="shared" si="16"/>
        <v>2140</v>
      </c>
      <c r="K133" s="24">
        <v>0.17</v>
      </c>
      <c r="L133" s="10">
        <f t="shared" si="2"/>
        <v>87.72</v>
      </c>
      <c r="M133" s="9" t="s">
        <v>502</v>
      </c>
    </row>
    <row r="134">
      <c r="A134" s="9" t="s">
        <v>193</v>
      </c>
      <c r="B134" s="7">
        <v>41472.0</v>
      </c>
      <c r="C134" s="9" t="s">
        <v>487</v>
      </c>
      <c r="D134" s="13">
        <v>526.0</v>
      </c>
      <c r="E134" s="20">
        <v>1712.0</v>
      </c>
      <c r="F134" s="13">
        <v>652.0</v>
      </c>
      <c r="G134" s="13">
        <v>516.0</v>
      </c>
      <c r="H134" s="9" t="s">
        <v>505</v>
      </c>
      <c r="I134" s="9">
        <v>1.3</v>
      </c>
      <c r="J134" s="18">
        <f t="shared" si="16"/>
        <v>2225.6</v>
      </c>
      <c r="K134" s="24">
        <v>0.11</v>
      </c>
      <c r="L134" s="10">
        <f t="shared" si="2"/>
        <v>56.76</v>
      </c>
      <c r="M134" s="9" t="s">
        <v>502</v>
      </c>
    </row>
    <row r="135">
      <c r="A135" s="9" t="s">
        <v>193</v>
      </c>
      <c r="B135" s="7">
        <v>41472.0</v>
      </c>
      <c r="C135" s="9" t="s">
        <v>487</v>
      </c>
      <c r="D135" s="13">
        <v>526.0</v>
      </c>
      <c r="E135" s="20">
        <v>1712.0</v>
      </c>
      <c r="F135" s="13">
        <v>652.0</v>
      </c>
      <c r="G135" s="13">
        <v>516.0</v>
      </c>
      <c r="H135" s="9" t="s">
        <v>506</v>
      </c>
      <c r="I135" s="9">
        <v>1.4</v>
      </c>
      <c r="J135" s="18">
        <f t="shared" si="16"/>
        <v>2396.8</v>
      </c>
      <c r="K135" s="24">
        <v>0.09</v>
      </c>
      <c r="L135" s="10">
        <f t="shared" si="2"/>
        <v>46.44</v>
      </c>
      <c r="M135" s="9" t="s">
        <v>502</v>
      </c>
    </row>
    <row r="136">
      <c r="A136" s="9" t="s">
        <v>193</v>
      </c>
      <c r="B136" s="7">
        <v>41472.0</v>
      </c>
      <c r="C136" s="9" t="s">
        <v>487</v>
      </c>
      <c r="D136" s="13">
        <v>526.0</v>
      </c>
      <c r="E136" s="20">
        <v>1712.0</v>
      </c>
      <c r="F136" s="13">
        <v>652.0</v>
      </c>
      <c r="G136" s="13">
        <v>516.0</v>
      </c>
      <c r="H136" s="9" t="s">
        <v>507</v>
      </c>
      <c r="I136" s="9" t="s">
        <v>508</v>
      </c>
      <c r="J136" s="20" t="s">
        <v>508</v>
      </c>
      <c r="K136" s="24">
        <v>0.26</v>
      </c>
      <c r="L136" s="10">
        <f t="shared" si="2"/>
        <v>134.16</v>
      </c>
      <c r="M136" s="9" t="s">
        <v>502</v>
      </c>
    </row>
    <row r="137">
      <c r="A137" s="9" t="s">
        <v>194</v>
      </c>
      <c r="B137" s="7">
        <v>41458.0</v>
      </c>
      <c r="C137" s="9" t="s">
        <v>487</v>
      </c>
      <c r="D137" s="13">
        <v>538.0</v>
      </c>
      <c r="E137" s="20">
        <v>1610.0</v>
      </c>
      <c r="F137" s="13">
        <v>679.0</v>
      </c>
      <c r="G137" s="13">
        <v>536.0</v>
      </c>
      <c r="H137" s="9" t="s">
        <v>496</v>
      </c>
      <c r="I137" s="9">
        <v>1.0</v>
      </c>
      <c r="J137" s="18">
        <f t="shared" ref="J137:J144" si="17">E137*I137*IF(K137&lt;=0,0,1)</f>
        <v>1610</v>
      </c>
      <c r="K137" s="24">
        <v>1.0</v>
      </c>
      <c r="L137" s="10">
        <f t="shared" si="2"/>
        <v>536</v>
      </c>
      <c r="M137" s="9" t="s">
        <v>497</v>
      </c>
    </row>
    <row r="138">
      <c r="A138" s="9" t="s">
        <v>194</v>
      </c>
      <c r="B138" s="7">
        <v>41458.0</v>
      </c>
      <c r="C138" s="9" t="s">
        <v>487</v>
      </c>
      <c r="D138" s="13">
        <v>538.0</v>
      </c>
      <c r="E138" s="20">
        <v>1610.0</v>
      </c>
      <c r="F138" s="13">
        <v>679.0</v>
      </c>
      <c r="G138" s="13">
        <v>536.0</v>
      </c>
      <c r="H138" s="9" t="s">
        <v>498</v>
      </c>
      <c r="I138" s="9">
        <v>1.049</v>
      </c>
      <c r="J138" s="18">
        <f t="shared" si="17"/>
        <v>1688.89</v>
      </c>
      <c r="K138" s="24">
        <v>0.06</v>
      </c>
      <c r="L138" s="10">
        <f t="shared" si="2"/>
        <v>32.16</v>
      </c>
      <c r="M138" s="9" t="s">
        <v>499</v>
      </c>
    </row>
    <row r="139">
      <c r="A139" s="9" t="s">
        <v>194</v>
      </c>
      <c r="B139" s="7">
        <v>41458.0</v>
      </c>
      <c r="C139" s="9" t="s">
        <v>487</v>
      </c>
      <c r="D139" s="13">
        <v>538.0</v>
      </c>
      <c r="E139" s="20">
        <v>1610.0</v>
      </c>
      <c r="F139" s="13">
        <v>679.0</v>
      </c>
      <c r="G139" s="13">
        <v>536.0</v>
      </c>
      <c r="H139" s="9" t="s">
        <v>500</v>
      </c>
      <c r="I139" s="9">
        <v>1.1</v>
      </c>
      <c r="J139" s="18">
        <f t="shared" si="17"/>
        <v>1771</v>
      </c>
      <c r="K139" s="24">
        <v>0.06</v>
      </c>
      <c r="L139" s="10">
        <f t="shared" si="2"/>
        <v>32.16</v>
      </c>
      <c r="M139" s="9" t="s">
        <v>499</v>
      </c>
    </row>
    <row r="140">
      <c r="A140" s="9" t="s">
        <v>194</v>
      </c>
      <c r="B140" s="7">
        <v>41458.0</v>
      </c>
      <c r="C140" s="9" t="s">
        <v>487</v>
      </c>
      <c r="D140" s="13">
        <v>538.0</v>
      </c>
      <c r="E140" s="20">
        <v>1610.0</v>
      </c>
      <c r="F140" s="13">
        <v>679.0</v>
      </c>
      <c r="G140" s="13">
        <v>536.0</v>
      </c>
      <c r="H140" s="9" t="s">
        <v>501</v>
      </c>
      <c r="I140" s="9">
        <v>1.15</v>
      </c>
      <c r="J140" s="18">
        <f t="shared" si="17"/>
        <v>1851.5</v>
      </c>
      <c r="K140" s="24">
        <v>0.11</v>
      </c>
      <c r="L140" s="10">
        <f t="shared" si="2"/>
        <v>58.96</v>
      </c>
      <c r="M140" s="9" t="s">
        <v>502</v>
      </c>
    </row>
    <row r="141">
      <c r="A141" s="9" t="s">
        <v>194</v>
      </c>
      <c r="B141" s="7">
        <v>41458.0</v>
      </c>
      <c r="C141" s="9" t="s">
        <v>487</v>
      </c>
      <c r="D141" s="13">
        <v>538.0</v>
      </c>
      <c r="E141" s="20">
        <v>1610.0</v>
      </c>
      <c r="F141" s="13">
        <v>679.0</v>
      </c>
      <c r="G141" s="13">
        <v>536.0</v>
      </c>
      <c r="H141" s="9" t="s">
        <v>503</v>
      </c>
      <c r="I141" s="9">
        <v>1.2</v>
      </c>
      <c r="J141" s="18">
        <f t="shared" si="17"/>
        <v>1932</v>
      </c>
      <c r="K141" s="24">
        <v>0.14</v>
      </c>
      <c r="L141" s="10">
        <f t="shared" si="2"/>
        <v>75.04</v>
      </c>
      <c r="M141" s="9" t="s">
        <v>502</v>
      </c>
    </row>
    <row r="142">
      <c r="A142" s="9" t="s">
        <v>194</v>
      </c>
      <c r="B142" s="7">
        <v>41458.0</v>
      </c>
      <c r="C142" s="9" t="s">
        <v>487</v>
      </c>
      <c r="D142" s="13">
        <v>538.0</v>
      </c>
      <c r="E142" s="20">
        <v>1610.0</v>
      </c>
      <c r="F142" s="13">
        <v>679.0</v>
      </c>
      <c r="G142" s="13">
        <v>536.0</v>
      </c>
      <c r="H142" s="9" t="s">
        <v>504</v>
      </c>
      <c r="I142" s="9">
        <v>1.25</v>
      </c>
      <c r="J142" s="18">
        <f t="shared" si="17"/>
        <v>2012.5</v>
      </c>
      <c r="K142" s="24">
        <v>0.17</v>
      </c>
      <c r="L142" s="10">
        <f t="shared" si="2"/>
        <v>91.12</v>
      </c>
      <c r="M142" s="9" t="s">
        <v>502</v>
      </c>
    </row>
    <row r="143">
      <c r="A143" s="9" t="s">
        <v>194</v>
      </c>
      <c r="B143" s="7">
        <v>41458.0</v>
      </c>
      <c r="C143" s="9" t="s">
        <v>487</v>
      </c>
      <c r="D143" s="13">
        <v>538.0</v>
      </c>
      <c r="E143" s="20">
        <v>1610.0</v>
      </c>
      <c r="F143" s="13">
        <v>679.0</v>
      </c>
      <c r="G143" s="13">
        <v>536.0</v>
      </c>
      <c r="H143" s="9" t="s">
        <v>505</v>
      </c>
      <c r="I143" s="9">
        <v>1.3</v>
      </c>
      <c r="J143" s="18">
        <f t="shared" si="17"/>
        <v>2093</v>
      </c>
      <c r="K143" s="24">
        <v>0.11</v>
      </c>
      <c r="L143" s="10">
        <f t="shared" si="2"/>
        <v>58.96</v>
      </c>
      <c r="M143" s="9" t="s">
        <v>502</v>
      </c>
    </row>
    <row r="144">
      <c r="A144" s="9" t="s">
        <v>194</v>
      </c>
      <c r="B144" s="7">
        <v>41458.0</v>
      </c>
      <c r="C144" s="9" t="s">
        <v>487</v>
      </c>
      <c r="D144" s="13">
        <v>538.0</v>
      </c>
      <c r="E144" s="20">
        <v>1610.0</v>
      </c>
      <c r="F144" s="13">
        <v>679.0</v>
      </c>
      <c r="G144" s="13">
        <v>536.0</v>
      </c>
      <c r="H144" s="9" t="s">
        <v>506</v>
      </c>
      <c r="I144" s="9">
        <v>1.4</v>
      </c>
      <c r="J144" s="18">
        <f t="shared" si="17"/>
        <v>2254</v>
      </c>
      <c r="K144" s="24">
        <v>0.09</v>
      </c>
      <c r="L144" s="10">
        <f t="shared" si="2"/>
        <v>48.24</v>
      </c>
      <c r="M144" s="9" t="s">
        <v>502</v>
      </c>
    </row>
    <row r="145">
      <c r="A145" s="9" t="s">
        <v>194</v>
      </c>
      <c r="B145" s="7">
        <v>41458.0</v>
      </c>
      <c r="C145" s="9" t="s">
        <v>487</v>
      </c>
      <c r="D145" s="13">
        <v>538.0</v>
      </c>
      <c r="E145" s="20">
        <v>1610.0</v>
      </c>
      <c r="F145" s="13">
        <v>679.0</v>
      </c>
      <c r="G145" s="13">
        <v>536.0</v>
      </c>
      <c r="H145" s="9" t="s">
        <v>507</v>
      </c>
      <c r="I145" s="9" t="s">
        <v>508</v>
      </c>
      <c r="J145" s="20" t="s">
        <v>508</v>
      </c>
      <c r="K145" s="24">
        <v>0.26</v>
      </c>
      <c r="L145" s="10">
        <f t="shared" si="2"/>
        <v>139.36</v>
      </c>
      <c r="M145" s="9" t="s">
        <v>502</v>
      </c>
    </row>
    <row r="146">
      <c r="A146" s="9" t="s">
        <v>195</v>
      </c>
      <c r="B146" s="7">
        <v>41444.0</v>
      </c>
      <c r="C146" s="9" t="s">
        <v>487</v>
      </c>
      <c r="D146" s="13">
        <v>554.0</v>
      </c>
      <c r="E146" s="20">
        <v>1712.0</v>
      </c>
      <c r="F146" s="13">
        <v>647.0</v>
      </c>
      <c r="G146" s="13">
        <v>534.0</v>
      </c>
      <c r="H146" s="9" t="s">
        <v>496</v>
      </c>
      <c r="I146" s="9">
        <v>1.0</v>
      </c>
      <c r="J146" s="18">
        <f t="shared" ref="J146:J153" si="18">E146*I146*IF(K146&lt;=0,0,1)</f>
        <v>1712</v>
      </c>
      <c r="K146" s="24">
        <v>1.0</v>
      </c>
      <c r="L146" s="10">
        <f t="shared" si="2"/>
        <v>534</v>
      </c>
      <c r="M146" s="9" t="s">
        <v>497</v>
      </c>
    </row>
    <row r="147">
      <c r="A147" s="9" t="s">
        <v>195</v>
      </c>
      <c r="B147" s="7">
        <v>41444.0</v>
      </c>
      <c r="C147" s="9" t="s">
        <v>487</v>
      </c>
      <c r="D147" s="13">
        <v>554.0</v>
      </c>
      <c r="E147" s="20">
        <v>1712.0</v>
      </c>
      <c r="F147" s="13">
        <v>647.0</v>
      </c>
      <c r="G147" s="13">
        <v>534.0</v>
      </c>
      <c r="H147" s="9" t="s">
        <v>498</v>
      </c>
      <c r="I147" s="9">
        <v>1.049</v>
      </c>
      <c r="J147" s="18">
        <f t="shared" si="18"/>
        <v>1795.888</v>
      </c>
      <c r="K147" s="24">
        <v>0.06</v>
      </c>
      <c r="L147" s="10">
        <f t="shared" si="2"/>
        <v>32.04</v>
      </c>
      <c r="M147" s="9" t="s">
        <v>499</v>
      </c>
    </row>
    <row r="148">
      <c r="A148" s="9" t="s">
        <v>195</v>
      </c>
      <c r="B148" s="7">
        <v>41444.0</v>
      </c>
      <c r="C148" s="9" t="s">
        <v>487</v>
      </c>
      <c r="D148" s="13">
        <v>554.0</v>
      </c>
      <c r="E148" s="20">
        <v>1712.0</v>
      </c>
      <c r="F148" s="13">
        <v>647.0</v>
      </c>
      <c r="G148" s="13">
        <v>534.0</v>
      </c>
      <c r="H148" s="9" t="s">
        <v>500</v>
      </c>
      <c r="I148" s="9">
        <v>1.1</v>
      </c>
      <c r="J148" s="18">
        <f t="shared" si="18"/>
        <v>1883.2</v>
      </c>
      <c r="K148" s="24">
        <v>0.06</v>
      </c>
      <c r="L148" s="10">
        <f t="shared" si="2"/>
        <v>32.04</v>
      </c>
      <c r="M148" s="9" t="s">
        <v>499</v>
      </c>
    </row>
    <row r="149">
      <c r="A149" s="9" t="s">
        <v>195</v>
      </c>
      <c r="B149" s="7">
        <v>41444.0</v>
      </c>
      <c r="C149" s="9" t="s">
        <v>487</v>
      </c>
      <c r="D149" s="13">
        <v>554.0</v>
      </c>
      <c r="E149" s="20">
        <v>1712.0</v>
      </c>
      <c r="F149" s="13">
        <v>647.0</v>
      </c>
      <c r="G149" s="13">
        <v>534.0</v>
      </c>
      <c r="H149" s="9" t="s">
        <v>501</v>
      </c>
      <c r="I149" s="9">
        <v>1.15</v>
      </c>
      <c r="J149" s="18">
        <f t="shared" si="18"/>
        <v>1968.8</v>
      </c>
      <c r="K149" s="24">
        <v>0.11</v>
      </c>
      <c r="L149" s="10">
        <f t="shared" si="2"/>
        <v>58.74</v>
      </c>
      <c r="M149" s="9" t="s">
        <v>502</v>
      </c>
    </row>
    <row r="150">
      <c r="A150" s="9" t="s">
        <v>195</v>
      </c>
      <c r="B150" s="7">
        <v>41444.0</v>
      </c>
      <c r="C150" s="9" t="s">
        <v>487</v>
      </c>
      <c r="D150" s="13">
        <v>554.0</v>
      </c>
      <c r="E150" s="20">
        <v>1712.0</v>
      </c>
      <c r="F150" s="13">
        <v>647.0</v>
      </c>
      <c r="G150" s="13">
        <v>534.0</v>
      </c>
      <c r="H150" s="9" t="s">
        <v>503</v>
      </c>
      <c r="I150" s="9">
        <v>1.2</v>
      </c>
      <c r="J150" s="18">
        <f t="shared" si="18"/>
        <v>2054.4</v>
      </c>
      <c r="K150" s="24">
        <v>0.14</v>
      </c>
      <c r="L150" s="10">
        <f t="shared" si="2"/>
        <v>74.76</v>
      </c>
      <c r="M150" s="9" t="s">
        <v>502</v>
      </c>
    </row>
    <row r="151">
      <c r="A151" s="9" t="s">
        <v>195</v>
      </c>
      <c r="B151" s="7">
        <v>41444.0</v>
      </c>
      <c r="C151" s="9" t="s">
        <v>487</v>
      </c>
      <c r="D151" s="13">
        <v>554.0</v>
      </c>
      <c r="E151" s="20">
        <v>1712.0</v>
      </c>
      <c r="F151" s="13">
        <v>647.0</v>
      </c>
      <c r="G151" s="13">
        <v>534.0</v>
      </c>
      <c r="H151" s="9" t="s">
        <v>504</v>
      </c>
      <c r="I151" s="9">
        <v>1.25</v>
      </c>
      <c r="J151" s="18">
        <f t="shared" si="18"/>
        <v>2140</v>
      </c>
      <c r="K151" s="24">
        <v>0.17</v>
      </c>
      <c r="L151" s="10">
        <f t="shared" si="2"/>
        <v>90.78</v>
      </c>
      <c r="M151" s="9" t="s">
        <v>502</v>
      </c>
    </row>
    <row r="152">
      <c r="A152" s="9" t="s">
        <v>195</v>
      </c>
      <c r="B152" s="7">
        <v>41444.0</v>
      </c>
      <c r="C152" s="9" t="s">
        <v>487</v>
      </c>
      <c r="D152" s="13">
        <v>554.0</v>
      </c>
      <c r="E152" s="20">
        <v>1712.0</v>
      </c>
      <c r="F152" s="13">
        <v>647.0</v>
      </c>
      <c r="G152" s="13">
        <v>534.0</v>
      </c>
      <c r="H152" s="9" t="s">
        <v>505</v>
      </c>
      <c r="I152" s="9">
        <v>1.3</v>
      </c>
      <c r="J152" s="18">
        <f t="shared" si="18"/>
        <v>2225.6</v>
      </c>
      <c r="K152" s="24">
        <v>0.11</v>
      </c>
      <c r="L152" s="10">
        <f t="shared" si="2"/>
        <v>58.74</v>
      </c>
      <c r="M152" s="9" t="s">
        <v>502</v>
      </c>
    </row>
    <row r="153">
      <c r="A153" s="9" t="s">
        <v>195</v>
      </c>
      <c r="B153" s="7">
        <v>41444.0</v>
      </c>
      <c r="C153" s="9" t="s">
        <v>487</v>
      </c>
      <c r="D153" s="13">
        <v>554.0</v>
      </c>
      <c r="E153" s="20">
        <v>1712.0</v>
      </c>
      <c r="F153" s="13">
        <v>647.0</v>
      </c>
      <c r="G153" s="13">
        <v>534.0</v>
      </c>
      <c r="H153" s="9" t="s">
        <v>506</v>
      </c>
      <c r="I153" s="9">
        <v>1.4</v>
      </c>
      <c r="J153" s="18">
        <f t="shared" si="18"/>
        <v>2396.8</v>
      </c>
      <c r="K153" s="24">
        <v>0.09</v>
      </c>
      <c r="L153" s="10">
        <f t="shared" si="2"/>
        <v>48.06</v>
      </c>
      <c r="M153" s="9" t="s">
        <v>502</v>
      </c>
    </row>
    <row r="154">
      <c r="A154" s="9" t="s">
        <v>195</v>
      </c>
      <c r="B154" s="7">
        <v>41444.0</v>
      </c>
      <c r="C154" s="9" t="s">
        <v>487</v>
      </c>
      <c r="D154" s="13">
        <v>554.0</v>
      </c>
      <c r="E154" s="20">
        <v>1712.0</v>
      </c>
      <c r="F154" s="13">
        <v>647.0</v>
      </c>
      <c r="G154" s="13">
        <v>534.0</v>
      </c>
      <c r="H154" s="9" t="s">
        <v>507</v>
      </c>
      <c r="I154" s="9" t="s">
        <v>508</v>
      </c>
      <c r="J154" s="20" t="s">
        <v>508</v>
      </c>
      <c r="K154" s="24">
        <v>0.26</v>
      </c>
      <c r="L154" s="10">
        <f t="shared" si="2"/>
        <v>138.84</v>
      </c>
      <c r="M154" s="9" t="s">
        <v>502</v>
      </c>
    </row>
    <row r="155">
      <c r="A155" s="9" t="s">
        <v>196</v>
      </c>
      <c r="B155" s="7">
        <v>41430.0</v>
      </c>
      <c r="C155" s="9" t="s">
        <v>487</v>
      </c>
      <c r="D155" s="13">
        <v>511.0</v>
      </c>
      <c r="E155" s="20">
        <v>1701.0</v>
      </c>
      <c r="F155" s="13">
        <v>616.0</v>
      </c>
      <c r="G155" s="13">
        <v>479.0</v>
      </c>
      <c r="H155" s="9" t="s">
        <v>496</v>
      </c>
      <c r="I155" s="9">
        <v>1.0</v>
      </c>
      <c r="J155" s="18">
        <f t="shared" ref="J155:J162" si="19">E155*I155*IF(K155&lt;=0,0,1)</f>
        <v>1701</v>
      </c>
      <c r="K155" s="24">
        <v>1.0</v>
      </c>
      <c r="L155" s="10">
        <f t="shared" si="2"/>
        <v>479</v>
      </c>
      <c r="M155" s="9" t="s">
        <v>497</v>
      </c>
    </row>
    <row r="156">
      <c r="A156" s="9" t="s">
        <v>196</v>
      </c>
      <c r="B156" s="7">
        <v>41430.0</v>
      </c>
      <c r="C156" s="9" t="s">
        <v>487</v>
      </c>
      <c r="D156" s="13">
        <v>511.0</v>
      </c>
      <c r="E156" s="20">
        <v>1701.0</v>
      </c>
      <c r="F156" s="13">
        <v>616.0</v>
      </c>
      <c r="G156" s="13">
        <v>479.0</v>
      </c>
      <c r="H156" s="9" t="s">
        <v>498</v>
      </c>
      <c r="I156" s="9">
        <v>1.049</v>
      </c>
      <c r="J156" s="18">
        <f t="shared" si="19"/>
        <v>1784.349</v>
      </c>
      <c r="K156" s="24">
        <v>0.06</v>
      </c>
      <c r="L156" s="10">
        <f t="shared" si="2"/>
        <v>28.74</v>
      </c>
      <c r="M156" s="9" t="s">
        <v>499</v>
      </c>
    </row>
    <row r="157">
      <c r="A157" s="9" t="s">
        <v>196</v>
      </c>
      <c r="B157" s="7">
        <v>41430.0</v>
      </c>
      <c r="C157" s="9" t="s">
        <v>487</v>
      </c>
      <c r="D157" s="13">
        <v>511.0</v>
      </c>
      <c r="E157" s="20">
        <v>1701.0</v>
      </c>
      <c r="F157" s="13">
        <v>616.0</v>
      </c>
      <c r="G157" s="13">
        <v>479.0</v>
      </c>
      <c r="H157" s="9" t="s">
        <v>500</v>
      </c>
      <c r="I157" s="9">
        <v>1.1</v>
      </c>
      <c r="J157" s="18">
        <f t="shared" si="19"/>
        <v>1871.1</v>
      </c>
      <c r="K157" s="24">
        <v>0.06</v>
      </c>
      <c r="L157" s="10">
        <f t="shared" si="2"/>
        <v>28.74</v>
      </c>
      <c r="M157" s="9" t="s">
        <v>499</v>
      </c>
    </row>
    <row r="158">
      <c r="A158" s="9" t="s">
        <v>196</v>
      </c>
      <c r="B158" s="7">
        <v>41430.0</v>
      </c>
      <c r="C158" s="9" t="s">
        <v>487</v>
      </c>
      <c r="D158" s="13">
        <v>511.0</v>
      </c>
      <c r="E158" s="20">
        <v>1701.0</v>
      </c>
      <c r="F158" s="13">
        <v>616.0</v>
      </c>
      <c r="G158" s="13">
        <v>479.0</v>
      </c>
      <c r="H158" s="9" t="s">
        <v>501</v>
      </c>
      <c r="I158" s="9">
        <v>1.15</v>
      </c>
      <c r="J158" s="18">
        <f t="shared" si="19"/>
        <v>1956.15</v>
      </c>
      <c r="K158" s="24">
        <v>0.11</v>
      </c>
      <c r="L158" s="10">
        <f t="shared" si="2"/>
        <v>52.69</v>
      </c>
      <c r="M158" s="9" t="s">
        <v>502</v>
      </c>
    </row>
    <row r="159">
      <c r="A159" s="9" t="s">
        <v>196</v>
      </c>
      <c r="B159" s="7">
        <v>41430.0</v>
      </c>
      <c r="C159" s="9" t="s">
        <v>487</v>
      </c>
      <c r="D159" s="13">
        <v>511.0</v>
      </c>
      <c r="E159" s="20">
        <v>1701.0</v>
      </c>
      <c r="F159" s="13">
        <v>616.0</v>
      </c>
      <c r="G159" s="13">
        <v>479.0</v>
      </c>
      <c r="H159" s="9" t="s">
        <v>503</v>
      </c>
      <c r="I159" s="9">
        <v>1.2</v>
      </c>
      <c r="J159" s="18">
        <f t="shared" si="19"/>
        <v>2041.2</v>
      </c>
      <c r="K159" s="24">
        <v>0.14</v>
      </c>
      <c r="L159" s="10">
        <f t="shared" si="2"/>
        <v>67.06</v>
      </c>
      <c r="M159" s="9" t="s">
        <v>502</v>
      </c>
    </row>
    <row r="160">
      <c r="A160" s="9" t="s">
        <v>196</v>
      </c>
      <c r="B160" s="7">
        <v>41430.0</v>
      </c>
      <c r="C160" s="9" t="s">
        <v>487</v>
      </c>
      <c r="D160" s="13">
        <v>511.0</v>
      </c>
      <c r="E160" s="20">
        <v>1701.0</v>
      </c>
      <c r="F160" s="13">
        <v>616.0</v>
      </c>
      <c r="G160" s="13">
        <v>479.0</v>
      </c>
      <c r="H160" s="9" t="s">
        <v>504</v>
      </c>
      <c r="I160" s="9">
        <v>1.25</v>
      </c>
      <c r="J160" s="18">
        <f t="shared" si="19"/>
        <v>2126.25</v>
      </c>
      <c r="K160" s="24">
        <v>0.17</v>
      </c>
      <c r="L160" s="10">
        <f t="shared" si="2"/>
        <v>81.43</v>
      </c>
      <c r="M160" s="9" t="s">
        <v>502</v>
      </c>
    </row>
    <row r="161">
      <c r="A161" s="9" t="s">
        <v>196</v>
      </c>
      <c r="B161" s="7">
        <v>41430.0</v>
      </c>
      <c r="C161" s="9" t="s">
        <v>487</v>
      </c>
      <c r="D161" s="13">
        <v>511.0</v>
      </c>
      <c r="E161" s="20">
        <v>1701.0</v>
      </c>
      <c r="F161" s="13">
        <v>616.0</v>
      </c>
      <c r="G161" s="13">
        <v>479.0</v>
      </c>
      <c r="H161" s="9" t="s">
        <v>505</v>
      </c>
      <c r="I161" s="9">
        <v>1.3</v>
      </c>
      <c r="J161" s="18">
        <f t="shared" si="19"/>
        <v>2211.3</v>
      </c>
      <c r="K161" s="24">
        <v>0.11</v>
      </c>
      <c r="L161" s="10">
        <f t="shared" si="2"/>
        <v>52.69</v>
      </c>
      <c r="M161" s="9" t="s">
        <v>502</v>
      </c>
    </row>
    <row r="162">
      <c r="A162" s="9" t="s">
        <v>196</v>
      </c>
      <c r="B162" s="7">
        <v>41430.0</v>
      </c>
      <c r="C162" s="9" t="s">
        <v>487</v>
      </c>
      <c r="D162" s="13">
        <v>511.0</v>
      </c>
      <c r="E162" s="20">
        <v>1701.0</v>
      </c>
      <c r="F162" s="13">
        <v>616.0</v>
      </c>
      <c r="G162" s="13">
        <v>479.0</v>
      </c>
      <c r="H162" s="9" t="s">
        <v>506</v>
      </c>
      <c r="I162" s="9">
        <v>1.4</v>
      </c>
      <c r="J162" s="18">
        <f t="shared" si="19"/>
        <v>2381.4</v>
      </c>
      <c r="K162" s="24">
        <v>0.09</v>
      </c>
      <c r="L162" s="10">
        <f t="shared" si="2"/>
        <v>43.11</v>
      </c>
      <c r="M162" s="9" t="s">
        <v>502</v>
      </c>
    </row>
    <row r="163">
      <c r="A163" s="9" t="s">
        <v>196</v>
      </c>
      <c r="B163" s="7">
        <v>41430.0</v>
      </c>
      <c r="C163" s="9" t="s">
        <v>487</v>
      </c>
      <c r="D163" s="13">
        <v>511.0</v>
      </c>
      <c r="E163" s="20">
        <v>1701.0</v>
      </c>
      <c r="F163" s="13">
        <v>616.0</v>
      </c>
      <c r="G163" s="13">
        <v>479.0</v>
      </c>
      <c r="H163" s="9" t="s">
        <v>507</v>
      </c>
      <c r="I163" s="9" t="s">
        <v>508</v>
      </c>
      <c r="J163" s="20" t="s">
        <v>508</v>
      </c>
      <c r="K163" s="24">
        <v>0.26</v>
      </c>
      <c r="L163" s="10">
        <f t="shared" si="2"/>
        <v>124.54</v>
      </c>
      <c r="M163" s="9" t="s">
        <v>502</v>
      </c>
    </row>
    <row r="164">
      <c r="A164" s="9" t="s">
        <v>191</v>
      </c>
      <c r="B164" s="7">
        <v>41507.0</v>
      </c>
      <c r="C164" s="9" t="s">
        <v>488</v>
      </c>
      <c r="D164" s="13">
        <v>263.0</v>
      </c>
      <c r="E164" s="20">
        <v>71001.0</v>
      </c>
      <c r="F164" s="13">
        <v>385.0</v>
      </c>
      <c r="G164" s="13">
        <v>257.0</v>
      </c>
      <c r="H164" s="9" t="s">
        <v>496</v>
      </c>
      <c r="I164" s="9">
        <v>1.0</v>
      </c>
      <c r="J164" s="18">
        <f t="shared" ref="J164:J171" si="20">E164*I164*IF(K164&lt;=0,0,1)</f>
        <v>71001</v>
      </c>
      <c r="K164" s="24">
        <v>1.0</v>
      </c>
      <c r="L164" s="10">
        <f t="shared" si="2"/>
        <v>257</v>
      </c>
      <c r="M164" s="9" t="s">
        <v>497</v>
      </c>
    </row>
    <row r="165">
      <c r="A165" s="9" t="s">
        <v>191</v>
      </c>
      <c r="B165" s="7">
        <v>41507.0</v>
      </c>
      <c r="C165" s="9" t="s">
        <v>488</v>
      </c>
      <c r="D165" s="13">
        <v>263.0</v>
      </c>
      <c r="E165" s="20">
        <v>71001.0</v>
      </c>
      <c r="F165" s="13">
        <v>385.0</v>
      </c>
      <c r="G165" s="13">
        <v>257.0</v>
      </c>
      <c r="H165" s="9" t="s">
        <v>498</v>
      </c>
      <c r="I165" s="9">
        <v>1.049</v>
      </c>
      <c r="J165" s="18">
        <f t="shared" si="20"/>
        <v>74480.049</v>
      </c>
      <c r="K165" s="24">
        <v>0.72</v>
      </c>
      <c r="L165" s="10">
        <f t="shared" si="2"/>
        <v>185.04</v>
      </c>
      <c r="M165" s="9" t="s">
        <v>499</v>
      </c>
    </row>
    <row r="166">
      <c r="A166" s="9" t="s">
        <v>191</v>
      </c>
      <c r="B166" s="7">
        <v>41507.0</v>
      </c>
      <c r="C166" s="9" t="s">
        <v>488</v>
      </c>
      <c r="D166" s="13">
        <v>263.0</v>
      </c>
      <c r="E166" s="20">
        <v>71001.0</v>
      </c>
      <c r="F166" s="13">
        <v>385.0</v>
      </c>
      <c r="G166" s="13">
        <v>257.0</v>
      </c>
      <c r="H166" s="9" t="s">
        <v>500</v>
      </c>
      <c r="I166" s="9">
        <v>1.1</v>
      </c>
      <c r="J166" s="18">
        <f t="shared" si="20"/>
        <v>78101.1</v>
      </c>
      <c r="K166" s="24">
        <v>0.24</v>
      </c>
      <c r="L166" s="10">
        <f t="shared" si="2"/>
        <v>61.68</v>
      </c>
      <c r="M166" s="9" t="s">
        <v>499</v>
      </c>
    </row>
    <row r="167">
      <c r="A167" s="9" t="s">
        <v>191</v>
      </c>
      <c r="B167" s="7">
        <v>41507.0</v>
      </c>
      <c r="C167" s="9" t="s">
        <v>488</v>
      </c>
      <c r="D167" s="13">
        <v>263.0</v>
      </c>
      <c r="E167" s="20">
        <v>71001.0</v>
      </c>
      <c r="F167" s="13">
        <v>385.0</v>
      </c>
      <c r="G167" s="13">
        <v>257.0</v>
      </c>
      <c r="H167" s="9" t="s">
        <v>501</v>
      </c>
      <c r="I167" s="9">
        <v>1.15</v>
      </c>
      <c r="J167" s="18">
        <f t="shared" si="20"/>
        <v>81651.15</v>
      </c>
      <c r="K167" s="24">
        <v>0.03</v>
      </c>
      <c r="L167" s="10">
        <f t="shared" si="2"/>
        <v>7.71</v>
      </c>
      <c r="M167" s="9" t="s">
        <v>502</v>
      </c>
    </row>
    <row r="168">
      <c r="A168" s="9" t="s">
        <v>191</v>
      </c>
      <c r="B168" s="7">
        <v>41507.0</v>
      </c>
      <c r="C168" s="9" t="s">
        <v>488</v>
      </c>
      <c r="D168" s="13">
        <v>263.0</v>
      </c>
      <c r="E168" s="20">
        <v>71001.0</v>
      </c>
      <c r="F168" s="13">
        <v>385.0</v>
      </c>
      <c r="G168" s="13">
        <v>257.0</v>
      </c>
      <c r="H168" s="9" t="s">
        <v>503</v>
      </c>
      <c r="I168" s="9">
        <v>1.2</v>
      </c>
      <c r="J168" s="18">
        <f t="shared" si="20"/>
        <v>0</v>
      </c>
      <c r="K168" s="24">
        <v>0.0</v>
      </c>
      <c r="L168" s="10">
        <f t="shared" si="2"/>
        <v>0</v>
      </c>
      <c r="M168" s="9" t="s">
        <v>502</v>
      </c>
    </row>
    <row r="169">
      <c r="A169" s="9" t="s">
        <v>191</v>
      </c>
      <c r="B169" s="7">
        <v>41507.0</v>
      </c>
      <c r="C169" s="9" t="s">
        <v>488</v>
      </c>
      <c r="D169" s="13">
        <v>263.0</v>
      </c>
      <c r="E169" s="20">
        <v>71001.0</v>
      </c>
      <c r="F169" s="13">
        <v>385.0</v>
      </c>
      <c r="G169" s="13">
        <v>257.0</v>
      </c>
      <c r="H169" s="9" t="s">
        <v>504</v>
      </c>
      <c r="I169" s="9">
        <v>1.25</v>
      </c>
      <c r="J169" s="18">
        <f t="shared" si="20"/>
        <v>88751.25</v>
      </c>
      <c r="K169" s="24">
        <v>0.01</v>
      </c>
      <c r="L169" s="10">
        <f t="shared" si="2"/>
        <v>2.57</v>
      </c>
      <c r="M169" s="9" t="s">
        <v>502</v>
      </c>
    </row>
    <row r="170">
      <c r="A170" s="9" t="s">
        <v>191</v>
      </c>
      <c r="B170" s="7">
        <v>41507.0</v>
      </c>
      <c r="C170" s="9" t="s">
        <v>488</v>
      </c>
      <c r="D170" s="13">
        <v>263.0</v>
      </c>
      <c r="E170" s="20">
        <v>71001.0</v>
      </c>
      <c r="F170" s="13">
        <v>385.0</v>
      </c>
      <c r="G170" s="13">
        <v>257.0</v>
      </c>
      <c r="H170" s="9" t="s">
        <v>505</v>
      </c>
      <c r="I170" s="9">
        <v>1.3</v>
      </c>
      <c r="J170" s="18">
        <f t="shared" si="20"/>
        <v>0</v>
      </c>
      <c r="K170" s="24">
        <v>0.0</v>
      </c>
      <c r="L170" s="10">
        <f t="shared" si="2"/>
        <v>0</v>
      </c>
      <c r="M170" s="9" t="s">
        <v>502</v>
      </c>
    </row>
    <row r="171">
      <c r="A171" s="9" t="s">
        <v>191</v>
      </c>
      <c r="B171" s="7">
        <v>41507.0</v>
      </c>
      <c r="C171" s="9" t="s">
        <v>488</v>
      </c>
      <c r="D171" s="13">
        <v>263.0</v>
      </c>
      <c r="E171" s="20">
        <v>71001.0</v>
      </c>
      <c r="F171" s="13">
        <v>385.0</v>
      </c>
      <c r="G171" s="13">
        <v>257.0</v>
      </c>
      <c r="H171" s="9" t="s">
        <v>506</v>
      </c>
      <c r="I171" s="9">
        <v>1.4</v>
      </c>
      <c r="J171" s="18">
        <f t="shared" si="20"/>
        <v>0</v>
      </c>
      <c r="K171" s="24">
        <v>0.0</v>
      </c>
      <c r="L171" s="10">
        <f t="shared" si="2"/>
        <v>0</v>
      </c>
      <c r="M171" s="9" t="s">
        <v>502</v>
      </c>
    </row>
    <row r="172">
      <c r="A172" s="9" t="s">
        <v>191</v>
      </c>
      <c r="B172" s="7">
        <v>41507.0</v>
      </c>
      <c r="C172" s="9" t="s">
        <v>488</v>
      </c>
      <c r="D172" s="13">
        <v>263.0</v>
      </c>
      <c r="E172" s="20">
        <v>71001.0</v>
      </c>
      <c r="F172" s="13">
        <v>385.0</v>
      </c>
      <c r="G172" s="13">
        <v>257.0</v>
      </c>
      <c r="H172" s="9" t="s">
        <v>507</v>
      </c>
      <c r="I172" s="9" t="s">
        <v>508</v>
      </c>
      <c r="J172" s="20" t="s">
        <v>508</v>
      </c>
      <c r="K172" s="24">
        <v>0.0</v>
      </c>
      <c r="L172" s="10">
        <f t="shared" si="2"/>
        <v>0</v>
      </c>
      <c r="M172" s="9" t="s">
        <v>502</v>
      </c>
    </row>
    <row r="173">
      <c r="A173" s="9" t="s">
        <v>192</v>
      </c>
      <c r="B173" s="7">
        <v>41493.0</v>
      </c>
      <c r="C173" s="9" t="s">
        <v>488</v>
      </c>
      <c r="D173" s="13">
        <v>258.0</v>
      </c>
      <c r="E173" s="20">
        <v>68251.0</v>
      </c>
      <c r="F173" s="13">
        <v>364.0</v>
      </c>
      <c r="G173" s="13">
        <v>257.0</v>
      </c>
      <c r="H173" s="9" t="s">
        <v>496</v>
      </c>
      <c r="I173" s="9">
        <v>1.0</v>
      </c>
      <c r="J173" s="18">
        <f t="shared" ref="J173:J180" si="21">E173*I173*IF(K173&lt;=0,0,1)</f>
        <v>68251</v>
      </c>
      <c r="K173" s="24">
        <v>1.0</v>
      </c>
      <c r="L173" s="10">
        <f t="shared" si="2"/>
        <v>257</v>
      </c>
      <c r="M173" s="9" t="s">
        <v>497</v>
      </c>
    </row>
    <row r="174">
      <c r="A174" s="9" t="s">
        <v>192</v>
      </c>
      <c r="B174" s="7">
        <v>41493.0</v>
      </c>
      <c r="C174" s="9" t="s">
        <v>488</v>
      </c>
      <c r="D174" s="13">
        <v>258.0</v>
      </c>
      <c r="E174" s="20">
        <v>68251.0</v>
      </c>
      <c r="F174" s="13">
        <v>364.0</v>
      </c>
      <c r="G174" s="13">
        <v>257.0</v>
      </c>
      <c r="H174" s="9" t="s">
        <v>498</v>
      </c>
      <c r="I174" s="9">
        <v>1.049</v>
      </c>
      <c r="J174" s="18">
        <f t="shared" si="21"/>
        <v>71595.299</v>
      </c>
      <c r="K174" s="24">
        <v>0.72</v>
      </c>
      <c r="L174" s="10">
        <f t="shared" si="2"/>
        <v>185.04</v>
      </c>
      <c r="M174" s="9" t="s">
        <v>499</v>
      </c>
    </row>
    <row r="175">
      <c r="A175" s="9" t="s">
        <v>192</v>
      </c>
      <c r="B175" s="7">
        <v>41493.0</v>
      </c>
      <c r="C175" s="9" t="s">
        <v>488</v>
      </c>
      <c r="D175" s="13">
        <v>258.0</v>
      </c>
      <c r="E175" s="20">
        <v>68251.0</v>
      </c>
      <c r="F175" s="13">
        <v>364.0</v>
      </c>
      <c r="G175" s="13">
        <v>257.0</v>
      </c>
      <c r="H175" s="9" t="s">
        <v>500</v>
      </c>
      <c r="I175" s="9">
        <v>1.1</v>
      </c>
      <c r="J175" s="18">
        <f t="shared" si="21"/>
        <v>75076.1</v>
      </c>
      <c r="K175" s="24">
        <v>0.24</v>
      </c>
      <c r="L175" s="10">
        <f t="shared" si="2"/>
        <v>61.68</v>
      </c>
      <c r="M175" s="9" t="s">
        <v>499</v>
      </c>
    </row>
    <row r="176">
      <c r="A176" s="9" t="s">
        <v>192</v>
      </c>
      <c r="B176" s="7">
        <v>41493.0</v>
      </c>
      <c r="C176" s="9" t="s">
        <v>488</v>
      </c>
      <c r="D176" s="13">
        <v>258.0</v>
      </c>
      <c r="E176" s="20">
        <v>68251.0</v>
      </c>
      <c r="F176" s="13">
        <v>364.0</v>
      </c>
      <c r="G176" s="13">
        <v>257.0</v>
      </c>
      <c r="H176" s="9" t="s">
        <v>501</v>
      </c>
      <c r="I176" s="9">
        <v>1.15</v>
      </c>
      <c r="J176" s="18">
        <f t="shared" si="21"/>
        <v>78488.65</v>
      </c>
      <c r="K176" s="24">
        <v>0.03</v>
      </c>
      <c r="L176" s="10">
        <f t="shared" si="2"/>
        <v>7.71</v>
      </c>
      <c r="M176" s="9" t="s">
        <v>502</v>
      </c>
    </row>
    <row r="177">
      <c r="A177" s="9" t="s">
        <v>192</v>
      </c>
      <c r="B177" s="7">
        <v>41493.0</v>
      </c>
      <c r="C177" s="9" t="s">
        <v>488</v>
      </c>
      <c r="D177" s="13">
        <v>258.0</v>
      </c>
      <c r="E177" s="20">
        <v>68251.0</v>
      </c>
      <c r="F177" s="13">
        <v>364.0</v>
      </c>
      <c r="G177" s="13">
        <v>257.0</v>
      </c>
      <c r="H177" s="9" t="s">
        <v>503</v>
      </c>
      <c r="I177" s="9">
        <v>1.2</v>
      </c>
      <c r="J177" s="18">
        <f t="shared" si="21"/>
        <v>0</v>
      </c>
      <c r="K177" s="24">
        <v>0.0</v>
      </c>
      <c r="L177" s="10">
        <f t="shared" si="2"/>
        <v>0</v>
      </c>
      <c r="M177" s="9" t="s">
        <v>502</v>
      </c>
    </row>
    <row r="178">
      <c r="A178" s="9" t="s">
        <v>192</v>
      </c>
      <c r="B178" s="7">
        <v>41493.0</v>
      </c>
      <c r="C178" s="9" t="s">
        <v>488</v>
      </c>
      <c r="D178" s="13">
        <v>258.0</v>
      </c>
      <c r="E178" s="20">
        <v>68251.0</v>
      </c>
      <c r="F178" s="13">
        <v>364.0</v>
      </c>
      <c r="G178" s="13">
        <v>257.0</v>
      </c>
      <c r="H178" s="9" t="s">
        <v>504</v>
      </c>
      <c r="I178" s="9">
        <v>1.25</v>
      </c>
      <c r="J178" s="18">
        <f t="shared" si="21"/>
        <v>85313.75</v>
      </c>
      <c r="K178" s="24">
        <v>0.01</v>
      </c>
      <c r="L178" s="10">
        <f t="shared" si="2"/>
        <v>2.57</v>
      </c>
      <c r="M178" s="9" t="s">
        <v>502</v>
      </c>
    </row>
    <row r="179">
      <c r="A179" s="9" t="s">
        <v>192</v>
      </c>
      <c r="B179" s="7">
        <v>41493.0</v>
      </c>
      <c r="C179" s="9" t="s">
        <v>488</v>
      </c>
      <c r="D179" s="13">
        <v>258.0</v>
      </c>
      <c r="E179" s="20">
        <v>68251.0</v>
      </c>
      <c r="F179" s="13">
        <v>364.0</v>
      </c>
      <c r="G179" s="13">
        <v>257.0</v>
      </c>
      <c r="H179" s="9" t="s">
        <v>505</v>
      </c>
      <c r="I179" s="9">
        <v>1.3</v>
      </c>
      <c r="J179" s="18">
        <f t="shared" si="21"/>
        <v>0</v>
      </c>
      <c r="K179" s="24">
        <v>0.0</v>
      </c>
      <c r="L179" s="10">
        <f t="shared" si="2"/>
        <v>0</v>
      </c>
      <c r="M179" s="9" t="s">
        <v>502</v>
      </c>
    </row>
    <row r="180">
      <c r="A180" s="9" t="s">
        <v>192</v>
      </c>
      <c r="B180" s="7">
        <v>41493.0</v>
      </c>
      <c r="C180" s="9" t="s">
        <v>488</v>
      </c>
      <c r="D180" s="13">
        <v>258.0</v>
      </c>
      <c r="E180" s="20">
        <v>68251.0</v>
      </c>
      <c r="F180" s="13">
        <v>364.0</v>
      </c>
      <c r="G180" s="13">
        <v>257.0</v>
      </c>
      <c r="H180" s="9" t="s">
        <v>506</v>
      </c>
      <c r="I180" s="9">
        <v>1.4</v>
      </c>
      <c r="J180" s="18">
        <f t="shared" si="21"/>
        <v>0</v>
      </c>
      <c r="K180" s="24">
        <v>0.0</v>
      </c>
      <c r="L180" s="10">
        <f t="shared" si="2"/>
        <v>0</v>
      </c>
      <c r="M180" s="9" t="s">
        <v>502</v>
      </c>
    </row>
    <row r="181">
      <c r="A181" s="9" t="s">
        <v>192</v>
      </c>
      <c r="B181" s="7">
        <v>41493.0</v>
      </c>
      <c r="C181" s="9" t="s">
        <v>488</v>
      </c>
      <c r="D181" s="13">
        <v>258.0</v>
      </c>
      <c r="E181" s="20">
        <v>68251.0</v>
      </c>
      <c r="F181" s="13">
        <v>364.0</v>
      </c>
      <c r="G181" s="13">
        <v>257.0</v>
      </c>
      <c r="H181" s="9" t="s">
        <v>507</v>
      </c>
      <c r="I181" s="9" t="s">
        <v>508</v>
      </c>
      <c r="J181" s="20" t="s">
        <v>508</v>
      </c>
      <c r="K181" s="24">
        <v>0.0</v>
      </c>
      <c r="L181" s="10">
        <f t="shared" si="2"/>
        <v>0</v>
      </c>
      <c r="M181" s="9" t="s">
        <v>502</v>
      </c>
    </row>
    <row r="182">
      <c r="A182" s="9" t="s">
        <v>193</v>
      </c>
      <c r="B182" s="7">
        <v>41472.0</v>
      </c>
      <c r="C182" s="9" t="s">
        <v>488</v>
      </c>
      <c r="D182" s="13">
        <v>232.0</v>
      </c>
      <c r="E182" s="20">
        <v>65036.0</v>
      </c>
      <c r="F182" s="13">
        <v>335.0</v>
      </c>
      <c r="G182" s="13">
        <v>226.0</v>
      </c>
      <c r="H182" s="9" t="s">
        <v>496</v>
      </c>
      <c r="I182" s="9">
        <v>1.0</v>
      </c>
      <c r="J182" s="18">
        <f t="shared" ref="J182:J189" si="22">E182*I182*IF(K182&lt;=0,0,1)</f>
        <v>65036</v>
      </c>
      <c r="K182" s="24">
        <v>1.0</v>
      </c>
      <c r="L182" s="10">
        <f t="shared" si="2"/>
        <v>226</v>
      </c>
      <c r="M182" s="9" t="s">
        <v>497</v>
      </c>
    </row>
    <row r="183">
      <c r="A183" s="9" t="s">
        <v>193</v>
      </c>
      <c r="B183" s="7">
        <v>41472.0</v>
      </c>
      <c r="C183" s="9" t="s">
        <v>488</v>
      </c>
      <c r="D183" s="13">
        <v>232.0</v>
      </c>
      <c r="E183" s="20">
        <v>65036.0</v>
      </c>
      <c r="F183" s="13">
        <v>335.0</v>
      </c>
      <c r="G183" s="13">
        <v>226.0</v>
      </c>
      <c r="H183" s="9" t="s">
        <v>498</v>
      </c>
      <c r="I183" s="9">
        <v>1.049</v>
      </c>
      <c r="J183" s="18">
        <f t="shared" si="22"/>
        <v>68222.764</v>
      </c>
      <c r="K183" s="24">
        <v>0.72</v>
      </c>
      <c r="L183" s="10">
        <f t="shared" si="2"/>
        <v>162.72</v>
      </c>
      <c r="M183" s="9" t="s">
        <v>499</v>
      </c>
    </row>
    <row r="184">
      <c r="A184" s="9" t="s">
        <v>193</v>
      </c>
      <c r="B184" s="7">
        <v>41472.0</v>
      </c>
      <c r="C184" s="9" t="s">
        <v>488</v>
      </c>
      <c r="D184" s="13">
        <v>232.0</v>
      </c>
      <c r="E184" s="20">
        <v>65036.0</v>
      </c>
      <c r="F184" s="13">
        <v>335.0</v>
      </c>
      <c r="G184" s="13">
        <v>226.0</v>
      </c>
      <c r="H184" s="9" t="s">
        <v>500</v>
      </c>
      <c r="I184" s="9">
        <v>1.1</v>
      </c>
      <c r="J184" s="18">
        <f t="shared" si="22"/>
        <v>71539.6</v>
      </c>
      <c r="K184" s="24">
        <v>0.24</v>
      </c>
      <c r="L184" s="10">
        <f t="shared" si="2"/>
        <v>54.24</v>
      </c>
      <c r="M184" s="9" t="s">
        <v>499</v>
      </c>
    </row>
    <row r="185">
      <c r="A185" s="9" t="s">
        <v>193</v>
      </c>
      <c r="B185" s="7">
        <v>41472.0</v>
      </c>
      <c r="C185" s="9" t="s">
        <v>488</v>
      </c>
      <c r="D185" s="13">
        <v>232.0</v>
      </c>
      <c r="E185" s="20">
        <v>65036.0</v>
      </c>
      <c r="F185" s="13">
        <v>335.0</v>
      </c>
      <c r="G185" s="13">
        <v>226.0</v>
      </c>
      <c r="H185" s="9" t="s">
        <v>501</v>
      </c>
      <c r="I185" s="9">
        <v>1.15</v>
      </c>
      <c r="J185" s="18">
        <f t="shared" si="22"/>
        <v>74791.4</v>
      </c>
      <c r="K185" s="24">
        <v>0.03</v>
      </c>
      <c r="L185" s="10">
        <f t="shared" si="2"/>
        <v>6.78</v>
      </c>
      <c r="M185" s="9" t="s">
        <v>502</v>
      </c>
    </row>
    <row r="186">
      <c r="A186" s="9" t="s">
        <v>193</v>
      </c>
      <c r="B186" s="7">
        <v>41472.0</v>
      </c>
      <c r="C186" s="9" t="s">
        <v>488</v>
      </c>
      <c r="D186" s="13">
        <v>232.0</v>
      </c>
      <c r="E186" s="20">
        <v>65036.0</v>
      </c>
      <c r="F186" s="13">
        <v>335.0</v>
      </c>
      <c r="G186" s="13">
        <v>226.0</v>
      </c>
      <c r="H186" s="9" t="s">
        <v>503</v>
      </c>
      <c r="I186" s="9">
        <v>1.2</v>
      </c>
      <c r="J186" s="18">
        <f t="shared" si="22"/>
        <v>0</v>
      </c>
      <c r="K186" s="24">
        <v>0.0</v>
      </c>
      <c r="L186" s="10">
        <f t="shared" si="2"/>
        <v>0</v>
      </c>
      <c r="M186" s="9" t="s">
        <v>502</v>
      </c>
    </row>
    <row r="187">
      <c r="A187" s="9" t="s">
        <v>193</v>
      </c>
      <c r="B187" s="7">
        <v>41472.0</v>
      </c>
      <c r="C187" s="9" t="s">
        <v>488</v>
      </c>
      <c r="D187" s="13">
        <v>232.0</v>
      </c>
      <c r="E187" s="20">
        <v>65036.0</v>
      </c>
      <c r="F187" s="13">
        <v>335.0</v>
      </c>
      <c r="G187" s="13">
        <v>226.0</v>
      </c>
      <c r="H187" s="9" t="s">
        <v>504</v>
      </c>
      <c r="I187" s="9">
        <v>1.25</v>
      </c>
      <c r="J187" s="18">
        <f t="shared" si="22"/>
        <v>81295</v>
      </c>
      <c r="K187" s="24">
        <v>0.01</v>
      </c>
      <c r="L187" s="10">
        <f t="shared" si="2"/>
        <v>2.26</v>
      </c>
      <c r="M187" s="9" t="s">
        <v>502</v>
      </c>
    </row>
    <row r="188">
      <c r="A188" s="9" t="s">
        <v>193</v>
      </c>
      <c r="B188" s="7">
        <v>41472.0</v>
      </c>
      <c r="C188" s="9" t="s">
        <v>488</v>
      </c>
      <c r="D188" s="13">
        <v>232.0</v>
      </c>
      <c r="E188" s="20">
        <v>65036.0</v>
      </c>
      <c r="F188" s="13">
        <v>335.0</v>
      </c>
      <c r="G188" s="13">
        <v>226.0</v>
      </c>
      <c r="H188" s="9" t="s">
        <v>505</v>
      </c>
      <c r="I188" s="9">
        <v>1.3</v>
      </c>
      <c r="J188" s="18">
        <f t="shared" si="22"/>
        <v>0</v>
      </c>
      <c r="K188" s="24">
        <v>0.0</v>
      </c>
      <c r="L188" s="10">
        <f t="shared" si="2"/>
        <v>0</v>
      </c>
      <c r="M188" s="9" t="s">
        <v>502</v>
      </c>
    </row>
    <row r="189">
      <c r="A189" s="9" t="s">
        <v>193</v>
      </c>
      <c r="B189" s="7">
        <v>41472.0</v>
      </c>
      <c r="C189" s="9" t="s">
        <v>488</v>
      </c>
      <c r="D189" s="13">
        <v>232.0</v>
      </c>
      <c r="E189" s="20">
        <v>65036.0</v>
      </c>
      <c r="F189" s="13">
        <v>335.0</v>
      </c>
      <c r="G189" s="13">
        <v>226.0</v>
      </c>
      <c r="H189" s="9" t="s">
        <v>506</v>
      </c>
      <c r="I189" s="9">
        <v>1.4</v>
      </c>
      <c r="J189" s="18">
        <f t="shared" si="22"/>
        <v>0</v>
      </c>
      <c r="K189" s="24">
        <v>0.0</v>
      </c>
      <c r="L189" s="10">
        <f t="shared" si="2"/>
        <v>0</v>
      </c>
      <c r="M189" s="9" t="s">
        <v>502</v>
      </c>
    </row>
    <row r="190">
      <c r="A190" s="9" t="s">
        <v>193</v>
      </c>
      <c r="B190" s="7">
        <v>41472.0</v>
      </c>
      <c r="C190" s="9" t="s">
        <v>488</v>
      </c>
      <c r="D190" s="13">
        <v>232.0</v>
      </c>
      <c r="E190" s="20">
        <v>65036.0</v>
      </c>
      <c r="F190" s="13">
        <v>335.0</v>
      </c>
      <c r="G190" s="13">
        <v>226.0</v>
      </c>
      <c r="H190" s="9" t="s">
        <v>507</v>
      </c>
      <c r="I190" s="9" t="s">
        <v>508</v>
      </c>
      <c r="J190" s="20" t="s">
        <v>508</v>
      </c>
      <c r="K190" s="24">
        <v>0.0</v>
      </c>
      <c r="L190" s="10">
        <f t="shared" si="2"/>
        <v>0</v>
      </c>
      <c r="M190" s="9" t="s">
        <v>502</v>
      </c>
    </row>
    <row r="191">
      <c r="A191" s="9" t="s">
        <v>194</v>
      </c>
      <c r="B191" s="7">
        <v>41458.0</v>
      </c>
      <c r="C191" s="9" t="s">
        <v>488</v>
      </c>
      <c r="D191" s="13">
        <v>226.0</v>
      </c>
      <c r="E191" s="20">
        <v>61011.0</v>
      </c>
      <c r="F191" s="13">
        <v>301.0</v>
      </c>
      <c r="G191" s="13">
        <v>226.0</v>
      </c>
      <c r="H191" s="9" t="s">
        <v>496</v>
      </c>
      <c r="I191" s="9">
        <v>1.0</v>
      </c>
      <c r="J191" s="18">
        <f t="shared" ref="J191:J198" si="23">E191*I191*IF(K191&lt;=0,0,1)</f>
        <v>61011</v>
      </c>
      <c r="K191" s="24">
        <v>1.0</v>
      </c>
      <c r="L191" s="10">
        <f t="shared" si="2"/>
        <v>226</v>
      </c>
      <c r="M191" s="9" t="s">
        <v>497</v>
      </c>
    </row>
    <row r="192">
      <c r="A192" s="9" t="s">
        <v>194</v>
      </c>
      <c r="B192" s="7">
        <v>41458.0</v>
      </c>
      <c r="C192" s="9" t="s">
        <v>488</v>
      </c>
      <c r="D192" s="13">
        <v>226.0</v>
      </c>
      <c r="E192" s="20">
        <v>61011.0</v>
      </c>
      <c r="F192" s="13">
        <v>301.0</v>
      </c>
      <c r="G192" s="13">
        <v>226.0</v>
      </c>
      <c r="H192" s="9" t="s">
        <v>498</v>
      </c>
      <c r="I192" s="9">
        <v>1.049</v>
      </c>
      <c r="J192" s="18">
        <f t="shared" si="23"/>
        <v>64000.539</v>
      </c>
      <c r="K192" s="24">
        <v>0.72</v>
      </c>
      <c r="L192" s="10">
        <f t="shared" si="2"/>
        <v>162.72</v>
      </c>
      <c r="M192" s="9" t="s">
        <v>499</v>
      </c>
    </row>
    <row r="193">
      <c r="A193" s="9" t="s">
        <v>194</v>
      </c>
      <c r="B193" s="7">
        <v>41458.0</v>
      </c>
      <c r="C193" s="9" t="s">
        <v>488</v>
      </c>
      <c r="D193" s="13">
        <v>226.0</v>
      </c>
      <c r="E193" s="20">
        <v>61011.0</v>
      </c>
      <c r="F193" s="13">
        <v>301.0</v>
      </c>
      <c r="G193" s="13">
        <v>226.0</v>
      </c>
      <c r="H193" s="9" t="s">
        <v>500</v>
      </c>
      <c r="I193" s="9">
        <v>1.1</v>
      </c>
      <c r="J193" s="18">
        <f t="shared" si="23"/>
        <v>67112.1</v>
      </c>
      <c r="K193" s="24">
        <v>0.24</v>
      </c>
      <c r="L193" s="10">
        <f t="shared" si="2"/>
        <v>54.24</v>
      </c>
      <c r="M193" s="9" t="s">
        <v>499</v>
      </c>
    </row>
    <row r="194">
      <c r="A194" s="9" t="s">
        <v>194</v>
      </c>
      <c r="B194" s="7">
        <v>41458.0</v>
      </c>
      <c r="C194" s="9" t="s">
        <v>488</v>
      </c>
      <c r="D194" s="13">
        <v>226.0</v>
      </c>
      <c r="E194" s="20">
        <v>61011.0</v>
      </c>
      <c r="F194" s="13">
        <v>301.0</v>
      </c>
      <c r="G194" s="13">
        <v>226.0</v>
      </c>
      <c r="H194" s="9" t="s">
        <v>501</v>
      </c>
      <c r="I194" s="9">
        <v>1.15</v>
      </c>
      <c r="J194" s="18">
        <f t="shared" si="23"/>
        <v>70162.65</v>
      </c>
      <c r="K194" s="24">
        <v>0.03</v>
      </c>
      <c r="L194" s="10">
        <f t="shared" si="2"/>
        <v>6.78</v>
      </c>
      <c r="M194" s="9" t="s">
        <v>502</v>
      </c>
    </row>
    <row r="195">
      <c r="A195" s="9" t="s">
        <v>194</v>
      </c>
      <c r="B195" s="7">
        <v>41458.0</v>
      </c>
      <c r="C195" s="9" t="s">
        <v>488</v>
      </c>
      <c r="D195" s="13">
        <v>226.0</v>
      </c>
      <c r="E195" s="20">
        <v>61011.0</v>
      </c>
      <c r="F195" s="13">
        <v>301.0</v>
      </c>
      <c r="G195" s="13">
        <v>226.0</v>
      </c>
      <c r="H195" s="9" t="s">
        <v>503</v>
      </c>
      <c r="I195" s="9">
        <v>1.2</v>
      </c>
      <c r="J195" s="18">
        <f t="shared" si="23"/>
        <v>0</v>
      </c>
      <c r="K195" s="24">
        <v>0.0</v>
      </c>
      <c r="L195" s="10">
        <f t="shared" si="2"/>
        <v>0</v>
      </c>
      <c r="M195" s="9" t="s">
        <v>502</v>
      </c>
    </row>
    <row r="196">
      <c r="A196" s="9" t="s">
        <v>194</v>
      </c>
      <c r="B196" s="7">
        <v>41458.0</v>
      </c>
      <c r="C196" s="9" t="s">
        <v>488</v>
      </c>
      <c r="D196" s="13">
        <v>226.0</v>
      </c>
      <c r="E196" s="20">
        <v>61011.0</v>
      </c>
      <c r="F196" s="13">
        <v>301.0</v>
      </c>
      <c r="G196" s="13">
        <v>226.0</v>
      </c>
      <c r="H196" s="9" t="s">
        <v>504</v>
      </c>
      <c r="I196" s="9">
        <v>1.25</v>
      </c>
      <c r="J196" s="18">
        <f t="shared" si="23"/>
        <v>76263.75</v>
      </c>
      <c r="K196" s="24">
        <v>0.01</v>
      </c>
      <c r="L196" s="10">
        <f t="shared" si="2"/>
        <v>2.26</v>
      </c>
      <c r="M196" s="9" t="s">
        <v>502</v>
      </c>
    </row>
    <row r="197">
      <c r="A197" s="9" t="s">
        <v>194</v>
      </c>
      <c r="B197" s="7">
        <v>41458.0</v>
      </c>
      <c r="C197" s="9" t="s">
        <v>488</v>
      </c>
      <c r="D197" s="13">
        <v>226.0</v>
      </c>
      <c r="E197" s="20">
        <v>61011.0</v>
      </c>
      <c r="F197" s="13">
        <v>301.0</v>
      </c>
      <c r="G197" s="13">
        <v>226.0</v>
      </c>
      <c r="H197" s="9" t="s">
        <v>505</v>
      </c>
      <c r="I197" s="9">
        <v>1.3</v>
      </c>
      <c r="J197" s="18">
        <f t="shared" si="23"/>
        <v>0</v>
      </c>
      <c r="K197" s="24">
        <v>0.0</v>
      </c>
      <c r="L197" s="10">
        <f t="shared" si="2"/>
        <v>0</v>
      </c>
      <c r="M197" s="9" t="s">
        <v>502</v>
      </c>
    </row>
    <row r="198">
      <c r="A198" s="9" t="s">
        <v>194</v>
      </c>
      <c r="B198" s="7">
        <v>41458.0</v>
      </c>
      <c r="C198" s="9" t="s">
        <v>488</v>
      </c>
      <c r="D198" s="13">
        <v>226.0</v>
      </c>
      <c r="E198" s="20">
        <v>61011.0</v>
      </c>
      <c r="F198" s="13">
        <v>301.0</v>
      </c>
      <c r="G198" s="13">
        <v>226.0</v>
      </c>
      <c r="H198" s="9" t="s">
        <v>506</v>
      </c>
      <c r="I198" s="9">
        <v>1.4</v>
      </c>
      <c r="J198" s="18">
        <f t="shared" si="23"/>
        <v>0</v>
      </c>
      <c r="K198" s="24">
        <v>0.0</v>
      </c>
      <c r="L198" s="10">
        <f t="shared" si="2"/>
        <v>0</v>
      </c>
      <c r="M198" s="9" t="s">
        <v>502</v>
      </c>
    </row>
    <row r="199">
      <c r="A199" s="9" t="s">
        <v>194</v>
      </c>
      <c r="B199" s="7">
        <v>41458.0</v>
      </c>
      <c r="C199" s="9" t="s">
        <v>488</v>
      </c>
      <c r="D199" s="13">
        <v>226.0</v>
      </c>
      <c r="E199" s="20">
        <v>61011.0</v>
      </c>
      <c r="F199" s="13">
        <v>301.0</v>
      </c>
      <c r="G199" s="13">
        <v>226.0</v>
      </c>
      <c r="H199" s="9" t="s">
        <v>507</v>
      </c>
      <c r="I199" s="9" t="s">
        <v>508</v>
      </c>
      <c r="J199" s="20" t="s">
        <v>508</v>
      </c>
      <c r="K199" s="24">
        <v>0.0</v>
      </c>
      <c r="L199" s="10">
        <f t="shared" si="2"/>
        <v>0</v>
      </c>
      <c r="M199" s="9" t="s">
        <v>502</v>
      </c>
    </row>
    <row r="200">
      <c r="A200" s="9" t="s">
        <v>195</v>
      </c>
      <c r="B200" s="7">
        <v>41444.0</v>
      </c>
      <c r="C200" s="9" t="s">
        <v>488</v>
      </c>
      <c r="D200" s="13">
        <v>227.0</v>
      </c>
      <c r="E200" s="20">
        <v>59001.0</v>
      </c>
      <c r="F200" s="13">
        <v>289.0</v>
      </c>
      <c r="G200" s="13">
        <v>221.0</v>
      </c>
      <c r="H200" s="9" t="s">
        <v>496</v>
      </c>
      <c r="I200" s="9">
        <v>1.0</v>
      </c>
      <c r="J200" s="18">
        <f t="shared" ref="J200:J207" si="24">E200*I200*IF(K200&lt;=0,0,1)</f>
        <v>59001</v>
      </c>
      <c r="K200" s="24">
        <v>1.0</v>
      </c>
      <c r="L200" s="10">
        <f t="shared" si="2"/>
        <v>221</v>
      </c>
      <c r="M200" s="9" t="s">
        <v>497</v>
      </c>
    </row>
    <row r="201">
      <c r="A201" s="9" t="s">
        <v>195</v>
      </c>
      <c r="B201" s="7">
        <v>41444.0</v>
      </c>
      <c r="C201" s="9" t="s">
        <v>488</v>
      </c>
      <c r="D201" s="13">
        <v>227.0</v>
      </c>
      <c r="E201" s="20">
        <v>59001.0</v>
      </c>
      <c r="F201" s="13">
        <v>289.0</v>
      </c>
      <c r="G201" s="13">
        <v>221.0</v>
      </c>
      <c r="H201" s="9" t="s">
        <v>498</v>
      </c>
      <c r="I201" s="9">
        <v>1.049</v>
      </c>
      <c r="J201" s="18">
        <f t="shared" si="24"/>
        <v>61892.049</v>
      </c>
      <c r="K201" s="24">
        <v>0.72</v>
      </c>
      <c r="L201" s="10">
        <f t="shared" si="2"/>
        <v>159.12</v>
      </c>
      <c r="M201" s="9" t="s">
        <v>499</v>
      </c>
    </row>
    <row r="202">
      <c r="A202" s="9" t="s">
        <v>195</v>
      </c>
      <c r="B202" s="7">
        <v>41444.0</v>
      </c>
      <c r="C202" s="9" t="s">
        <v>488</v>
      </c>
      <c r="D202" s="13">
        <v>227.0</v>
      </c>
      <c r="E202" s="20">
        <v>59001.0</v>
      </c>
      <c r="F202" s="13">
        <v>289.0</v>
      </c>
      <c r="G202" s="13">
        <v>221.0</v>
      </c>
      <c r="H202" s="9" t="s">
        <v>500</v>
      </c>
      <c r="I202" s="9">
        <v>1.1</v>
      </c>
      <c r="J202" s="18">
        <f t="shared" si="24"/>
        <v>64901.1</v>
      </c>
      <c r="K202" s="24">
        <v>0.24</v>
      </c>
      <c r="L202" s="10">
        <f t="shared" si="2"/>
        <v>53.04</v>
      </c>
      <c r="M202" s="9" t="s">
        <v>499</v>
      </c>
    </row>
    <row r="203">
      <c r="A203" s="9" t="s">
        <v>195</v>
      </c>
      <c r="B203" s="7">
        <v>41444.0</v>
      </c>
      <c r="C203" s="9" t="s">
        <v>488</v>
      </c>
      <c r="D203" s="13">
        <v>227.0</v>
      </c>
      <c r="E203" s="20">
        <v>59001.0</v>
      </c>
      <c r="F203" s="13">
        <v>289.0</v>
      </c>
      <c r="G203" s="13">
        <v>221.0</v>
      </c>
      <c r="H203" s="9" t="s">
        <v>501</v>
      </c>
      <c r="I203" s="9">
        <v>1.15</v>
      </c>
      <c r="J203" s="18">
        <f t="shared" si="24"/>
        <v>67851.15</v>
      </c>
      <c r="K203" s="24">
        <v>0.03</v>
      </c>
      <c r="L203" s="10">
        <f t="shared" si="2"/>
        <v>6.63</v>
      </c>
      <c r="M203" s="9" t="s">
        <v>502</v>
      </c>
    </row>
    <row r="204">
      <c r="A204" s="9" t="s">
        <v>195</v>
      </c>
      <c r="B204" s="7">
        <v>41444.0</v>
      </c>
      <c r="C204" s="9" t="s">
        <v>488</v>
      </c>
      <c r="D204" s="13">
        <v>227.0</v>
      </c>
      <c r="E204" s="20">
        <v>59001.0</v>
      </c>
      <c r="F204" s="13">
        <v>289.0</v>
      </c>
      <c r="G204" s="13">
        <v>221.0</v>
      </c>
      <c r="H204" s="9" t="s">
        <v>503</v>
      </c>
      <c r="I204" s="9">
        <v>1.2</v>
      </c>
      <c r="J204" s="18">
        <f t="shared" si="24"/>
        <v>0</v>
      </c>
      <c r="K204" s="24">
        <v>0.0</v>
      </c>
      <c r="L204" s="10">
        <f t="shared" si="2"/>
        <v>0</v>
      </c>
      <c r="M204" s="9" t="s">
        <v>502</v>
      </c>
    </row>
    <row r="205">
      <c r="A205" s="9" t="s">
        <v>195</v>
      </c>
      <c r="B205" s="7">
        <v>41444.0</v>
      </c>
      <c r="C205" s="9" t="s">
        <v>488</v>
      </c>
      <c r="D205" s="13">
        <v>227.0</v>
      </c>
      <c r="E205" s="20">
        <v>59001.0</v>
      </c>
      <c r="F205" s="13">
        <v>289.0</v>
      </c>
      <c r="G205" s="13">
        <v>221.0</v>
      </c>
      <c r="H205" s="9" t="s">
        <v>504</v>
      </c>
      <c r="I205" s="9">
        <v>1.25</v>
      </c>
      <c r="J205" s="18">
        <f t="shared" si="24"/>
        <v>73751.25</v>
      </c>
      <c r="K205" s="24">
        <v>0.01</v>
      </c>
      <c r="L205" s="10">
        <f t="shared" si="2"/>
        <v>2.21</v>
      </c>
      <c r="M205" s="9" t="s">
        <v>502</v>
      </c>
    </row>
    <row r="206">
      <c r="A206" s="9" t="s">
        <v>195</v>
      </c>
      <c r="B206" s="7">
        <v>41444.0</v>
      </c>
      <c r="C206" s="9" t="s">
        <v>488</v>
      </c>
      <c r="D206" s="13">
        <v>227.0</v>
      </c>
      <c r="E206" s="20">
        <v>59001.0</v>
      </c>
      <c r="F206" s="13">
        <v>289.0</v>
      </c>
      <c r="G206" s="13">
        <v>221.0</v>
      </c>
      <c r="H206" s="9" t="s">
        <v>505</v>
      </c>
      <c r="I206" s="9">
        <v>1.3</v>
      </c>
      <c r="J206" s="18">
        <f t="shared" si="24"/>
        <v>0</v>
      </c>
      <c r="K206" s="24">
        <v>0.0</v>
      </c>
      <c r="L206" s="10">
        <f t="shared" si="2"/>
        <v>0</v>
      </c>
      <c r="M206" s="9" t="s">
        <v>502</v>
      </c>
    </row>
    <row r="207">
      <c r="A207" s="9" t="s">
        <v>195</v>
      </c>
      <c r="B207" s="7">
        <v>41444.0</v>
      </c>
      <c r="C207" s="9" t="s">
        <v>488</v>
      </c>
      <c r="D207" s="13">
        <v>227.0</v>
      </c>
      <c r="E207" s="20">
        <v>59001.0</v>
      </c>
      <c r="F207" s="13">
        <v>289.0</v>
      </c>
      <c r="G207" s="13">
        <v>221.0</v>
      </c>
      <c r="H207" s="9" t="s">
        <v>506</v>
      </c>
      <c r="I207" s="9">
        <v>1.4</v>
      </c>
      <c r="J207" s="18">
        <f t="shared" si="24"/>
        <v>0</v>
      </c>
      <c r="K207" s="24">
        <v>0.0</v>
      </c>
      <c r="L207" s="10">
        <f t="shared" si="2"/>
        <v>0</v>
      </c>
      <c r="M207" s="9" t="s">
        <v>502</v>
      </c>
    </row>
    <row r="208">
      <c r="A208" s="9" t="s">
        <v>195</v>
      </c>
      <c r="B208" s="7">
        <v>41444.0</v>
      </c>
      <c r="C208" s="9" t="s">
        <v>488</v>
      </c>
      <c r="D208" s="13">
        <v>227.0</v>
      </c>
      <c r="E208" s="20">
        <v>59001.0</v>
      </c>
      <c r="F208" s="13">
        <v>289.0</v>
      </c>
      <c r="G208" s="13">
        <v>221.0</v>
      </c>
      <c r="H208" s="9" t="s">
        <v>507</v>
      </c>
      <c r="I208" s="9" t="s">
        <v>508</v>
      </c>
      <c r="J208" s="20" t="s">
        <v>508</v>
      </c>
      <c r="K208" s="24">
        <v>0.0</v>
      </c>
      <c r="L208" s="10">
        <f t="shared" si="2"/>
        <v>0</v>
      </c>
      <c r="M208" s="9" t="s">
        <v>502</v>
      </c>
    </row>
    <row r="209">
      <c r="A209" s="9" t="s">
        <v>196</v>
      </c>
      <c r="B209" s="7">
        <v>41430.0</v>
      </c>
      <c r="C209" s="9" t="s">
        <v>488</v>
      </c>
      <c r="D209" s="13">
        <v>227.0</v>
      </c>
      <c r="E209" s="20">
        <v>57989.0</v>
      </c>
      <c r="F209" s="13">
        <v>292.0</v>
      </c>
      <c r="G209" s="13">
        <v>226.0</v>
      </c>
      <c r="H209" s="9" t="s">
        <v>496</v>
      </c>
      <c r="I209" s="9">
        <v>1.0</v>
      </c>
      <c r="J209" s="18">
        <f t="shared" ref="J209:J216" si="25">E209*I209*IF(K209&lt;=0,0,1)</f>
        <v>57989</v>
      </c>
      <c r="K209" s="24">
        <v>1.0</v>
      </c>
      <c r="L209" s="10">
        <f t="shared" si="2"/>
        <v>226</v>
      </c>
      <c r="M209" s="9" t="s">
        <v>497</v>
      </c>
    </row>
    <row r="210">
      <c r="A210" s="9" t="s">
        <v>196</v>
      </c>
      <c r="B210" s="7">
        <v>41430.0</v>
      </c>
      <c r="C210" s="9" t="s">
        <v>488</v>
      </c>
      <c r="D210" s="13">
        <v>227.0</v>
      </c>
      <c r="E210" s="20">
        <v>57989.0</v>
      </c>
      <c r="F210" s="13">
        <v>292.0</v>
      </c>
      <c r="G210" s="13">
        <v>226.0</v>
      </c>
      <c r="H210" s="9" t="s">
        <v>498</v>
      </c>
      <c r="I210" s="9">
        <v>1.049</v>
      </c>
      <c r="J210" s="18">
        <f t="shared" si="25"/>
        <v>60830.461</v>
      </c>
      <c r="K210" s="24">
        <v>0.72</v>
      </c>
      <c r="L210" s="10">
        <f t="shared" si="2"/>
        <v>162.72</v>
      </c>
      <c r="M210" s="9" t="s">
        <v>499</v>
      </c>
    </row>
    <row r="211">
      <c r="A211" s="9" t="s">
        <v>196</v>
      </c>
      <c r="B211" s="7">
        <v>41430.0</v>
      </c>
      <c r="C211" s="9" t="s">
        <v>488</v>
      </c>
      <c r="D211" s="13">
        <v>227.0</v>
      </c>
      <c r="E211" s="20">
        <v>57989.0</v>
      </c>
      <c r="F211" s="13">
        <v>292.0</v>
      </c>
      <c r="G211" s="13">
        <v>226.0</v>
      </c>
      <c r="H211" s="9" t="s">
        <v>500</v>
      </c>
      <c r="I211" s="9">
        <v>1.1</v>
      </c>
      <c r="J211" s="18">
        <f t="shared" si="25"/>
        <v>63787.9</v>
      </c>
      <c r="K211" s="24">
        <v>0.24</v>
      </c>
      <c r="L211" s="10">
        <f t="shared" si="2"/>
        <v>54.24</v>
      </c>
      <c r="M211" s="9" t="s">
        <v>499</v>
      </c>
    </row>
    <row r="212">
      <c r="A212" s="9" t="s">
        <v>196</v>
      </c>
      <c r="B212" s="7">
        <v>41430.0</v>
      </c>
      <c r="C212" s="9" t="s">
        <v>488</v>
      </c>
      <c r="D212" s="13">
        <v>227.0</v>
      </c>
      <c r="E212" s="20">
        <v>57989.0</v>
      </c>
      <c r="F212" s="13">
        <v>292.0</v>
      </c>
      <c r="G212" s="13">
        <v>226.0</v>
      </c>
      <c r="H212" s="9" t="s">
        <v>501</v>
      </c>
      <c r="I212" s="9">
        <v>1.15</v>
      </c>
      <c r="J212" s="18">
        <f t="shared" si="25"/>
        <v>66687.35</v>
      </c>
      <c r="K212" s="24">
        <v>0.03</v>
      </c>
      <c r="L212" s="10">
        <f t="shared" si="2"/>
        <v>6.78</v>
      </c>
      <c r="M212" s="9" t="s">
        <v>502</v>
      </c>
    </row>
    <row r="213">
      <c r="A213" s="9" t="s">
        <v>196</v>
      </c>
      <c r="B213" s="7">
        <v>41430.0</v>
      </c>
      <c r="C213" s="9" t="s">
        <v>488</v>
      </c>
      <c r="D213" s="13">
        <v>227.0</v>
      </c>
      <c r="E213" s="20">
        <v>57989.0</v>
      </c>
      <c r="F213" s="13">
        <v>292.0</v>
      </c>
      <c r="G213" s="13">
        <v>226.0</v>
      </c>
      <c r="H213" s="9" t="s">
        <v>503</v>
      </c>
      <c r="I213" s="9">
        <v>1.2</v>
      </c>
      <c r="J213" s="18">
        <f t="shared" si="25"/>
        <v>0</v>
      </c>
      <c r="K213" s="24">
        <v>0.0</v>
      </c>
      <c r="L213" s="10">
        <f t="shared" si="2"/>
        <v>0</v>
      </c>
      <c r="M213" s="9" t="s">
        <v>502</v>
      </c>
    </row>
    <row r="214">
      <c r="A214" s="9" t="s">
        <v>196</v>
      </c>
      <c r="B214" s="7">
        <v>41430.0</v>
      </c>
      <c r="C214" s="9" t="s">
        <v>488</v>
      </c>
      <c r="D214" s="13">
        <v>227.0</v>
      </c>
      <c r="E214" s="20">
        <v>57989.0</v>
      </c>
      <c r="F214" s="13">
        <v>292.0</v>
      </c>
      <c r="G214" s="13">
        <v>226.0</v>
      </c>
      <c r="H214" s="9" t="s">
        <v>504</v>
      </c>
      <c r="I214" s="9">
        <v>1.25</v>
      </c>
      <c r="J214" s="18">
        <f t="shared" si="25"/>
        <v>72486.25</v>
      </c>
      <c r="K214" s="24">
        <v>0.01</v>
      </c>
      <c r="L214" s="10">
        <f t="shared" si="2"/>
        <v>2.26</v>
      </c>
      <c r="M214" s="9" t="s">
        <v>502</v>
      </c>
    </row>
    <row r="215">
      <c r="A215" s="9" t="s">
        <v>196</v>
      </c>
      <c r="B215" s="7">
        <v>41430.0</v>
      </c>
      <c r="C215" s="9" t="s">
        <v>488</v>
      </c>
      <c r="D215" s="13">
        <v>227.0</v>
      </c>
      <c r="E215" s="20">
        <v>57989.0</v>
      </c>
      <c r="F215" s="13">
        <v>292.0</v>
      </c>
      <c r="G215" s="13">
        <v>226.0</v>
      </c>
      <c r="H215" s="9" t="s">
        <v>505</v>
      </c>
      <c r="I215" s="9">
        <v>1.3</v>
      </c>
      <c r="J215" s="18">
        <f t="shared" si="25"/>
        <v>0</v>
      </c>
      <c r="K215" s="24">
        <v>0.0</v>
      </c>
      <c r="L215" s="10">
        <f t="shared" si="2"/>
        <v>0</v>
      </c>
      <c r="M215" s="9" t="s">
        <v>502</v>
      </c>
    </row>
    <row r="216">
      <c r="A216" s="9" t="s">
        <v>196</v>
      </c>
      <c r="B216" s="7">
        <v>41430.0</v>
      </c>
      <c r="C216" s="9" t="s">
        <v>488</v>
      </c>
      <c r="D216" s="13">
        <v>227.0</v>
      </c>
      <c r="E216" s="20">
        <v>57989.0</v>
      </c>
      <c r="F216" s="13">
        <v>292.0</v>
      </c>
      <c r="G216" s="13">
        <v>226.0</v>
      </c>
      <c r="H216" s="9" t="s">
        <v>506</v>
      </c>
      <c r="I216" s="9">
        <v>1.4</v>
      </c>
      <c r="J216" s="18">
        <f t="shared" si="25"/>
        <v>0</v>
      </c>
      <c r="K216" s="24">
        <v>0.0</v>
      </c>
      <c r="L216" s="10">
        <f t="shared" si="2"/>
        <v>0</v>
      </c>
      <c r="M216" s="9" t="s">
        <v>502</v>
      </c>
    </row>
    <row r="217">
      <c r="A217" s="9" t="s">
        <v>196</v>
      </c>
      <c r="B217" s="7">
        <v>41430.0</v>
      </c>
      <c r="C217" s="9" t="s">
        <v>488</v>
      </c>
      <c r="D217" s="13">
        <v>227.0</v>
      </c>
      <c r="E217" s="20">
        <v>57989.0</v>
      </c>
      <c r="F217" s="13">
        <v>292.0</v>
      </c>
      <c r="G217" s="13">
        <v>226.0</v>
      </c>
      <c r="H217" s="9" t="s">
        <v>507</v>
      </c>
      <c r="I217" s="9" t="s">
        <v>508</v>
      </c>
      <c r="J217" s="20" t="s">
        <v>508</v>
      </c>
      <c r="K217" s="24">
        <v>0.0</v>
      </c>
      <c r="L217" s="10">
        <f t="shared" si="2"/>
        <v>0</v>
      </c>
      <c r="M217" s="9" t="s">
        <v>502</v>
      </c>
    </row>
    <row r="218">
      <c r="A218" s="9" t="s">
        <v>191</v>
      </c>
      <c r="B218" s="7">
        <v>41507.0</v>
      </c>
      <c r="C218" s="9" t="s">
        <v>489</v>
      </c>
      <c r="D218" s="13">
        <v>264.0</v>
      </c>
      <c r="E218" s="20">
        <v>79223.0</v>
      </c>
      <c r="F218" s="13">
        <v>385.0</v>
      </c>
      <c r="G218" s="13">
        <v>264.0</v>
      </c>
      <c r="H218" s="9" t="s">
        <v>496</v>
      </c>
      <c r="I218" s="9">
        <v>1.0</v>
      </c>
      <c r="J218" s="18">
        <f t="shared" ref="J218:J225" si="26">E218*I218*IF(K218&lt;=0,0,1)</f>
        <v>79223</v>
      </c>
      <c r="K218" s="24">
        <v>1.0</v>
      </c>
      <c r="L218" s="10">
        <f t="shared" si="2"/>
        <v>264</v>
      </c>
      <c r="M218" s="9" t="s">
        <v>497</v>
      </c>
    </row>
    <row r="219">
      <c r="A219" s="9" t="s">
        <v>191</v>
      </c>
      <c r="B219" s="7">
        <v>41507.0</v>
      </c>
      <c r="C219" s="9" t="s">
        <v>489</v>
      </c>
      <c r="D219" s="13">
        <v>264.0</v>
      </c>
      <c r="E219" s="20">
        <v>79223.0</v>
      </c>
      <c r="F219" s="13">
        <v>385.0</v>
      </c>
      <c r="G219" s="13">
        <v>264.0</v>
      </c>
      <c r="H219" s="9" t="s">
        <v>498</v>
      </c>
      <c r="I219" s="9">
        <v>1.049</v>
      </c>
      <c r="J219" s="18">
        <f t="shared" si="26"/>
        <v>83104.927</v>
      </c>
      <c r="K219" s="24">
        <v>0.72</v>
      </c>
      <c r="L219" s="10">
        <f t="shared" si="2"/>
        <v>190.08</v>
      </c>
      <c r="M219" s="9" t="s">
        <v>499</v>
      </c>
    </row>
    <row r="220">
      <c r="A220" s="9" t="s">
        <v>191</v>
      </c>
      <c r="B220" s="7">
        <v>41507.0</v>
      </c>
      <c r="C220" s="9" t="s">
        <v>489</v>
      </c>
      <c r="D220" s="13">
        <v>264.0</v>
      </c>
      <c r="E220" s="20">
        <v>79223.0</v>
      </c>
      <c r="F220" s="13">
        <v>385.0</v>
      </c>
      <c r="G220" s="13">
        <v>264.0</v>
      </c>
      <c r="H220" s="9" t="s">
        <v>500</v>
      </c>
      <c r="I220" s="9">
        <v>1.1</v>
      </c>
      <c r="J220" s="18">
        <f t="shared" si="26"/>
        <v>87145.3</v>
      </c>
      <c r="K220" s="24">
        <v>0.16</v>
      </c>
      <c r="L220" s="10">
        <f t="shared" si="2"/>
        <v>42.24</v>
      </c>
      <c r="M220" s="9" t="s">
        <v>499</v>
      </c>
    </row>
    <row r="221">
      <c r="A221" s="9" t="s">
        <v>191</v>
      </c>
      <c r="B221" s="7">
        <v>41507.0</v>
      </c>
      <c r="C221" s="9" t="s">
        <v>489</v>
      </c>
      <c r="D221" s="13">
        <v>264.0</v>
      </c>
      <c r="E221" s="20">
        <v>79223.0</v>
      </c>
      <c r="F221" s="13">
        <v>385.0</v>
      </c>
      <c r="G221" s="13">
        <v>264.0</v>
      </c>
      <c r="H221" s="9" t="s">
        <v>501</v>
      </c>
      <c r="I221" s="9">
        <v>1.15</v>
      </c>
      <c r="J221" s="18">
        <f t="shared" si="26"/>
        <v>91106.45</v>
      </c>
      <c r="K221" s="24">
        <v>0.07</v>
      </c>
      <c r="L221" s="10">
        <f t="shared" si="2"/>
        <v>18.48</v>
      </c>
      <c r="M221" s="9" t="s">
        <v>502</v>
      </c>
    </row>
    <row r="222">
      <c r="A222" s="9" t="s">
        <v>191</v>
      </c>
      <c r="B222" s="7">
        <v>41507.0</v>
      </c>
      <c r="C222" s="9" t="s">
        <v>489</v>
      </c>
      <c r="D222" s="13">
        <v>264.0</v>
      </c>
      <c r="E222" s="20">
        <v>79223.0</v>
      </c>
      <c r="F222" s="13">
        <v>385.0</v>
      </c>
      <c r="G222" s="13">
        <v>264.0</v>
      </c>
      <c r="H222" s="9" t="s">
        <v>503</v>
      </c>
      <c r="I222" s="9">
        <v>1.2</v>
      </c>
      <c r="J222" s="18">
        <f t="shared" si="26"/>
        <v>95067.6</v>
      </c>
      <c r="K222" s="24">
        <v>0.03</v>
      </c>
      <c r="L222" s="10">
        <f t="shared" si="2"/>
        <v>7.92</v>
      </c>
      <c r="M222" s="9" t="s">
        <v>502</v>
      </c>
    </row>
    <row r="223">
      <c r="A223" s="9" t="s">
        <v>191</v>
      </c>
      <c r="B223" s="7">
        <v>41507.0</v>
      </c>
      <c r="C223" s="9" t="s">
        <v>489</v>
      </c>
      <c r="D223" s="13">
        <v>264.0</v>
      </c>
      <c r="E223" s="20">
        <v>79223.0</v>
      </c>
      <c r="F223" s="13">
        <v>385.0</v>
      </c>
      <c r="G223" s="13">
        <v>264.0</v>
      </c>
      <c r="H223" s="9" t="s">
        <v>504</v>
      </c>
      <c r="I223" s="9">
        <v>1.25</v>
      </c>
      <c r="J223" s="18">
        <f t="shared" si="26"/>
        <v>99028.75</v>
      </c>
      <c r="K223" s="24">
        <v>0.02</v>
      </c>
      <c r="L223" s="10">
        <f t="shared" si="2"/>
        <v>5.28</v>
      </c>
      <c r="M223" s="9" t="s">
        <v>502</v>
      </c>
    </row>
    <row r="224">
      <c r="A224" s="9" t="s">
        <v>191</v>
      </c>
      <c r="B224" s="7">
        <v>41507.0</v>
      </c>
      <c r="C224" s="9" t="s">
        <v>489</v>
      </c>
      <c r="D224" s="13">
        <v>264.0</v>
      </c>
      <c r="E224" s="20">
        <v>79223.0</v>
      </c>
      <c r="F224" s="13">
        <v>385.0</v>
      </c>
      <c r="G224" s="13">
        <v>264.0</v>
      </c>
      <c r="H224" s="9" t="s">
        <v>505</v>
      </c>
      <c r="I224" s="9">
        <v>1.3</v>
      </c>
      <c r="J224" s="18">
        <f t="shared" si="26"/>
        <v>0</v>
      </c>
      <c r="K224" s="24">
        <v>0.0</v>
      </c>
      <c r="L224" s="10">
        <f t="shared" si="2"/>
        <v>0</v>
      </c>
      <c r="M224" s="9" t="s">
        <v>502</v>
      </c>
    </row>
    <row r="225">
      <c r="A225" s="9" t="s">
        <v>191</v>
      </c>
      <c r="B225" s="7">
        <v>41507.0</v>
      </c>
      <c r="C225" s="9" t="s">
        <v>489</v>
      </c>
      <c r="D225" s="13">
        <v>264.0</v>
      </c>
      <c r="E225" s="20">
        <v>79223.0</v>
      </c>
      <c r="F225" s="13">
        <v>385.0</v>
      </c>
      <c r="G225" s="13">
        <v>264.0</v>
      </c>
      <c r="H225" s="9" t="s">
        <v>506</v>
      </c>
      <c r="I225" s="9">
        <v>1.4</v>
      </c>
      <c r="J225" s="18">
        <f t="shared" si="26"/>
        <v>0</v>
      </c>
      <c r="K225" s="24">
        <v>0.0</v>
      </c>
      <c r="L225" s="10">
        <f t="shared" si="2"/>
        <v>0</v>
      </c>
      <c r="M225" s="9" t="s">
        <v>502</v>
      </c>
    </row>
    <row r="226">
      <c r="A226" s="9" t="s">
        <v>191</v>
      </c>
      <c r="B226" s="7">
        <v>41507.0</v>
      </c>
      <c r="C226" s="9" t="s">
        <v>489</v>
      </c>
      <c r="D226" s="13">
        <v>264.0</v>
      </c>
      <c r="E226" s="20">
        <v>79223.0</v>
      </c>
      <c r="F226" s="13">
        <v>385.0</v>
      </c>
      <c r="G226" s="13">
        <v>264.0</v>
      </c>
      <c r="H226" s="9" t="s">
        <v>507</v>
      </c>
      <c r="I226" s="9" t="s">
        <v>508</v>
      </c>
      <c r="J226" s="20" t="s">
        <v>508</v>
      </c>
      <c r="K226" s="24">
        <v>0.0</v>
      </c>
      <c r="L226" s="10">
        <f t="shared" si="2"/>
        <v>0</v>
      </c>
      <c r="M226" s="9" t="s">
        <v>502</v>
      </c>
    </row>
    <row r="227">
      <c r="A227" s="9" t="s">
        <v>192</v>
      </c>
      <c r="B227" s="7">
        <v>41493.0</v>
      </c>
      <c r="C227" s="9" t="s">
        <v>489</v>
      </c>
      <c r="D227" s="13">
        <v>264.0</v>
      </c>
      <c r="E227" s="20">
        <v>77989.0</v>
      </c>
      <c r="F227" s="13">
        <v>407.0</v>
      </c>
      <c r="G227" s="13">
        <v>261.0</v>
      </c>
      <c r="H227" s="9" t="s">
        <v>496</v>
      </c>
      <c r="I227" s="9">
        <v>1.0</v>
      </c>
      <c r="J227" s="18">
        <f t="shared" ref="J227:J234" si="27">E227*I227*IF(K227&lt;=0,0,1)</f>
        <v>77989</v>
      </c>
      <c r="K227" s="24">
        <v>1.0</v>
      </c>
      <c r="L227" s="10">
        <f t="shared" si="2"/>
        <v>261</v>
      </c>
      <c r="M227" s="9" t="s">
        <v>497</v>
      </c>
    </row>
    <row r="228">
      <c r="A228" s="9" t="s">
        <v>192</v>
      </c>
      <c r="B228" s="7">
        <v>41493.0</v>
      </c>
      <c r="C228" s="9" t="s">
        <v>489</v>
      </c>
      <c r="D228" s="13">
        <v>264.0</v>
      </c>
      <c r="E228" s="20">
        <v>77989.0</v>
      </c>
      <c r="F228" s="13">
        <v>407.0</v>
      </c>
      <c r="G228" s="13">
        <v>261.0</v>
      </c>
      <c r="H228" s="9" t="s">
        <v>498</v>
      </c>
      <c r="I228" s="9">
        <v>1.049</v>
      </c>
      <c r="J228" s="18">
        <f t="shared" si="27"/>
        <v>81810.461</v>
      </c>
      <c r="K228" s="24">
        <v>0.72</v>
      </c>
      <c r="L228" s="10">
        <f t="shared" si="2"/>
        <v>187.92</v>
      </c>
      <c r="M228" s="9" t="s">
        <v>499</v>
      </c>
    </row>
    <row r="229">
      <c r="A229" s="9" t="s">
        <v>192</v>
      </c>
      <c r="B229" s="7">
        <v>41493.0</v>
      </c>
      <c r="C229" s="9" t="s">
        <v>489</v>
      </c>
      <c r="D229" s="13">
        <v>264.0</v>
      </c>
      <c r="E229" s="20">
        <v>77989.0</v>
      </c>
      <c r="F229" s="13">
        <v>407.0</v>
      </c>
      <c r="G229" s="13">
        <v>261.0</v>
      </c>
      <c r="H229" s="9" t="s">
        <v>500</v>
      </c>
      <c r="I229" s="9">
        <v>1.1</v>
      </c>
      <c r="J229" s="18">
        <f t="shared" si="27"/>
        <v>85787.9</v>
      </c>
      <c r="K229" s="24">
        <v>0.16</v>
      </c>
      <c r="L229" s="10">
        <f t="shared" si="2"/>
        <v>41.76</v>
      </c>
      <c r="M229" s="9" t="s">
        <v>499</v>
      </c>
    </row>
    <row r="230">
      <c r="A230" s="9" t="s">
        <v>192</v>
      </c>
      <c r="B230" s="7">
        <v>41493.0</v>
      </c>
      <c r="C230" s="9" t="s">
        <v>489</v>
      </c>
      <c r="D230" s="13">
        <v>264.0</v>
      </c>
      <c r="E230" s="20">
        <v>77989.0</v>
      </c>
      <c r="F230" s="13">
        <v>407.0</v>
      </c>
      <c r="G230" s="13">
        <v>261.0</v>
      </c>
      <c r="H230" s="9" t="s">
        <v>501</v>
      </c>
      <c r="I230" s="9">
        <v>1.15</v>
      </c>
      <c r="J230" s="18">
        <f t="shared" si="27"/>
        <v>89687.35</v>
      </c>
      <c r="K230" s="24">
        <v>0.07</v>
      </c>
      <c r="L230" s="10">
        <f t="shared" si="2"/>
        <v>18.27</v>
      </c>
      <c r="M230" s="9" t="s">
        <v>502</v>
      </c>
    </row>
    <row r="231">
      <c r="A231" s="9" t="s">
        <v>192</v>
      </c>
      <c r="B231" s="7">
        <v>41493.0</v>
      </c>
      <c r="C231" s="9" t="s">
        <v>489</v>
      </c>
      <c r="D231" s="13">
        <v>264.0</v>
      </c>
      <c r="E231" s="20">
        <v>77989.0</v>
      </c>
      <c r="F231" s="13">
        <v>407.0</v>
      </c>
      <c r="G231" s="13">
        <v>261.0</v>
      </c>
      <c r="H231" s="9" t="s">
        <v>503</v>
      </c>
      <c r="I231" s="9">
        <v>1.2</v>
      </c>
      <c r="J231" s="18">
        <f t="shared" si="27"/>
        <v>93586.8</v>
      </c>
      <c r="K231" s="24">
        <v>0.03</v>
      </c>
      <c r="L231" s="10">
        <f t="shared" si="2"/>
        <v>7.83</v>
      </c>
      <c r="M231" s="9" t="s">
        <v>502</v>
      </c>
    </row>
    <row r="232">
      <c r="A232" s="9" t="s">
        <v>192</v>
      </c>
      <c r="B232" s="7">
        <v>41493.0</v>
      </c>
      <c r="C232" s="9" t="s">
        <v>489</v>
      </c>
      <c r="D232" s="13">
        <v>264.0</v>
      </c>
      <c r="E232" s="20">
        <v>77989.0</v>
      </c>
      <c r="F232" s="13">
        <v>407.0</v>
      </c>
      <c r="G232" s="13">
        <v>261.0</v>
      </c>
      <c r="H232" s="9" t="s">
        <v>504</v>
      </c>
      <c r="I232" s="9">
        <v>1.25</v>
      </c>
      <c r="J232" s="18">
        <f t="shared" si="27"/>
        <v>97486.25</v>
      </c>
      <c r="K232" s="24">
        <v>0.02</v>
      </c>
      <c r="L232" s="10">
        <f t="shared" si="2"/>
        <v>5.22</v>
      </c>
      <c r="M232" s="9" t="s">
        <v>502</v>
      </c>
    </row>
    <row r="233">
      <c r="A233" s="9" t="s">
        <v>192</v>
      </c>
      <c r="B233" s="7">
        <v>41493.0</v>
      </c>
      <c r="C233" s="9" t="s">
        <v>489</v>
      </c>
      <c r="D233" s="13">
        <v>264.0</v>
      </c>
      <c r="E233" s="20">
        <v>77989.0</v>
      </c>
      <c r="F233" s="13">
        <v>407.0</v>
      </c>
      <c r="G233" s="13">
        <v>261.0</v>
      </c>
      <c r="H233" s="9" t="s">
        <v>505</v>
      </c>
      <c r="I233" s="9">
        <v>1.3</v>
      </c>
      <c r="J233" s="18">
        <f t="shared" si="27"/>
        <v>0</v>
      </c>
      <c r="K233" s="24">
        <v>0.0</v>
      </c>
      <c r="L233" s="10">
        <f t="shared" si="2"/>
        <v>0</v>
      </c>
      <c r="M233" s="9" t="s">
        <v>502</v>
      </c>
    </row>
    <row r="234">
      <c r="A234" s="9" t="s">
        <v>192</v>
      </c>
      <c r="B234" s="7">
        <v>41493.0</v>
      </c>
      <c r="C234" s="9" t="s">
        <v>489</v>
      </c>
      <c r="D234" s="13">
        <v>264.0</v>
      </c>
      <c r="E234" s="20">
        <v>77989.0</v>
      </c>
      <c r="F234" s="13">
        <v>407.0</v>
      </c>
      <c r="G234" s="13">
        <v>261.0</v>
      </c>
      <c r="H234" s="9" t="s">
        <v>506</v>
      </c>
      <c r="I234" s="9">
        <v>1.4</v>
      </c>
      <c r="J234" s="18">
        <f t="shared" si="27"/>
        <v>0</v>
      </c>
      <c r="K234" s="24">
        <v>0.0</v>
      </c>
      <c r="L234" s="10">
        <f t="shared" si="2"/>
        <v>0</v>
      </c>
      <c r="M234" s="9" t="s">
        <v>502</v>
      </c>
    </row>
    <row r="235">
      <c r="A235" s="9" t="s">
        <v>192</v>
      </c>
      <c r="B235" s="7">
        <v>41493.0</v>
      </c>
      <c r="C235" s="9" t="s">
        <v>489</v>
      </c>
      <c r="D235" s="13">
        <v>264.0</v>
      </c>
      <c r="E235" s="20">
        <v>77989.0</v>
      </c>
      <c r="F235" s="13">
        <v>407.0</v>
      </c>
      <c r="G235" s="13">
        <v>261.0</v>
      </c>
      <c r="H235" s="9" t="s">
        <v>507</v>
      </c>
      <c r="I235" s="9" t="s">
        <v>508</v>
      </c>
      <c r="J235" s="20" t="s">
        <v>508</v>
      </c>
      <c r="K235" s="24">
        <v>0.0</v>
      </c>
      <c r="L235" s="10">
        <f t="shared" si="2"/>
        <v>0</v>
      </c>
      <c r="M235" s="9" t="s">
        <v>502</v>
      </c>
    </row>
    <row r="236">
      <c r="A236" s="9" t="s">
        <v>193</v>
      </c>
      <c r="B236" s="7">
        <v>41472.0</v>
      </c>
      <c r="C236" s="9" t="s">
        <v>489</v>
      </c>
      <c r="D236" s="13">
        <v>240.0</v>
      </c>
      <c r="E236" s="20">
        <v>76802.0</v>
      </c>
      <c r="F236" s="13">
        <v>425.0</v>
      </c>
      <c r="G236" s="13">
        <v>237.0</v>
      </c>
      <c r="H236" s="9" t="s">
        <v>496</v>
      </c>
      <c r="I236" s="9">
        <v>1.0</v>
      </c>
      <c r="J236" s="18">
        <f t="shared" ref="J236:J243" si="28">E236*I236*IF(K236&lt;=0,0,1)</f>
        <v>76802</v>
      </c>
      <c r="K236" s="24">
        <v>1.0</v>
      </c>
      <c r="L236" s="10">
        <f t="shared" si="2"/>
        <v>237</v>
      </c>
      <c r="M236" s="9" t="s">
        <v>497</v>
      </c>
    </row>
    <row r="237">
      <c r="A237" s="9" t="s">
        <v>193</v>
      </c>
      <c r="B237" s="7">
        <v>41472.0</v>
      </c>
      <c r="C237" s="9" t="s">
        <v>489</v>
      </c>
      <c r="D237" s="13">
        <v>240.0</v>
      </c>
      <c r="E237" s="20">
        <v>76802.0</v>
      </c>
      <c r="F237" s="13">
        <v>425.0</v>
      </c>
      <c r="G237" s="13">
        <v>237.0</v>
      </c>
      <c r="H237" s="9" t="s">
        <v>498</v>
      </c>
      <c r="I237" s="9">
        <v>1.049</v>
      </c>
      <c r="J237" s="18">
        <f t="shared" si="28"/>
        <v>80565.298</v>
      </c>
      <c r="K237" s="24">
        <v>0.72</v>
      </c>
      <c r="L237" s="10">
        <f t="shared" si="2"/>
        <v>170.64</v>
      </c>
      <c r="M237" s="9" t="s">
        <v>499</v>
      </c>
    </row>
    <row r="238">
      <c r="A238" s="9" t="s">
        <v>193</v>
      </c>
      <c r="B238" s="7">
        <v>41472.0</v>
      </c>
      <c r="C238" s="9" t="s">
        <v>489</v>
      </c>
      <c r="D238" s="13">
        <v>240.0</v>
      </c>
      <c r="E238" s="20">
        <v>76802.0</v>
      </c>
      <c r="F238" s="13">
        <v>425.0</v>
      </c>
      <c r="G238" s="13">
        <v>237.0</v>
      </c>
      <c r="H238" s="9" t="s">
        <v>500</v>
      </c>
      <c r="I238" s="9">
        <v>1.1</v>
      </c>
      <c r="J238" s="18">
        <f t="shared" si="28"/>
        <v>84482.2</v>
      </c>
      <c r="K238" s="24">
        <v>0.16</v>
      </c>
      <c r="L238" s="10">
        <f t="shared" si="2"/>
        <v>37.92</v>
      </c>
      <c r="M238" s="9" t="s">
        <v>499</v>
      </c>
    </row>
    <row r="239">
      <c r="A239" s="9" t="s">
        <v>193</v>
      </c>
      <c r="B239" s="7">
        <v>41472.0</v>
      </c>
      <c r="C239" s="9" t="s">
        <v>489</v>
      </c>
      <c r="D239" s="13">
        <v>240.0</v>
      </c>
      <c r="E239" s="20">
        <v>76802.0</v>
      </c>
      <c r="F239" s="13">
        <v>425.0</v>
      </c>
      <c r="G239" s="13">
        <v>237.0</v>
      </c>
      <c r="H239" s="9" t="s">
        <v>501</v>
      </c>
      <c r="I239" s="9">
        <v>1.15</v>
      </c>
      <c r="J239" s="18">
        <f t="shared" si="28"/>
        <v>88322.3</v>
      </c>
      <c r="K239" s="24">
        <v>0.07</v>
      </c>
      <c r="L239" s="10">
        <f t="shared" si="2"/>
        <v>16.59</v>
      </c>
      <c r="M239" s="9" t="s">
        <v>502</v>
      </c>
    </row>
    <row r="240">
      <c r="A240" s="9" t="s">
        <v>193</v>
      </c>
      <c r="B240" s="7">
        <v>41472.0</v>
      </c>
      <c r="C240" s="9" t="s">
        <v>489</v>
      </c>
      <c r="D240" s="13">
        <v>240.0</v>
      </c>
      <c r="E240" s="20">
        <v>76802.0</v>
      </c>
      <c r="F240" s="13">
        <v>425.0</v>
      </c>
      <c r="G240" s="13">
        <v>237.0</v>
      </c>
      <c r="H240" s="9" t="s">
        <v>503</v>
      </c>
      <c r="I240" s="9">
        <v>1.2</v>
      </c>
      <c r="J240" s="18">
        <f t="shared" si="28"/>
        <v>92162.4</v>
      </c>
      <c r="K240" s="24">
        <v>0.03</v>
      </c>
      <c r="L240" s="10">
        <f t="shared" si="2"/>
        <v>7.11</v>
      </c>
      <c r="M240" s="9" t="s">
        <v>502</v>
      </c>
    </row>
    <row r="241">
      <c r="A241" s="9" t="s">
        <v>193</v>
      </c>
      <c r="B241" s="7">
        <v>41472.0</v>
      </c>
      <c r="C241" s="9" t="s">
        <v>489</v>
      </c>
      <c r="D241" s="13">
        <v>240.0</v>
      </c>
      <c r="E241" s="20">
        <v>76802.0</v>
      </c>
      <c r="F241" s="13">
        <v>425.0</v>
      </c>
      <c r="G241" s="13">
        <v>237.0</v>
      </c>
      <c r="H241" s="9" t="s">
        <v>504</v>
      </c>
      <c r="I241" s="9">
        <v>1.25</v>
      </c>
      <c r="J241" s="18">
        <f t="shared" si="28"/>
        <v>96002.5</v>
      </c>
      <c r="K241" s="24">
        <v>0.02</v>
      </c>
      <c r="L241" s="10">
        <f t="shared" si="2"/>
        <v>4.74</v>
      </c>
      <c r="M241" s="9" t="s">
        <v>502</v>
      </c>
    </row>
    <row r="242">
      <c r="A242" s="9" t="s">
        <v>193</v>
      </c>
      <c r="B242" s="7">
        <v>41472.0</v>
      </c>
      <c r="C242" s="9" t="s">
        <v>489</v>
      </c>
      <c r="D242" s="13">
        <v>240.0</v>
      </c>
      <c r="E242" s="20">
        <v>76802.0</v>
      </c>
      <c r="F242" s="13">
        <v>425.0</v>
      </c>
      <c r="G242" s="13">
        <v>237.0</v>
      </c>
      <c r="H242" s="9" t="s">
        <v>505</v>
      </c>
      <c r="I242" s="9">
        <v>1.3</v>
      </c>
      <c r="J242" s="18">
        <f t="shared" si="28"/>
        <v>0</v>
      </c>
      <c r="K242" s="24">
        <v>0.0</v>
      </c>
      <c r="L242" s="10">
        <f t="shared" si="2"/>
        <v>0</v>
      </c>
      <c r="M242" s="9" t="s">
        <v>502</v>
      </c>
    </row>
    <row r="243">
      <c r="A243" s="9" t="s">
        <v>193</v>
      </c>
      <c r="B243" s="7">
        <v>41472.0</v>
      </c>
      <c r="C243" s="9" t="s">
        <v>489</v>
      </c>
      <c r="D243" s="13">
        <v>240.0</v>
      </c>
      <c r="E243" s="20">
        <v>76802.0</v>
      </c>
      <c r="F243" s="13">
        <v>425.0</v>
      </c>
      <c r="G243" s="13">
        <v>237.0</v>
      </c>
      <c r="H243" s="9" t="s">
        <v>506</v>
      </c>
      <c r="I243" s="9">
        <v>1.4</v>
      </c>
      <c r="J243" s="18">
        <f t="shared" si="28"/>
        <v>0</v>
      </c>
      <c r="K243" s="24">
        <v>0.0</v>
      </c>
      <c r="L243" s="10">
        <f t="shared" si="2"/>
        <v>0</v>
      </c>
      <c r="M243" s="9" t="s">
        <v>502</v>
      </c>
    </row>
    <row r="244">
      <c r="A244" s="9" t="s">
        <v>193</v>
      </c>
      <c r="B244" s="7">
        <v>41472.0</v>
      </c>
      <c r="C244" s="9" t="s">
        <v>489</v>
      </c>
      <c r="D244" s="13">
        <v>240.0</v>
      </c>
      <c r="E244" s="20">
        <v>76802.0</v>
      </c>
      <c r="F244" s="13">
        <v>425.0</v>
      </c>
      <c r="G244" s="13">
        <v>237.0</v>
      </c>
      <c r="H244" s="9" t="s">
        <v>507</v>
      </c>
      <c r="I244" s="9" t="s">
        <v>508</v>
      </c>
      <c r="J244" s="20" t="s">
        <v>508</v>
      </c>
      <c r="K244" s="24">
        <v>0.0</v>
      </c>
      <c r="L244" s="10">
        <f t="shared" si="2"/>
        <v>0</v>
      </c>
      <c r="M244" s="9" t="s">
        <v>502</v>
      </c>
    </row>
    <row r="245">
      <c r="A245" s="9" t="s">
        <v>194</v>
      </c>
      <c r="B245" s="7">
        <v>41458.0</v>
      </c>
      <c r="C245" s="9" t="s">
        <v>489</v>
      </c>
      <c r="D245" s="13">
        <v>288.0</v>
      </c>
      <c r="E245" s="20">
        <v>77000.0</v>
      </c>
      <c r="F245" s="13">
        <v>485.0</v>
      </c>
      <c r="G245" s="13">
        <v>284.0</v>
      </c>
      <c r="H245" s="9" t="s">
        <v>496</v>
      </c>
      <c r="I245" s="9">
        <v>1.0</v>
      </c>
      <c r="J245" s="18">
        <f t="shared" ref="J245:J252" si="29">E245*I245*IF(K245&lt;=0,0,1)</f>
        <v>77000</v>
      </c>
      <c r="K245" s="24">
        <v>1.0</v>
      </c>
      <c r="L245" s="10">
        <f t="shared" si="2"/>
        <v>284</v>
      </c>
      <c r="M245" s="9" t="s">
        <v>497</v>
      </c>
    </row>
    <row r="246">
      <c r="A246" s="9" t="s">
        <v>194</v>
      </c>
      <c r="B246" s="7">
        <v>41458.0</v>
      </c>
      <c r="C246" s="9" t="s">
        <v>489</v>
      </c>
      <c r="D246" s="13">
        <v>288.0</v>
      </c>
      <c r="E246" s="20">
        <v>77000.0</v>
      </c>
      <c r="F246" s="13">
        <v>485.0</v>
      </c>
      <c r="G246" s="13">
        <v>284.0</v>
      </c>
      <c r="H246" s="9" t="s">
        <v>498</v>
      </c>
      <c r="I246" s="9">
        <v>1.049</v>
      </c>
      <c r="J246" s="18">
        <f t="shared" si="29"/>
        <v>80773</v>
      </c>
      <c r="K246" s="24">
        <v>0.72</v>
      </c>
      <c r="L246" s="10">
        <f t="shared" si="2"/>
        <v>204.48</v>
      </c>
      <c r="M246" s="9" t="s">
        <v>499</v>
      </c>
    </row>
    <row r="247">
      <c r="A247" s="9" t="s">
        <v>194</v>
      </c>
      <c r="B247" s="7">
        <v>41458.0</v>
      </c>
      <c r="C247" s="9" t="s">
        <v>489</v>
      </c>
      <c r="D247" s="13">
        <v>288.0</v>
      </c>
      <c r="E247" s="20">
        <v>77000.0</v>
      </c>
      <c r="F247" s="13">
        <v>485.0</v>
      </c>
      <c r="G247" s="13">
        <v>284.0</v>
      </c>
      <c r="H247" s="9" t="s">
        <v>500</v>
      </c>
      <c r="I247" s="9">
        <v>1.1</v>
      </c>
      <c r="J247" s="18">
        <f t="shared" si="29"/>
        <v>84700</v>
      </c>
      <c r="K247" s="24">
        <v>0.16</v>
      </c>
      <c r="L247" s="10">
        <f t="shared" si="2"/>
        <v>45.44</v>
      </c>
      <c r="M247" s="9" t="s">
        <v>499</v>
      </c>
    </row>
    <row r="248">
      <c r="A248" s="9" t="s">
        <v>194</v>
      </c>
      <c r="B248" s="7">
        <v>41458.0</v>
      </c>
      <c r="C248" s="9" t="s">
        <v>489</v>
      </c>
      <c r="D248" s="13">
        <v>288.0</v>
      </c>
      <c r="E248" s="20">
        <v>77000.0</v>
      </c>
      <c r="F248" s="13">
        <v>485.0</v>
      </c>
      <c r="G248" s="13">
        <v>284.0</v>
      </c>
      <c r="H248" s="9" t="s">
        <v>501</v>
      </c>
      <c r="I248" s="9">
        <v>1.15</v>
      </c>
      <c r="J248" s="18">
        <f t="shared" si="29"/>
        <v>88550</v>
      </c>
      <c r="K248" s="24">
        <v>0.07</v>
      </c>
      <c r="L248" s="10">
        <f t="shared" si="2"/>
        <v>19.88</v>
      </c>
      <c r="M248" s="9" t="s">
        <v>502</v>
      </c>
    </row>
    <row r="249">
      <c r="A249" s="9" t="s">
        <v>194</v>
      </c>
      <c r="B249" s="7">
        <v>41458.0</v>
      </c>
      <c r="C249" s="9" t="s">
        <v>489</v>
      </c>
      <c r="D249" s="13">
        <v>288.0</v>
      </c>
      <c r="E249" s="20">
        <v>77000.0</v>
      </c>
      <c r="F249" s="13">
        <v>485.0</v>
      </c>
      <c r="G249" s="13">
        <v>284.0</v>
      </c>
      <c r="H249" s="9" t="s">
        <v>503</v>
      </c>
      <c r="I249" s="9">
        <v>1.2</v>
      </c>
      <c r="J249" s="18">
        <f t="shared" si="29"/>
        <v>92400</v>
      </c>
      <c r="K249" s="24">
        <v>0.03</v>
      </c>
      <c r="L249" s="10">
        <f t="shared" si="2"/>
        <v>8.52</v>
      </c>
      <c r="M249" s="9" t="s">
        <v>502</v>
      </c>
    </row>
    <row r="250">
      <c r="A250" s="9" t="s">
        <v>194</v>
      </c>
      <c r="B250" s="7">
        <v>41458.0</v>
      </c>
      <c r="C250" s="9" t="s">
        <v>489</v>
      </c>
      <c r="D250" s="13">
        <v>288.0</v>
      </c>
      <c r="E250" s="20">
        <v>77000.0</v>
      </c>
      <c r="F250" s="13">
        <v>485.0</v>
      </c>
      <c r="G250" s="13">
        <v>284.0</v>
      </c>
      <c r="H250" s="9" t="s">
        <v>504</v>
      </c>
      <c r="I250" s="9">
        <v>1.25</v>
      </c>
      <c r="J250" s="18">
        <f t="shared" si="29"/>
        <v>96250</v>
      </c>
      <c r="K250" s="24">
        <v>0.02</v>
      </c>
      <c r="L250" s="10">
        <f t="shared" si="2"/>
        <v>5.68</v>
      </c>
      <c r="M250" s="9" t="s">
        <v>502</v>
      </c>
    </row>
    <row r="251">
      <c r="A251" s="9" t="s">
        <v>194</v>
      </c>
      <c r="B251" s="7">
        <v>41458.0</v>
      </c>
      <c r="C251" s="9" t="s">
        <v>489</v>
      </c>
      <c r="D251" s="13">
        <v>288.0</v>
      </c>
      <c r="E251" s="20">
        <v>77000.0</v>
      </c>
      <c r="F251" s="13">
        <v>485.0</v>
      </c>
      <c r="G251" s="13">
        <v>284.0</v>
      </c>
      <c r="H251" s="9" t="s">
        <v>505</v>
      </c>
      <c r="I251" s="9">
        <v>1.3</v>
      </c>
      <c r="J251" s="18">
        <f t="shared" si="29"/>
        <v>0</v>
      </c>
      <c r="K251" s="24">
        <v>0.0</v>
      </c>
      <c r="L251" s="10">
        <f t="shared" si="2"/>
        <v>0</v>
      </c>
      <c r="M251" s="9" t="s">
        <v>502</v>
      </c>
    </row>
    <row r="252">
      <c r="A252" s="9" t="s">
        <v>194</v>
      </c>
      <c r="B252" s="7">
        <v>41458.0</v>
      </c>
      <c r="C252" s="9" t="s">
        <v>489</v>
      </c>
      <c r="D252" s="13">
        <v>288.0</v>
      </c>
      <c r="E252" s="20">
        <v>77000.0</v>
      </c>
      <c r="F252" s="13">
        <v>485.0</v>
      </c>
      <c r="G252" s="13">
        <v>284.0</v>
      </c>
      <c r="H252" s="9" t="s">
        <v>506</v>
      </c>
      <c r="I252" s="9">
        <v>1.4</v>
      </c>
      <c r="J252" s="18">
        <f t="shared" si="29"/>
        <v>0</v>
      </c>
      <c r="K252" s="24">
        <v>0.0</v>
      </c>
      <c r="L252" s="10">
        <f t="shared" si="2"/>
        <v>0</v>
      </c>
      <c r="M252" s="9" t="s">
        <v>502</v>
      </c>
    </row>
    <row r="253">
      <c r="A253" s="9" t="s">
        <v>194</v>
      </c>
      <c r="B253" s="7">
        <v>41458.0</v>
      </c>
      <c r="C253" s="9" t="s">
        <v>489</v>
      </c>
      <c r="D253" s="13">
        <v>288.0</v>
      </c>
      <c r="E253" s="20">
        <v>77000.0</v>
      </c>
      <c r="F253" s="13">
        <v>485.0</v>
      </c>
      <c r="G253" s="13">
        <v>284.0</v>
      </c>
      <c r="H253" s="9" t="s">
        <v>507</v>
      </c>
      <c r="I253" s="9" t="s">
        <v>508</v>
      </c>
      <c r="J253" s="20" t="s">
        <v>508</v>
      </c>
      <c r="K253" s="24">
        <v>0.0</v>
      </c>
      <c r="L253" s="10">
        <f t="shared" si="2"/>
        <v>0</v>
      </c>
      <c r="M253" s="9" t="s">
        <v>502</v>
      </c>
    </row>
    <row r="254">
      <c r="A254" s="9" t="s">
        <v>195</v>
      </c>
      <c r="B254" s="7">
        <v>41444.0</v>
      </c>
      <c r="C254" s="9" t="s">
        <v>489</v>
      </c>
      <c r="D254" s="13">
        <v>251.0</v>
      </c>
      <c r="E254" s="20">
        <v>83001.0</v>
      </c>
      <c r="F254" s="13">
        <v>466.0</v>
      </c>
      <c r="G254" s="13">
        <v>250.0</v>
      </c>
      <c r="H254" s="9" t="s">
        <v>496</v>
      </c>
      <c r="I254" s="9">
        <v>1.0</v>
      </c>
      <c r="J254" s="18">
        <f t="shared" ref="J254:J261" si="30">E254*I254*IF(K254&lt;=0,0,1)</f>
        <v>83001</v>
      </c>
      <c r="K254" s="24">
        <v>1.0</v>
      </c>
      <c r="L254" s="10">
        <f t="shared" si="2"/>
        <v>250</v>
      </c>
      <c r="M254" s="9" t="s">
        <v>497</v>
      </c>
    </row>
    <row r="255">
      <c r="A255" s="9" t="s">
        <v>195</v>
      </c>
      <c r="B255" s="7">
        <v>41444.0</v>
      </c>
      <c r="C255" s="9" t="s">
        <v>489</v>
      </c>
      <c r="D255" s="13">
        <v>251.0</v>
      </c>
      <c r="E255" s="20">
        <v>83001.0</v>
      </c>
      <c r="F255" s="13">
        <v>466.0</v>
      </c>
      <c r="G255" s="13">
        <v>250.0</v>
      </c>
      <c r="H255" s="9" t="s">
        <v>498</v>
      </c>
      <c r="I255" s="9">
        <v>1.049</v>
      </c>
      <c r="J255" s="18">
        <f t="shared" si="30"/>
        <v>87068.049</v>
      </c>
      <c r="K255" s="24">
        <v>0.72</v>
      </c>
      <c r="L255" s="10">
        <f t="shared" si="2"/>
        <v>180</v>
      </c>
      <c r="M255" s="9" t="s">
        <v>499</v>
      </c>
    </row>
    <row r="256">
      <c r="A256" s="9" t="s">
        <v>195</v>
      </c>
      <c r="B256" s="7">
        <v>41444.0</v>
      </c>
      <c r="C256" s="9" t="s">
        <v>489</v>
      </c>
      <c r="D256" s="13">
        <v>251.0</v>
      </c>
      <c r="E256" s="20">
        <v>83001.0</v>
      </c>
      <c r="F256" s="13">
        <v>466.0</v>
      </c>
      <c r="G256" s="13">
        <v>250.0</v>
      </c>
      <c r="H256" s="9" t="s">
        <v>500</v>
      </c>
      <c r="I256" s="9">
        <v>1.1</v>
      </c>
      <c r="J256" s="18">
        <f t="shared" si="30"/>
        <v>91301.1</v>
      </c>
      <c r="K256" s="24">
        <v>0.16</v>
      </c>
      <c r="L256" s="10">
        <f t="shared" si="2"/>
        <v>40</v>
      </c>
      <c r="M256" s="9" t="s">
        <v>499</v>
      </c>
    </row>
    <row r="257">
      <c r="A257" s="9" t="s">
        <v>195</v>
      </c>
      <c r="B257" s="7">
        <v>41444.0</v>
      </c>
      <c r="C257" s="9" t="s">
        <v>489</v>
      </c>
      <c r="D257" s="13">
        <v>251.0</v>
      </c>
      <c r="E257" s="20">
        <v>83001.0</v>
      </c>
      <c r="F257" s="13">
        <v>466.0</v>
      </c>
      <c r="G257" s="13">
        <v>250.0</v>
      </c>
      <c r="H257" s="9" t="s">
        <v>501</v>
      </c>
      <c r="I257" s="9">
        <v>1.15</v>
      </c>
      <c r="J257" s="18">
        <f t="shared" si="30"/>
        <v>95451.15</v>
      </c>
      <c r="K257" s="24">
        <v>0.07</v>
      </c>
      <c r="L257" s="10">
        <f t="shared" si="2"/>
        <v>17.5</v>
      </c>
      <c r="M257" s="9" t="s">
        <v>502</v>
      </c>
    </row>
    <row r="258">
      <c r="A258" s="9" t="s">
        <v>195</v>
      </c>
      <c r="B258" s="7">
        <v>41444.0</v>
      </c>
      <c r="C258" s="9" t="s">
        <v>489</v>
      </c>
      <c r="D258" s="13">
        <v>251.0</v>
      </c>
      <c r="E258" s="20">
        <v>83001.0</v>
      </c>
      <c r="F258" s="13">
        <v>466.0</v>
      </c>
      <c r="G258" s="13">
        <v>250.0</v>
      </c>
      <c r="H258" s="9" t="s">
        <v>503</v>
      </c>
      <c r="I258" s="9">
        <v>1.2</v>
      </c>
      <c r="J258" s="18">
        <f t="shared" si="30"/>
        <v>99601.2</v>
      </c>
      <c r="K258" s="24">
        <v>0.03</v>
      </c>
      <c r="L258" s="10">
        <f t="shared" si="2"/>
        <v>7.5</v>
      </c>
      <c r="M258" s="9" t="s">
        <v>502</v>
      </c>
    </row>
    <row r="259">
      <c r="A259" s="9" t="s">
        <v>195</v>
      </c>
      <c r="B259" s="7">
        <v>41444.0</v>
      </c>
      <c r="C259" s="9" t="s">
        <v>489</v>
      </c>
      <c r="D259" s="13">
        <v>251.0</v>
      </c>
      <c r="E259" s="20">
        <v>83001.0</v>
      </c>
      <c r="F259" s="13">
        <v>466.0</v>
      </c>
      <c r="G259" s="13">
        <v>250.0</v>
      </c>
      <c r="H259" s="9" t="s">
        <v>504</v>
      </c>
      <c r="I259" s="9">
        <v>1.25</v>
      </c>
      <c r="J259" s="18">
        <f t="shared" si="30"/>
        <v>103751.25</v>
      </c>
      <c r="K259" s="24">
        <v>0.02</v>
      </c>
      <c r="L259" s="10">
        <f t="shared" si="2"/>
        <v>5</v>
      </c>
      <c r="M259" s="9" t="s">
        <v>502</v>
      </c>
    </row>
    <row r="260">
      <c r="A260" s="9" t="s">
        <v>195</v>
      </c>
      <c r="B260" s="7">
        <v>41444.0</v>
      </c>
      <c r="C260" s="9" t="s">
        <v>489</v>
      </c>
      <c r="D260" s="13">
        <v>251.0</v>
      </c>
      <c r="E260" s="20">
        <v>83001.0</v>
      </c>
      <c r="F260" s="13">
        <v>466.0</v>
      </c>
      <c r="G260" s="13">
        <v>250.0</v>
      </c>
      <c r="H260" s="9" t="s">
        <v>505</v>
      </c>
      <c r="I260" s="9">
        <v>1.3</v>
      </c>
      <c r="J260" s="18">
        <f t="shared" si="30"/>
        <v>0</v>
      </c>
      <c r="K260" s="24">
        <v>0.0</v>
      </c>
      <c r="L260" s="10">
        <f t="shared" si="2"/>
        <v>0</v>
      </c>
      <c r="M260" s="9" t="s">
        <v>502</v>
      </c>
    </row>
    <row r="261">
      <c r="A261" s="9" t="s">
        <v>195</v>
      </c>
      <c r="B261" s="7">
        <v>41444.0</v>
      </c>
      <c r="C261" s="9" t="s">
        <v>489</v>
      </c>
      <c r="D261" s="13">
        <v>251.0</v>
      </c>
      <c r="E261" s="20">
        <v>83001.0</v>
      </c>
      <c r="F261" s="13">
        <v>466.0</v>
      </c>
      <c r="G261" s="13">
        <v>250.0</v>
      </c>
      <c r="H261" s="9" t="s">
        <v>506</v>
      </c>
      <c r="I261" s="9">
        <v>1.4</v>
      </c>
      <c r="J261" s="18">
        <f t="shared" si="30"/>
        <v>0</v>
      </c>
      <c r="K261" s="24">
        <v>0.0</v>
      </c>
      <c r="L261" s="10">
        <f t="shared" si="2"/>
        <v>0</v>
      </c>
      <c r="M261" s="9" t="s">
        <v>502</v>
      </c>
    </row>
    <row r="262">
      <c r="A262" s="9" t="s">
        <v>195</v>
      </c>
      <c r="B262" s="7">
        <v>41444.0</v>
      </c>
      <c r="C262" s="9" t="s">
        <v>489</v>
      </c>
      <c r="D262" s="13">
        <v>251.0</v>
      </c>
      <c r="E262" s="20">
        <v>83001.0</v>
      </c>
      <c r="F262" s="13">
        <v>466.0</v>
      </c>
      <c r="G262" s="13">
        <v>250.0</v>
      </c>
      <c r="H262" s="9" t="s">
        <v>507</v>
      </c>
      <c r="I262" s="9" t="s">
        <v>508</v>
      </c>
      <c r="J262" s="20" t="s">
        <v>508</v>
      </c>
      <c r="K262" s="24">
        <v>0.0</v>
      </c>
      <c r="L262" s="10">
        <f t="shared" si="2"/>
        <v>0</v>
      </c>
      <c r="M262" s="9" t="s">
        <v>502</v>
      </c>
    </row>
    <row r="263">
      <c r="A263" s="9" t="s">
        <v>196</v>
      </c>
      <c r="B263" s="7">
        <v>41430.0</v>
      </c>
      <c r="C263" s="9" t="s">
        <v>489</v>
      </c>
      <c r="D263" s="13">
        <v>239.0</v>
      </c>
      <c r="E263" s="20">
        <v>76000.0</v>
      </c>
      <c r="F263" s="13">
        <v>534.0</v>
      </c>
      <c r="G263" s="13">
        <v>189.0</v>
      </c>
      <c r="H263" s="9" t="s">
        <v>496</v>
      </c>
      <c r="I263" s="9">
        <v>1.0</v>
      </c>
      <c r="J263" s="18">
        <f t="shared" ref="J263:J270" si="31">E263*I263*IF(K263&lt;=0,0,1)</f>
        <v>76000</v>
      </c>
      <c r="K263" s="24">
        <v>1.0</v>
      </c>
      <c r="L263" s="10">
        <f t="shared" si="2"/>
        <v>189</v>
      </c>
      <c r="M263" s="9" t="s">
        <v>497</v>
      </c>
    </row>
    <row r="264">
      <c r="A264" s="9" t="s">
        <v>196</v>
      </c>
      <c r="B264" s="7">
        <v>41430.0</v>
      </c>
      <c r="C264" s="9" t="s">
        <v>489</v>
      </c>
      <c r="D264" s="13">
        <v>239.0</v>
      </c>
      <c r="E264" s="20">
        <v>76000.0</v>
      </c>
      <c r="F264" s="13">
        <v>534.0</v>
      </c>
      <c r="G264" s="13">
        <v>189.0</v>
      </c>
      <c r="H264" s="9" t="s">
        <v>498</v>
      </c>
      <c r="I264" s="9">
        <v>1.049</v>
      </c>
      <c r="J264" s="18">
        <f t="shared" si="31"/>
        <v>79724</v>
      </c>
      <c r="K264" s="24">
        <v>0.72</v>
      </c>
      <c r="L264" s="10">
        <f t="shared" si="2"/>
        <v>136.08</v>
      </c>
      <c r="M264" s="9" t="s">
        <v>499</v>
      </c>
    </row>
    <row r="265">
      <c r="A265" s="9" t="s">
        <v>196</v>
      </c>
      <c r="B265" s="7">
        <v>41430.0</v>
      </c>
      <c r="C265" s="9" t="s">
        <v>489</v>
      </c>
      <c r="D265" s="13">
        <v>239.0</v>
      </c>
      <c r="E265" s="20">
        <v>76000.0</v>
      </c>
      <c r="F265" s="13">
        <v>534.0</v>
      </c>
      <c r="G265" s="13">
        <v>189.0</v>
      </c>
      <c r="H265" s="9" t="s">
        <v>500</v>
      </c>
      <c r="I265" s="9">
        <v>1.1</v>
      </c>
      <c r="J265" s="18">
        <f t="shared" si="31"/>
        <v>83600</v>
      </c>
      <c r="K265" s="24">
        <v>0.16</v>
      </c>
      <c r="L265" s="10">
        <f t="shared" si="2"/>
        <v>30.24</v>
      </c>
      <c r="M265" s="9" t="s">
        <v>499</v>
      </c>
    </row>
    <row r="266">
      <c r="A266" s="9" t="s">
        <v>196</v>
      </c>
      <c r="B266" s="7">
        <v>41430.0</v>
      </c>
      <c r="C266" s="9" t="s">
        <v>489</v>
      </c>
      <c r="D266" s="13">
        <v>239.0</v>
      </c>
      <c r="E266" s="20">
        <v>76000.0</v>
      </c>
      <c r="F266" s="13">
        <v>534.0</v>
      </c>
      <c r="G266" s="13">
        <v>189.0</v>
      </c>
      <c r="H266" s="9" t="s">
        <v>501</v>
      </c>
      <c r="I266" s="9">
        <v>1.15</v>
      </c>
      <c r="J266" s="18">
        <f t="shared" si="31"/>
        <v>87400</v>
      </c>
      <c r="K266" s="24">
        <v>0.07</v>
      </c>
      <c r="L266" s="10">
        <f t="shared" si="2"/>
        <v>13.23</v>
      </c>
      <c r="M266" s="9" t="s">
        <v>502</v>
      </c>
    </row>
    <row r="267">
      <c r="A267" s="9" t="s">
        <v>196</v>
      </c>
      <c r="B267" s="7">
        <v>41430.0</v>
      </c>
      <c r="C267" s="9" t="s">
        <v>489</v>
      </c>
      <c r="D267" s="13">
        <v>239.0</v>
      </c>
      <c r="E267" s="20">
        <v>76000.0</v>
      </c>
      <c r="F267" s="13">
        <v>534.0</v>
      </c>
      <c r="G267" s="13">
        <v>189.0</v>
      </c>
      <c r="H267" s="9" t="s">
        <v>503</v>
      </c>
      <c r="I267" s="9">
        <v>1.2</v>
      </c>
      <c r="J267" s="18">
        <f t="shared" si="31"/>
        <v>91200</v>
      </c>
      <c r="K267" s="24">
        <v>0.03</v>
      </c>
      <c r="L267" s="10">
        <f t="shared" si="2"/>
        <v>5.67</v>
      </c>
      <c r="M267" s="9" t="s">
        <v>502</v>
      </c>
    </row>
    <row r="268">
      <c r="A268" s="9" t="s">
        <v>196</v>
      </c>
      <c r="B268" s="7">
        <v>41430.0</v>
      </c>
      <c r="C268" s="9" t="s">
        <v>489</v>
      </c>
      <c r="D268" s="13">
        <v>239.0</v>
      </c>
      <c r="E268" s="20">
        <v>76000.0</v>
      </c>
      <c r="F268" s="13">
        <v>534.0</v>
      </c>
      <c r="G268" s="13">
        <v>189.0</v>
      </c>
      <c r="H268" s="9" t="s">
        <v>504</v>
      </c>
      <c r="I268" s="9">
        <v>1.25</v>
      </c>
      <c r="J268" s="18">
        <f t="shared" si="31"/>
        <v>95000</v>
      </c>
      <c r="K268" s="24">
        <v>0.02</v>
      </c>
      <c r="L268" s="10">
        <f t="shared" si="2"/>
        <v>3.78</v>
      </c>
      <c r="M268" s="9" t="s">
        <v>502</v>
      </c>
    </row>
    <row r="269">
      <c r="A269" s="9" t="s">
        <v>196</v>
      </c>
      <c r="B269" s="7">
        <v>41430.0</v>
      </c>
      <c r="C269" s="9" t="s">
        <v>489</v>
      </c>
      <c r="D269" s="13">
        <v>239.0</v>
      </c>
      <c r="E269" s="20">
        <v>76000.0</v>
      </c>
      <c r="F269" s="13">
        <v>534.0</v>
      </c>
      <c r="G269" s="13">
        <v>189.0</v>
      </c>
      <c r="H269" s="9" t="s">
        <v>505</v>
      </c>
      <c r="I269" s="9">
        <v>1.3</v>
      </c>
      <c r="J269" s="18">
        <f t="shared" si="31"/>
        <v>0</v>
      </c>
      <c r="K269" s="24">
        <v>0.0</v>
      </c>
      <c r="L269" s="10">
        <f t="shared" si="2"/>
        <v>0</v>
      </c>
      <c r="M269" s="9" t="s">
        <v>502</v>
      </c>
    </row>
    <row r="270">
      <c r="A270" s="9" t="s">
        <v>196</v>
      </c>
      <c r="B270" s="7">
        <v>41430.0</v>
      </c>
      <c r="C270" s="9" t="s">
        <v>489</v>
      </c>
      <c r="D270" s="13">
        <v>239.0</v>
      </c>
      <c r="E270" s="20">
        <v>76000.0</v>
      </c>
      <c r="F270" s="13">
        <v>534.0</v>
      </c>
      <c r="G270" s="13">
        <v>189.0</v>
      </c>
      <c r="H270" s="9" t="s">
        <v>506</v>
      </c>
      <c r="I270" s="9">
        <v>1.4</v>
      </c>
      <c r="J270" s="18">
        <f t="shared" si="31"/>
        <v>0</v>
      </c>
      <c r="K270" s="24">
        <v>0.0</v>
      </c>
      <c r="L270" s="10">
        <f t="shared" si="2"/>
        <v>0</v>
      </c>
      <c r="M270" s="9" t="s">
        <v>502</v>
      </c>
    </row>
    <row r="271">
      <c r="A271" s="9" t="s">
        <v>196</v>
      </c>
      <c r="B271" s="7">
        <v>41430.0</v>
      </c>
      <c r="C271" s="9" t="s">
        <v>489</v>
      </c>
      <c r="D271" s="13">
        <v>239.0</v>
      </c>
      <c r="E271" s="20">
        <v>76000.0</v>
      </c>
      <c r="F271" s="13">
        <v>534.0</v>
      </c>
      <c r="G271" s="13">
        <v>189.0</v>
      </c>
      <c r="H271" s="9" t="s">
        <v>507</v>
      </c>
      <c r="I271" s="9" t="s">
        <v>508</v>
      </c>
      <c r="J271" s="20" t="s">
        <v>508</v>
      </c>
      <c r="K271" s="24">
        <v>0.0</v>
      </c>
      <c r="L271" s="10">
        <f t="shared" si="2"/>
        <v>0</v>
      </c>
      <c r="M271" s="9" t="s">
        <v>502</v>
      </c>
    </row>
    <row r="272">
      <c r="B272" s="25"/>
      <c r="D272" s="10"/>
      <c r="E272" s="18"/>
      <c r="F272" s="10"/>
      <c r="G272" s="10"/>
      <c r="J272" s="18"/>
      <c r="K272" s="26"/>
      <c r="L272" s="10"/>
    </row>
    <row r="273">
      <c r="B273" s="25"/>
      <c r="D273" s="10"/>
      <c r="E273" s="18"/>
      <c r="F273" s="10"/>
      <c r="G273" s="10"/>
      <c r="J273" s="18"/>
      <c r="K273" s="26"/>
      <c r="L273" s="10"/>
    </row>
  </sheetData>
  <drawing r:id="rId1"/>
</worksheet>
</file>