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U:\EXCEL PROJECTS\"/>
    </mc:Choice>
  </mc:AlternateContent>
  <xr:revisionPtr revIDLastSave="0" documentId="13_ncr:1_{A9BBC7B2-8541-42D2-9A76-4A5CEEDB6069}" xr6:coauthVersionLast="47" xr6:coauthVersionMax="47" xr10:uidLastSave="{00000000-0000-0000-0000-000000000000}"/>
  <bookViews>
    <workbookView xWindow="-108" yWindow="-108" windowWidth="23256" windowHeight="12456" firstSheet="2" activeTab="2" xr2:uid="{A49FBCAF-A572-4E2D-B820-C49796F4ED15}"/>
  </bookViews>
  <sheets>
    <sheet name="Sheet2" sheetId="3" state="hidden" r:id="rId1"/>
    <sheet name="Sheet3" sheetId="4" state="hidden" r:id="rId2"/>
    <sheet name="DASH BOARD" sheetId="5" r:id="rId3"/>
    <sheet name="imdb_top_250" sheetId="2" r:id="rId4"/>
  </sheets>
  <definedNames>
    <definedName name="_xlcn.WorksheetConnection_Book1Table21" hidden="1">Table2</definedName>
    <definedName name="ExternalData_1" localSheetId="3" hidden="1">imdb_top_250!$A$1:$E$251</definedName>
    <definedName name="Slicer_Rating">#N/A</definedName>
    <definedName name="Slicer_Year">#N/A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 name="Table2" connection="WorksheetConnection_Book1!Table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6" i="2" l="1"/>
  <c r="M26" i="2" a="1"/>
  <c r="L26" i="2"/>
  <c r="K26" i="2"/>
  <c r="J26" i="2"/>
  <c r="I26" i="2"/>
  <c r="I19" i="2"/>
  <c r="I18" i="2"/>
  <c r="I17" i="2"/>
  <c r="I16" i="2"/>
  <c r="I15" i="2"/>
  <c r="I14" i="2"/>
  <c r="I13" i="2"/>
  <c r="I12" i="2"/>
  <c r="I11" i="2"/>
  <c r="I10" i="2"/>
  <c r="I9" i="2"/>
  <c r="I8" i="2"/>
  <c r="I7" i="2"/>
  <c r="I6" i="2"/>
  <c r="I5"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FC95AD-7D5A-40A4-992E-ADE6FD29CBDD}" keepAlive="1" name="Query - imdb_top_250" description="Connection to the 'imdb_top_250' query in the workbook." type="5" refreshedVersion="8" background="1" saveData="1">
    <dbPr connection="Provider=Microsoft.Mashup.OleDb.1;Data Source=$Workbook$;Location=imdb_top_250;Extended Properties=&quot;&quot;" command="SELECT * FROM [imdb_top_250]"/>
  </connection>
  <connection id="2" xr16:uid="{F8563D8F-541F-44F7-9865-0D03BBABB66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5C653080-C1BE-4C11-A184-374B7B2CC0FB}" name="WorksheetConnection_Book1!Table2" type="102" refreshedVersion="8" minRefreshableVersion="5">
    <extLst>
      <ext xmlns:x15="http://schemas.microsoft.com/office/spreadsheetml/2010/11/main" uri="{DE250136-89BD-433C-8126-D09CA5730AF9}">
        <x15:connection id="Table2">
          <x15:rangePr sourceName="_xlcn.WorksheetConnection_Book1Table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<sst xmlns="http://schemas.openxmlformats.org/spreadsheetml/2006/main" count="296" uniqueCount="291">
  <si>
    <t>Rank</t>
  </si>
  <si>
    <t>Title</t>
  </si>
  <si>
    <t>Year</t>
  </si>
  <si>
    <t>Rating</t>
  </si>
  <si>
    <t>Runtime</t>
  </si>
  <si>
    <t>The Shawshank Redemption</t>
  </si>
  <si>
    <t>The Godfather</t>
  </si>
  <si>
    <t>The Dark Knight</t>
  </si>
  <si>
    <t>The Godfather Part II</t>
  </si>
  <si>
    <t>12 Angry Men</t>
  </si>
  <si>
    <t>Schindler's List</t>
  </si>
  <si>
    <t>The Lord of the Rings: The Return of the King</t>
  </si>
  <si>
    <t>Pulp Fiction</t>
  </si>
  <si>
    <t>The Lord of the Rings: The Fellowship of the Ring</t>
  </si>
  <si>
    <t>The Good  the Bad and the Ugly</t>
  </si>
  <si>
    <t>Forrest Gump</t>
  </si>
  <si>
    <t>Fight Club</t>
  </si>
  <si>
    <t>Inception</t>
  </si>
  <si>
    <t>The Lord of the Rings: The Two Towers</t>
  </si>
  <si>
    <t>Star Wars: Episode V - The Empire Strikes Back</t>
  </si>
  <si>
    <t>The Matrix</t>
  </si>
  <si>
    <t>Goodfellas</t>
  </si>
  <si>
    <t>One Flew Over the Cuckoo's Nest</t>
  </si>
  <si>
    <t>Seven Samurai</t>
  </si>
  <si>
    <t>Se7en</t>
  </si>
  <si>
    <t>City of God</t>
  </si>
  <si>
    <t>Life Is Beautiful</t>
  </si>
  <si>
    <t>The Silence of the Lambs</t>
  </si>
  <si>
    <t>It's a Wonderful Life</t>
  </si>
  <si>
    <t>Star Wars: Episode IV - A New Hope</t>
  </si>
  <si>
    <t>Saving Private Ryan</t>
  </si>
  <si>
    <t>Spirited Away</t>
  </si>
  <si>
    <t>The Green Mile</t>
  </si>
  <si>
    <t>Parasite</t>
  </si>
  <si>
    <t>Interstellar</t>
  </si>
  <si>
    <t>Léon: The Professional</t>
  </si>
  <si>
    <t>The Lion King</t>
  </si>
  <si>
    <t>Gladiator</t>
  </si>
  <si>
    <t>American History X</t>
  </si>
  <si>
    <t>The Departed</t>
  </si>
  <si>
    <t>The Prestige</t>
  </si>
  <si>
    <t>Whiplash</t>
  </si>
  <si>
    <t>The Usual Suspects</t>
  </si>
  <si>
    <t>Grave of the Fireflies</t>
  </si>
  <si>
    <t>Casablanca</t>
  </si>
  <si>
    <t>Harakiri</t>
  </si>
  <si>
    <t>The Intouchables</t>
  </si>
  <si>
    <t>Modern Times</t>
  </si>
  <si>
    <t>Cinema Paradiso</t>
  </si>
  <si>
    <t>Once Upon a Time in the West</t>
  </si>
  <si>
    <t>Rear Window</t>
  </si>
  <si>
    <t>Alien</t>
  </si>
  <si>
    <t>City Lights</t>
  </si>
  <si>
    <t>Apocalypse Now</t>
  </si>
  <si>
    <t>Memento</t>
  </si>
  <si>
    <t>Django Unchained</t>
  </si>
  <si>
    <t>Raiders of the Lost Ark</t>
  </si>
  <si>
    <t>WALL·E</t>
  </si>
  <si>
    <t>The Lives of Others</t>
  </si>
  <si>
    <t>Sunset Blvd.</t>
  </si>
  <si>
    <t>Paths of Glory</t>
  </si>
  <si>
    <t>The Great Dictator</t>
  </si>
  <si>
    <t>The Shining</t>
  </si>
  <si>
    <t>Witness for the Prosecution</t>
  </si>
  <si>
    <t>Avengers: Infinity War</t>
  </si>
  <si>
    <t>The Dark Knight Rises</t>
  </si>
  <si>
    <t>Spider-Man: Into the Spider-Verse</t>
  </si>
  <si>
    <t>Joker</t>
  </si>
  <si>
    <t>Princess Mononoke</t>
  </si>
  <si>
    <t>Oldboy</t>
  </si>
  <si>
    <t>Your Name.</t>
  </si>
  <si>
    <t>Aliens</t>
  </si>
  <si>
    <t>Coco</t>
  </si>
  <si>
    <t>American Beauty</t>
  </si>
  <si>
    <t>Braveheart</t>
  </si>
  <si>
    <t>Das Boot</t>
  </si>
  <si>
    <t>3 Idiots</t>
  </si>
  <si>
    <t>High and Low</t>
  </si>
  <si>
    <t>Like Stars on Earth</t>
  </si>
  <si>
    <t>Toy Story</t>
  </si>
  <si>
    <t>Amadeus</t>
  </si>
  <si>
    <t>Inglourious Basterds</t>
  </si>
  <si>
    <t>Good Will Hunting</t>
  </si>
  <si>
    <t>Star Wars: Episode VI - Return of the Jedi</t>
  </si>
  <si>
    <t>Reservoir Dogs</t>
  </si>
  <si>
    <t>2001: A Space Odyssey</t>
  </si>
  <si>
    <t>Requiem for a Dream</t>
  </si>
  <si>
    <t>Vertigo</t>
  </si>
  <si>
    <t>Eternal Sunshine of the Spotless Mind</t>
  </si>
  <si>
    <t>The Hunt</t>
  </si>
  <si>
    <t>Citizen Kane</t>
  </si>
  <si>
    <t>Lawrence of Arabia</t>
  </si>
  <si>
    <t>M</t>
  </si>
  <si>
    <t>Full Metal Jacket</t>
  </si>
  <si>
    <t>North by Northwest</t>
  </si>
  <si>
    <t>A Clockwork Orange</t>
  </si>
  <si>
    <t>Singin' in the Rain</t>
  </si>
  <si>
    <t>Snatch</t>
  </si>
  <si>
    <t>Bicycle Thieves</t>
  </si>
  <si>
    <t>Scarface</t>
  </si>
  <si>
    <t>Taxi Driver</t>
  </si>
  <si>
    <t>1917</t>
  </si>
  <si>
    <t>Amelie</t>
  </si>
  <si>
    <t>Come and See</t>
  </si>
  <si>
    <t>The Kid</t>
  </si>
  <si>
    <t>The Apartment</t>
  </si>
  <si>
    <t>Toy Story 3</t>
  </si>
  <si>
    <t>The Sting</t>
  </si>
  <si>
    <t>Metropolis</t>
  </si>
  <si>
    <t>Incendies</t>
  </si>
  <si>
    <t>For a Few Dollars More</t>
  </si>
  <si>
    <t>Indiana Jones and the Last Crusade</t>
  </si>
  <si>
    <t>L.A. Confidential</t>
  </si>
  <si>
    <t>Rashomon</t>
  </si>
  <si>
    <t>A Separation</t>
  </si>
  <si>
    <t>Batman Begins</t>
  </si>
  <si>
    <t>Double Indemnity</t>
  </si>
  <si>
    <t>To Kill a Mockingbird</t>
  </si>
  <si>
    <t>The Great Escape</t>
  </si>
  <si>
    <t>Up</t>
  </si>
  <si>
    <t>Heat</t>
  </si>
  <si>
    <t>Hamilton</t>
  </si>
  <si>
    <t>Downfall</t>
  </si>
  <si>
    <t>Ikiru</t>
  </si>
  <si>
    <t>Ran</t>
  </si>
  <si>
    <t>The Wolf of Wall Street</t>
  </si>
  <si>
    <t>Die Hard</t>
  </si>
  <si>
    <t>Casino</t>
  </si>
  <si>
    <t>Pan's Labyrinth</t>
  </si>
  <si>
    <t>Monty Python and the Holy Grail</t>
  </si>
  <si>
    <t>There Will Be Blood</t>
  </si>
  <si>
    <t>Raging Bull</t>
  </si>
  <si>
    <t>A Beautiful Mind</t>
  </si>
  <si>
    <t>The Secret in Their Eyes</t>
  </si>
  <si>
    <t>Judgment at Nuremberg</t>
  </si>
  <si>
    <t>Some Like It Hot</t>
  </si>
  <si>
    <t>Unforgiven</t>
  </si>
  <si>
    <t>The Truman Show</t>
  </si>
  <si>
    <t>No Country for Old Men</t>
  </si>
  <si>
    <t>Lock  Stock and Two Smoking Barrels</t>
  </si>
  <si>
    <t>The Sixth Sense</t>
  </si>
  <si>
    <t>The Treasure of the Sierra Madre</t>
  </si>
  <si>
    <t>Jurassic Park</t>
  </si>
  <si>
    <t>Shutter Island</t>
  </si>
  <si>
    <t>The Terminator</t>
  </si>
  <si>
    <t>The Thing</t>
  </si>
  <si>
    <t>Finding Nemo</t>
  </si>
  <si>
    <t>Chinatown</t>
  </si>
  <si>
    <t>V for Vendetta</t>
  </si>
  <si>
    <t>Inside Out</t>
  </si>
  <si>
    <t>Kill Bill: Vol. 1</t>
  </si>
  <si>
    <t>Dial M for Murder</t>
  </si>
  <si>
    <t>The Bridge on the River Kwai</t>
  </si>
  <si>
    <t>Gone with the Wind</t>
  </si>
  <si>
    <t>Trainspotting</t>
  </si>
  <si>
    <t>Prisoners</t>
  </si>
  <si>
    <t>Fargo</t>
  </si>
  <si>
    <t>Gran Torino</t>
  </si>
  <si>
    <t>My Neighbor Totoro</t>
  </si>
  <si>
    <t>Three Billboards Outside Ebbing Missouri</t>
  </si>
  <si>
    <t>The Deer Hunter</t>
  </si>
  <si>
    <t>Klaus</t>
  </si>
  <si>
    <t>On the Waterfront</t>
  </si>
  <si>
    <t>Warrior</t>
  </si>
  <si>
    <t>Wild Strawberries</t>
  </si>
  <si>
    <t>The Elephant Man</t>
  </si>
  <si>
    <t>The Seventh Seal</t>
  </si>
  <si>
    <t>Room</t>
  </si>
  <si>
    <t>The Big Lebowski</t>
  </si>
  <si>
    <t>The Third Man</t>
  </si>
  <si>
    <t>Blade Runner</t>
  </si>
  <si>
    <t>The General</t>
  </si>
  <si>
    <t>How to Train Your Dragon</t>
  </si>
  <si>
    <t>Before Sunrise</t>
  </si>
  <si>
    <t>Ben-Hur</t>
  </si>
  <si>
    <t>Mad Max: Fury Road</t>
  </si>
  <si>
    <t>12 Years a Slave</t>
  </si>
  <si>
    <t>Harry Potter and the Deathly Hallows: Part 2</t>
  </si>
  <si>
    <t>Gone Girl</t>
  </si>
  <si>
    <t>The Grand Budapest Hotel</t>
  </si>
  <si>
    <t>Catch Me If You Can</t>
  </si>
  <si>
    <t>Barry Lyndon</t>
  </si>
  <si>
    <t>In the Name of the Father</t>
  </si>
  <si>
    <t>The Gold Rush</t>
  </si>
  <si>
    <t>Hacksaw Ridge</t>
  </si>
  <si>
    <t>Wild Tales</t>
  </si>
  <si>
    <t>Sherlock Jr.</t>
  </si>
  <si>
    <t>The Wages of Fear</t>
  </si>
  <si>
    <t>Mr. Smith Goes to Washington</t>
  </si>
  <si>
    <t>Memories of Murder</t>
  </si>
  <si>
    <t>Network</t>
  </si>
  <si>
    <t>Ratatouille</t>
  </si>
  <si>
    <t>Stand by Me</t>
  </si>
  <si>
    <t>Into the Wild</t>
  </si>
  <si>
    <t>Ford v Ferrari</t>
  </si>
  <si>
    <t>The Passion of Joan of Arc</t>
  </si>
  <si>
    <t>Hotel Rwanda</t>
  </si>
  <si>
    <t>Stalker</t>
  </si>
  <si>
    <t>A Streetcar Named Desire</t>
  </si>
  <si>
    <t>Platoon</t>
  </si>
  <si>
    <t>Spotlight</t>
  </si>
  <si>
    <t>Logan</t>
  </si>
  <si>
    <t>Rush</t>
  </si>
  <si>
    <t>The Terminator 2: Judgment Day</t>
  </si>
  <si>
    <t>Life of Brian</t>
  </si>
  <si>
    <t>The Exorcist</t>
  </si>
  <si>
    <t>Groundhog Day</t>
  </si>
  <si>
    <t>Tokyo Story</t>
  </si>
  <si>
    <t>Rocky</t>
  </si>
  <si>
    <t>Amores Perros</t>
  </si>
  <si>
    <t>Nausicaä of the Valley of the Wind</t>
  </si>
  <si>
    <t>The Incredibles</t>
  </si>
  <si>
    <t>Before Sunset</t>
  </si>
  <si>
    <t>The Grapes of Wrath</t>
  </si>
  <si>
    <t>Andrei Rublev</t>
  </si>
  <si>
    <t>Rebecca</t>
  </si>
  <si>
    <t>Cool Hand Luke</t>
  </si>
  <si>
    <t>To Be or Not to Be</t>
  </si>
  <si>
    <t>The Battle of Algiers</t>
  </si>
  <si>
    <t>Hachi: A Dog's Tale</t>
  </si>
  <si>
    <t>Pirates of the Caribbean: The Curse of the Black Pearl</t>
  </si>
  <si>
    <t>Pather Panchali</t>
  </si>
  <si>
    <t>The Handmaiden</t>
  </si>
  <si>
    <t>My Father and My Son</t>
  </si>
  <si>
    <t>The 400 Blows</t>
  </si>
  <si>
    <t>It Happened One Night</t>
  </si>
  <si>
    <t>La Haine</t>
  </si>
  <si>
    <t>The Princess Bride</t>
  </si>
  <si>
    <t>The Sound of Music</t>
  </si>
  <si>
    <t>Persona</t>
  </si>
  <si>
    <t>The Help</t>
  </si>
  <si>
    <t>Beauty and the Beast</t>
  </si>
  <si>
    <t>Dead Poets Society</t>
  </si>
  <si>
    <t>Central Station</t>
  </si>
  <si>
    <t>Aladdin</t>
  </si>
  <si>
    <t>Howl's Moving Castle</t>
  </si>
  <si>
    <t>The Iron Giant</t>
  </si>
  <si>
    <t>Fanny and Alexander</t>
  </si>
  <si>
    <t>White Heat</t>
  </si>
  <si>
    <t>Drishyam</t>
  </si>
  <si>
    <t>The Bandit</t>
  </si>
  <si>
    <t>In the Mood for Love</t>
  </si>
  <si>
    <t>Paris Texas</t>
  </si>
  <si>
    <t>Castle in the Sky</t>
  </si>
  <si>
    <t>The Red Shoes</t>
  </si>
  <si>
    <t>Underground</t>
  </si>
  <si>
    <t>The Hustler</t>
  </si>
  <si>
    <t>A Woman Under the Influence</t>
  </si>
  <si>
    <t>Mary and Max</t>
  </si>
  <si>
    <t>Dersu Uzala</t>
  </si>
  <si>
    <t>Monsters  Inc.</t>
  </si>
  <si>
    <t>Miracle in Cell No. 7</t>
  </si>
  <si>
    <t>Children of Heaven</t>
  </si>
  <si>
    <t>All About Eve</t>
  </si>
  <si>
    <t>Total Movies</t>
  </si>
  <si>
    <t>Highest rating</t>
  </si>
  <si>
    <t>highest rated Movies</t>
  </si>
  <si>
    <t xml:space="preserve">lowest rating </t>
  </si>
  <si>
    <t>Lowwest rated Movie</t>
  </si>
  <si>
    <t>AVG rating</t>
  </si>
  <si>
    <t xml:space="preserve">Highest runtime </t>
  </si>
  <si>
    <t>Highest runtime movie</t>
  </si>
  <si>
    <t>lowest runtime</t>
  </si>
  <si>
    <t>rating for the HRM</t>
  </si>
  <si>
    <t>rating for the LRM</t>
  </si>
  <si>
    <t>oldest movie</t>
  </si>
  <si>
    <t>newest mobie</t>
  </si>
  <si>
    <t>newest movie name</t>
  </si>
  <si>
    <t>oldest movie name</t>
  </si>
  <si>
    <t>movie finder</t>
  </si>
  <si>
    <t>name</t>
  </si>
  <si>
    <t>rating</t>
  </si>
  <si>
    <t>duration</t>
  </si>
  <si>
    <t>year</t>
  </si>
  <si>
    <t>BAD/AVG/GOOD/EXCELLENT</t>
  </si>
  <si>
    <t>enter the rank</t>
  </si>
  <si>
    <t>Row Labels</t>
  </si>
  <si>
    <t>Grand Total</t>
  </si>
  <si>
    <t>Average of Rating</t>
  </si>
  <si>
    <t>Count of Title</t>
  </si>
  <si>
    <t>Average of Runtime</t>
  </si>
  <si>
    <t>1921-1930</t>
  </si>
  <si>
    <t>1931-1940</t>
  </si>
  <si>
    <t>1941-1950</t>
  </si>
  <si>
    <t>1951-1960</t>
  </si>
  <si>
    <t>1961-1970</t>
  </si>
  <si>
    <t>1971-1980</t>
  </si>
  <si>
    <t>1981-1990</t>
  </si>
  <si>
    <t>1991-2000</t>
  </si>
  <si>
    <t>2001-2010</t>
  </si>
  <si>
    <t>2011-2020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</si>
</sst>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Gill Sans MT"/>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3" xfId="0" applyBorder="1"/>
    <xf numFmtId="0" fontId="0" fillId="2" borderId="1" xfId="0" applyFill="1" applyBorder="1"/>
    <xf numFmtId="0" fontId="0" fillId="3" borderId="0" xfId="0" applyFill="1"/>
    <xf numFmtId="0" fontId="0" fillId="0" borderId="0" xfId="0" pivotButton="1"/>
    <xf numFmtId="0" fontId="0" fillId="0" borderId="0" xfId="0"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powerPivotData" Target="model/item.data"/><Relationship Id="rId18" Type="http://schemas.openxmlformats.org/officeDocument/2006/relationships/customXml" Target="../customXml/item4.xml"/><Relationship Id="rId26" Type="http://schemas.openxmlformats.org/officeDocument/2006/relationships/customXml" Target="../customXml/item12.xml"/><Relationship Id="rId3" Type="http://schemas.openxmlformats.org/officeDocument/2006/relationships/worksheet" Target="worksheets/sheet3.xml"/><Relationship Id="rId21" Type="http://schemas.openxmlformats.org/officeDocument/2006/relationships/customXml" Target="../customXml/item7.xml"/><Relationship Id="rId7" Type="http://schemas.microsoft.com/office/2007/relationships/slicerCache" Target="slicerCaches/slicerCache2.xml"/><Relationship Id="rId12" Type="http://schemas.openxmlformats.org/officeDocument/2006/relationships/sheetMetadata" Target="metadata.xml"/><Relationship Id="rId17" Type="http://schemas.openxmlformats.org/officeDocument/2006/relationships/customXml" Target="../customXml/item3.xml"/><Relationship Id="rId25" Type="http://schemas.openxmlformats.org/officeDocument/2006/relationships/customXml" Target="../customXml/item11.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29" Type="http://schemas.openxmlformats.org/officeDocument/2006/relationships/customXml" Target="../customXml/item15.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24" Type="http://schemas.openxmlformats.org/officeDocument/2006/relationships/customXml" Target="../customXml/item10.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23" Type="http://schemas.openxmlformats.org/officeDocument/2006/relationships/customXml" Target="../customXml/item9.xml"/><Relationship Id="rId28" Type="http://schemas.openxmlformats.org/officeDocument/2006/relationships/customXml" Target="../customXml/item14.xml"/><Relationship Id="rId10" Type="http://schemas.openxmlformats.org/officeDocument/2006/relationships/styles" Target="styles.xml"/><Relationship Id="rId19" Type="http://schemas.openxmlformats.org/officeDocument/2006/relationships/customXml" Target="../customXml/item5.xml"/><Relationship Id="rId31" Type="http://schemas.openxmlformats.org/officeDocument/2006/relationships/customXml" Target="../customXml/item17.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alcChain" Target="calcChain.xml"/><Relationship Id="rId22" Type="http://schemas.openxmlformats.org/officeDocument/2006/relationships/customXml" Target="../customXml/item8.xml"/><Relationship Id="rId27" Type="http://schemas.openxmlformats.org/officeDocument/2006/relationships/customXml" Target="../customXml/item13.xml"/><Relationship Id="rId30" Type="http://schemas.openxmlformats.org/officeDocument/2006/relationships/customXml" Target="../customXml/item1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RATING PROJECT..xlsx]Sheet2!PivotTable1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average ratting by year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invertIfNegative val="0"/>
          <c:cat>
            <c:strRef>
              <c:f>Sheet2!$A$4:$A$14</c:f>
              <c:strCache>
                <c:ptCount val="10"/>
                <c:pt idx="0">
                  <c:v>1921-1930</c:v>
                </c:pt>
                <c:pt idx="1">
                  <c:v>1931-1940</c:v>
                </c:pt>
                <c:pt idx="2">
                  <c:v>1941-1950</c:v>
                </c:pt>
                <c:pt idx="3">
                  <c:v>1951-1960</c:v>
                </c:pt>
                <c:pt idx="4">
                  <c:v>1961-1970</c:v>
                </c:pt>
                <c:pt idx="5">
                  <c:v>1971-1980</c:v>
                </c:pt>
                <c:pt idx="6">
                  <c:v>1981-1990</c:v>
                </c:pt>
                <c:pt idx="7">
                  <c:v>1991-2000</c:v>
                </c:pt>
                <c:pt idx="8">
                  <c:v>2001-2010</c:v>
                </c:pt>
                <c:pt idx="9">
                  <c:v>2011-2020</c:v>
                </c:pt>
              </c:strCache>
            </c:strRef>
          </c:cat>
          <c:val>
            <c:numRef>
              <c:f>Sheet2!$B$4:$B$14</c:f>
              <c:numCache>
                <c:formatCode>General</c:formatCode>
                <c:ptCount val="10"/>
                <c:pt idx="0">
                  <c:v>8.15</c:v>
                </c:pt>
                <c:pt idx="1">
                  <c:v>8.2111111111111121</c:v>
                </c:pt>
                <c:pt idx="2">
                  <c:v>8.207692307692307</c:v>
                </c:pt>
                <c:pt idx="3">
                  <c:v>8.2409090909090885</c:v>
                </c:pt>
                <c:pt idx="4">
                  <c:v>8.2312499999999993</c:v>
                </c:pt>
                <c:pt idx="5">
                  <c:v>8.3083333333333318</c:v>
                </c:pt>
                <c:pt idx="6">
                  <c:v>8.2111111111111104</c:v>
                </c:pt>
                <c:pt idx="7">
                  <c:v>8.3180000000000049</c:v>
                </c:pt>
                <c:pt idx="8">
                  <c:v>8.2673913043478269</c:v>
                </c:pt>
                <c:pt idx="9">
                  <c:v>8.2027027027027017</c:v>
                </c:pt>
              </c:numCache>
            </c:numRef>
          </c:val>
          <c:extLst>
            <c:ext xmlns:c16="http://schemas.microsoft.com/office/drawing/2014/chart" uri="{C3380CC4-5D6E-409C-BE32-E72D297353CC}">
              <c16:uniqueId val="{00000000-E094-4F66-9407-DF4B9B483908}"/>
            </c:ext>
          </c:extLst>
        </c:ser>
        <c:dLbls>
          <c:showLegendKey val="0"/>
          <c:showVal val="0"/>
          <c:showCatName val="0"/>
          <c:showSerName val="0"/>
          <c:showPercent val="0"/>
          <c:showBubbleSize val="0"/>
        </c:dLbls>
        <c:gapWidth val="115"/>
        <c:overlap val="-20"/>
        <c:axId val="1692327056"/>
        <c:axId val="1692331376"/>
      </c:barChart>
      <c:catAx>
        <c:axId val="169232705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331376"/>
        <c:crosses val="autoZero"/>
        <c:auto val="1"/>
        <c:lblAlgn val="ctr"/>
        <c:lblOffset val="100"/>
        <c:noMultiLvlLbl val="0"/>
      </c:catAx>
      <c:valAx>
        <c:axId val="169233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327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RATING PROJECT..xlsx]Sheet3!PivotTable2</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MOVIES BY RATING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2"/>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3"/>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4"/>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5"/>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6"/>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7"/>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8"/>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9"/>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10"/>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11"/>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12"/>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13"/>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s>
    <c:plotArea>
      <c:layout/>
      <c:pieChart>
        <c:varyColors val="1"/>
        <c:ser>
          <c:idx val="0"/>
          <c:order val="0"/>
          <c:tx>
            <c:strRef>
              <c:f>Sheet3!$B$1</c:f>
              <c:strCache>
                <c:ptCount val="1"/>
                <c:pt idx="0">
                  <c:v>Total</c:v>
                </c:pt>
              </c:strCache>
            </c:strRef>
          </c:tx>
          <c:dPt>
            <c:idx val="0"/>
            <c:bubble3D val="0"/>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01-F2CF-49CC-B4BE-F89A2B2C6EAB}"/>
              </c:ext>
            </c:extLst>
          </c:dPt>
          <c:dPt>
            <c:idx val="1"/>
            <c:bubble3D val="0"/>
            <c:spPr>
              <a:gradFill rotWithShape="1">
                <a:gsLst>
                  <a:gs pos="0">
                    <a:schemeClr val="accent2">
                      <a:tint val="97000"/>
                      <a:satMod val="100000"/>
                      <a:lumMod val="102000"/>
                    </a:schemeClr>
                  </a:gs>
                  <a:gs pos="50000">
                    <a:schemeClr val="accent2">
                      <a:shade val="100000"/>
                      <a:satMod val="103000"/>
                      <a:lumMod val="100000"/>
                    </a:schemeClr>
                  </a:gs>
                  <a:gs pos="100000">
                    <a:schemeClr val="accent2">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03-F2CF-49CC-B4BE-F89A2B2C6EAB}"/>
              </c:ext>
            </c:extLst>
          </c:dPt>
          <c:dPt>
            <c:idx val="2"/>
            <c:bubble3D val="0"/>
            <c:spPr>
              <a:gradFill rotWithShape="1">
                <a:gsLst>
                  <a:gs pos="0">
                    <a:schemeClr val="accent3">
                      <a:tint val="97000"/>
                      <a:satMod val="100000"/>
                      <a:lumMod val="102000"/>
                    </a:schemeClr>
                  </a:gs>
                  <a:gs pos="50000">
                    <a:schemeClr val="accent3">
                      <a:shade val="100000"/>
                      <a:satMod val="103000"/>
                      <a:lumMod val="100000"/>
                    </a:schemeClr>
                  </a:gs>
                  <a:gs pos="100000">
                    <a:schemeClr val="accent3">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05-F2CF-49CC-B4BE-F89A2B2C6EAB}"/>
              </c:ext>
            </c:extLst>
          </c:dPt>
          <c:dPt>
            <c:idx val="3"/>
            <c:bubble3D val="0"/>
            <c:spPr>
              <a:gradFill rotWithShape="1">
                <a:gsLst>
                  <a:gs pos="0">
                    <a:schemeClr val="accent4">
                      <a:tint val="97000"/>
                      <a:satMod val="100000"/>
                      <a:lumMod val="102000"/>
                    </a:schemeClr>
                  </a:gs>
                  <a:gs pos="50000">
                    <a:schemeClr val="accent4">
                      <a:shade val="100000"/>
                      <a:satMod val="103000"/>
                      <a:lumMod val="100000"/>
                    </a:schemeClr>
                  </a:gs>
                  <a:gs pos="100000">
                    <a:schemeClr val="accent4">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07-F2CF-49CC-B4BE-F89A2B2C6EAB}"/>
              </c:ext>
            </c:extLst>
          </c:dPt>
          <c:dPt>
            <c:idx val="4"/>
            <c:bubble3D val="0"/>
            <c:spPr>
              <a:gradFill rotWithShape="1">
                <a:gsLst>
                  <a:gs pos="0">
                    <a:schemeClr val="accent5">
                      <a:tint val="97000"/>
                      <a:satMod val="100000"/>
                      <a:lumMod val="102000"/>
                    </a:schemeClr>
                  </a:gs>
                  <a:gs pos="50000">
                    <a:schemeClr val="accent5">
                      <a:shade val="100000"/>
                      <a:satMod val="103000"/>
                      <a:lumMod val="100000"/>
                    </a:schemeClr>
                  </a:gs>
                  <a:gs pos="100000">
                    <a:schemeClr val="accent5">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09-F2CF-49CC-B4BE-F89A2B2C6EAB}"/>
              </c:ext>
            </c:extLst>
          </c:dPt>
          <c:dPt>
            <c:idx val="5"/>
            <c:bubble3D val="0"/>
            <c:spPr>
              <a:gradFill rotWithShape="1">
                <a:gsLst>
                  <a:gs pos="0">
                    <a:schemeClr val="accent6">
                      <a:tint val="97000"/>
                      <a:satMod val="100000"/>
                      <a:lumMod val="102000"/>
                    </a:schemeClr>
                  </a:gs>
                  <a:gs pos="50000">
                    <a:schemeClr val="accent6">
                      <a:shade val="100000"/>
                      <a:satMod val="103000"/>
                      <a:lumMod val="100000"/>
                    </a:schemeClr>
                  </a:gs>
                  <a:gs pos="100000">
                    <a:schemeClr val="accent6">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0B-F2CF-49CC-B4BE-F89A2B2C6EAB}"/>
              </c:ext>
            </c:extLst>
          </c:dPt>
          <c:dPt>
            <c:idx val="6"/>
            <c:bubble3D val="0"/>
            <c:spPr>
              <a:gradFill rotWithShape="1">
                <a:gsLst>
                  <a:gs pos="0">
                    <a:schemeClr val="accent1">
                      <a:lumMod val="60000"/>
                      <a:tint val="97000"/>
                      <a:satMod val="100000"/>
                      <a:lumMod val="102000"/>
                    </a:schemeClr>
                  </a:gs>
                  <a:gs pos="50000">
                    <a:schemeClr val="accent1">
                      <a:lumMod val="60000"/>
                      <a:shade val="100000"/>
                      <a:satMod val="103000"/>
                      <a:lumMod val="100000"/>
                    </a:schemeClr>
                  </a:gs>
                  <a:gs pos="100000">
                    <a:schemeClr val="accent1">
                      <a:lumMod val="60000"/>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0D-F2CF-49CC-B4BE-F89A2B2C6EAB}"/>
              </c:ext>
            </c:extLst>
          </c:dPt>
          <c:dPt>
            <c:idx val="7"/>
            <c:bubble3D val="0"/>
            <c:spPr>
              <a:gradFill rotWithShape="1">
                <a:gsLst>
                  <a:gs pos="0">
                    <a:schemeClr val="accent2">
                      <a:lumMod val="60000"/>
                      <a:tint val="97000"/>
                      <a:satMod val="100000"/>
                      <a:lumMod val="102000"/>
                    </a:schemeClr>
                  </a:gs>
                  <a:gs pos="50000">
                    <a:schemeClr val="accent2">
                      <a:lumMod val="60000"/>
                      <a:shade val="100000"/>
                      <a:satMod val="103000"/>
                      <a:lumMod val="100000"/>
                    </a:schemeClr>
                  </a:gs>
                  <a:gs pos="100000">
                    <a:schemeClr val="accent2">
                      <a:lumMod val="60000"/>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0F-F2CF-49CC-B4BE-F89A2B2C6EAB}"/>
              </c:ext>
            </c:extLst>
          </c:dPt>
          <c:dPt>
            <c:idx val="8"/>
            <c:bubble3D val="0"/>
            <c:spPr>
              <a:gradFill rotWithShape="1">
                <a:gsLst>
                  <a:gs pos="0">
                    <a:schemeClr val="accent3">
                      <a:lumMod val="60000"/>
                      <a:tint val="97000"/>
                      <a:satMod val="100000"/>
                      <a:lumMod val="102000"/>
                    </a:schemeClr>
                  </a:gs>
                  <a:gs pos="50000">
                    <a:schemeClr val="accent3">
                      <a:lumMod val="60000"/>
                      <a:shade val="100000"/>
                      <a:satMod val="103000"/>
                      <a:lumMod val="100000"/>
                    </a:schemeClr>
                  </a:gs>
                  <a:gs pos="100000">
                    <a:schemeClr val="accent3">
                      <a:lumMod val="60000"/>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11-F2CF-49CC-B4BE-F89A2B2C6EAB}"/>
              </c:ext>
            </c:extLst>
          </c:dPt>
          <c:dPt>
            <c:idx val="9"/>
            <c:bubble3D val="0"/>
            <c:spPr>
              <a:gradFill rotWithShape="1">
                <a:gsLst>
                  <a:gs pos="0">
                    <a:schemeClr val="accent4">
                      <a:lumMod val="60000"/>
                      <a:tint val="97000"/>
                      <a:satMod val="100000"/>
                      <a:lumMod val="102000"/>
                    </a:schemeClr>
                  </a:gs>
                  <a:gs pos="50000">
                    <a:schemeClr val="accent4">
                      <a:lumMod val="60000"/>
                      <a:shade val="100000"/>
                      <a:satMod val="103000"/>
                      <a:lumMod val="100000"/>
                    </a:schemeClr>
                  </a:gs>
                  <a:gs pos="100000">
                    <a:schemeClr val="accent4">
                      <a:lumMod val="60000"/>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13-F2CF-49CC-B4BE-F89A2B2C6EAB}"/>
              </c:ext>
            </c:extLst>
          </c:dPt>
          <c:dPt>
            <c:idx val="10"/>
            <c:bubble3D val="0"/>
            <c:spPr>
              <a:gradFill rotWithShape="1">
                <a:gsLst>
                  <a:gs pos="0">
                    <a:schemeClr val="accent5">
                      <a:lumMod val="60000"/>
                      <a:tint val="97000"/>
                      <a:satMod val="100000"/>
                      <a:lumMod val="102000"/>
                    </a:schemeClr>
                  </a:gs>
                  <a:gs pos="50000">
                    <a:schemeClr val="accent5">
                      <a:lumMod val="60000"/>
                      <a:shade val="100000"/>
                      <a:satMod val="103000"/>
                      <a:lumMod val="100000"/>
                    </a:schemeClr>
                  </a:gs>
                  <a:gs pos="100000">
                    <a:schemeClr val="accent5">
                      <a:lumMod val="60000"/>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15-F2CF-49CC-B4BE-F89A2B2C6EAB}"/>
              </c:ext>
            </c:extLst>
          </c:dPt>
          <c:dPt>
            <c:idx val="11"/>
            <c:bubble3D val="0"/>
            <c:spPr>
              <a:gradFill rotWithShape="1">
                <a:gsLst>
                  <a:gs pos="0">
                    <a:schemeClr val="accent6">
                      <a:lumMod val="60000"/>
                      <a:tint val="97000"/>
                      <a:satMod val="100000"/>
                      <a:lumMod val="102000"/>
                    </a:schemeClr>
                  </a:gs>
                  <a:gs pos="50000">
                    <a:schemeClr val="accent6">
                      <a:lumMod val="60000"/>
                      <a:shade val="100000"/>
                      <a:satMod val="103000"/>
                      <a:lumMod val="100000"/>
                    </a:schemeClr>
                  </a:gs>
                  <a:gs pos="100000">
                    <a:schemeClr val="accent6">
                      <a:lumMod val="60000"/>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17-F2CF-49CC-B4BE-F89A2B2C6EAB}"/>
              </c:ext>
            </c:extLst>
          </c:dPt>
          <c:dPt>
            <c:idx val="12"/>
            <c:bubble3D val="0"/>
            <c:spPr>
              <a:gradFill rotWithShape="1">
                <a:gsLst>
                  <a:gs pos="0">
                    <a:schemeClr val="accent1">
                      <a:lumMod val="80000"/>
                      <a:lumOff val="20000"/>
                      <a:tint val="97000"/>
                      <a:satMod val="100000"/>
                      <a:lumMod val="102000"/>
                    </a:schemeClr>
                  </a:gs>
                  <a:gs pos="50000">
                    <a:schemeClr val="accent1">
                      <a:lumMod val="80000"/>
                      <a:lumOff val="20000"/>
                      <a:shade val="100000"/>
                      <a:satMod val="103000"/>
                      <a:lumMod val="100000"/>
                    </a:schemeClr>
                  </a:gs>
                  <a:gs pos="100000">
                    <a:schemeClr val="accent1">
                      <a:lumMod val="80000"/>
                      <a:lumOff val="20000"/>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19-F2CF-49CC-B4BE-F89A2B2C6E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Sheet3!$A$2:$A$15</c:f>
              <c:strCache>
                <c:ptCount val="13"/>
                <c:pt idx="0">
                  <c:v>8</c:v>
                </c:pt>
                <c:pt idx="1">
                  <c:v>8.1</c:v>
                </c:pt>
                <c:pt idx="2">
                  <c:v>8.2</c:v>
                </c:pt>
                <c:pt idx="3">
                  <c:v>8.3</c:v>
                </c:pt>
                <c:pt idx="4">
                  <c:v>8.4</c:v>
                </c:pt>
                <c:pt idx="5">
                  <c:v>8.5</c:v>
                </c:pt>
                <c:pt idx="6">
                  <c:v>8.6</c:v>
                </c:pt>
                <c:pt idx="7">
                  <c:v>8.7</c:v>
                </c:pt>
                <c:pt idx="8">
                  <c:v>8.8</c:v>
                </c:pt>
                <c:pt idx="9">
                  <c:v>8.9</c:v>
                </c:pt>
                <c:pt idx="10">
                  <c:v>9</c:v>
                </c:pt>
                <c:pt idx="11">
                  <c:v>9.2</c:v>
                </c:pt>
                <c:pt idx="12">
                  <c:v>9.3</c:v>
                </c:pt>
              </c:strCache>
            </c:strRef>
          </c:cat>
          <c:val>
            <c:numRef>
              <c:f>Sheet3!$B$2:$B$15</c:f>
              <c:numCache>
                <c:formatCode>General</c:formatCode>
                <c:ptCount val="13"/>
                <c:pt idx="0">
                  <c:v>63</c:v>
                </c:pt>
                <c:pt idx="1">
                  <c:v>53</c:v>
                </c:pt>
                <c:pt idx="2">
                  <c:v>27</c:v>
                </c:pt>
                <c:pt idx="3">
                  <c:v>33</c:v>
                </c:pt>
                <c:pt idx="4">
                  <c:v>25</c:v>
                </c:pt>
                <c:pt idx="5">
                  <c:v>19</c:v>
                </c:pt>
                <c:pt idx="6">
                  <c:v>11</c:v>
                </c:pt>
                <c:pt idx="7">
                  <c:v>5</c:v>
                </c:pt>
                <c:pt idx="8">
                  <c:v>6</c:v>
                </c:pt>
                <c:pt idx="9">
                  <c:v>2</c:v>
                </c:pt>
                <c:pt idx="10">
                  <c:v>4</c:v>
                </c:pt>
                <c:pt idx="11">
                  <c:v>1</c:v>
                </c:pt>
                <c:pt idx="12">
                  <c:v>1</c:v>
                </c:pt>
              </c:numCache>
            </c:numRef>
          </c:val>
          <c:extLst>
            <c:ext xmlns:c16="http://schemas.microsoft.com/office/drawing/2014/chart" uri="{C3380CC4-5D6E-409C-BE32-E72D297353CC}">
              <c16:uniqueId val="{00000000-2640-4777-8F1B-904A468E0C3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RATING PROJECT..xlsx]Sheet3!PivotTable3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RUNTIME BY RATTING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Sheet3!$G$1</c:f>
              <c:strCache>
                <c:ptCount val="1"/>
                <c:pt idx="0">
                  <c:v>Total</c:v>
                </c:pt>
              </c:strCache>
            </c:strRef>
          </c:tx>
          <c:spPr>
            <a:solidFill>
              <a:schemeClr val="accent1"/>
            </a:solidFill>
            <a:ln>
              <a:noFill/>
            </a:ln>
            <a:effectLst/>
            <a:sp3d/>
          </c:spPr>
          <c:invertIfNegative val="0"/>
          <c:cat>
            <c:strRef>
              <c:f>Sheet3!$F$2:$F$15</c:f>
              <c:strCache>
                <c:ptCount val="13"/>
                <c:pt idx="0">
                  <c:v>8</c:v>
                </c:pt>
                <c:pt idx="1">
                  <c:v>8.1</c:v>
                </c:pt>
                <c:pt idx="2">
                  <c:v>8.2</c:v>
                </c:pt>
                <c:pt idx="3">
                  <c:v>8.3</c:v>
                </c:pt>
                <c:pt idx="4">
                  <c:v>8.4</c:v>
                </c:pt>
                <c:pt idx="5">
                  <c:v>8.5</c:v>
                </c:pt>
                <c:pt idx="6">
                  <c:v>8.6</c:v>
                </c:pt>
                <c:pt idx="7">
                  <c:v>8.7</c:v>
                </c:pt>
                <c:pt idx="8">
                  <c:v>8.8</c:v>
                </c:pt>
                <c:pt idx="9">
                  <c:v>8.9</c:v>
                </c:pt>
                <c:pt idx="10">
                  <c:v>9</c:v>
                </c:pt>
                <c:pt idx="11">
                  <c:v>9.2</c:v>
                </c:pt>
                <c:pt idx="12">
                  <c:v>9.3</c:v>
                </c:pt>
              </c:strCache>
            </c:strRef>
          </c:cat>
          <c:val>
            <c:numRef>
              <c:f>Sheet3!$G$2:$G$15</c:f>
              <c:numCache>
                <c:formatCode>General</c:formatCode>
                <c:ptCount val="13"/>
                <c:pt idx="0">
                  <c:v>125.39682539682539</c:v>
                </c:pt>
                <c:pt idx="1">
                  <c:v>121.94339622641509</c:v>
                </c:pt>
                <c:pt idx="2">
                  <c:v>136.81481481481481</c:v>
                </c:pt>
                <c:pt idx="3">
                  <c:v>124.39393939393939</c:v>
                </c:pt>
                <c:pt idx="4">
                  <c:v>131.63999999999999</c:v>
                </c:pt>
                <c:pt idx="5">
                  <c:v>119.52631578947368</c:v>
                </c:pt>
                <c:pt idx="6">
                  <c:v>138.72727272727272</c:v>
                </c:pt>
                <c:pt idx="7">
                  <c:v>149.19999999999999</c:v>
                </c:pt>
                <c:pt idx="8">
                  <c:v>160.66666666666666</c:v>
                </c:pt>
                <c:pt idx="9">
                  <c:v>177.5</c:v>
                </c:pt>
                <c:pt idx="10">
                  <c:v>161.25</c:v>
                </c:pt>
                <c:pt idx="11">
                  <c:v>175</c:v>
                </c:pt>
                <c:pt idx="12">
                  <c:v>142</c:v>
                </c:pt>
              </c:numCache>
            </c:numRef>
          </c:val>
          <c:extLst>
            <c:ext xmlns:c16="http://schemas.microsoft.com/office/drawing/2014/chart" uri="{C3380CC4-5D6E-409C-BE32-E72D297353CC}">
              <c16:uniqueId val="{00000000-5268-42E2-B120-8180AC973581}"/>
            </c:ext>
          </c:extLst>
        </c:ser>
        <c:dLbls>
          <c:showLegendKey val="0"/>
          <c:showVal val="0"/>
          <c:showCatName val="0"/>
          <c:showSerName val="0"/>
          <c:showPercent val="0"/>
          <c:showBubbleSize val="0"/>
        </c:dLbls>
        <c:gapWidth val="150"/>
        <c:shape val="box"/>
        <c:axId val="1755629712"/>
        <c:axId val="1755630192"/>
        <c:axId val="0"/>
      </c:bar3DChart>
      <c:catAx>
        <c:axId val="17556297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630192"/>
        <c:crosses val="autoZero"/>
        <c:auto val="1"/>
        <c:lblAlgn val="ctr"/>
        <c:lblOffset val="100"/>
        <c:noMultiLvlLbl val="0"/>
      </c:catAx>
      <c:valAx>
        <c:axId val="1755630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629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RATING PROJECT..xlsx]Sheet2!PivotTable1</c:name>
    <c:fmtId val="5"/>
  </c:pivotSource>
  <c:chart>
    <c:title>
      <c:tx>
        <c:rich>
          <a:bodyPr rot="0" spcFirstLastPara="1" vertOverflow="ellipsis" vert="horz" wrap="square" anchor="ctr" anchorCtr="1"/>
          <a:lstStyle/>
          <a:p>
            <a:pPr>
              <a:defRPr sz="1600" b="1" i="0" u="none" strike="noStrike" kern="1200" spc="100" baseline="0">
                <a:solidFill>
                  <a:schemeClr val="tx1">
                    <a:lumMod val="65000"/>
                    <a:lumOff val="35000"/>
                  </a:schemeClr>
                </a:solidFill>
                <a:latin typeface="+mn-lt"/>
                <a:ea typeface="+mn-ea"/>
                <a:cs typeface="+mn-cs"/>
              </a:defRPr>
            </a:pPr>
            <a:r>
              <a:rPr lang="en-IN" spc="100" baseline="0">
                <a:latin typeface="Snap ITC" panose="04040A07060A02020202" pitchFamily="82" charset="0"/>
              </a:rPr>
              <a:t>average ratting by year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l"/>
          </a:scene3d>
          <a:sp3d prstMaterial="dkEdge">
            <a:bevelT w="0" h="0"/>
          </a:sp3d>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brightRoom" dir="tl"/>
            </a:scene3d>
            <a:sp3d prstMaterial="dkEdge">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l"/>
          </a:scene3d>
          <a:sp3d prstMaterial="dkEdge">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66426099339359"/>
          <c:y val="0.17641262479641948"/>
          <c:w val="0.67775520240190501"/>
          <c:h val="0.71046205312613497"/>
        </c:manualLayout>
      </c:layout>
      <c:barChart>
        <c:barDir val="bar"/>
        <c:grouping val="clustered"/>
        <c:varyColors val="0"/>
        <c:ser>
          <c:idx val="0"/>
          <c:order val="0"/>
          <c:tx>
            <c:strRef>
              <c:f>Sheet2!$B$3</c:f>
              <c:strCache>
                <c:ptCount val="1"/>
                <c:pt idx="0">
                  <c:v>Total</c:v>
                </c:pt>
              </c:strCache>
            </c:strRef>
          </c:tx>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invertIfNegative val="0"/>
          <c:cat>
            <c:strRef>
              <c:f>Sheet2!$A$4:$A$14</c:f>
              <c:strCache>
                <c:ptCount val="10"/>
                <c:pt idx="0">
                  <c:v>1921-1930</c:v>
                </c:pt>
                <c:pt idx="1">
                  <c:v>1931-1940</c:v>
                </c:pt>
                <c:pt idx="2">
                  <c:v>1941-1950</c:v>
                </c:pt>
                <c:pt idx="3">
                  <c:v>1951-1960</c:v>
                </c:pt>
                <c:pt idx="4">
                  <c:v>1961-1970</c:v>
                </c:pt>
                <c:pt idx="5">
                  <c:v>1971-1980</c:v>
                </c:pt>
                <c:pt idx="6">
                  <c:v>1981-1990</c:v>
                </c:pt>
                <c:pt idx="7">
                  <c:v>1991-2000</c:v>
                </c:pt>
                <c:pt idx="8">
                  <c:v>2001-2010</c:v>
                </c:pt>
                <c:pt idx="9">
                  <c:v>2011-2020</c:v>
                </c:pt>
              </c:strCache>
            </c:strRef>
          </c:cat>
          <c:val>
            <c:numRef>
              <c:f>Sheet2!$B$4:$B$14</c:f>
              <c:numCache>
                <c:formatCode>General</c:formatCode>
                <c:ptCount val="10"/>
                <c:pt idx="0">
                  <c:v>8.15</c:v>
                </c:pt>
                <c:pt idx="1">
                  <c:v>8.2111111111111121</c:v>
                </c:pt>
                <c:pt idx="2">
                  <c:v>8.207692307692307</c:v>
                </c:pt>
                <c:pt idx="3">
                  <c:v>8.2409090909090885</c:v>
                </c:pt>
                <c:pt idx="4">
                  <c:v>8.2312499999999993</c:v>
                </c:pt>
                <c:pt idx="5">
                  <c:v>8.3083333333333318</c:v>
                </c:pt>
                <c:pt idx="6">
                  <c:v>8.2111111111111104</c:v>
                </c:pt>
                <c:pt idx="7">
                  <c:v>8.3180000000000049</c:v>
                </c:pt>
                <c:pt idx="8">
                  <c:v>8.2673913043478269</c:v>
                </c:pt>
                <c:pt idx="9">
                  <c:v>8.2027027027027017</c:v>
                </c:pt>
              </c:numCache>
            </c:numRef>
          </c:val>
          <c:extLst>
            <c:ext xmlns:c16="http://schemas.microsoft.com/office/drawing/2014/chart" uri="{C3380CC4-5D6E-409C-BE32-E72D297353CC}">
              <c16:uniqueId val="{00000000-9608-4AE4-BE73-0006CBFB1116}"/>
            </c:ext>
          </c:extLst>
        </c:ser>
        <c:dLbls>
          <c:showLegendKey val="0"/>
          <c:showVal val="0"/>
          <c:showCatName val="0"/>
          <c:showSerName val="0"/>
          <c:showPercent val="0"/>
          <c:showBubbleSize val="0"/>
        </c:dLbls>
        <c:gapWidth val="115"/>
        <c:overlap val="-20"/>
        <c:axId val="1692327056"/>
        <c:axId val="1692331376"/>
      </c:barChart>
      <c:catAx>
        <c:axId val="169232705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331376"/>
        <c:crosses val="autoZero"/>
        <c:auto val="1"/>
        <c:lblAlgn val="ctr"/>
        <c:lblOffset val="100"/>
        <c:noMultiLvlLbl val="0"/>
      </c:catAx>
      <c:valAx>
        <c:axId val="169233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327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RATING PROJECT..xlsx]Sheet3!PivotTable2</c:name>
    <c:fmtId val="7"/>
  </c:pivotSource>
  <c:chart>
    <c:title>
      <c:tx>
        <c:rich>
          <a:bodyPr rot="0" spcFirstLastPara="1" vertOverflow="ellipsis" vert="horz" wrap="square" anchor="ctr" anchorCtr="1"/>
          <a:lstStyle/>
          <a:p>
            <a:pPr>
              <a:defRPr sz="700" b="1" i="0" u="none" strike="noStrike" kern="1200" spc="250" baseline="0">
                <a:solidFill>
                  <a:schemeClr val="tx2"/>
                </a:solidFill>
                <a:latin typeface="Snap ITC" panose="04040A07060A02020202" pitchFamily="82" charset="0"/>
                <a:ea typeface="+mn-ea"/>
                <a:cs typeface="+mn-cs"/>
              </a:defRPr>
            </a:pPr>
            <a:r>
              <a:rPr lang="en-US" sz="700" spc="250" baseline="0">
                <a:solidFill>
                  <a:schemeClr val="tx2"/>
                </a:solidFill>
                <a:latin typeface="Snap ITC" panose="04040A07060A02020202" pitchFamily="82" charset="0"/>
              </a:rPr>
              <a:t>TOTAL MOVIES BY RATING</a:t>
            </a:r>
          </a:p>
        </c:rich>
      </c:tx>
      <c:overlay val="0"/>
      <c:spPr>
        <a:noFill/>
        <a:ln>
          <a:noFill/>
        </a:ln>
        <a:effectLst/>
      </c:spPr>
      <c:txPr>
        <a:bodyPr rot="0" spcFirstLastPara="1" vertOverflow="ellipsis" vert="horz" wrap="square" anchor="ctr" anchorCtr="1"/>
        <a:lstStyle/>
        <a:p>
          <a:pPr>
            <a:defRPr sz="700" b="1" i="0" u="none" strike="noStrike" kern="1200" spc="250" baseline="0">
              <a:solidFill>
                <a:schemeClr val="tx2"/>
              </a:solidFill>
              <a:latin typeface="Snap ITC" panose="04040A07060A02020202" pitchFamily="82"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l"/>
          </a:scene3d>
          <a:sp3d prstMaterial="dkEdge">
            <a:bevelT w="0" h="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l"/>
          </a:scene3d>
          <a:sp3d prstMaterial="dkEdge">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l"/>
          </a:scene3d>
          <a:sp3d prstMaterial="dkEdge">
            <a:bevelT w="0" h="0"/>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l"/>
          </a:scene3d>
          <a:sp3d prstMaterial="dkEdge">
            <a:bevelT w="0" h="0"/>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l"/>
          </a:scene3d>
          <a:sp3d prstMaterial="dkEdge">
            <a:bevelT w="0" h="0"/>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l"/>
          </a:scene3d>
          <a:sp3d prstMaterial="dkEdge">
            <a:bevelT w="0" h="0"/>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l"/>
          </a:scene3d>
          <a:sp3d prstMaterial="dkEdge">
            <a:bevelT w="0" h="0"/>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l"/>
          </a:scene3d>
          <a:sp3d prstMaterial="dkEdge">
            <a:bevelT w="0" h="0"/>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l"/>
          </a:scene3d>
          <a:sp3d prstMaterial="dkEdge">
            <a:bevelT w="0" h="0"/>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l"/>
          </a:scene3d>
          <a:sp3d prstMaterial="dkEdge">
            <a:bevelT w="0" h="0"/>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l"/>
          </a:scene3d>
          <a:sp3d prstMaterial="dkEdge">
            <a:bevelT w="0" h="0"/>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l"/>
          </a:scene3d>
          <a:sp3d prstMaterial="dkEdge">
            <a:bevelT w="0" h="0"/>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l"/>
          </a:scene3d>
          <a:sp3d prstMaterial="dkEdge">
            <a:bevelT w="0" h="0"/>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l"/>
          </a:scene3d>
          <a:sp3d prstMaterial="dkEdge">
            <a:bevelT w="0" h="0"/>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l"/>
          </a:scene3d>
          <a:sp3d prstMaterial="dkEdge">
            <a:bevelT w="0" h="0"/>
          </a:sp3d>
        </c:spPr>
      </c:pivotFmt>
      <c:pivotFmt>
        <c:idx val="15"/>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17"/>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18"/>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19"/>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20"/>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21"/>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22"/>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23"/>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24"/>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25"/>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26"/>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27"/>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
        <c:idx val="28"/>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pivotFmt>
    </c:pivotFmts>
    <c:plotArea>
      <c:layout/>
      <c:pieChart>
        <c:varyColors val="1"/>
        <c:ser>
          <c:idx val="0"/>
          <c:order val="0"/>
          <c:tx>
            <c:strRef>
              <c:f>Sheet3!$B$1</c:f>
              <c:strCache>
                <c:ptCount val="1"/>
                <c:pt idx="0">
                  <c:v>Total</c:v>
                </c:pt>
              </c:strCache>
            </c:strRef>
          </c:tx>
          <c:dPt>
            <c:idx val="0"/>
            <c:bubble3D val="0"/>
            <c:spPr>
              <a:gradFill rotWithShape="1">
                <a:gsLst>
                  <a:gs pos="0">
                    <a:schemeClr val="accent1">
                      <a:tint val="97000"/>
                      <a:satMod val="100000"/>
                      <a:lumMod val="102000"/>
                    </a:schemeClr>
                  </a:gs>
                  <a:gs pos="50000">
                    <a:schemeClr val="accent1">
                      <a:shade val="100000"/>
                      <a:satMod val="103000"/>
                      <a:lumMod val="100000"/>
                    </a:schemeClr>
                  </a:gs>
                  <a:gs pos="100000">
                    <a:schemeClr val="accent1">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01-B92F-4D2B-9A17-FECF69F7EB3A}"/>
              </c:ext>
            </c:extLst>
          </c:dPt>
          <c:dPt>
            <c:idx val="1"/>
            <c:bubble3D val="0"/>
            <c:spPr>
              <a:gradFill rotWithShape="1">
                <a:gsLst>
                  <a:gs pos="0">
                    <a:schemeClr val="accent2">
                      <a:tint val="97000"/>
                      <a:satMod val="100000"/>
                      <a:lumMod val="102000"/>
                    </a:schemeClr>
                  </a:gs>
                  <a:gs pos="50000">
                    <a:schemeClr val="accent2">
                      <a:shade val="100000"/>
                      <a:satMod val="103000"/>
                      <a:lumMod val="100000"/>
                    </a:schemeClr>
                  </a:gs>
                  <a:gs pos="100000">
                    <a:schemeClr val="accent2">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03-B92F-4D2B-9A17-FECF69F7EB3A}"/>
              </c:ext>
            </c:extLst>
          </c:dPt>
          <c:dPt>
            <c:idx val="2"/>
            <c:bubble3D val="0"/>
            <c:spPr>
              <a:gradFill rotWithShape="1">
                <a:gsLst>
                  <a:gs pos="0">
                    <a:schemeClr val="accent3">
                      <a:tint val="97000"/>
                      <a:satMod val="100000"/>
                      <a:lumMod val="102000"/>
                    </a:schemeClr>
                  </a:gs>
                  <a:gs pos="50000">
                    <a:schemeClr val="accent3">
                      <a:shade val="100000"/>
                      <a:satMod val="103000"/>
                      <a:lumMod val="100000"/>
                    </a:schemeClr>
                  </a:gs>
                  <a:gs pos="100000">
                    <a:schemeClr val="accent3">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05-B92F-4D2B-9A17-FECF69F7EB3A}"/>
              </c:ext>
            </c:extLst>
          </c:dPt>
          <c:dPt>
            <c:idx val="3"/>
            <c:bubble3D val="0"/>
            <c:spPr>
              <a:gradFill rotWithShape="1">
                <a:gsLst>
                  <a:gs pos="0">
                    <a:schemeClr val="accent4">
                      <a:tint val="97000"/>
                      <a:satMod val="100000"/>
                      <a:lumMod val="102000"/>
                    </a:schemeClr>
                  </a:gs>
                  <a:gs pos="50000">
                    <a:schemeClr val="accent4">
                      <a:shade val="100000"/>
                      <a:satMod val="103000"/>
                      <a:lumMod val="100000"/>
                    </a:schemeClr>
                  </a:gs>
                  <a:gs pos="100000">
                    <a:schemeClr val="accent4">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07-B92F-4D2B-9A17-FECF69F7EB3A}"/>
              </c:ext>
            </c:extLst>
          </c:dPt>
          <c:dPt>
            <c:idx val="4"/>
            <c:bubble3D val="0"/>
            <c:spPr>
              <a:gradFill rotWithShape="1">
                <a:gsLst>
                  <a:gs pos="0">
                    <a:schemeClr val="accent5">
                      <a:tint val="97000"/>
                      <a:satMod val="100000"/>
                      <a:lumMod val="102000"/>
                    </a:schemeClr>
                  </a:gs>
                  <a:gs pos="50000">
                    <a:schemeClr val="accent5">
                      <a:shade val="100000"/>
                      <a:satMod val="103000"/>
                      <a:lumMod val="100000"/>
                    </a:schemeClr>
                  </a:gs>
                  <a:gs pos="100000">
                    <a:schemeClr val="accent5">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09-B92F-4D2B-9A17-FECF69F7EB3A}"/>
              </c:ext>
            </c:extLst>
          </c:dPt>
          <c:dPt>
            <c:idx val="5"/>
            <c:bubble3D val="0"/>
            <c:spPr>
              <a:gradFill rotWithShape="1">
                <a:gsLst>
                  <a:gs pos="0">
                    <a:schemeClr val="accent6">
                      <a:tint val="97000"/>
                      <a:satMod val="100000"/>
                      <a:lumMod val="102000"/>
                    </a:schemeClr>
                  </a:gs>
                  <a:gs pos="50000">
                    <a:schemeClr val="accent6">
                      <a:shade val="100000"/>
                      <a:satMod val="103000"/>
                      <a:lumMod val="100000"/>
                    </a:schemeClr>
                  </a:gs>
                  <a:gs pos="100000">
                    <a:schemeClr val="accent6">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0B-B92F-4D2B-9A17-FECF69F7EB3A}"/>
              </c:ext>
            </c:extLst>
          </c:dPt>
          <c:dPt>
            <c:idx val="6"/>
            <c:bubble3D val="0"/>
            <c:spPr>
              <a:gradFill rotWithShape="1">
                <a:gsLst>
                  <a:gs pos="0">
                    <a:schemeClr val="accent1">
                      <a:lumMod val="60000"/>
                      <a:tint val="97000"/>
                      <a:satMod val="100000"/>
                      <a:lumMod val="102000"/>
                    </a:schemeClr>
                  </a:gs>
                  <a:gs pos="50000">
                    <a:schemeClr val="accent1">
                      <a:lumMod val="60000"/>
                      <a:shade val="100000"/>
                      <a:satMod val="103000"/>
                      <a:lumMod val="100000"/>
                    </a:schemeClr>
                  </a:gs>
                  <a:gs pos="100000">
                    <a:schemeClr val="accent1">
                      <a:lumMod val="60000"/>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0D-B92F-4D2B-9A17-FECF69F7EB3A}"/>
              </c:ext>
            </c:extLst>
          </c:dPt>
          <c:dPt>
            <c:idx val="7"/>
            <c:bubble3D val="0"/>
            <c:spPr>
              <a:gradFill rotWithShape="1">
                <a:gsLst>
                  <a:gs pos="0">
                    <a:schemeClr val="accent2">
                      <a:lumMod val="60000"/>
                      <a:tint val="97000"/>
                      <a:satMod val="100000"/>
                      <a:lumMod val="102000"/>
                    </a:schemeClr>
                  </a:gs>
                  <a:gs pos="50000">
                    <a:schemeClr val="accent2">
                      <a:lumMod val="60000"/>
                      <a:shade val="100000"/>
                      <a:satMod val="103000"/>
                      <a:lumMod val="100000"/>
                    </a:schemeClr>
                  </a:gs>
                  <a:gs pos="100000">
                    <a:schemeClr val="accent2">
                      <a:lumMod val="60000"/>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0F-B92F-4D2B-9A17-FECF69F7EB3A}"/>
              </c:ext>
            </c:extLst>
          </c:dPt>
          <c:dPt>
            <c:idx val="8"/>
            <c:bubble3D val="0"/>
            <c:spPr>
              <a:gradFill rotWithShape="1">
                <a:gsLst>
                  <a:gs pos="0">
                    <a:schemeClr val="accent3">
                      <a:lumMod val="60000"/>
                      <a:tint val="97000"/>
                      <a:satMod val="100000"/>
                      <a:lumMod val="102000"/>
                    </a:schemeClr>
                  </a:gs>
                  <a:gs pos="50000">
                    <a:schemeClr val="accent3">
                      <a:lumMod val="60000"/>
                      <a:shade val="100000"/>
                      <a:satMod val="103000"/>
                      <a:lumMod val="100000"/>
                    </a:schemeClr>
                  </a:gs>
                  <a:gs pos="100000">
                    <a:schemeClr val="accent3">
                      <a:lumMod val="60000"/>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11-B92F-4D2B-9A17-FECF69F7EB3A}"/>
              </c:ext>
            </c:extLst>
          </c:dPt>
          <c:dPt>
            <c:idx val="9"/>
            <c:bubble3D val="0"/>
            <c:spPr>
              <a:gradFill rotWithShape="1">
                <a:gsLst>
                  <a:gs pos="0">
                    <a:schemeClr val="accent4">
                      <a:lumMod val="60000"/>
                      <a:tint val="97000"/>
                      <a:satMod val="100000"/>
                      <a:lumMod val="102000"/>
                    </a:schemeClr>
                  </a:gs>
                  <a:gs pos="50000">
                    <a:schemeClr val="accent4">
                      <a:lumMod val="60000"/>
                      <a:shade val="100000"/>
                      <a:satMod val="103000"/>
                      <a:lumMod val="100000"/>
                    </a:schemeClr>
                  </a:gs>
                  <a:gs pos="100000">
                    <a:schemeClr val="accent4">
                      <a:lumMod val="60000"/>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13-B92F-4D2B-9A17-FECF69F7EB3A}"/>
              </c:ext>
            </c:extLst>
          </c:dPt>
          <c:dPt>
            <c:idx val="10"/>
            <c:bubble3D val="0"/>
            <c:spPr>
              <a:gradFill rotWithShape="1">
                <a:gsLst>
                  <a:gs pos="0">
                    <a:schemeClr val="accent5">
                      <a:lumMod val="60000"/>
                      <a:tint val="97000"/>
                      <a:satMod val="100000"/>
                      <a:lumMod val="102000"/>
                    </a:schemeClr>
                  </a:gs>
                  <a:gs pos="50000">
                    <a:schemeClr val="accent5">
                      <a:lumMod val="60000"/>
                      <a:shade val="100000"/>
                      <a:satMod val="103000"/>
                      <a:lumMod val="100000"/>
                    </a:schemeClr>
                  </a:gs>
                  <a:gs pos="100000">
                    <a:schemeClr val="accent5">
                      <a:lumMod val="60000"/>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15-B92F-4D2B-9A17-FECF69F7EB3A}"/>
              </c:ext>
            </c:extLst>
          </c:dPt>
          <c:dPt>
            <c:idx val="11"/>
            <c:bubble3D val="0"/>
            <c:spPr>
              <a:gradFill rotWithShape="1">
                <a:gsLst>
                  <a:gs pos="0">
                    <a:schemeClr val="accent6">
                      <a:lumMod val="60000"/>
                      <a:tint val="97000"/>
                      <a:satMod val="100000"/>
                      <a:lumMod val="102000"/>
                    </a:schemeClr>
                  </a:gs>
                  <a:gs pos="50000">
                    <a:schemeClr val="accent6">
                      <a:lumMod val="60000"/>
                      <a:shade val="100000"/>
                      <a:satMod val="103000"/>
                      <a:lumMod val="100000"/>
                    </a:schemeClr>
                  </a:gs>
                  <a:gs pos="100000">
                    <a:schemeClr val="accent6">
                      <a:lumMod val="60000"/>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17-B92F-4D2B-9A17-FECF69F7EB3A}"/>
              </c:ext>
            </c:extLst>
          </c:dPt>
          <c:dPt>
            <c:idx val="12"/>
            <c:bubble3D val="0"/>
            <c:spPr>
              <a:gradFill rotWithShape="1">
                <a:gsLst>
                  <a:gs pos="0">
                    <a:schemeClr val="accent1">
                      <a:lumMod val="80000"/>
                      <a:lumOff val="20000"/>
                      <a:tint val="97000"/>
                      <a:satMod val="100000"/>
                      <a:lumMod val="102000"/>
                    </a:schemeClr>
                  </a:gs>
                  <a:gs pos="50000">
                    <a:schemeClr val="accent1">
                      <a:lumMod val="80000"/>
                      <a:lumOff val="20000"/>
                      <a:shade val="100000"/>
                      <a:satMod val="103000"/>
                      <a:lumMod val="100000"/>
                    </a:schemeClr>
                  </a:gs>
                  <a:gs pos="100000">
                    <a:schemeClr val="accent1">
                      <a:lumMod val="80000"/>
                      <a:lumOff val="20000"/>
                      <a:shade val="93000"/>
                      <a:satMod val="110000"/>
                      <a:lumMod val="99000"/>
                    </a:schemeClr>
                  </a:gs>
                </a:gsLst>
                <a:lin ang="5400000" scaled="0"/>
              </a:gradFill>
              <a:ln>
                <a:noFill/>
              </a:ln>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c:spPr>
            <c:extLst>
              <c:ext xmlns:c16="http://schemas.microsoft.com/office/drawing/2014/chart" uri="{C3380CC4-5D6E-409C-BE32-E72D297353CC}">
                <c16:uniqueId val="{00000019-B92F-4D2B-9A17-FECF69F7EB3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Sheet3!$A$2:$A$15</c:f>
              <c:strCache>
                <c:ptCount val="13"/>
                <c:pt idx="0">
                  <c:v>8</c:v>
                </c:pt>
                <c:pt idx="1">
                  <c:v>8.1</c:v>
                </c:pt>
                <c:pt idx="2">
                  <c:v>8.2</c:v>
                </c:pt>
                <c:pt idx="3">
                  <c:v>8.3</c:v>
                </c:pt>
                <c:pt idx="4">
                  <c:v>8.4</c:v>
                </c:pt>
                <c:pt idx="5">
                  <c:v>8.5</c:v>
                </c:pt>
                <c:pt idx="6">
                  <c:v>8.6</c:v>
                </c:pt>
                <c:pt idx="7">
                  <c:v>8.7</c:v>
                </c:pt>
                <c:pt idx="8">
                  <c:v>8.8</c:v>
                </c:pt>
                <c:pt idx="9">
                  <c:v>8.9</c:v>
                </c:pt>
                <c:pt idx="10">
                  <c:v>9</c:v>
                </c:pt>
                <c:pt idx="11">
                  <c:v>9.2</c:v>
                </c:pt>
                <c:pt idx="12">
                  <c:v>9.3</c:v>
                </c:pt>
              </c:strCache>
            </c:strRef>
          </c:cat>
          <c:val>
            <c:numRef>
              <c:f>Sheet3!$B$2:$B$15</c:f>
              <c:numCache>
                <c:formatCode>General</c:formatCode>
                <c:ptCount val="13"/>
                <c:pt idx="0">
                  <c:v>63</c:v>
                </c:pt>
                <c:pt idx="1">
                  <c:v>53</c:v>
                </c:pt>
                <c:pt idx="2">
                  <c:v>27</c:v>
                </c:pt>
                <c:pt idx="3">
                  <c:v>33</c:v>
                </c:pt>
                <c:pt idx="4">
                  <c:v>25</c:v>
                </c:pt>
                <c:pt idx="5">
                  <c:v>19</c:v>
                </c:pt>
                <c:pt idx="6">
                  <c:v>11</c:v>
                </c:pt>
                <c:pt idx="7">
                  <c:v>5</c:v>
                </c:pt>
                <c:pt idx="8">
                  <c:v>6</c:v>
                </c:pt>
                <c:pt idx="9">
                  <c:v>2</c:v>
                </c:pt>
                <c:pt idx="10">
                  <c:v>4</c:v>
                </c:pt>
                <c:pt idx="11">
                  <c:v>1</c:v>
                </c:pt>
                <c:pt idx="12">
                  <c:v>1</c:v>
                </c:pt>
              </c:numCache>
            </c:numRef>
          </c:val>
          <c:extLst>
            <c:ext xmlns:c16="http://schemas.microsoft.com/office/drawing/2014/chart" uri="{C3380CC4-5D6E-409C-BE32-E72D297353CC}">
              <c16:uniqueId val="{0000001A-B92F-4D2B-9A17-FECF69F7EB3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RATING PROJECT..xlsx]Sheet3!PivotTable3</c:name>
    <c:fmtId val="6"/>
  </c:pivotSource>
  <c:chart>
    <c:title>
      <c:tx>
        <c:rich>
          <a:bodyPr rot="0" spcFirstLastPara="1" vertOverflow="ellipsis" vert="horz" wrap="square" anchor="ctr" anchorCtr="1"/>
          <a:lstStyle/>
          <a:p>
            <a:pPr algn="ctr">
              <a:defRPr sz="900" b="0" i="0" u="none" strike="noStrike" kern="1200" spc="100" baseline="0">
                <a:solidFill>
                  <a:schemeClr val="tx1">
                    <a:lumMod val="65000"/>
                    <a:lumOff val="35000"/>
                  </a:schemeClr>
                </a:solidFill>
                <a:latin typeface="+mn-lt"/>
                <a:ea typeface="+mn-ea"/>
                <a:cs typeface="+mn-cs"/>
              </a:defRPr>
            </a:pPr>
            <a:r>
              <a:rPr lang="en-US" sz="900" spc="100" baseline="0">
                <a:latin typeface="Snap ITC" panose="04040A07060A02020202" pitchFamily="82" charset="0"/>
              </a:rPr>
              <a:t>AVERAGE RUNTIME BY RATTING</a:t>
            </a:r>
          </a:p>
        </c:rich>
      </c:tx>
      <c:overlay val="1"/>
      <c:spPr>
        <a:noFill/>
        <a:ln>
          <a:noFill/>
        </a:ln>
        <a:effectLst/>
      </c:spPr>
      <c:txPr>
        <a:bodyPr rot="0" spcFirstLastPara="1" vertOverflow="ellipsis" vert="horz" wrap="square" anchor="ctr" anchorCtr="1"/>
        <a:lstStyle/>
        <a:p>
          <a:pPr algn="ctr">
            <a:defRPr sz="900" b="0" i="0" u="none" strike="noStrike" kern="1200" spc="10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Sheet3!$G$1</c:f>
              <c:strCache>
                <c:ptCount val="1"/>
                <c:pt idx="0">
                  <c:v>Total</c:v>
                </c:pt>
              </c:strCache>
            </c:strRef>
          </c:tx>
          <c:spPr>
            <a:solidFill>
              <a:schemeClr val="accent1"/>
            </a:solidFill>
            <a:ln>
              <a:noFill/>
            </a:ln>
            <a:effectLst/>
            <a:sp3d/>
          </c:spPr>
          <c:invertIfNegative val="0"/>
          <c:cat>
            <c:strRef>
              <c:f>Sheet3!$F$2:$F$15</c:f>
              <c:strCache>
                <c:ptCount val="13"/>
                <c:pt idx="0">
                  <c:v>8</c:v>
                </c:pt>
                <c:pt idx="1">
                  <c:v>8.1</c:v>
                </c:pt>
                <c:pt idx="2">
                  <c:v>8.2</c:v>
                </c:pt>
                <c:pt idx="3">
                  <c:v>8.3</c:v>
                </c:pt>
                <c:pt idx="4">
                  <c:v>8.4</c:v>
                </c:pt>
                <c:pt idx="5">
                  <c:v>8.5</c:v>
                </c:pt>
                <c:pt idx="6">
                  <c:v>8.6</c:v>
                </c:pt>
                <c:pt idx="7">
                  <c:v>8.7</c:v>
                </c:pt>
                <c:pt idx="8">
                  <c:v>8.8</c:v>
                </c:pt>
                <c:pt idx="9">
                  <c:v>8.9</c:v>
                </c:pt>
                <c:pt idx="10">
                  <c:v>9</c:v>
                </c:pt>
                <c:pt idx="11">
                  <c:v>9.2</c:v>
                </c:pt>
                <c:pt idx="12">
                  <c:v>9.3</c:v>
                </c:pt>
              </c:strCache>
            </c:strRef>
          </c:cat>
          <c:val>
            <c:numRef>
              <c:f>Sheet3!$G$2:$G$15</c:f>
              <c:numCache>
                <c:formatCode>General</c:formatCode>
                <c:ptCount val="13"/>
                <c:pt idx="0">
                  <c:v>125.39682539682539</c:v>
                </c:pt>
                <c:pt idx="1">
                  <c:v>121.94339622641509</c:v>
                </c:pt>
                <c:pt idx="2">
                  <c:v>136.81481481481481</c:v>
                </c:pt>
                <c:pt idx="3">
                  <c:v>124.39393939393939</c:v>
                </c:pt>
                <c:pt idx="4">
                  <c:v>131.63999999999999</c:v>
                </c:pt>
                <c:pt idx="5">
                  <c:v>119.52631578947368</c:v>
                </c:pt>
                <c:pt idx="6">
                  <c:v>138.72727272727272</c:v>
                </c:pt>
                <c:pt idx="7">
                  <c:v>149.19999999999999</c:v>
                </c:pt>
                <c:pt idx="8">
                  <c:v>160.66666666666666</c:v>
                </c:pt>
                <c:pt idx="9">
                  <c:v>177.5</c:v>
                </c:pt>
                <c:pt idx="10">
                  <c:v>161.25</c:v>
                </c:pt>
                <c:pt idx="11">
                  <c:v>175</c:v>
                </c:pt>
                <c:pt idx="12">
                  <c:v>142</c:v>
                </c:pt>
              </c:numCache>
            </c:numRef>
          </c:val>
          <c:extLst>
            <c:ext xmlns:c16="http://schemas.microsoft.com/office/drawing/2014/chart" uri="{C3380CC4-5D6E-409C-BE32-E72D297353CC}">
              <c16:uniqueId val="{00000000-92B1-4A0B-A5FD-C023A9231B6B}"/>
            </c:ext>
          </c:extLst>
        </c:ser>
        <c:dLbls>
          <c:showLegendKey val="0"/>
          <c:showVal val="0"/>
          <c:showCatName val="0"/>
          <c:showSerName val="0"/>
          <c:showPercent val="0"/>
          <c:showBubbleSize val="0"/>
        </c:dLbls>
        <c:gapWidth val="150"/>
        <c:shape val="box"/>
        <c:axId val="1755629712"/>
        <c:axId val="1755630192"/>
        <c:axId val="0"/>
      </c:bar3DChart>
      <c:catAx>
        <c:axId val="17556297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630192"/>
        <c:crosses val="autoZero"/>
        <c:auto val="1"/>
        <c:lblAlgn val="ctr"/>
        <c:lblOffset val="100"/>
        <c:noMultiLvlLbl val="0"/>
      </c:catAx>
      <c:valAx>
        <c:axId val="1755630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629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322385</xdr:colOff>
      <xdr:row>10</xdr:row>
      <xdr:rowOff>20515</xdr:rowOff>
    </xdr:from>
    <xdr:to>
      <xdr:col>16</xdr:col>
      <xdr:colOff>439616</xdr:colOff>
      <xdr:row>31</xdr:row>
      <xdr:rowOff>78154</xdr:rowOff>
    </xdr:to>
    <xdr:graphicFrame macro="">
      <xdr:nvGraphicFramePr>
        <xdr:cNvPr id="2" name="Chart 1">
          <a:extLst>
            <a:ext uri="{FF2B5EF4-FFF2-40B4-BE49-F238E27FC236}">
              <a16:creationId xmlns:a16="http://schemas.microsoft.com/office/drawing/2014/main" id="{9A77E10A-3A78-3CFB-F6BC-122D5E8843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167640</xdr:colOff>
      <xdr:row>13</xdr:row>
      <xdr:rowOff>57150</xdr:rowOff>
    </xdr:from>
    <xdr:to>
      <xdr:col>13</xdr:col>
      <xdr:colOff>160020</xdr:colOff>
      <xdr:row>26</xdr:row>
      <xdr:rowOff>121920</xdr:rowOff>
    </xdr:to>
    <xdr:graphicFrame macro="">
      <xdr:nvGraphicFramePr>
        <xdr:cNvPr id="2" name="Chart 1">
          <a:extLst>
            <a:ext uri="{FF2B5EF4-FFF2-40B4-BE49-F238E27FC236}">
              <a16:creationId xmlns:a16="http://schemas.microsoft.com/office/drawing/2014/main" id="{FDB44E1D-6C1C-947E-D9CE-22F7422EAA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83820</xdr:colOff>
      <xdr:row>0</xdr:row>
      <xdr:rowOff>53340</xdr:rowOff>
    </xdr:from>
    <xdr:to>
      <xdr:col>13</xdr:col>
      <xdr:colOff>144780</xdr:colOff>
      <xdr:row>13</xdr:row>
      <xdr:rowOff>106680</xdr:rowOff>
    </xdr:to>
    <xdr:graphicFrame macro="">
      <xdr:nvGraphicFramePr>
        <xdr:cNvPr id="3" name="Chart 2">
          <a:extLst>
            <a:ext uri="{FF2B5EF4-FFF2-40B4-BE49-F238E27FC236}">
              <a16:creationId xmlns:a16="http://schemas.microsoft.com/office/drawing/2014/main" id="{5A8F35E6-0F66-11B6-1C04-59905F2770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8284</xdr:colOff>
      <xdr:row>0</xdr:row>
      <xdr:rowOff>0</xdr:rowOff>
    </xdr:from>
    <xdr:to>
      <xdr:col>19</xdr:col>
      <xdr:colOff>24849</xdr:colOff>
      <xdr:row>28</xdr:row>
      <xdr:rowOff>89769</xdr:rowOff>
    </xdr:to>
    <xdr:grpSp>
      <xdr:nvGrpSpPr>
        <xdr:cNvPr id="10" name="Group 9">
          <a:extLst>
            <a:ext uri="{FF2B5EF4-FFF2-40B4-BE49-F238E27FC236}">
              <a16:creationId xmlns:a16="http://schemas.microsoft.com/office/drawing/2014/main" id="{EC74EDEA-E8C7-D2B8-379C-34F494E0AC2D}"/>
            </a:ext>
          </a:extLst>
        </xdr:cNvPr>
        <xdr:cNvGrpSpPr/>
      </xdr:nvGrpSpPr>
      <xdr:grpSpPr>
        <a:xfrm>
          <a:off x="8284" y="0"/>
          <a:ext cx="11674175" cy="6462860"/>
          <a:chOff x="1" y="7620"/>
          <a:chExt cx="12763500" cy="4959943"/>
        </a:xfrm>
      </xdr:grpSpPr>
      <xdr:grpSp>
        <xdr:nvGrpSpPr>
          <xdr:cNvPr id="7" name="Group 6">
            <a:extLst>
              <a:ext uri="{FF2B5EF4-FFF2-40B4-BE49-F238E27FC236}">
                <a16:creationId xmlns:a16="http://schemas.microsoft.com/office/drawing/2014/main" id="{D3E0A352-56CF-16C4-86D4-7BFD715F0B8B}"/>
              </a:ext>
            </a:extLst>
          </xdr:cNvPr>
          <xdr:cNvGrpSpPr/>
        </xdr:nvGrpSpPr>
        <xdr:grpSpPr>
          <a:xfrm>
            <a:off x="1" y="7620"/>
            <a:ext cx="12763500" cy="4959943"/>
            <a:chOff x="1" y="7620"/>
            <a:chExt cx="12763500" cy="4959943"/>
          </a:xfrm>
        </xdr:grpSpPr>
        <xdr:sp macro="" textlink="">
          <xdr:nvSpPr>
            <xdr:cNvPr id="2" name="Rectangle 1">
              <a:extLst>
                <a:ext uri="{FF2B5EF4-FFF2-40B4-BE49-F238E27FC236}">
                  <a16:creationId xmlns:a16="http://schemas.microsoft.com/office/drawing/2014/main" id="{B397CC41-752E-121A-3089-451A2F018FD3}"/>
                </a:ext>
              </a:extLst>
            </xdr:cNvPr>
            <xdr:cNvSpPr/>
          </xdr:nvSpPr>
          <xdr:spPr>
            <a:xfrm>
              <a:off x="1" y="7620"/>
              <a:ext cx="12763500" cy="35549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latin typeface="Snap ITC" panose="04040A07060A02020202" pitchFamily="82" charset="0"/>
                </a:rPr>
                <a:t>MOVIE</a:t>
              </a:r>
              <a:r>
                <a:rPr lang="en-IN" sz="1600" b="1" baseline="0">
                  <a:latin typeface="Snap ITC" panose="04040A07060A02020202" pitchFamily="82" charset="0"/>
                </a:rPr>
                <a:t>'S RATTING DASHBOARD </a:t>
              </a:r>
              <a:endParaRPr lang="en-IN" sz="1600" b="1">
                <a:latin typeface="Snap ITC" panose="04040A07060A02020202" pitchFamily="82" charset="0"/>
              </a:endParaRPr>
            </a:p>
          </xdr:txBody>
        </xdr:sp>
        <xdr:sp macro="" textlink="">
          <xdr:nvSpPr>
            <xdr:cNvPr id="3" name="Rectangle 2">
              <a:extLst>
                <a:ext uri="{FF2B5EF4-FFF2-40B4-BE49-F238E27FC236}">
                  <a16:creationId xmlns:a16="http://schemas.microsoft.com/office/drawing/2014/main" id="{6DAF821D-2BEA-E5A9-6ABF-3883EDE7D4E4}"/>
                </a:ext>
              </a:extLst>
            </xdr:cNvPr>
            <xdr:cNvSpPr/>
          </xdr:nvSpPr>
          <xdr:spPr>
            <a:xfrm>
              <a:off x="6960" y="418715"/>
              <a:ext cx="12748834" cy="4548848"/>
            </a:xfrm>
            <a:prstGeom prst="rect">
              <a:avLst/>
            </a:prstGeom>
            <a:solidFill>
              <a:schemeClr val="accent1">
                <a:lumMod val="40000"/>
                <a:lumOff val="60000"/>
              </a:schemeClr>
            </a:solid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aphicFrame macro="">
        <xdr:nvGraphicFramePr>
          <xdr:cNvPr id="4" name="Chart 3">
            <a:extLst>
              <a:ext uri="{FF2B5EF4-FFF2-40B4-BE49-F238E27FC236}">
                <a16:creationId xmlns:a16="http://schemas.microsoft.com/office/drawing/2014/main" id="{5CCADBE1-7DC8-4713-80CE-D13EDD7F6F21}"/>
              </a:ext>
            </a:extLst>
          </xdr:cNvPr>
          <xdr:cNvGraphicFramePr>
            <a:graphicFrameLocks/>
          </xdr:cNvGraphicFramePr>
        </xdr:nvGraphicFramePr>
        <xdr:xfrm>
          <a:off x="53162" y="2541411"/>
          <a:ext cx="7063331" cy="2355344"/>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5" name="Chart 4">
            <a:extLst>
              <a:ext uri="{FF2B5EF4-FFF2-40B4-BE49-F238E27FC236}">
                <a16:creationId xmlns:a16="http://schemas.microsoft.com/office/drawing/2014/main" id="{19BD536A-7E85-4E49-BB04-AB68765603BE}"/>
              </a:ext>
            </a:extLst>
          </xdr:cNvPr>
          <xdr:cNvGraphicFramePr>
            <a:graphicFrameLocks/>
          </xdr:cNvGraphicFramePr>
        </xdr:nvGraphicFramePr>
        <xdr:xfrm>
          <a:off x="66262" y="510888"/>
          <a:ext cx="3159072" cy="1904425"/>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9F71F473-F529-4FE3-965F-63AB3B00E6CB}"/>
              </a:ext>
            </a:extLst>
          </xdr:cNvPr>
          <xdr:cNvGraphicFramePr>
            <a:graphicFrameLocks/>
          </xdr:cNvGraphicFramePr>
        </xdr:nvGraphicFramePr>
        <xdr:xfrm>
          <a:off x="3363318" y="521804"/>
          <a:ext cx="3774082" cy="1881116"/>
        </xdr:xfrm>
        <a:graphic>
          <a:graphicData uri="http://schemas.openxmlformats.org/drawingml/2006/chart">
            <c:chart xmlns:c="http://schemas.openxmlformats.org/drawingml/2006/chart" xmlns:r="http://schemas.openxmlformats.org/officeDocument/2006/relationships" r:id="rId3"/>
          </a:graphicData>
        </a:graphic>
      </xdr:graphicFrame>
      <mc:AlternateContent xmlns:mc="http://schemas.openxmlformats.org/markup-compatibility/2006">
        <mc:Choice xmlns:a14="http://schemas.microsoft.com/office/drawing/2010/main" Requires="a14">
          <xdr:graphicFrame macro="">
            <xdr:nvGraphicFramePr>
              <xdr:cNvPr id="8" name="Year">
                <a:extLst>
                  <a:ext uri="{FF2B5EF4-FFF2-40B4-BE49-F238E27FC236}">
                    <a16:creationId xmlns:a16="http://schemas.microsoft.com/office/drawing/2014/main" id="{8ED45D87-A4D6-3AE4-A217-5ACB9CBB5904}"/>
                  </a:ext>
                </a:extLst>
              </xdr:cNvPr>
              <xdr:cNvGraphicFramePr/>
            </xdr:nvGraphicFramePr>
            <xdr:xfrm>
              <a:off x="9643761" y="501154"/>
              <a:ext cx="2734673" cy="1956085"/>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8828979" y="643080"/>
                <a:ext cx="2501277" cy="2548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9" name="Rating">
                <a:extLst>
                  <a:ext uri="{FF2B5EF4-FFF2-40B4-BE49-F238E27FC236}">
                    <a16:creationId xmlns:a16="http://schemas.microsoft.com/office/drawing/2014/main" id="{93D421D2-B7E4-1635-CB09-022C17D5B6CC}"/>
                  </a:ext>
                </a:extLst>
              </xdr:cNvPr>
              <xdr:cNvGraphicFramePr/>
            </xdr:nvGraphicFramePr>
            <xdr:xfrm>
              <a:off x="7492331" y="513028"/>
              <a:ext cx="1805390" cy="3832480"/>
            </xdr:xfrm>
            <a:graphic>
              <a:graphicData uri="http://schemas.microsoft.com/office/drawing/2010/slicer">
                <sle:slicer xmlns:sle="http://schemas.microsoft.com/office/drawing/2010/slicer" name="Rating"/>
              </a:graphicData>
            </a:graphic>
          </xdr:graphicFrame>
        </mc:Choice>
        <mc:Fallback>
          <xdr:sp macro="" textlink="">
            <xdr:nvSpPr>
              <xdr:cNvPr id="0" name=""/>
              <xdr:cNvSpPr>
                <a:spLocks noTextEdit="1"/>
              </xdr:cNvSpPr>
            </xdr:nvSpPr>
            <xdr:spPr>
              <a:xfrm>
                <a:off x="6861167" y="658552"/>
                <a:ext cx="1651306" cy="49937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editAs="oneCell">
    <xdr:from>
      <xdr:col>14</xdr:col>
      <xdr:colOff>206829</xdr:colOff>
      <xdr:row>14</xdr:row>
      <xdr:rowOff>136781</xdr:rowOff>
    </xdr:from>
    <xdr:to>
      <xdr:col>18</xdr:col>
      <xdr:colOff>332253</xdr:colOff>
      <xdr:row>23</xdr:row>
      <xdr:rowOff>10886</xdr:rowOff>
    </xdr:to>
    <xdr:pic>
      <xdr:nvPicPr>
        <xdr:cNvPr id="12" name="Picture 11">
          <a:extLst>
            <a:ext uri="{FF2B5EF4-FFF2-40B4-BE49-F238E27FC236}">
              <a16:creationId xmlns:a16="http://schemas.microsoft.com/office/drawing/2014/main" id="{AC1E496A-3D06-12E8-563C-979DEC43D61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741229" y="3337181"/>
          <a:ext cx="2563824" cy="1931505"/>
        </a:xfrm>
        <a:prstGeom prst="rect">
          <a:avLst/>
        </a:prstGeom>
      </xdr:spPr>
    </xdr:pic>
    <xdr:clientData/>
  </xdr:twoCellAnchor>
  <xdr:twoCellAnchor>
    <xdr:from>
      <xdr:col>14</xdr:col>
      <xdr:colOff>531980</xdr:colOff>
      <xdr:row>19</xdr:row>
      <xdr:rowOff>187423</xdr:rowOff>
    </xdr:from>
    <xdr:to>
      <xdr:col>17</xdr:col>
      <xdr:colOff>558485</xdr:colOff>
      <xdr:row>22</xdr:row>
      <xdr:rowOff>141040</xdr:rowOff>
    </xdr:to>
    <xdr:sp macro="" textlink="">
      <xdr:nvSpPr>
        <xdr:cNvPr id="13" name="TextBox 12">
          <a:extLst>
            <a:ext uri="{FF2B5EF4-FFF2-40B4-BE49-F238E27FC236}">
              <a16:creationId xmlns:a16="http://schemas.microsoft.com/office/drawing/2014/main" id="{C3D4D637-D0BB-36FE-2D04-59D33D63C5A1}"/>
            </a:ext>
          </a:extLst>
        </xdr:cNvPr>
        <xdr:cNvSpPr txBox="1"/>
      </xdr:nvSpPr>
      <xdr:spPr>
        <a:xfrm>
          <a:off x="9066380" y="4530823"/>
          <a:ext cx="1855305" cy="639417"/>
        </a:xfrm>
        <a:prstGeom prst="rect">
          <a:avLst/>
        </a:prstGeom>
        <a:solidFill>
          <a:srgbClr val="FFC000">
            <a:alpha val="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latin typeface="Bahnschrift Condensed" panose="020B0502040204020203" pitchFamily="34" charset="0"/>
            </a:rPr>
            <a:t>RATING</a:t>
          </a:r>
          <a:r>
            <a:rPr lang="en-IN" sz="2000" b="1" baseline="0">
              <a:latin typeface="Bahnschrift Condensed" panose="020B0502040204020203" pitchFamily="34" charset="0"/>
            </a:rPr>
            <a:t> REPORT</a:t>
          </a:r>
          <a:endParaRPr lang="en-IN" sz="2000" b="1">
            <a:latin typeface="Bahnschrift Condensed" panose="020B050204020402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day kiran" refreshedDate="45770.669247800928" createdVersion="8" refreshedVersion="8" minRefreshableVersion="3" recordCount="250" xr:uid="{F3A61836-6085-4662-9186-5B0B35034397}">
  <cacheSource type="worksheet">
    <worksheetSource name="imdb_top_250"/>
  </cacheSource>
  <cacheFields count="5">
    <cacheField name="Rank" numFmtId="0">
      <sharedItems containsSemiMixedTypes="0" containsString="0" containsNumber="1" containsInteger="1" minValue="1" maxValue="250" count="2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sharedItems>
    </cacheField>
    <cacheField name="Title" numFmtId="0">
      <sharedItems/>
    </cacheField>
    <cacheField name="Year" numFmtId="0">
      <sharedItems containsSemiMixedTypes="0" containsString="0" containsNumber="1" containsInteger="1" minValue="1921" maxValue="2020" count="84">
        <n v="1994"/>
        <n v="1972"/>
        <n v="2008"/>
        <n v="1974"/>
        <n v="1957"/>
        <n v="1993"/>
        <n v="2003"/>
        <n v="2001"/>
        <n v="1966"/>
        <n v="1999"/>
        <n v="2010"/>
        <n v="2002"/>
        <n v="1980"/>
        <n v="1990"/>
        <n v="1975"/>
        <n v="1954"/>
        <n v="1995"/>
        <n v="1997"/>
        <n v="1991"/>
        <n v="1946"/>
        <n v="1977"/>
        <n v="1998"/>
        <n v="2019"/>
        <n v="2014"/>
        <n v="2000"/>
        <n v="2006"/>
        <n v="1988"/>
        <n v="1942"/>
        <n v="1962"/>
        <n v="2011"/>
        <n v="1936"/>
        <n v="1968"/>
        <n v="1979"/>
        <n v="1931"/>
        <n v="2012"/>
        <n v="1981"/>
        <n v="1950"/>
        <n v="1940"/>
        <n v="2018"/>
        <n v="2016"/>
        <n v="1986"/>
        <n v="2017"/>
        <n v="2009"/>
        <n v="1963"/>
        <n v="2007"/>
        <n v="1984"/>
        <n v="1983"/>
        <n v="1992"/>
        <n v="1958"/>
        <n v="2004"/>
        <n v="1941"/>
        <n v="1987"/>
        <n v="1959"/>
        <n v="1971"/>
        <n v="1952"/>
        <n v="1948"/>
        <n v="1976"/>
        <n v="1985"/>
        <n v="1921"/>
        <n v="1960"/>
        <n v="1973"/>
        <n v="1927"/>
        <n v="1965"/>
        <n v="1989"/>
        <n v="2005"/>
        <n v="1944"/>
        <n v="2020"/>
        <n v="2013"/>
        <n v="1961"/>
        <n v="1982"/>
        <n v="2015"/>
        <n v="1939"/>
        <n v="1996"/>
        <n v="1978"/>
        <n v="1949"/>
        <n v="1926"/>
        <n v="1925"/>
        <n v="1924"/>
        <n v="1953"/>
        <n v="1928"/>
        <n v="1951"/>
        <n v="1967"/>
        <n v="1955"/>
        <n v="1934"/>
      </sharedItems>
      <fieldGroup base="2">
        <rangePr startNum="1921" endNum="2020" groupInterval="10"/>
        <groupItems count="12">
          <s v="&lt;1921"/>
          <s v="1921-1930"/>
          <s v="1931-1940"/>
          <s v="1941-1950"/>
          <s v="1951-1960"/>
          <s v="1961-1970"/>
          <s v="1971-1980"/>
          <s v="1981-1990"/>
          <s v="1991-2000"/>
          <s v="2001-2010"/>
          <s v="2011-2020"/>
          <s v="&gt;2021"/>
        </groupItems>
      </fieldGroup>
    </cacheField>
    <cacheField name="Rating" numFmtId="0">
      <sharedItems containsSemiMixedTypes="0" containsString="0" containsNumber="1" minValue="8" maxValue="9.3000000000000007" count="13">
        <n v="9.3000000000000007"/>
        <n v="9.1999999999999993"/>
        <n v="9"/>
        <n v="8.9"/>
        <n v="8.8000000000000007"/>
        <n v="8.6999999999999993"/>
        <n v="8.6"/>
        <n v="8.5"/>
        <n v="8.4"/>
        <n v="8.3000000000000007"/>
        <n v="8.1999999999999993"/>
        <n v="8.1"/>
        <n v="8"/>
      </sharedItems>
    </cacheField>
    <cacheField name="Runtime" numFmtId="0">
      <sharedItems containsSemiMixedTypes="0" containsString="0" containsNumber="1" containsInteger="1" minValue="45" maxValue="312"/>
    </cacheField>
  </cacheFields>
  <extLst>
    <ext xmlns:x14="http://schemas.microsoft.com/office/spreadsheetml/2009/9/main" uri="{725AE2AE-9491-48be-B2B4-4EB974FC3084}">
      <x14:pivotCacheDefinition pivotCacheId="597580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x v="0"/>
    <s v="The Shawshank Redemption"/>
    <x v="0"/>
    <x v="0"/>
    <n v="142"/>
  </r>
  <r>
    <x v="1"/>
    <s v="The Godfather"/>
    <x v="1"/>
    <x v="1"/>
    <n v="175"/>
  </r>
  <r>
    <x v="2"/>
    <s v="The Dark Knight"/>
    <x v="2"/>
    <x v="2"/>
    <n v="152"/>
  </r>
  <r>
    <x v="3"/>
    <s v="The Godfather Part II"/>
    <x v="3"/>
    <x v="2"/>
    <n v="202"/>
  </r>
  <r>
    <x v="4"/>
    <s v="12 Angry Men"/>
    <x v="4"/>
    <x v="2"/>
    <n v="96"/>
  </r>
  <r>
    <x v="5"/>
    <s v="Schindler's List"/>
    <x v="5"/>
    <x v="2"/>
    <n v="195"/>
  </r>
  <r>
    <x v="6"/>
    <s v="The Lord of the Rings: The Return of the King"/>
    <x v="6"/>
    <x v="3"/>
    <n v="201"/>
  </r>
  <r>
    <x v="7"/>
    <s v="Pulp Fiction"/>
    <x v="0"/>
    <x v="3"/>
    <n v="154"/>
  </r>
  <r>
    <x v="8"/>
    <s v="The Lord of the Rings: The Fellowship of the Ring"/>
    <x v="7"/>
    <x v="4"/>
    <n v="178"/>
  </r>
  <r>
    <x v="9"/>
    <s v="The Good  the Bad and the Ugly"/>
    <x v="8"/>
    <x v="4"/>
    <n v="178"/>
  </r>
  <r>
    <x v="10"/>
    <s v="Forrest Gump"/>
    <x v="0"/>
    <x v="4"/>
    <n v="142"/>
  </r>
  <r>
    <x v="11"/>
    <s v="Fight Club"/>
    <x v="9"/>
    <x v="4"/>
    <n v="139"/>
  </r>
  <r>
    <x v="12"/>
    <s v="Inception"/>
    <x v="10"/>
    <x v="4"/>
    <n v="148"/>
  </r>
  <r>
    <x v="13"/>
    <s v="The Lord of the Rings: The Two Towers"/>
    <x v="11"/>
    <x v="4"/>
    <n v="179"/>
  </r>
  <r>
    <x v="14"/>
    <s v="Star Wars: Episode V - The Empire Strikes Back"/>
    <x v="12"/>
    <x v="5"/>
    <n v="124"/>
  </r>
  <r>
    <x v="15"/>
    <s v="The Matrix"/>
    <x v="9"/>
    <x v="5"/>
    <n v="136"/>
  </r>
  <r>
    <x v="16"/>
    <s v="Goodfellas"/>
    <x v="13"/>
    <x v="5"/>
    <n v="146"/>
  </r>
  <r>
    <x v="17"/>
    <s v="One Flew Over the Cuckoo's Nest"/>
    <x v="14"/>
    <x v="5"/>
    <n v="133"/>
  </r>
  <r>
    <x v="18"/>
    <s v="Seven Samurai"/>
    <x v="15"/>
    <x v="5"/>
    <n v="207"/>
  </r>
  <r>
    <x v="19"/>
    <s v="Se7en"/>
    <x v="16"/>
    <x v="6"/>
    <n v="127"/>
  </r>
  <r>
    <x v="20"/>
    <s v="City of God"/>
    <x v="11"/>
    <x v="6"/>
    <n v="130"/>
  </r>
  <r>
    <x v="21"/>
    <s v="Life Is Beautiful"/>
    <x v="17"/>
    <x v="6"/>
    <n v="116"/>
  </r>
  <r>
    <x v="22"/>
    <s v="The Silence of the Lambs"/>
    <x v="18"/>
    <x v="6"/>
    <n v="118"/>
  </r>
  <r>
    <x v="23"/>
    <s v="It's a Wonderful Life"/>
    <x v="19"/>
    <x v="6"/>
    <n v="130"/>
  </r>
  <r>
    <x v="24"/>
    <s v="Star Wars: Episode IV - A New Hope"/>
    <x v="20"/>
    <x v="6"/>
    <n v="121"/>
  </r>
  <r>
    <x v="25"/>
    <s v="Saving Private Ryan"/>
    <x v="21"/>
    <x v="6"/>
    <n v="169"/>
  </r>
  <r>
    <x v="26"/>
    <s v="Spirited Away"/>
    <x v="7"/>
    <x v="6"/>
    <n v="125"/>
  </r>
  <r>
    <x v="27"/>
    <s v="The Green Mile"/>
    <x v="9"/>
    <x v="6"/>
    <n v="189"/>
  </r>
  <r>
    <x v="28"/>
    <s v="Parasite"/>
    <x v="22"/>
    <x v="6"/>
    <n v="132"/>
  </r>
  <r>
    <x v="29"/>
    <s v="Interstellar"/>
    <x v="23"/>
    <x v="6"/>
    <n v="169"/>
  </r>
  <r>
    <x v="30"/>
    <s v="Léon: The Professional"/>
    <x v="0"/>
    <x v="7"/>
    <n v="110"/>
  </r>
  <r>
    <x v="31"/>
    <s v="The Lion King"/>
    <x v="0"/>
    <x v="7"/>
    <n v="88"/>
  </r>
  <r>
    <x v="32"/>
    <s v="Gladiator"/>
    <x v="24"/>
    <x v="7"/>
    <n v="155"/>
  </r>
  <r>
    <x v="33"/>
    <s v="American History X"/>
    <x v="21"/>
    <x v="7"/>
    <n v="119"/>
  </r>
  <r>
    <x v="34"/>
    <s v="The Departed"/>
    <x v="25"/>
    <x v="7"/>
    <n v="151"/>
  </r>
  <r>
    <x v="35"/>
    <s v="The Prestige"/>
    <x v="25"/>
    <x v="7"/>
    <n v="130"/>
  </r>
  <r>
    <x v="36"/>
    <s v="Whiplash"/>
    <x v="23"/>
    <x v="7"/>
    <n v="106"/>
  </r>
  <r>
    <x v="37"/>
    <s v="The Usual Suspects"/>
    <x v="16"/>
    <x v="7"/>
    <n v="106"/>
  </r>
  <r>
    <x v="38"/>
    <s v="Grave of the Fireflies"/>
    <x v="26"/>
    <x v="7"/>
    <n v="89"/>
  </r>
  <r>
    <x v="39"/>
    <s v="Casablanca"/>
    <x v="27"/>
    <x v="7"/>
    <n v="102"/>
  </r>
  <r>
    <x v="40"/>
    <s v="Harakiri"/>
    <x v="28"/>
    <x v="7"/>
    <n v="133"/>
  </r>
  <r>
    <x v="41"/>
    <s v="The Intouchables"/>
    <x v="29"/>
    <x v="7"/>
    <n v="112"/>
  </r>
  <r>
    <x v="42"/>
    <s v="Modern Times"/>
    <x v="30"/>
    <x v="7"/>
    <n v="87"/>
  </r>
  <r>
    <x v="43"/>
    <s v="Cinema Paradiso"/>
    <x v="26"/>
    <x v="7"/>
    <n v="155"/>
  </r>
  <r>
    <x v="44"/>
    <s v="Once Upon a Time in the West"/>
    <x v="31"/>
    <x v="7"/>
    <n v="165"/>
  </r>
  <r>
    <x v="45"/>
    <s v="Rear Window"/>
    <x v="15"/>
    <x v="7"/>
    <n v="112"/>
  </r>
  <r>
    <x v="46"/>
    <s v="Alien"/>
    <x v="32"/>
    <x v="7"/>
    <n v="117"/>
  </r>
  <r>
    <x v="47"/>
    <s v="City Lights"/>
    <x v="33"/>
    <x v="7"/>
    <n v="87"/>
  </r>
  <r>
    <x v="48"/>
    <s v="Apocalypse Now"/>
    <x v="32"/>
    <x v="7"/>
    <n v="147"/>
  </r>
  <r>
    <x v="49"/>
    <s v="Memento"/>
    <x v="24"/>
    <x v="8"/>
    <n v="113"/>
  </r>
  <r>
    <x v="50"/>
    <s v="Django Unchained"/>
    <x v="34"/>
    <x v="8"/>
    <n v="165"/>
  </r>
  <r>
    <x v="51"/>
    <s v="Raiders of the Lost Ark"/>
    <x v="35"/>
    <x v="8"/>
    <n v="115"/>
  </r>
  <r>
    <x v="52"/>
    <s v="WALL·E"/>
    <x v="2"/>
    <x v="8"/>
    <n v="98"/>
  </r>
  <r>
    <x v="53"/>
    <s v="The Lives of Others"/>
    <x v="25"/>
    <x v="8"/>
    <n v="137"/>
  </r>
  <r>
    <x v="54"/>
    <s v="Sunset Blvd."/>
    <x v="36"/>
    <x v="8"/>
    <n v="110"/>
  </r>
  <r>
    <x v="55"/>
    <s v="Paths of Glory"/>
    <x v="4"/>
    <x v="8"/>
    <n v="88"/>
  </r>
  <r>
    <x v="56"/>
    <s v="The Great Dictator"/>
    <x v="37"/>
    <x v="8"/>
    <n v="125"/>
  </r>
  <r>
    <x v="57"/>
    <s v="The Shining"/>
    <x v="12"/>
    <x v="8"/>
    <n v="146"/>
  </r>
  <r>
    <x v="58"/>
    <s v="Witness for the Prosecution"/>
    <x v="4"/>
    <x v="8"/>
    <n v="116"/>
  </r>
  <r>
    <x v="59"/>
    <s v="Avengers: Infinity War"/>
    <x v="38"/>
    <x v="8"/>
    <n v="149"/>
  </r>
  <r>
    <x v="60"/>
    <s v="The Dark Knight Rises"/>
    <x v="34"/>
    <x v="8"/>
    <n v="164"/>
  </r>
  <r>
    <x v="61"/>
    <s v="Spider-Man: Into the Spider-Verse"/>
    <x v="38"/>
    <x v="8"/>
    <n v="117"/>
  </r>
  <r>
    <x v="62"/>
    <s v="Joker"/>
    <x v="22"/>
    <x v="8"/>
    <n v="122"/>
  </r>
  <r>
    <x v="63"/>
    <s v="Princess Mononoke"/>
    <x v="17"/>
    <x v="8"/>
    <n v="134"/>
  </r>
  <r>
    <x v="64"/>
    <s v="Oldboy"/>
    <x v="6"/>
    <x v="8"/>
    <n v="120"/>
  </r>
  <r>
    <x v="65"/>
    <s v="Your Name."/>
    <x v="39"/>
    <x v="8"/>
    <n v="106"/>
  </r>
  <r>
    <x v="66"/>
    <s v="Aliens"/>
    <x v="40"/>
    <x v="8"/>
    <n v="137"/>
  </r>
  <r>
    <x v="67"/>
    <s v="Coco"/>
    <x v="41"/>
    <x v="8"/>
    <n v="105"/>
  </r>
  <r>
    <x v="68"/>
    <s v="American Beauty"/>
    <x v="9"/>
    <x v="8"/>
    <n v="122"/>
  </r>
  <r>
    <x v="69"/>
    <s v="Braveheart"/>
    <x v="16"/>
    <x v="8"/>
    <n v="178"/>
  </r>
  <r>
    <x v="70"/>
    <s v="Das Boot"/>
    <x v="35"/>
    <x v="8"/>
    <n v="149"/>
  </r>
  <r>
    <x v="71"/>
    <s v="3 Idiots"/>
    <x v="42"/>
    <x v="8"/>
    <n v="170"/>
  </r>
  <r>
    <x v="72"/>
    <s v="High and Low"/>
    <x v="43"/>
    <x v="8"/>
    <n v="143"/>
  </r>
  <r>
    <x v="73"/>
    <s v="Like Stars on Earth"/>
    <x v="44"/>
    <x v="8"/>
    <n v="162"/>
  </r>
  <r>
    <x v="74"/>
    <s v="Toy Story"/>
    <x v="16"/>
    <x v="9"/>
    <n v="81"/>
  </r>
  <r>
    <x v="75"/>
    <s v="Amadeus"/>
    <x v="45"/>
    <x v="9"/>
    <n v="160"/>
  </r>
  <r>
    <x v="76"/>
    <s v="Inglourious Basterds"/>
    <x v="42"/>
    <x v="9"/>
    <n v="153"/>
  </r>
  <r>
    <x v="77"/>
    <s v="Good Will Hunting"/>
    <x v="17"/>
    <x v="9"/>
    <n v="126"/>
  </r>
  <r>
    <x v="78"/>
    <s v="Star Wars: Episode VI - Return of the Jedi"/>
    <x v="46"/>
    <x v="9"/>
    <n v="131"/>
  </r>
  <r>
    <x v="79"/>
    <s v="Reservoir Dogs"/>
    <x v="47"/>
    <x v="9"/>
    <n v="99"/>
  </r>
  <r>
    <x v="80"/>
    <s v="2001: A Space Odyssey"/>
    <x v="31"/>
    <x v="9"/>
    <n v="149"/>
  </r>
  <r>
    <x v="81"/>
    <s v="Requiem for a Dream"/>
    <x v="24"/>
    <x v="9"/>
    <n v="102"/>
  </r>
  <r>
    <x v="82"/>
    <s v="Vertigo"/>
    <x v="48"/>
    <x v="9"/>
    <n v="128"/>
  </r>
  <r>
    <x v="83"/>
    <s v="Eternal Sunshine of the Spotless Mind"/>
    <x v="49"/>
    <x v="9"/>
    <n v="108"/>
  </r>
  <r>
    <x v="84"/>
    <s v="The Hunt"/>
    <x v="34"/>
    <x v="9"/>
    <n v="115"/>
  </r>
  <r>
    <x v="85"/>
    <s v="Citizen Kane"/>
    <x v="50"/>
    <x v="9"/>
    <n v="119"/>
  </r>
  <r>
    <x v="86"/>
    <s v="Lawrence of Arabia"/>
    <x v="28"/>
    <x v="9"/>
    <n v="228"/>
  </r>
  <r>
    <x v="87"/>
    <s v="M"/>
    <x v="33"/>
    <x v="9"/>
    <n v="99"/>
  </r>
  <r>
    <x v="88"/>
    <s v="Full Metal Jacket"/>
    <x v="51"/>
    <x v="9"/>
    <n v="116"/>
  </r>
  <r>
    <x v="89"/>
    <s v="North by Northwest"/>
    <x v="52"/>
    <x v="9"/>
    <n v="136"/>
  </r>
  <r>
    <x v="90"/>
    <s v="A Clockwork Orange"/>
    <x v="53"/>
    <x v="9"/>
    <n v="136"/>
  </r>
  <r>
    <x v="91"/>
    <s v="Singin' in the Rain"/>
    <x v="54"/>
    <x v="9"/>
    <n v="103"/>
  </r>
  <r>
    <x v="92"/>
    <s v="Snatch"/>
    <x v="24"/>
    <x v="9"/>
    <n v="103"/>
  </r>
  <r>
    <x v="93"/>
    <s v="Bicycle Thieves"/>
    <x v="55"/>
    <x v="9"/>
    <n v="89"/>
  </r>
  <r>
    <x v="94"/>
    <s v="Scarface"/>
    <x v="46"/>
    <x v="9"/>
    <n v="170"/>
  </r>
  <r>
    <x v="95"/>
    <s v="Taxi Driver"/>
    <x v="56"/>
    <x v="9"/>
    <n v="114"/>
  </r>
  <r>
    <x v="96"/>
    <s v="1917"/>
    <x v="22"/>
    <x v="9"/>
    <n v="119"/>
  </r>
  <r>
    <x v="97"/>
    <s v="Amelie"/>
    <x v="7"/>
    <x v="9"/>
    <n v="122"/>
  </r>
  <r>
    <x v="98"/>
    <s v="Come and See"/>
    <x v="57"/>
    <x v="9"/>
    <n v="142"/>
  </r>
  <r>
    <x v="99"/>
    <s v="The Kid"/>
    <x v="58"/>
    <x v="9"/>
    <n v="68"/>
  </r>
  <r>
    <x v="100"/>
    <s v="Full Metal Jacket"/>
    <x v="51"/>
    <x v="9"/>
    <n v="116"/>
  </r>
  <r>
    <x v="101"/>
    <s v="The Apartment"/>
    <x v="59"/>
    <x v="9"/>
    <n v="125"/>
  </r>
  <r>
    <x v="102"/>
    <s v="Toy Story 3"/>
    <x v="10"/>
    <x v="9"/>
    <n v="103"/>
  </r>
  <r>
    <x v="103"/>
    <s v="The Sting"/>
    <x v="60"/>
    <x v="9"/>
    <n v="129"/>
  </r>
  <r>
    <x v="104"/>
    <s v="Metropolis"/>
    <x v="61"/>
    <x v="9"/>
    <n v="153"/>
  </r>
  <r>
    <x v="105"/>
    <s v="Incendies"/>
    <x v="10"/>
    <x v="9"/>
    <n v="131"/>
  </r>
  <r>
    <x v="106"/>
    <s v="For a Few Dollars More"/>
    <x v="62"/>
    <x v="9"/>
    <n v="132"/>
  </r>
  <r>
    <x v="107"/>
    <s v="Indiana Jones and the Last Crusade"/>
    <x v="63"/>
    <x v="10"/>
    <n v="127"/>
  </r>
  <r>
    <x v="108"/>
    <s v="L.A. Confidential"/>
    <x v="17"/>
    <x v="10"/>
    <n v="138"/>
  </r>
  <r>
    <x v="109"/>
    <s v="Rashomon"/>
    <x v="36"/>
    <x v="10"/>
    <n v="88"/>
  </r>
  <r>
    <x v="110"/>
    <s v="A Separation"/>
    <x v="29"/>
    <x v="10"/>
    <n v="123"/>
  </r>
  <r>
    <x v="111"/>
    <s v="Batman Begins"/>
    <x v="64"/>
    <x v="10"/>
    <n v="140"/>
  </r>
  <r>
    <x v="112"/>
    <s v="Double Indemnity"/>
    <x v="65"/>
    <x v="10"/>
    <n v="107"/>
  </r>
  <r>
    <x v="113"/>
    <s v="To Kill a Mockingbird"/>
    <x v="28"/>
    <x v="10"/>
    <n v="129"/>
  </r>
  <r>
    <x v="114"/>
    <s v="The Great Escape"/>
    <x v="43"/>
    <x v="10"/>
    <n v="172"/>
  </r>
  <r>
    <x v="115"/>
    <s v="Up"/>
    <x v="42"/>
    <x v="10"/>
    <n v="96"/>
  </r>
  <r>
    <x v="116"/>
    <s v="Heat"/>
    <x v="16"/>
    <x v="10"/>
    <n v="170"/>
  </r>
  <r>
    <x v="117"/>
    <s v="Hamilton"/>
    <x v="66"/>
    <x v="10"/>
    <n v="160"/>
  </r>
  <r>
    <x v="118"/>
    <s v="Downfall"/>
    <x v="49"/>
    <x v="10"/>
    <n v="156"/>
  </r>
  <r>
    <x v="119"/>
    <s v="Ikiru"/>
    <x v="54"/>
    <x v="10"/>
    <n v="143"/>
  </r>
  <r>
    <x v="120"/>
    <s v="Ran"/>
    <x v="57"/>
    <x v="10"/>
    <n v="162"/>
  </r>
  <r>
    <x v="121"/>
    <s v="The Wolf of Wall Street"/>
    <x v="67"/>
    <x v="10"/>
    <n v="180"/>
  </r>
  <r>
    <x v="122"/>
    <s v="Die Hard"/>
    <x v="26"/>
    <x v="10"/>
    <n v="132"/>
  </r>
  <r>
    <x v="123"/>
    <s v="Casino"/>
    <x v="16"/>
    <x v="10"/>
    <n v="178"/>
  </r>
  <r>
    <x v="124"/>
    <s v="Pan's Labyrinth"/>
    <x v="25"/>
    <x v="10"/>
    <n v="118"/>
  </r>
  <r>
    <x v="125"/>
    <s v="Monty Python and the Holy Grail"/>
    <x v="14"/>
    <x v="10"/>
    <n v="91"/>
  </r>
  <r>
    <x v="126"/>
    <s v="There Will Be Blood"/>
    <x v="44"/>
    <x v="10"/>
    <n v="158"/>
  </r>
  <r>
    <x v="127"/>
    <s v="Raging Bull"/>
    <x v="12"/>
    <x v="10"/>
    <n v="129"/>
  </r>
  <r>
    <x v="128"/>
    <s v="A Beautiful Mind"/>
    <x v="7"/>
    <x v="10"/>
    <n v="135"/>
  </r>
  <r>
    <x v="129"/>
    <s v="The Secret in Their Eyes"/>
    <x v="42"/>
    <x v="10"/>
    <n v="129"/>
  </r>
  <r>
    <x v="130"/>
    <s v="Judgment at Nuremberg"/>
    <x v="68"/>
    <x v="10"/>
    <n v="179"/>
  </r>
  <r>
    <x v="131"/>
    <s v="Some Like It Hot"/>
    <x v="52"/>
    <x v="10"/>
    <n v="121"/>
  </r>
  <r>
    <x v="132"/>
    <s v="Unforgiven"/>
    <x v="47"/>
    <x v="10"/>
    <n v="130"/>
  </r>
  <r>
    <x v="133"/>
    <s v="The Truman Show"/>
    <x v="21"/>
    <x v="10"/>
    <n v="103"/>
  </r>
  <r>
    <x v="134"/>
    <s v="No Country for Old Men"/>
    <x v="44"/>
    <x v="11"/>
    <n v="122"/>
  </r>
  <r>
    <x v="135"/>
    <s v="Lock  Stock and Two Smoking Barrels"/>
    <x v="21"/>
    <x v="11"/>
    <n v="107"/>
  </r>
  <r>
    <x v="136"/>
    <s v="The Sixth Sense"/>
    <x v="9"/>
    <x v="11"/>
    <n v="107"/>
  </r>
  <r>
    <x v="137"/>
    <s v="The Treasure of the Sierra Madre"/>
    <x v="55"/>
    <x v="11"/>
    <n v="126"/>
  </r>
  <r>
    <x v="138"/>
    <s v="Jurassic Park"/>
    <x v="5"/>
    <x v="11"/>
    <n v="127"/>
  </r>
  <r>
    <x v="139"/>
    <s v="Shutter Island"/>
    <x v="10"/>
    <x v="11"/>
    <n v="138"/>
  </r>
  <r>
    <x v="140"/>
    <s v="The Terminator"/>
    <x v="45"/>
    <x v="11"/>
    <n v="107"/>
  </r>
  <r>
    <x v="141"/>
    <s v="The Thing"/>
    <x v="69"/>
    <x v="11"/>
    <n v="109"/>
  </r>
  <r>
    <x v="142"/>
    <s v="Finding Nemo"/>
    <x v="6"/>
    <x v="11"/>
    <n v="100"/>
  </r>
  <r>
    <x v="143"/>
    <s v="Chinatown"/>
    <x v="3"/>
    <x v="11"/>
    <n v="130"/>
  </r>
  <r>
    <x v="144"/>
    <s v="V for Vendetta"/>
    <x v="64"/>
    <x v="11"/>
    <n v="132"/>
  </r>
  <r>
    <x v="145"/>
    <s v="Inside Out"/>
    <x v="70"/>
    <x v="11"/>
    <n v="95"/>
  </r>
  <r>
    <x v="146"/>
    <s v="Kill Bill: Vol. 1"/>
    <x v="6"/>
    <x v="11"/>
    <n v="111"/>
  </r>
  <r>
    <x v="147"/>
    <s v="Dial M for Murder"/>
    <x v="15"/>
    <x v="11"/>
    <n v="105"/>
  </r>
  <r>
    <x v="148"/>
    <s v="The Bridge on the River Kwai"/>
    <x v="4"/>
    <x v="11"/>
    <n v="161"/>
  </r>
  <r>
    <x v="149"/>
    <s v="Gone with the Wind"/>
    <x v="71"/>
    <x v="11"/>
    <n v="238"/>
  </r>
  <r>
    <x v="150"/>
    <s v="Trainspotting"/>
    <x v="72"/>
    <x v="11"/>
    <n v="93"/>
  </r>
  <r>
    <x v="151"/>
    <s v="Prisoners"/>
    <x v="67"/>
    <x v="11"/>
    <n v="153"/>
  </r>
  <r>
    <x v="152"/>
    <s v="Fargo"/>
    <x v="72"/>
    <x v="11"/>
    <n v="98"/>
  </r>
  <r>
    <x v="153"/>
    <s v="Gran Torino"/>
    <x v="2"/>
    <x v="11"/>
    <n v="116"/>
  </r>
  <r>
    <x v="154"/>
    <s v="My Neighbor Totoro"/>
    <x v="26"/>
    <x v="11"/>
    <n v="86"/>
  </r>
  <r>
    <x v="155"/>
    <s v="Three Billboards Outside Ebbing Missouri"/>
    <x v="41"/>
    <x v="11"/>
    <n v="115"/>
  </r>
  <r>
    <x v="156"/>
    <s v="The Deer Hunter"/>
    <x v="73"/>
    <x v="11"/>
    <n v="183"/>
  </r>
  <r>
    <x v="157"/>
    <s v="Klaus"/>
    <x v="22"/>
    <x v="11"/>
    <n v="96"/>
  </r>
  <r>
    <x v="158"/>
    <s v="On the Waterfront"/>
    <x v="15"/>
    <x v="11"/>
    <n v="108"/>
  </r>
  <r>
    <x v="159"/>
    <s v="Warrior"/>
    <x v="29"/>
    <x v="11"/>
    <n v="140"/>
  </r>
  <r>
    <x v="160"/>
    <s v="Wild Strawberries"/>
    <x v="4"/>
    <x v="11"/>
    <n v="91"/>
  </r>
  <r>
    <x v="161"/>
    <s v="The Elephant Man"/>
    <x v="12"/>
    <x v="11"/>
    <n v="124"/>
  </r>
  <r>
    <x v="162"/>
    <s v="The Seventh Seal"/>
    <x v="4"/>
    <x v="11"/>
    <n v="96"/>
  </r>
  <r>
    <x v="163"/>
    <s v="Room"/>
    <x v="70"/>
    <x v="11"/>
    <n v="118"/>
  </r>
  <r>
    <x v="164"/>
    <s v="The Big Lebowski"/>
    <x v="21"/>
    <x v="11"/>
    <n v="117"/>
  </r>
  <r>
    <x v="165"/>
    <s v="The Third Man"/>
    <x v="74"/>
    <x v="11"/>
    <n v="104"/>
  </r>
  <r>
    <x v="166"/>
    <s v="Blade Runner"/>
    <x v="69"/>
    <x v="11"/>
    <n v="117"/>
  </r>
  <r>
    <x v="167"/>
    <s v="The General"/>
    <x v="75"/>
    <x v="11"/>
    <n v="78"/>
  </r>
  <r>
    <x v="168"/>
    <s v="How to Train Your Dragon"/>
    <x v="10"/>
    <x v="11"/>
    <n v="98"/>
  </r>
  <r>
    <x v="169"/>
    <s v="Before Sunrise"/>
    <x v="16"/>
    <x v="11"/>
    <n v="101"/>
  </r>
  <r>
    <x v="170"/>
    <s v="Ben-Hur"/>
    <x v="52"/>
    <x v="11"/>
    <n v="212"/>
  </r>
  <r>
    <x v="171"/>
    <s v="Mad Max: Fury Road"/>
    <x v="70"/>
    <x v="11"/>
    <n v="120"/>
  </r>
  <r>
    <x v="172"/>
    <s v="12 Years a Slave"/>
    <x v="67"/>
    <x v="11"/>
    <n v="134"/>
  </r>
  <r>
    <x v="173"/>
    <s v="Harry Potter and the Deathly Hallows: Part 2"/>
    <x v="29"/>
    <x v="11"/>
    <n v="130"/>
  </r>
  <r>
    <x v="174"/>
    <s v="Gone Girl"/>
    <x v="23"/>
    <x v="11"/>
    <n v="149"/>
  </r>
  <r>
    <x v="175"/>
    <s v="The Grand Budapest Hotel"/>
    <x v="23"/>
    <x v="11"/>
    <n v="99"/>
  </r>
  <r>
    <x v="176"/>
    <s v="Catch Me If You Can"/>
    <x v="11"/>
    <x v="11"/>
    <n v="141"/>
  </r>
  <r>
    <x v="177"/>
    <s v="Barry Lyndon"/>
    <x v="14"/>
    <x v="11"/>
    <n v="185"/>
  </r>
  <r>
    <x v="178"/>
    <s v="In the Name of the Father"/>
    <x v="5"/>
    <x v="11"/>
    <n v="133"/>
  </r>
  <r>
    <x v="179"/>
    <s v="The Gold Rush"/>
    <x v="76"/>
    <x v="11"/>
    <n v="95"/>
  </r>
  <r>
    <x v="180"/>
    <s v="Hacksaw Ridge"/>
    <x v="39"/>
    <x v="11"/>
    <n v="139"/>
  </r>
  <r>
    <x v="181"/>
    <s v="Wild Tales"/>
    <x v="23"/>
    <x v="11"/>
    <n v="122"/>
  </r>
  <r>
    <x v="182"/>
    <s v="Sherlock Jr."/>
    <x v="77"/>
    <x v="11"/>
    <n v="45"/>
  </r>
  <r>
    <x v="183"/>
    <s v="The Wages of Fear"/>
    <x v="78"/>
    <x v="11"/>
    <n v="131"/>
  </r>
  <r>
    <x v="184"/>
    <s v="Mr. Smith Goes to Washington"/>
    <x v="71"/>
    <x v="11"/>
    <n v="129"/>
  </r>
  <r>
    <x v="185"/>
    <s v="Memories of Murder"/>
    <x v="6"/>
    <x v="11"/>
    <n v="131"/>
  </r>
  <r>
    <x v="186"/>
    <s v="Network"/>
    <x v="56"/>
    <x v="11"/>
    <n v="121"/>
  </r>
  <r>
    <x v="187"/>
    <s v="Ratatouille"/>
    <x v="44"/>
    <x v="12"/>
    <n v="111"/>
  </r>
  <r>
    <x v="188"/>
    <s v="Stand by Me"/>
    <x v="40"/>
    <x v="12"/>
    <n v="89"/>
  </r>
  <r>
    <x v="189"/>
    <s v="Into the Wild"/>
    <x v="44"/>
    <x v="12"/>
    <n v="148"/>
  </r>
  <r>
    <x v="190"/>
    <s v="Ford v Ferrari"/>
    <x v="22"/>
    <x v="12"/>
    <n v="152"/>
  </r>
  <r>
    <x v="191"/>
    <s v="The Passion of Joan of Arc"/>
    <x v="79"/>
    <x v="12"/>
    <n v="97"/>
  </r>
  <r>
    <x v="192"/>
    <s v="Hotel Rwanda"/>
    <x v="49"/>
    <x v="12"/>
    <n v="121"/>
  </r>
  <r>
    <x v="193"/>
    <s v="Stalker"/>
    <x v="32"/>
    <x v="12"/>
    <n v="162"/>
  </r>
  <r>
    <x v="194"/>
    <s v="A Streetcar Named Desire"/>
    <x v="80"/>
    <x v="12"/>
    <n v="122"/>
  </r>
  <r>
    <x v="195"/>
    <s v="Platoon"/>
    <x v="40"/>
    <x v="12"/>
    <n v="120"/>
  </r>
  <r>
    <x v="196"/>
    <s v="Spotlight"/>
    <x v="70"/>
    <x v="12"/>
    <n v="129"/>
  </r>
  <r>
    <x v="197"/>
    <s v="Logan"/>
    <x v="41"/>
    <x v="12"/>
    <n v="137"/>
  </r>
  <r>
    <x v="198"/>
    <s v="Rush"/>
    <x v="67"/>
    <x v="12"/>
    <n v="123"/>
  </r>
  <r>
    <x v="199"/>
    <s v="The Terminator 2: Judgment Day"/>
    <x v="18"/>
    <x v="12"/>
    <n v="137"/>
  </r>
  <r>
    <x v="200"/>
    <s v="Life of Brian"/>
    <x v="32"/>
    <x v="12"/>
    <n v="94"/>
  </r>
  <r>
    <x v="201"/>
    <s v="The Exorcist"/>
    <x v="60"/>
    <x v="12"/>
    <n v="122"/>
  </r>
  <r>
    <x v="202"/>
    <s v="Groundhog Day"/>
    <x v="5"/>
    <x v="12"/>
    <n v="101"/>
  </r>
  <r>
    <x v="203"/>
    <s v="Tokyo Story"/>
    <x v="78"/>
    <x v="12"/>
    <n v="136"/>
  </r>
  <r>
    <x v="204"/>
    <s v="Rocky"/>
    <x v="56"/>
    <x v="12"/>
    <n v="120"/>
  </r>
  <r>
    <x v="205"/>
    <s v="Amores Perros"/>
    <x v="24"/>
    <x v="12"/>
    <n v="154"/>
  </r>
  <r>
    <x v="206"/>
    <s v="Nausicaä of the Valley of the Wind"/>
    <x v="45"/>
    <x v="12"/>
    <n v="117"/>
  </r>
  <r>
    <x v="207"/>
    <s v="The Incredibles"/>
    <x v="49"/>
    <x v="12"/>
    <n v="115"/>
  </r>
  <r>
    <x v="208"/>
    <s v="Before Sunset"/>
    <x v="49"/>
    <x v="12"/>
    <n v="80"/>
  </r>
  <r>
    <x v="209"/>
    <s v="The Grapes of Wrath"/>
    <x v="37"/>
    <x v="12"/>
    <n v="129"/>
  </r>
  <r>
    <x v="210"/>
    <s v="Andrei Rublev"/>
    <x v="8"/>
    <x v="12"/>
    <n v="205"/>
  </r>
  <r>
    <x v="211"/>
    <s v="Rebecca"/>
    <x v="37"/>
    <x v="12"/>
    <n v="130"/>
  </r>
  <r>
    <x v="212"/>
    <s v="Cool Hand Luke"/>
    <x v="81"/>
    <x v="12"/>
    <n v="127"/>
  </r>
  <r>
    <x v="213"/>
    <s v="To Be or Not to Be"/>
    <x v="27"/>
    <x v="12"/>
    <n v="99"/>
  </r>
  <r>
    <x v="214"/>
    <s v="The Battle of Algiers"/>
    <x v="8"/>
    <x v="12"/>
    <n v="121"/>
  </r>
  <r>
    <x v="215"/>
    <s v="Hachi: A Dog's Tale"/>
    <x v="42"/>
    <x v="12"/>
    <n v="93"/>
  </r>
  <r>
    <x v="216"/>
    <s v="Pirates of the Caribbean: The Curse of the Black Pearl"/>
    <x v="6"/>
    <x v="12"/>
    <n v="143"/>
  </r>
  <r>
    <x v="217"/>
    <s v="Pather Panchali"/>
    <x v="82"/>
    <x v="12"/>
    <n v="125"/>
  </r>
  <r>
    <x v="218"/>
    <s v="The Handmaiden"/>
    <x v="39"/>
    <x v="12"/>
    <n v="145"/>
  </r>
  <r>
    <x v="219"/>
    <s v="My Father and My Son"/>
    <x v="64"/>
    <x v="12"/>
    <n v="112"/>
  </r>
  <r>
    <x v="220"/>
    <s v="The 400 Blows"/>
    <x v="52"/>
    <x v="12"/>
    <n v="99"/>
  </r>
  <r>
    <x v="221"/>
    <s v="It Happened One Night"/>
    <x v="83"/>
    <x v="12"/>
    <n v="105"/>
  </r>
  <r>
    <x v="222"/>
    <s v="La Haine"/>
    <x v="16"/>
    <x v="12"/>
    <n v="98"/>
  </r>
  <r>
    <x v="223"/>
    <s v="The Princess Bride"/>
    <x v="51"/>
    <x v="12"/>
    <n v="98"/>
  </r>
  <r>
    <x v="224"/>
    <s v="The Sound of Music"/>
    <x v="62"/>
    <x v="12"/>
    <n v="172"/>
  </r>
  <r>
    <x v="225"/>
    <s v="Persona"/>
    <x v="8"/>
    <x v="12"/>
    <n v="85"/>
  </r>
  <r>
    <x v="226"/>
    <s v="The Help"/>
    <x v="29"/>
    <x v="12"/>
    <n v="146"/>
  </r>
  <r>
    <x v="227"/>
    <s v="Beauty and the Beast"/>
    <x v="18"/>
    <x v="12"/>
    <n v="84"/>
  </r>
  <r>
    <x v="228"/>
    <s v="Dead Poets Society"/>
    <x v="63"/>
    <x v="12"/>
    <n v="128"/>
  </r>
  <r>
    <x v="229"/>
    <s v="Central Station"/>
    <x v="21"/>
    <x v="12"/>
    <n v="113"/>
  </r>
  <r>
    <x v="230"/>
    <s v="Aladdin"/>
    <x v="47"/>
    <x v="12"/>
    <n v="90"/>
  </r>
  <r>
    <x v="231"/>
    <s v="Howl's Moving Castle"/>
    <x v="49"/>
    <x v="12"/>
    <n v="119"/>
  </r>
  <r>
    <x v="232"/>
    <s v="The Iron Giant"/>
    <x v="9"/>
    <x v="12"/>
    <n v="86"/>
  </r>
  <r>
    <x v="233"/>
    <s v="Fanny and Alexander"/>
    <x v="69"/>
    <x v="12"/>
    <n v="312"/>
  </r>
  <r>
    <x v="234"/>
    <s v="White Heat"/>
    <x v="74"/>
    <x v="12"/>
    <n v="114"/>
  </r>
  <r>
    <x v="235"/>
    <s v="Drishyam"/>
    <x v="67"/>
    <x v="12"/>
    <n v="160"/>
  </r>
  <r>
    <x v="236"/>
    <s v="The Bandit"/>
    <x v="72"/>
    <x v="12"/>
    <n v="128"/>
  </r>
  <r>
    <x v="237"/>
    <s v="In the Mood for Love"/>
    <x v="24"/>
    <x v="12"/>
    <n v="98"/>
  </r>
  <r>
    <x v="238"/>
    <s v="Paris Texas"/>
    <x v="45"/>
    <x v="12"/>
    <n v="145"/>
  </r>
  <r>
    <x v="239"/>
    <s v="Castle in the Sky"/>
    <x v="40"/>
    <x v="12"/>
    <n v="125"/>
  </r>
  <r>
    <x v="240"/>
    <s v="The Red Shoes"/>
    <x v="55"/>
    <x v="12"/>
    <n v="135"/>
  </r>
  <r>
    <x v="241"/>
    <s v="Underground"/>
    <x v="16"/>
    <x v="12"/>
    <n v="170"/>
  </r>
  <r>
    <x v="242"/>
    <s v="The Hustler"/>
    <x v="68"/>
    <x v="12"/>
    <n v="134"/>
  </r>
  <r>
    <x v="243"/>
    <s v="A Woman Under the Influence"/>
    <x v="3"/>
    <x v="12"/>
    <n v="155"/>
  </r>
  <r>
    <x v="244"/>
    <s v="Mary and Max"/>
    <x v="42"/>
    <x v="12"/>
    <n v="92"/>
  </r>
  <r>
    <x v="245"/>
    <s v="Dersu Uzala"/>
    <x v="14"/>
    <x v="12"/>
    <n v="142"/>
  </r>
  <r>
    <x v="246"/>
    <s v="Monsters  Inc."/>
    <x v="7"/>
    <x v="12"/>
    <n v="92"/>
  </r>
  <r>
    <x v="247"/>
    <s v="Miracle in Cell No. 7"/>
    <x v="22"/>
    <x v="12"/>
    <n v="132"/>
  </r>
  <r>
    <x v="248"/>
    <s v="Children of Heaven"/>
    <x v="17"/>
    <x v="12"/>
    <n v="89"/>
  </r>
  <r>
    <x v="249"/>
    <s v="All About Eve"/>
    <x v="36"/>
    <x v="12"/>
    <n v="1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665B42-A82B-4F33-A116-A7C6E59F5A20}" name="PivotTable1"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3:B14" firstHeaderRow="1" firstDataRow="1" firstDataCol="1"/>
  <pivotFields count="5">
    <pivotField showAll="0"/>
    <pivotField showAll="0"/>
    <pivotField axis="axisRow" showAll="0">
      <items count="13">
        <item x="0"/>
        <item x="1"/>
        <item x="2"/>
        <item x="3"/>
        <item x="4"/>
        <item x="5"/>
        <item x="6"/>
        <item x="7"/>
        <item x="8"/>
        <item x="9"/>
        <item x="10"/>
        <item x="11"/>
        <item t="default"/>
      </items>
    </pivotField>
    <pivotField dataField="1" showAll="0">
      <items count="14">
        <item x="12"/>
        <item x="11"/>
        <item x="10"/>
        <item x="9"/>
        <item x="8"/>
        <item x="7"/>
        <item x="6"/>
        <item x="5"/>
        <item x="4"/>
        <item x="3"/>
        <item x="2"/>
        <item x="1"/>
        <item x="0"/>
        <item t="default"/>
      </items>
    </pivotField>
    <pivotField showAll="0"/>
  </pivotFields>
  <rowFields count="1">
    <field x="2"/>
  </rowFields>
  <rowItems count="11">
    <i>
      <x v="1"/>
    </i>
    <i>
      <x v="2"/>
    </i>
    <i>
      <x v="3"/>
    </i>
    <i>
      <x v="4"/>
    </i>
    <i>
      <x v="5"/>
    </i>
    <i>
      <x v="6"/>
    </i>
    <i>
      <x v="7"/>
    </i>
    <i>
      <x v="8"/>
    </i>
    <i>
      <x v="9"/>
    </i>
    <i>
      <x v="10"/>
    </i>
    <i t="grand">
      <x/>
    </i>
  </rowItems>
  <colItems count="1">
    <i/>
  </colItems>
  <dataFields count="1">
    <dataField name="Average of Rating" fld="3" subtotal="average" baseField="2"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CECE98-BEA3-45E1-A34E-59D9D6645598}" name="PivotTable3"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9">
  <location ref="F1:G15" firstHeaderRow="1" firstDataRow="1" firstDataCol="1"/>
  <pivotFields count="5">
    <pivotField showAll="0"/>
    <pivotField showAll="0"/>
    <pivotField showAll="0">
      <items count="13">
        <item x="0"/>
        <item x="1"/>
        <item x="2"/>
        <item x="3"/>
        <item x="4"/>
        <item x="5"/>
        <item x="6"/>
        <item x="7"/>
        <item x="8"/>
        <item x="9"/>
        <item x="10"/>
        <item x="11"/>
        <item t="default"/>
      </items>
    </pivotField>
    <pivotField axis="axisRow" showAll="0">
      <items count="14">
        <item x="12"/>
        <item x="11"/>
        <item x="10"/>
        <item x="9"/>
        <item x="8"/>
        <item x="7"/>
        <item x="6"/>
        <item x="5"/>
        <item x="4"/>
        <item x="3"/>
        <item x="2"/>
        <item x="1"/>
        <item x="0"/>
        <item t="default"/>
      </items>
    </pivotField>
    <pivotField dataField="1" showAll="0"/>
  </pivotFields>
  <rowFields count="1">
    <field x="3"/>
  </rowFields>
  <rowItems count="14">
    <i>
      <x/>
    </i>
    <i>
      <x v="1"/>
    </i>
    <i>
      <x v="2"/>
    </i>
    <i>
      <x v="3"/>
    </i>
    <i>
      <x v="4"/>
    </i>
    <i>
      <x v="5"/>
    </i>
    <i>
      <x v="6"/>
    </i>
    <i>
      <x v="7"/>
    </i>
    <i>
      <x v="8"/>
    </i>
    <i>
      <x v="9"/>
    </i>
    <i>
      <x v="10"/>
    </i>
    <i>
      <x v="11"/>
    </i>
    <i>
      <x v="12"/>
    </i>
    <i t="grand">
      <x/>
    </i>
  </rowItems>
  <colItems count="1">
    <i/>
  </colItems>
  <dataFields count="1">
    <dataField name="Average of Runtime" fld="4" subtotal="average" baseField="2"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7A994C-96BE-49D8-8901-FBAB1B032E9D}" name="PivotTable2"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A1:B15" firstHeaderRow="1" firstDataRow="1" firstDataCol="1"/>
  <pivotFields count="5">
    <pivotField showAll="0">
      <items count="251">
        <item h="1" x="0"/>
        <item h="1" x="1"/>
        <item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t="default"/>
      </items>
    </pivotField>
    <pivotField dataField="1" showAll="0"/>
    <pivotField showAll="0">
      <items count="13">
        <item x="0"/>
        <item x="1"/>
        <item x="2"/>
        <item x="3"/>
        <item x="4"/>
        <item x="5"/>
        <item x="6"/>
        <item x="7"/>
        <item x="8"/>
        <item x="9"/>
        <item x="10"/>
        <item x="11"/>
        <item t="default"/>
      </items>
    </pivotField>
    <pivotField axis="axisRow" showAll="0">
      <items count="14">
        <item x="12"/>
        <item x="11"/>
        <item x="10"/>
        <item x="9"/>
        <item x="8"/>
        <item x="7"/>
        <item x="6"/>
        <item x="5"/>
        <item x="4"/>
        <item x="3"/>
        <item x="2"/>
        <item x="1"/>
        <item x="0"/>
        <item t="default"/>
      </items>
    </pivotField>
    <pivotField showAll="0"/>
  </pivotFields>
  <rowFields count="1">
    <field x="3"/>
  </rowFields>
  <rowItems count="14">
    <i>
      <x/>
    </i>
    <i>
      <x v="1"/>
    </i>
    <i>
      <x v="2"/>
    </i>
    <i>
      <x v="3"/>
    </i>
    <i>
      <x v="4"/>
    </i>
    <i>
      <x v="5"/>
    </i>
    <i>
      <x v="6"/>
    </i>
    <i>
      <x v="7"/>
    </i>
    <i>
      <x v="8"/>
    </i>
    <i>
      <x v="9"/>
    </i>
    <i>
      <x v="10"/>
    </i>
    <i>
      <x v="11"/>
    </i>
    <i>
      <x v="12"/>
    </i>
    <i t="grand">
      <x/>
    </i>
  </rowItems>
  <colItems count="1">
    <i/>
  </colItems>
  <dataFields count="1">
    <dataField name="Count of Title" fld="1" subtotal="count" baseField="0" baseItem="0"/>
  </dataFields>
  <chartFormats count="28">
    <chartFormat chart="1" format="0" series="1">
      <pivotArea type="data" outline="0" fieldPosition="0">
        <references count="1">
          <reference field="4294967294" count="1" selected="0">
            <x v="0"/>
          </reference>
        </references>
      </pivotArea>
    </chartFormat>
    <chartFormat chart="7" format="15" series="1">
      <pivotArea type="data" outline="0" fieldPosition="0">
        <references count="1">
          <reference field="4294967294" count="1" selected="0">
            <x v="0"/>
          </reference>
        </references>
      </pivotArea>
    </chartFormat>
    <chartFormat chart="7" format="16">
      <pivotArea type="data" outline="0" fieldPosition="0">
        <references count="2">
          <reference field="4294967294" count="1" selected="0">
            <x v="0"/>
          </reference>
          <reference field="3" count="1" selected="0">
            <x v="0"/>
          </reference>
        </references>
      </pivotArea>
    </chartFormat>
    <chartFormat chart="7" format="17">
      <pivotArea type="data" outline="0" fieldPosition="0">
        <references count="2">
          <reference field="4294967294" count="1" selected="0">
            <x v="0"/>
          </reference>
          <reference field="3" count="1" selected="0">
            <x v="1"/>
          </reference>
        </references>
      </pivotArea>
    </chartFormat>
    <chartFormat chart="7" format="18">
      <pivotArea type="data" outline="0" fieldPosition="0">
        <references count="2">
          <reference field="4294967294" count="1" selected="0">
            <x v="0"/>
          </reference>
          <reference field="3" count="1" selected="0">
            <x v="2"/>
          </reference>
        </references>
      </pivotArea>
    </chartFormat>
    <chartFormat chart="7" format="19">
      <pivotArea type="data" outline="0" fieldPosition="0">
        <references count="2">
          <reference field="4294967294" count="1" selected="0">
            <x v="0"/>
          </reference>
          <reference field="3" count="1" selected="0">
            <x v="3"/>
          </reference>
        </references>
      </pivotArea>
    </chartFormat>
    <chartFormat chart="7" format="20">
      <pivotArea type="data" outline="0" fieldPosition="0">
        <references count="2">
          <reference field="4294967294" count="1" selected="0">
            <x v="0"/>
          </reference>
          <reference field="3" count="1" selected="0">
            <x v="4"/>
          </reference>
        </references>
      </pivotArea>
    </chartFormat>
    <chartFormat chart="7" format="21">
      <pivotArea type="data" outline="0" fieldPosition="0">
        <references count="2">
          <reference field="4294967294" count="1" selected="0">
            <x v="0"/>
          </reference>
          <reference field="3" count="1" selected="0">
            <x v="5"/>
          </reference>
        </references>
      </pivotArea>
    </chartFormat>
    <chartFormat chart="7" format="22">
      <pivotArea type="data" outline="0" fieldPosition="0">
        <references count="2">
          <reference field="4294967294" count="1" selected="0">
            <x v="0"/>
          </reference>
          <reference field="3" count="1" selected="0">
            <x v="6"/>
          </reference>
        </references>
      </pivotArea>
    </chartFormat>
    <chartFormat chart="7" format="23">
      <pivotArea type="data" outline="0" fieldPosition="0">
        <references count="2">
          <reference field="4294967294" count="1" selected="0">
            <x v="0"/>
          </reference>
          <reference field="3" count="1" selected="0">
            <x v="7"/>
          </reference>
        </references>
      </pivotArea>
    </chartFormat>
    <chartFormat chart="7" format="24">
      <pivotArea type="data" outline="0" fieldPosition="0">
        <references count="2">
          <reference field="4294967294" count="1" selected="0">
            <x v="0"/>
          </reference>
          <reference field="3" count="1" selected="0">
            <x v="8"/>
          </reference>
        </references>
      </pivotArea>
    </chartFormat>
    <chartFormat chart="7" format="25">
      <pivotArea type="data" outline="0" fieldPosition="0">
        <references count="2">
          <reference field="4294967294" count="1" selected="0">
            <x v="0"/>
          </reference>
          <reference field="3" count="1" selected="0">
            <x v="9"/>
          </reference>
        </references>
      </pivotArea>
    </chartFormat>
    <chartFormat chart="7" format="26">
      <pivotArea type="data" outline="0" fieldPosition="0">
        <references count="2">
          <reference field="4294967294" count="1" selected="0">
            <x v="0"/>
          </reference>
          <reference field="3" count="1" selected="0">
            <x v="10"/>
          </reference>
        </references>
      </pivotArea>
    </chartFormat>
    <chartFormat chart="7" format="27">
      <pivotArea type="data" outline="0" fieldPosition="0">
        <references count="2">
          <reference field="4294967294" count="1" selected="0">
            <x v="0"/>
          </reference>
          <reference field="3" count="1" selected="0">
            <x v="11"/>
          </reference>
        </references>
      </pivotArea>
    </chartFormat>
    <chartFormat chart="7" format="28">
      <pivotArea type="data" outline="0" fieldPosition="0">
        <references count="2">
          <reference field="4294967294" count="1" selected="0">
            <x v="0"/>
          </reference>
          <reference field="3" count="1" selected="0">
            <x v="12"/>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 format="4">
      <pivotArea type="data" outline="0" fieldPosition="0">
        <references count="2">
          <reference field="4294967294" count="1" selected="0">
            <x v="0"/>
          </reference>
          <reference field="3" count="1" selected="0">
            <x v="3"/>
          </reference>
        </references>
      </pivotArea>
    </chartFormat>
    <chartFormat chart="1" format="5">
      <pivotArea type="data" outline="0" fieldPosition="0">
        <references count="2">
          <reference field="4294967294" count="1" selected="0">
            <x v="0"/>
          </reference>
          <reference field="3" count="1" selected="0">
            <x v="4"/>
          </reference>
        </references>
      </pivotArea>
    </chartFormat>
    <chartFormat chart="1" format="6">
      <pivotArea type="data" outline="0" fieldPosition="0">
        <references count="2">
          <reference field="4294967294" count="1" selected="0">
            <x v="0"/>
          </reference>
          <reference field="3" count="1" selected="0">
            <x v="5"/>
          </reference>
        </references>
      </pivotArea>
    </chartFormat>
    <chartFormat chart="1" format="7">
      <pivotArea type="data" outline="0" fieldPosition="0">
        <references count="2">
          <reference field="4294967294" count="1" selected="0">
            <x v="0"/>
          </reference>
          <reference field="3" count="1" selected="0">
            <x v="6"/>
          </reference>
        </references>
      </pivotArea>
    </chartFormat>
    <chartFormat chart="1" format="8">
      <pivotArea type="data" outline="0" fieldPosition="0">
        <references count="2">
          <reference field="4294967294" count="1" selected="0">
            <x v="0"/>
          </reference>
          <reference field="3" count="1" selected="0">
            <x v="7"/>
          </reference>
        </references>
      </pivotArea>
    </chartFormat>
    <chartFormat chart="1" format="9">
      <pivotArea type="data" outline="0" fieldPosition="0">
        <references count="2">
          <reference field="4294967294" count="1" selected="0">
            <x v="0"/>
          </reference>
          <reference field="3" count="1" selected="0">
            <x v="8"/>
          </reference>
        </references>
      </pivotArea>
    </chartFormat>
    <chartFormat chart="1" format="10">
      <pivotArea type="data" outline="0" fieldPosition="0">
        <references count="2">
          <reference field="4294967294" count="1" selected="0">
            <x v="0"/>
          </reference>
          <reference field="3" count="1" selected="0">
            <x v="9"/>
          </reference>
        </references>
      </pivotArea>
    </chartFormat>
    <chartFormat chart="1" format="11">
      <pivotArea type="data" outline="0" fieldPosition="0">
        <references count="2">
          <reference field="4294967294" count="1" selected="0">
            <x v="0"/>
          </reference>
          <reference field="3" count="1" selected="0">
            <x v="10"/>
          </reference>
        </references>
      </pivotArea>
    </chartFormat>
    <chartFormat chart="1" format="12">
      <pivotArea type="data" outline="0" fieldPosition="0">
        <references count="2">
          <reference field="4294967294" count="1" selected="0">
            <x v="0"/>
          </reference>
          <reference field="3" count="1" selected="0">
            <x v="11"/>
          </reference>
        </references>
      </pivotArea>
    </chartFormat>
    <chartFormat chart="1" format="13">
      <pivotArea type="data" outline="0" fieldPosition="0">
        <references count="2">
          <reference field="4294967294" count="1" selected="0">
            <x v="0"/>
          </reference>
          <reference field="3"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6F1AA41-965E-4F75-92BB-021964CDFCC8}" autoFormatId="16" applyNumberFormats="0" applyBorderFormats="0" applyFontFormats="0" applyPatternFormats="0" applyAlignmentFormats="0" applyWidthHeightFormats="0">
  <queryTableRefresh nextId="6">
    <queryTableFields count="5">
      <queryTableField id="1" name="Rank" tableColumnId="1"/>
      <queryTableField id="2" name="Title" tableColumnId="2"/>
      <queryTableField id="3" name="Year" tableColumnId="3"/>
      <queryTableField id="4" name="Rating" tableColumnId="4"/>
      <queryTableField id="5" name="Runtime"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CF2832E-B1E0-413D-9DF2-93CC92697A0A}" sourceName="Year">
  <pivotTables>
    <pivotTable tabId="4" name="PivotTable2"/>
    <pivotTable tabId="3" name="PivotTable1"/>
    <pivotTable tabId="4" name="PivotTable3"/>
  </pivotTables>
  <data>
    <tabular pivotCacheId="59758069">
      <items count="12">
        <i x="1" s="1"/>
        <i x="2" s="1"/>
        <i x="3" s="1"/>
        <i x="4" s="1"/>
        <i x="5" s="1"/>
        <i x="6" s="1"/>
        <i x="7" s="1"/>
        <i x="8" s="1"/>
        <i x="9" s="1"/>
        <i x="10" s="1"/>
        <i x="0" s="1" nd="1"/>
        <i x="1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CEEECB51-3FB6-4AD7-B9EC-06B4259169C5}" sourceName="Rating">
  <pivotTables>
    <pivotTable tabId="4" name="PivotTable2"/>
    <pivotTable tabId="3" name="PivotTable1"/>
    <pivotTable tabId="4" name="PivotTable3"/>
  </pivotTables>
  <data>
    <tabular pivotCacheId="59758069">
      <items count="13">
        <i x="12" s="1"/>
        <i x="11" s="1"/>
        <i x="10" s="1"/>
        <i x="9" s="1"/>
        <i x="8" s="1"/>
        <i x="7" s="1"/>
        <i x="6" s="1"/>
        <i x="5" s="1"/>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A81C74A8-BC96-4D9E-B367-5667860FC82B}" cache="Slicer_Year" caption="Year" columnCount="2" rowHeight="234950"/>
  <slicer name="Rating" xr10:uid="{E5235EEB-1356-4D85-A549-7F04188CD456}" cache="Slicer_Rating" caption="Rating"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7575C8-ACF1-4DCB-923F-FBFED8DDE38C}" name="imdb_top_250" displayName="imdb_top_250" ref="A1:E251" tableType="queryTable" totalsRowShown="0">
  <autoFilter ref="A1:E251" xr:uid="{1C7575C8-ACF1-4DCB-923F-FBFED8DDE38C}"/>
  <tableColumns count="5">
    <tableColumn id="1" xr3:uid="{FB521874-4D48-4F52-852F-5B98E91EB6CC}" uniqueName="1" name="Rank" queryTableFieldId="1"/>
    <tableColumn id="2" xr3:uid="{8002970C-6057-410C-8F7E-9D70B48E6B1C}" uniqueName="2" name="Title" queryTableFieldId="2" dataDxfId="0"/>
    <tableColumn id="3" xr3:uid="{5045CC92-8C28-47B7-9580-C04B101306E0}" uniqueName="3" name="Year" queryTableFieldId="3"/>
    <tableColumn id="4" xr3:uid="{DE769C1E-5253-43BD-B810-767238A89DE9}" uniqueName="4" name="Rating" queryTableFieldId="4"/>
    <tableColumn id="5" xr3:uid="{6F629EB6-0213-4732-BDD8-9A993EBAAE67}" uniqueName="5" name="Runtime" queryTableFieldId="5"/>
  </tableColumns>
  <tableStyleInfo name="TableStyleDark3" showFirstColumn="0" showLastColumn="0" showRowStripes="1" showColumnStripes="0"/>
</table>
</file>

<file path=xl/theme/theme1.xml><?xml version="1.0" encoding="utf-8"?>
<a:theme xmlns:a="http://schemas.openxmlformats.org/drawingml/2006/main" name="Parcel">
  <a:themeElements>
    <a:clrScheme name="Parcel">
      <a:dk1>
        <a:srgbClr val="000000"/>
      </a:dk1>
      <a:lt1>
        <a:srgbClr val="FFFFFF"/>
      </a:lt1>
      <a:dk2>
        <a:srgbClr val="4A5356"/>
      </a:dk2>
      <a:lt2>
        <a:srgbClr val="E8E3CE"/>
      </a:lt2>
      <a:accent1>
        <a:srgbClr val="F6A21D"/>
      </a:accent1>
      <a:accent2>
        <a:srgbClr val="9BAFB5"/>
      </a:accent2>
      <a:accent3>
        <a:srgbClr val="C96731"/>
      </a:accent3>
      <a:accent4>
        <a:srgbClr val="9CA383"/>
      </a:accent4>
      <a:accent5>
        <a:srgbClr val="87795D"/>
      </a:accent5>
      <a:accent6>
        <a:srgbClr val="A0988C"/>
      </a:accent6>
      <a:hlink>
        <a:srgbClr val="00B0F0"/>
      </a:hlink>
      <a:folHlink>
        <a:srgbClr val="738F97"/>
      </a:folHlink>
    </a:clrScheme>
    <a:fontScheme name="Parcel">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Parcel">
      <a:fillStyleLst>
        <a:solidFill>
          <a:schemeClr val="phClr"/>
        </a:solidFill>
        <a:gradFill rotWithShape="1">
          <a:gsLst>
            <a:gs pos="0">
              <a:schemeClr val="phClr">
                <a:tint val="80000"/>
                <a:satMod val="107000"/>
                <a:lumMod val="103000"/>
              </a:schemeClr>
            </a:gs>
            <a:gs pos="100000">
              <a:schemeClr val="phClr">
                <a:tint val="82000"/>
                <a:satMod val="109000"/>
                <a:lumMod val="103000"/>
              </a:schemeClr>
            </a:gs>
          </a:gsLst>
          <a:lin ang="5400000" scaled="0"/>
        </a:gradFill>
        <a:gradFill rotWithShape="1">
          <a:gsLst>
            <a:gs pos="0">
              <a:schemeClr val="phClr">
                <a:tint val="97000"/>
                <a:satMod val="100000"/>
                <a:lumMod val="102000"/>
              </a:schemeClr>
            </a:gs>
            <a:gs pos="50000">
              <a:schemeClr val="phClr">
                <a:shade val="100000"/>
                <a:satMod val="103000"/>
                <a:lumMod val="100000"/>
              </a:schemeClr>
            </a:gs>
            <a:gs pos="100000">
              <a:schemeClr val="phClr">
                <a:shade val="93000"/>
                <a:satMod val="110000"/>
                <a:lumMod val="9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31750" cap="flat" cmpd="sng" algn="ctr">
          <a:solidFill>
            <a:schemeClr val="phClr"/>
          </a:solidFill>
          <a:prstDash val="solid"/>
        </a:ln>
      </a:lnStyleLst>
      <a:effectStyleLst>
        <a:effectStyle>
          <a:effectLst/>
        </a:effectStyle>
        <a:effectStyle>
          <a:effectLst/>
        </a:effectStyle>
        <a:effectStyle>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a:effectStyle>
      </a:effectStyleLst>
      <a:bgFillStyleLst>
        <a:solidFill>
          <a:schemeClr val="phClr"/>
        </a:solidFill>
        <a:solidFill>
          <a:schemeClr val="phClr">
            <a:tint val="95000"/>
            <a:satMod val="170000"/>
          </a:schemeClr>
        </a:solidFill>
        <a:gradFill rotWithShape="1">
          <a:gsLst>
            <a:gs pos="0">
              <a:schemeClr val="phClr">
                <a:tint val="97000"/>
                <a:shade val="100000"/>
                <a:satMod val="185000"/>
                <a:lumMod val="120000"/>
              </a:schemeClr>
            </a:gs>
            <a:gs pos="100000">
              <a:schemeClr val="phClr">
                <a:tint val="96000"/>
                <a:shade val="95000"/>
                <a:satMod val="215000"/>
                <a:lumMod val="80000"/>
              </a:schemeClr>
            </a:gs>
          </a:gsLst>
          <a:path path="circle">
            <a:fillToRect l="50000" t="55000" r="125000" b="100000"/>
          </a:path>
        </a:gradFill>
      </a:bgFillStyleLst>
    </a:fmtScheme>
  </a:themeElements>
  <a:objectDefaults/>
  <a:extraClrSchemeLst/>
  <a:extLst>
    <a:ext uri="{05A4C25C-085E-4340-85A3-A5531E510DB2}">
      <thm15:themeFamily xmlns:thm15="http://schemas.microsoft.com/office/thememl/2012/main" name="Parcel" id="{8BEC4385-4EB9-4D53-BFB5-0EA123736B6D}" vid="{4DB32801-28C0-48B0-8C1D-A9A58613615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ACA6A-00A4-4596-9D4A-ED6481557331}">
  <dimension ref="A3:B14"/>
  <sheetViews>
    <sheetView zoomScale="78" workbookViewId="0">
      <selection activeCell="B27" sqref="B27"/>
    </sheetView>
  </sheetViews>
  <sheetFormatPr defaultRowHeight="18" x14ac:dyDescent="0.5"/>
  <cols>
    <col min="1" max="1" width="13.109375" customWidth="1"/>
    <col min="2" max="2" width="16.88671875" customWidth="1"/>
  </cols>
  <sheetData>
    <row r="3" spans="1:2" x14ac:dyDescent="0.5">
      <c r="A3" s="5" t="s">
        <v>276</v>
      </c>
      <c r="B3" t="s">
        <v>278</v>
      </c>
    </row>
    <row r="4" spans="1:2" x14ac:dyDescent="0.5">
      <c r="A4" s="6" t="s">
        <v>281</v>
      </c>
      <c r="B4" s="9">
        <v>8.15</v>
      </c>
    </row>
    <row r="5" spans="1:2" x14ac:dyDescent="0.5">
      <c r="A5" s="6" t="s">
        <v>282</v>
      </c>
      <c r="B5" s="9">
        <v>8.2111111111111121</v>
      </c>
    </row>
    <row r="6" spans="1:2" x14ac:dyDescent="0.5">
      <c r="A6" s="6" t="s">
        <v>283</v>
      </c>
      <c r="B6" s="9">
        <v>8.207692307692307</v>
      </c>
    </row>
    <row r="7" spans="1:2" x14ac:dyDescent="0.5">
      <c r="A7" s="6" t="s">
        <v>284</v>
      </c>
      <c r="B7" s="9">
        <v>8.2409090909090885</v>
      </c>
    </row>
    <row r="8" spans="1:2" x14ac:dyDescent="0.5">
      <c r="A8" s="6" t="s">
        <v>285</v>
      </c>
      <c r="B8" s="9">
        <v>8.2312499999999993</v>
      </c>
    </row>
    <row r="9" spans="1:2" x14ac:dyDescent="0.5">
      <c r="A9" s="6" t="s">
        <v>286</v>
      </c>
      <c r="B9" s="9">
        <v>8.3083333333333318</v>
      </c>
    </row>
    <row r="10" spans="1:2" x14ac:dyDescent="0.5">
      <c r="A10" s="6" t="s">
        <v>287</v>
      </c>
      <c r="B10" s="9">
        <v>8.2111111111111104</v>
      </c>
    </row>
    <row r="11" spans="1:2" x14ac:dyDescent="0.5">
      <c r="A11" s="6" t="s">
        <v>288</v>
      </c>
      <c r="B11" s="9">
        <v>8.3180000000000049</v>
      </c>
    </row>
    <row r="12" spans="1:2" x14ac:dyDescent="0.5">
      <c r="A12" s="6" t="s">
        <v>289</v>
      </c>
      <c r="B12" s="9">
        <v>8.2673913043478269</v>
      </c>
    </row>
    <row r="13" spans="1:2" x14ac:dyDescent="0.5">
      <c r="A13" s="6" t="s">
        <v>290</v>
      </c>
      <c r="B13" s="9">
        <v>8.2027027027027017</v>
      </c>
    </row>
    <row r="14" spans="1:2" x14ac:dyDescent="0.5">
      <c r="A14" s="6" t="s">
        <v>277</v>
      </c>
      <c r="B14" s="9">
        <v>8.2531999999999943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05E01-D796-4914-B4B1-1EAD7A9992F6}">
  <dimension ref="A1:G15"/>
  <sheetViews>
    <sheetView workbookViewId="0">
      <selection activeCell="F23" sqref="F23"/>
    </sheetView>
  </sheetViews>
  <sheetFormatPr defaultRowHeight="18" x14ac:dyDescent="0.5"/>
  <cols>
    <col min="1" max="1" width="12.6640625" customWidth="1"/>
    <col min="2" max="2" width="12.33203125" customWidth="1"/>
    <col min="6" max="6" width="12.6640625" customWidth="1"/>
    <col min="7" max="7" width="18.5546875" customWidth="1"/>
    <col min="8" max="8" width="14.6640625" customWidth="1"/>
  </cols>
  <sheetData>
    <row r="1" spans="1:7" x14ac:dyDescent="0.5">
      <c r="A1" s="5" t="s">
        <v>276</v>
      </c>
      <c r="B1" t="s">
        <v>279</v>
      </c>
      <c r="F1" s="5" t="s">
        <v>276</v>
      </c>
      <c r="G1" t="s">
        <v>280</v>
      </c>
    </row>
    <row r="2" spans="1:7" x14ac:dyDescent="0.5">
      <c r="A2" s="6">
        <v>8</v>
      </c>
      <c r="B2" s="9">
        <v>63</v>
      </c>
      <c r="F2" s="6">
        <v>8</v>
      </c>
      <c r="G2" s="9">
        <v>125.39682539682539</v>
      </c>
    </row>
    <row r="3" spans="1:7" x14ac:dyDescent="0.5">
      <c r="A3" s="6">
        <v>8.1</v>
      </c>
      <c r="B3" s="9">
        <v>53</v>
      </c>
      <c r="F3" s="6">
        <v>8.1</v>
      </c>
      <c r="G3" s="9">
        <v>121.94339622641509</v>
      </c>
    </row>
    <row r="4" spans="1:7" x14ac:dyDescent="0.5">
      <c r="A4" s="6">
        <v>8.1999999999999993</v>
      </c>
      <c r="B4" s="9">
        <v>27</v>
      </c>
      <c r="F4" s="6">
        <v>8.1999999999999993</v>
      </c>
      <c r="G4" s="9">
        <v>136.81481481481481</v>
      </c>
    </row>
    <row r="5" spans="1:7" x14ac:dyDescent="0.5">
      <c r="A5" s="6">
        <v>8.3000000000000007</v>
      </c>
      <c r="B5" s="9">
        <v>33</v>
      </c>
      <c r="F5" s="6">
        <v>8.3000000000000007</v>
      </c>
      <c r="G5" s="9">
        <v>124.39393939393939</v>
      </c>
    </row>
    <row r="6" spans="1:7" x14ac:dyDescent="0.5">
      <c r="A6" s="6">
        <v>8.4</v>
      </c>
      <c r="B6" s="9">
        <v>25</v>
      </c>
      <c r="F6" s="6">
        <v>8.4</v>
      </c>
      <c r="G6" s="9">
        <v>131.63999999999999</v>
      </c>
    </row>
    <row r="7" spans="1:7" x14ac:dyDescent="0.5">
      <c r="A7" s="6">
        <v>8.5</v>
      </c>
      <c r="B7" s="9">
        <v>19</v>
      </c>
      <c r="F7" s="6">
        <v>8.5</v>
      </c>
      <c r="G7" s="9">
        <v>119.52631578947368</v>
      </c>
    </row>
    <row r="8" spans="1:7" x14ac:dyDescent="0.5">
      <c r="A8" s="6">
        <v>8.6</v>
      </c>
      <c r="B8" s="9">
        <v>11</v>
      </c>
      <c r="F8" s="6">
        <v>8.6</v>
      </c>
      <c r="G8" s="9">
        <v>138.72727272727272</v>
      </c>
    </row>
    <row r="9" spans="1:7" x14ac:dyDescent="0.5">
      <c r="A9" s="6">
        <v>8.6999999999999993</v>
      </c>
      <c r="B9" s="9">
        <v>5</v>
      </c>
      <c r="F9" s="6">
        <v>8.6999999999999993</v>
      </c>
      <c r="G9" s="9">
        <v>149.19999999999999</v>
      </c>
    </row>
    <row r="10" spans="1:7" x14ac:dyDescent="0.5">
      <c r="A10" s="6">
        <v>8.8000000000000007</v>
      </c>
      <c r="B10" s="9">
        <v>6</v>
      </c>
      <c r="F10" s="6">
        <v>8.8000000000000007</v>
      </c>
      <c r="G10" s="9">
        <v>160.66666666666666</v>
      </c>
    </row>
    <row r="11" spans="1:7" x14ac:dyDescent="0.5">
      <c r="A11" s="6">
        <v>8.9</v>
      </c>
      <c r="B11" s="9">
        <v>2</v>
      </c>
      <c r="F11" s="6">
        <v>8.9</v>
      </c>
      <c r="G11" s="9">
        <v>177.5</v>
      </c>
    </row>
    <row r="12" spans="1:7" x14ac:dyDescent="0.5">
      <c r="A12" s="6">
        <v>9</v>
      </c>
      <c r="B12" s="9">
        <v>4</v>
      </c>
      <c r="F12" s="6">
        <v>9</v>
      </c>
      <c r="G12" s="9">
        <v>161.25</v>
      </c>
    </row>
    <row r="13" spans="1:7" x14ac:dyDescent="0.5">
      <c r="A13" s="6">
        <v>9.1999999999999993</v>
      </c>
      <c r="B13" s="9">
        <v>1</v>
      </c>
      <c r="F13" s="6">
        <v>9.1999999999999993</v>
      </c>
      <c r="G13" s="9">
        <v>175</v>
      </c>
    </row>
    <row r="14" spans="1:7" x14ac:dyDescent="0.5">
      <c r="A14" s="6">
        <v>9.3000000000000007</v>
      </c>
      <c r="B14" s="9">
        <v>1</v>
      </c>
      <c r="F14" s="6">
        <v>9.3000000000000007</v>
      </c>
      <c r="G14" s="9">
        <v>142</v>
      </c>
    </row>
    <row r="15" spans="1:7" x14ac:dyDescent="0.5">
      <c r="A15" s="6" t="s">
        <v>277</v>
      </c>
      <c r="B15" s="9">
        <v>250</v>
      </c>
      <c r="F15" s="6" t="s">
        <v>277</v>
      </c>
      <c r="G15" s="9">
        <v>129.108</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67347-CBBB-413A-9916-028A6299ECAD}">
  <dimension ref="A1"/>
  <sheetViews>
    <sheetView showGridLines="0" tabSelected="1" zoomScale="77" zoomScaleNormal="115" workbookViewId="0">
      <selection activeCell="V24" sqref="V24"/>
    </sheetView>
  </sheetViews>
  <sheetFormatPr defaultRowHeight="18" x14ac:dyDescent="0.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3E4D2-1600-412E-BAF1-B4230AA73F96}">
  <dimension ref="A1:M251"/>
  <sheetViews>
    <sheetView showGridLines="0" zoomScale="62" workbookViewId="0">
      <selection activeCell="F41" sqref="F41"/>
    </sheetView>
  </sheetViews>
  <sheetFormatPr defaultRowHeight="14.4" x14ac:dyDescent="0.5"/>
  <cols>
    <col min="1" max="1" width="7.5546875" customWidth="1"/>
    <col min="2" max="2" width="45.109375" customWidth="1"/>
    <col min="3" max="3" width="6.88671875" customWidth="1"/>
    <col min="4" max="4" width="8.5546875" customWidth="1"/>
    <col min="5" max="5" width="10.33203125" customWidth="1"/>
    <col min="8" max="8" width="23.109375" customWidth="1"/>
    <col min="9" max="9" width="46.77734375" customWidth="1"/>
    <col min="10" max="10" width="8.109375" customWidth="1"/>
    <col min="13" max="13" width="24.109375" customWidth="1"/>
  </cols>
  <sheetData>
    <row r="1" spans="1:9" ht="18" x14ac:dyDescent="0.5">
      <c r="A1" t="s">
        <v>0</v>
      </c>
      <c r="B1" t="s">
        <v>1</v>
      </c>
      <c r="C1" t="s">
        <v>2</v>
      </c>
      <c r="D1" t="s">
        <v>3</v>
      </c>
      <c r="E1" t="s">
        <v>4</v>
      </c>
    </row>
    <row r="2" spans="1:9" ht="18" x14ac:dyDescent="0.5">
      <c r="A2">
        <v>1</v>
      </c>
      <c r="B2" t="s">
        <v>5</v>
      </c>
      <c r="C2">
        <v>1994</v>
      </c>
      <c r="D2">
        <v>9.3000000000000007</v>
      </c>
      <c r="E2">
        <v>142</v>
      </c>
    </row>
    <row r="3" spans="1:9" ht="18" x14ac:dyDescent="0.5">
      <c r="A3">
        <v>2</v>
      </c>
      <c r="B3" t="s">
        <v>6</v>
      </c>
      <c r="C3">
        <v>1972</v>
      </c>
      <c r="D3">
        <v>9.1999999999999993</v>
      </c>
      <c r="E3">
        <v>175</v>
      </c>
    </row>
    <row r="4" spans="1:9" ht="18" x14ac:dyDescent="0.5">
      <c r="A4">
        <v>3</v>
      </c>
      <c r="B4" t="s">
        <v>7</v>
      </c>
      <c r="C4">
        <v>2008</v>
      </c>
      <c r="D4">
        <v>9</v>
      </c>
      <c r="E4">
        <v>152</v>
      </c>
    </row>
    <row r="5" spans="1:9" ht="18" x14ac:dyDescent="0.5">
      <c r="A5">
        <v>4</v>
      </c>
      <c r="B5" t="s">
        <v>8</v>
      </c>
      <c r="C5">
        <v>1974</v>
      </c>
      <c r="D5">
        <v>9</v>
      </c>
      <c r="E5">
        <v>202</v>
      </c>
      <c r="H5" s="3" t="s">
        <v>254</v>
      </c>
      <c r="I5" s="1">
        <f>COUNTA(imdb_top_250[Title])</f>
        <v>250</v>
      </c>
    </row>
    <row r="6" spans="1:9" ht="18" x14ac:dyDescent="0.5">
      <c r="A6">
        <v>5</v>
      </c>
      <c r="B6" t="s">
        <v>9</v>
      </c>
      <c r="C6">
        <v>1957</v>
      </c>
      <c r="D6">
        <v>9</v>
      </c>
      <c r="E6">
        <v>96</v>
      </c>
      <c r="H6" s="3" t="s">
        <v>255</v>
      </c>
      <c r="I6" s="1">
        <f>MAX(imdb_top_250[Rating])</f>
        <v>9.3000000000000007</v>
      </c>
    </row>
    <row r="7" spans="1:9" ht="18" x14ac:dyDescent="0.5">
      <c r="A7">
        <v>6</v>
      </c>
      <c r="B7" t="s">
        <v>10</v>
      </c>
      <c r="C7">
        <v>1993</v>
      </c>
      <c r="D7">
        <v>9</v>
      </c>
      <c r="E7">
        <v>195</v>
      </c>
      <c r="H7" s="3" t="s">
        <v>256</v>
      </c>
      <c r="I7" s="1" t="str">
        <f>INDEX(imdb_top_250[Title],MATCH(I6,imdb_top_250[Rating],0))</f>
        <v>The Shawshank Redemption</v>
      </c>
    </row>
    <row r="8" spans="1:9" ht="18" x14ac:dyDescent="0.5">
      <c r="A8">
        <v>7</v>
      </c>
      <c r="B8" t="s">
        <v>11</v>
      </c>
      <c r="C8">
        <v>2003</v>
      </c>
      <c r="D8">
        <v>8.9</v>
      </c>
      <c r="E8">
        <v>201</v>
      </c>
      <c r="H8" s="3" t="s">
        <v>257</v>
      </c>
      <c r="I8" s="1">
        <f>MIN(imdb_top_250[Rating])</f>
        <v>8</v>
      </c>
    </row>
    <row r="9" spans="1:9" ht="18" x14ac:dyDescent="0.5">
      <c r="A9">
        <v>8</v>
      </c>
      <c r="B9" t="s">
        <v>12</v>
      </c>
      <c r="C9">
        <v>1994</v>
      </c>
      <c r="D9">
        <v>8.9</v>
      </c>
      <c r="E9">
        <v>154</v>
      </c>
      <c r="H9" s="3" t="s">
        <v>258</v>
      </c>
      <c r="I9" s="1" t="str">
        <f>INDEX(imdb_top_250[Title],MATCH(MIN(imdb_top_250[Rating]),imdb_top_250[Rating],0))</f>
        <v>Ratatouille</v>
      </c>
    </row>
    <row r="10" spans="1:9" ht="18" x14ac:dyDescent="0.5">
      <c r="A10">
        <v>9</v>
      </c>
      <c r="B10" t="s">
        <v>13</v>
      </c>
      <c r="C10">
        <v>2001</v>
      </c>
      <c r="D10">
        <v>8.8000000000000007</v>
      </c>
      <c r="E10">
        <v>178</v>
      </c>
      <c r="H10" s="3" t="s">
        <v>259</v>
      </c>
      <c r="I10" s="1">
        <f>AVERAGE(imdb_top_250[Rating])</f>
        <v>8.2531999999999766</v>
      </c>
    </row>
    <row r="11" spans="1:9" ht="18" x14ac:dyDescent="0.5">
      <c r="A11">
        <v>10</v>
      </c>
      <c r="B11" t="s">
        <v>14</v>
      </c>
      <c r="C11">
        <v>1966</v>
      </c>
      <c r="D11">
        <v>8.8000000000000007</v>
      </c>
      <c r="E11">
        <v>178</v>
      </c>
      <c r="H11" s="3" t="s">
        <v>260</v>
      </c>
      <c r="I11" s="1">
        <f>MAX(imdb_top_250[Runtime])</f>
        <v>312</v>
      </c>
    </row>
    <row r="12" spans="1:9" ht="18" x14ac:dyDescent="0.5">
      <c r="A12">
        <v>11</v>
      </c>
      <c r="B12" t="s">
        <v>15</v>
      </c>
      <c r="C12">
        <v>1994</v>
      </c>
      <c r="D12">
        <v>8.8000000000000007</v>
      </c>
      <c r="E12">
        <v>142</v>
      </c>
      <c r="H12" s="3" t="s">
        <v>261</v>
      </c>
      <c r="I12" s="1" t="str">
        <f>INDEX(imdb_top_250[Title],MATCH(I11,imdb_top_250[Runtime],0))</f>
        <v>Fanny and Alexander</v>
      </c>
    </row>
    <row r="13" spans="1:9" ht="18" x14ac:dyDescent="0.5">
      <c r="A13">
        <v>12</v>
      </c>
      <c r="B13" t="s">
        <v>16</v>
      </c>
      <c r="C13">
        <v>1999</v>
      </c>
      <c r="D13">
        <v>8.8000000000000007</v>
      </c>
      <c r="E13">
        <v>139</v>
      </c>
      <c r="H13" s="3" t="s">
        <v>262</v>
      </c>
      <c r="I13" s="1">
        <f>MIN(imdb_top_250[Runtime])</f>
        <v>45</v>
      </c>
    </row>
    <row r="14" spans="1:9" ht="18" x14ac:dyDescent="0.5">
      <c r="A14">
        <v>13</v>
      </c>
      <c r="B14" t="s">
        <v>17</v>
      </c>
      <c r="C14">
        <v>2010</v>
      </c>
      <c r="D14">
        <v>8.8000000000000007</v>
      </c>
      <c r="E14">
        <v>148</v>
      </c>
      <c r="H14" s="3" t="s">
        <v>263</v>
      </c>
      <c r="I14" s="1">
        <f>INDEX(imdb_top_250[Rating],MATCH(I11,imdb_top_250[Runtime],0))</f>
        <v>8</v>
      </c>
    </row>
    <row r="15" spans="1:9" ht="18" x14ac:dyDescent="0.5">
      <c r="A15">
        <v>14</v>
      </c>
      <c r="B15" t="s">
        <v>18</v>
      </c>
      <c r="C15">
        <v>2002</v>
      </c>
      <c r="D15">
        <v>8.8000000000000007</v>
      </c>
      <c r="E15">
        <v>179</v>
      </c>
      <c r="H15" s="3" t="s">
        <v>264</v>
      </c>
      <c r="I15" s="1">
        <f>INDEX(imdb_top_250[Rating],MATCH(I13,imdb_top_250[Runtime],0))</f>
        <v>8.1</v>
      </c>
    </row>
    <row r="16" spans="1:9" ht="18" x14ac:dyDescent="0.5">
      <c r="A16">
        <v>15</v>
      </c>
      <c r="B16" t="s">
        <v>19</v>
      </c>
      <c r="C16">
        <v>1980</v>
      </c>
      <c r="D16">
        <v>8.6999999999999993</v>
      </c>
      <c r="E16">
        <v>124</v>
      </c>
      <c r="H16" s="3" t="s">
        <v>265</v>
      </c>
      <c r="I16" s="1">
        <f>MIN(imdb_top_250[Year])</f>
        <v>1921</v>
      </c>
    </row>
    <row r="17" spans="1:13" ht="18" x14ac:dyDescent="0.5">
      <c r="A17">
        <v>16</v>
      </c>
      <c r="B17" t="s">
        <v>20</v>
      </c>
      <c r="C17">
        <v>1999</v>
      </c>
      <c r="D17">
        <v>8.6999999999999993</v>
      </c>
      <c r="E17">
        <v>136</v>
      </c>
      <c r="H17" s="3" t="s">
        <v>266</v>
      </c>
      <c r="I17" s="1">
        <f>MAX(imdb_top_250[Year])</f>
        <v>2020</v>
      </c>
    </row>
    <row r="18" spans="1:13" ht="18" x14ac:dyDescent="0.5">
      <c r="A18">
        <v>17</v>
      </c>
      <c r="B18" t="s">
        <v>21</v>
      </c>
      <c r="C18">
        <v>1990</v>
      </c>
      <c r="D18">
        <v>8.6999999999999993</v>
      </c>
      <c r="E18">
        <v>146</v>
      </c>
      <c r="H18" s="3" t="s">
        <v>268</v>
      </c>
      <c r="I18" s="1" t="str">
        <f>INDEX(imdb_top_250[Title],MATCH(I16,imdb_top_250[Year],0))</f>
        <v>The Kid</v>
      </c>
    </row>
    <row r="19" spans="1:13" ht="18" x14ac:dyDescent="0.5">
      <c r="A19">
        <v>18</v>
      </c>
      <c r="B19" t="s">
        <v>22</v>
      </c>
      <c r="C19">
        <v>1975</v>
      </c>
      <c r="D19">
        <v>8.6999999999999993</v>
      </c>
      <c r="E19">
        <v>133</v>
      </c>
      <c r="H19" s="3" t="s">
        <v>267</v>
      </c>
      <c r="I19" s="1" t="str">
        <f>INDEX(imdb_top_250[Title],MATCH(I17,imdb_top_250[Year],0))</f>
        <v>Hamilton</v>
      </c>
    </row>
    <row r="20" spans="1:13" ht="18" x14ac:dyDescent="0.5">
      <c r="A20">
        <v>19</v>
      </c>
      <c r="B20" t="s">
        <v>23</v>
      </c>
      <c r="C20">
        <v>1954</v>
      </c>
      <c r="D20">
        <v>8.6999999999999993</v>
      </c>
      <c r="E20">
        <v>207</v>
      </c>
      <c r="H20" s="4"/>
    </row>
    <row r="21" spans="1:13" ht="18" x14ac:dyDescent="0.5">
      <c r="A21">
        <v>20</v>
      </c>
      <c r="B21" t="s">
        <v>24</v>
      </c>
      <c r="C21">
        <v>1995</v>
      </c>
      <c r="D21">
        <v>8.6</v>
      </c>
      <c r="E21">
        <v>127</v>
      </c>
    </row>
    <row r="22" spans="1:13" ht="18" x14ac:dyDescent="0.5">
      <c r="A22">
        <v>21</v>
      </c>
      <c r="B22" t="s">
        <v>25</v>
      </c>
      <c r="C22">
        <v>2002</v>
      </c>
      <c r="D22">
        <v>8.6</v>
      </c>
      <c r="E22">
        <v>130</v>
      </c>
    </row>
    <row r="23" spans="1:13" ht="18" x14ac:dyDescent="0.5">
      <c r="A23">
        <v>22</v>
      </c>
      <c r="B23" t="s">
        <v>26</v>
      </c>
      <c r="C23">
        <v>1997</v>
      </c>
      <c r="D23">
        <v>8.6</v>
      </c>
      <c r="E23">
        <v>116</v>
      </c>
    </row>
    <row r="24" spans="1:13" ht="18" x14ac:dyDescent="0.5">
      <c r="A24">
        <v>23</v>
      </c>
      <c r="B24" t="s">
        <v>27</v>
      </c>
      <c r="C24">
        <v>1991</v>
      </c>
      <c r="D24">
        <v>8.6</v>
      </c>
      <c r="E24">
        <v>118</v>
      </c>
      <c r="H24" s="7" t="s">
        <v>269</v>
      </c>
      <c r="I24" s="7"/>
      <c r="J24" s="7"/>
      <c r="K24" s="7"/>
      <c r="L24" s="7"/>
      <c r="M24" s="8"/>
    </row>
    <row r="25" spans="1:13" ht="18" x14ac:dyDescent="0.5">
      <c r="A25">
        <v>24</v>
      </c>
      <c r="B25" t="s">
        <v>28</v>
      </c>
      <c r="C25">
        <v>1946</v>
      </c>
      <c r="D25">
        <v>8.6</v>
      </c>
      <c r="E25">
        <v>130</v>
      </c>
      <c r="H25" s="1" t="s">
        <v>275</v>
      </c>
      <c r="I25" s="1" t="s">
        <v>270</v>
      </c>
      <c r="J25" s="1" t="s">
        <v>273</v>
      </c>
      <c r="K25" s="1" t="s">
        <v>271</v>
      </c>
      <c r="L25" s="2" t="s">
        <v>272</v>
      </c>
      <c r="M25" s="1" t="s">
        <v>274</v>
      </c>
    </row>
    <row r="26" spans="1:13" ht="18" x14ac:dyDescent="0.5">
      <c r="A26">
        <v>25</v>
      </c>
      <c r="B26" t="s">
        <v>29</v>
      </c>
      <c r="C26">
        <v>1977</v>
      </c>
      <c r="D26">
        <v>8.6</v>
      </c>
      <c r="E26">
        <v>121</v>
      </c>
      <c r="H26" s="1">
        <v>1</v>
      </c>
      <c r="I26" s="1" t="str">
        <f>VLOOKUP(H26,imdb_top_250[#All],2,FALSE)</f>
        <v>The Shawshank Redemption</v>
      </c>
      <c r="J26" s="1">
        <f>INDEX(imdb_top_250[Year],MATCH(H26,imdb_top_250[Rank],0))</f>
        <v>1994</v>
      </c>
      <c r="K26" s="1">
        <f>INDEX(imdb_top_250[Rating],MATCH(H26,imdb_top_250[Rank],0))</f>
        <v>9.3000000000000007</v>
      </c>
      <c r="L26" s="2">
        <f>INDEX(imdb_top_250[Runtime],MATCH(I26,imdb_top_250[Title],0))</f>
        <v>142</v>
      </c>
      <c r="M26" s="1" t="str" cm="1">
        <f t="array" ref="M26">_xlfn.IFS(K26&gt;=9,"excellent",K26&gt;8,"good",K26=8,"avg")</f>
        <v>excellent</v>
      </c>
    </row>
    <row r="27" spans="1:13" ht="18" x14ac:dyDescent="0.5">
      <c r="A27">
        <v>26</v>
      </c>
      <c r="B27" t="s">
        <v>30</v>
      </c>
      <c r="C27">
        <v>1998</v>
      </c>
      <c r="D27">
        <v>8.6</v>
      </c>
      <c r="E27">
        <v>169</v>
      </c>
    </row>
    <row r="28" spans="1:13" ht="18" x14ac:dyDescent="0.5">
      <c r="A28">
        <v>27</v>
      </c>
      <c r="B28" t="s">
        <v>31</v>
      </c>
      <c r="C28">
        <v>2001</v>
      </c>
      <c r="D28">
        <v>8.6</v>
      </c>
      <c r="E28">
        <v>125</v>
      </c>
    </row>
    <row r="29" spans="1:13" ht="18" x14ac:dyDescent="0.5">
      <c r="A29">
        <v>28</v>
      </c>
      <c r="B29" t="s">
        <v>32</v>
      </c>
      <c r="C29">
        <v>1999</v>
      </c>
      <c r="D29">
        <v>8.6</v>
      </c>
      <c r="E29">
        <v>189</v>
      </c>
    </row>
    <row r="30" spans="1:13" ht="18" x14ac:dyDescent="0.5">
      <c r="A30">
        <v>29</v>
      </c>
      <c r="B30" t="s">
        <v>33</v>
      </c>
      <c r="C30">
        <v>2019</v>
      </c>
      <c r="D30">
        <v>8.6</v>
      </c>
      <c r="E30">
        <v>132</v>
      </c>
    </row>
    <row r="31" spans="1:13" ht="18" x14ac:dyDescent="0.5">
      <c r="A31">
        <v>30</v>
      </c>
      <c r="B31" t="s">
        <v>34</v>
      </c>
      <c r="C31">
        <v>2014</v>
      </c>
      <c r="D31">
        <v>8.6</v>
      </c>
      <c r="E31">
        <v>169</v>
      </c>
    </row>
    <row r="32" spans="1:13" ht="18" x14ac:dyDescent="0.5">
      <c r="A32">
        <v>31</v>
      </c>
      <c r="B32" t="s">
        <v>35</v>
      </c>
      <c r="C32">
        <v>1994</v>
      </c>
      <c r="D32">
        <v>8.5</v>
      </c>
      <c r="E32">
        <v>110</v>
      </c>
    </row>
    <row r="33" spans="1:5" ht="18" x14ac:dyDescent="0.5">
      <c r="A33">
        <v>32</v>
      </c>
      <c r="B33" t="s">
        <v>36</v>
      </c>
      <c r="C33">
        <v>1994</v>
      </c>
      <c r="D33">
        <v>8.5</v>
      </c>
      <c r="E33">
        <v>88</v>
      </c>
    </row>
    <row r="34" spans="1:5" ht="18" x14ac:dyDescent="0.5">
      <c r="A34">
        <v>33</v>
      </c>
      <c r="B34" t="s">
        <v>37</v>
      </c>
      <c r="C34">
        <v>2000</v>
      </c>
      <c r="D34">
        <v>8.5</v>
      </c>
      <c r="E34">
        <v>155</v>
      </c>
    </row>
    <row r="35" spans="1:5" ht="18" x14ac:dyDescent="0.5">
      <c r="A35">
        <v>34</v>
      </c>
      <c r="B35" t="s">
        <v>38</v>
      </c>
      <c r="C35">
        <v>1998</v>
      </c>
      <c r="D35">
        <v>8.5</v>
      </c>
      <c r="E35">
        <v>119</v>
      </c>
    </row>
    <row r="36" spans="1:5" ht="18" x14ac:dyDescent="0.5">
      <c r="A36">
        <v>35</v>
      </c>
      <c r="B36" t="s">
        <v>39</v>
      </c>
      <c r="C36">
        <v>2006</v>
      </c>
      <c r="D36">
        <v>8.5</v>
      </c>
      <c r="E36">
        <v>151</v>
      </c>
    </row>
    <row r="37" spans="1:5" ht="18" x14ac:dyDescent="0.5">
      <c r="A37">
        <v>36</v>
      </c>
      <c r="B37" t="s">
        <v>40</v>
      </c>
      <c r="C37">
        <v>2006</v>
      </c>
      <c r="D37">
        <v>8.5</v>
      </c>
      <c r="E37">
        <v>130</v>
      </c>
    </row>
    <row r="38" spans="1:5" ht="18" x14ac:dyDescent="0.5">
      <c r="A38">
        <v>37</v>
      </c>
      <c r="B38" t="s">
        <v>41</v>
      </c>
      <c r="C38">
        <v>2014</v>
      </c>
      <c r="D38">
        <v>8.5</v>
      </c>
      <c r="E38">
        <v>106</v>
      </c>
    </row>
    <row r="39" spans="1:5" ht="18" x14ac:dyDescent="0.5">
      <c r="A39">
        <v>38</v>
      </c>
      <c r="B39" t="s">
        <v>42</v>
      </c>
      <c r="C39">
        <v>1995</v>
      </c>
      <c r="D39">
        <v>8.5</v>
      </c>
      <c r="E39">
        <v>106</v>
      </c>
    </row>
    <row r="40" spans="1:5" ht="18" x14ac:dyDescent="0.5">
      <c r="A40">
        <v>39</v>
      </c>
      <c r="B40" t="s">
        <v>43</v>
      </c>
      <c r="C40">
        <v>1988</v>
      </c>
      <c r="D40">
        <v>8.5</v>
      </c>
      <c r="E40">
        <v>89</v>
      </c>
    </row>
    <row r="41" spans="1:5" ht="18" x14ac:dyDescent="0.5">
      <c r="A41">
        <v>40</v>
      </c>
      <c r="B41" t="s">
        <v>44</v>
      </c>
      <c r="C41">
        <v>1942</v>
      </c>
      <c r="D41">
        <v>8.5</v>
      </c>
      <c r="E41">
        <v>102</v>
      </c>
    </row>
    <row r="42" spans="1:5" ht="18" x14ac:dyDescent="0.5">
      <c r="A42">
        <v>41</v>
      </c>
      <c r="B42" t="s">
        <v>45</v>
      </c>
      <c r="C42">
        <v>1962</v>
      </c>
      <c r="D42">
        <v>8.5</v>
      </c>
      <c r="E42">
        <v>133</v>
      </c>
    </row>
    <row r="43" spans="1:5" ht="18" x14ac:dyDescent="0.5">
      <c r="A43">
        <v>42</v>
      </c>
      <c r="B43" t="s">
        <v>46</v>
      </c>
      <c r="C43">
        <v>2011</v>
      </c>
      <c r="D43">
        <v>8.5</v>
      </c>
      <c r="E43">
        <v>112</v>
      </c>
    </row>
    <row r="44" spans="1:5" ht="18" x14ac:dyDescent="0.5">
      <c r="A44">
        <v>43</v>
      </c>
      <c r="B44" t="s">
        <v>47</v>
      </c>
      <c r="C44">
        <v>1936</v>
      </c>
      <c r="D44">
        <v>8.5</v>
      </c>
      <c r="E44">
        <v>87</v>
      </c>
    </row>
    <row r="45" spans="1:5" ht="18" x14ac:dyDescent="0.5">
      <c r="A45">
        <v>44</v>
      </c>
      <c r="B45" t="s">
        <v>48</v>
      </c>
      <c r="C45">
        <v>1988</v>
      </c>
      <c r="D45">
        <v>8.5</v>
      </c>
      <c r="E45">
        <v>155</v>
      </c>
    </row>
    <row r="46" spans="1:5" ht="18" x14ac:dyDescent="0.5">
      <c r="A46">
        <v>45</v>
      </c>
      <c r="B46" t="s">
        <v>49</v>
      </c>
      <c r="C46">
        <v>1968</v>
      </c>
      <c r="D46">
        <v>8.5</v>
      </c>
      <c r="E46">
        <v>165</v>
      </c>
    </row>
    <row r="47" spans="1:5" ht="18" x14ac:dyDescent="0.5">
      <c r="A47">
        <v>46</v>
      </c>
      <c r="B47" t="s">
        <v>50</v>
      </c>
      <c r="C47">
        <v>1954</v>
      </c>
      <c r="D47">
        <v>8.5</v>
      </c>
      <c r="E47">
        <v>112</v>
      </c>
    </row>
    <row r="48" spans="1:5" ht="18" x14ac:dyDescent="0.5">
      <c r="A48">
        <v>47</v>
      </c>
      <c r="B48" t="s">
        <v>51</v>
      </c>
      <c r="C48">
        <v>1979</v>
      </c>
      <c r="D48">
        <v>8.5</v>
      </c>
      <c r="E48">
        <v>117</v>
      </c>
    </row>
    <row r="49" spans="1:5" ht="18" x14ac:dyDescent="0.5">
      <c r="A49">
        <v>48</v>
      </c>
      <c r="B49" t="s">
        <v>52</v>
      </c>
      <c r="C49">
        <v>1931</v>
      </c>
      <c r="D49">
        <v>8.5</v>
      </c>
      <c r="E49">
        <v>87</v>
      </c>
    </row>
    <row r="50" spans="1:5" ht="18" x14ac:dyDescent="0.5">
      <c r="A50">
        <v>49</v>
      </c>
      <c r="B50" t="s">
        <v>53</v>
      </c>
      <c r="C50">
        <v>1979</v>
      </c>
      <c r="D50">
        <v>8.5</v>
      </c>
      <c r="E50">
        <v>147</v>
      </c>
    </row>
    <row r="51" spans="1:5" ht="18" x14ac:dyDescent="0.5">
      <c r="A51">
        <v>50</v>
      </c>
      <c r="B51" t="s">
        <v>54</v>
      </c>
      <c r="C51">
        <v>2000</v>
      </c>
      <c r="D51">
        <v>8.4</v>
      </c>
      <c r="E51">
        <v>113</v>
      </c>
    </row>
    <row r="52" spans="1:5" ht="18" x14ac:dyDescent="0.5">
      <c r="A52">
        <v>51</v>
      </c>
      <c r="B52" t="s">
        <v>55</v>
      </c>
      <c r="C52">
        <v>2012</v>
      </c>
      <c r="D52">
        <v>8.4</v>
      </c>
      <c r="E52">
        <v>165</v>
      </c>
    </row>
    <row r="53" spans="1:5" ht="18" x14ac:dyDescent="0.5">
      <c r="A53">
        <v>52</v>
      </c>
      <c r="B53" t="s">
        <v>56</v>
      </c>
      <c r="C53">
        <v>1981</v>
      </c>
      <c r="D53">
        <v>8.4</v>
      </c>
      <c r="E53">
        <v>115</v>
      </c>
    </row>
    <row r="54" spans="1:5" ht="18" x14ac:dyDescent="0.5">
      <c r="A54">
        <v>53</v>
      </c>
      <c r="B54" t="s">
        <v>57</v>
      </c>
      <c r="C54">
        <v>2008</v>
      </c>
      <c r="D54">
        <v>8.4</v>
      </c>
      <c r="E54">
        <v>98</v>
      </c>
    </row>
    <row r="55" spans="1:5" ht="18" x14ac:dyDescent="0.5">
      <c r="A55">
        <v>54</v>
      </c>
      <c r="B55" t="s">
        <v>58</v>
      </c>
      <c r="C55">
        <v>2006</v>
      </c>
      <c r="D55">
        <v>8.4</v>
      </c>
      <c r="E55">
        <v>137</v>
      </c>
    </row>
    <row r="56" spans="1:5" ht="18" x14ac:dyDescent="0.5">
      <c r="A56">
        <v>55</v>
      </c>
      <c r="B56" t="s">
        <v>59</v>
      </c>
      <c r="C56">
        <v>1950</v>
      </c>
      <c r="D56">
        <v>8.4</v>
      </c>
      <c r="E56">
        <v>110</v>
      </c>
    </row>
    <row r="57" spans="1:5" ht="18" x14ac:dyDescent="0.5">
      <c r="A57">
        <v>56</v>
      </c>
      <c r="B57" t="s">
        <v>60</v>
      </c>
      <c r="C57">
        <v>1957</v>
      </c>
      <c r="D57">
        <v>8.4</v>
      </c>
      <c r="E57">
        <v>88</v>
      </c>
    </row>
    <row r="58" spans="1:5" ht="18" x14ac:dyDescent="0.5">
      <c r="A58">
        <v>57</v>
      </c>
      <c r="B58" t="s">
        <v>61</v>
      </c>
      <c r="C58">
        <v>1940</v>
      </c>
      <c r="D58">
        <v>8.4</v>
      </c>
      <c r="E58">
        <v>125</v>
      </c>
    </row>
    <row r="59" spans="1:5" ht="18" x14ac:dyDescent="0.5">
      <c r="A59">
        <v>58</v>
      </c>
      <c r="B59" t="s">
        <v>62</v>
      </c>
      <c r="C59">
        <v>1980</v>
      </c>
      <c r="D59">
        <v>8.4</v>
      </c>
      <c r="E59">
        <v>146</v>
      </c>
    </row>
    <row r="60" spans="1:5" ht="18" x14ac:dyDescent="0.5">
      <c r="A60">
        <v>59</v>
      </c>
      <c r="B60" t="s">
        <v>63</v>
      </c>
      <c r="C60">
        <v>1957</v>
      </c>
      <c r="D60">
        <v>8.4</v>
      </c>
      <c r="E60">
        <v>116</v>
      </c>
    </row>
    <row r="61" spans="1:5" ht="18" x14ac:dyDescent="0.5">
      <c r="A61">
        <v>60</v>
      </c>
      <c r="B61" t="s">
        <v>64</v>
      </c>
      <c r="C61">
        <v>2018</v>
      </c>
      <c r="D61">
        <v>8.4</v>
      </c>
      <c r="E61">
        <v>149</v>
      </c>
    </row>
    <row r="62" spans="1:5" ht="18" x14ac:dyDescent="0.5">
      <c r="A62">
        <v>61</v>
      </c>
      <c r="B62" t="s">
        <v>65</v>
      </c>
      <c r="C62">
        <v>2012</v>
      </c>
      <c r="D62">
        <v>8.4</v>
      </c>
      <c r="E62">
        <v>164</v>
      </c>
    </row>
    <row r="63" spans="1:5" ht="18" x14ac:dyDescent="0.5">
      <c r="A63">
        <v>62</v>
      </c>
      <c r="B63" t="s">
        <v>66</v>
      </c>
      <c r="C63">
        <v>2018</v>
      </c>
      <c r="D63">
        <v>8.4</v>
      </c>
      <c r="E63">
        <v>117</v>
      </c>
    </row>
    <row r="64" spans="1:5" ht="18" x14ac:dyDescent="0.5">
      <c r="A64">
        <v>63</v>
      </c>
      <c r="B64" t="s">
        <v>67</v>
      </c>
      <c r="C64">
        <v>2019</v>
      </c>
      <c r="D64">
        <v>8.4</v>
      </c>
      <c r="E64">
        <v>122</v>
      </c>
    </row>
    <row r="65" spans="1:5" ht="18" x14ac:dyDescent="0.5">
      <c r="A65">
        <v>64</v>
      </c>
      <c r="B65" t="s">
        <v>68</v>
      </c>
      <c r="C65">
        <v>1997</v>
      </c>
      <c r="D65">
        <v>8.4</v>
      </c>
      <c r="E65">
        <v>134</v>
      </c>
    </row>
    <row r="66" spans="1:5" ht="18" x14ac:dyDescent="0.5">
      <c r="A66">
        <v>65</v>
      </c>
      <c r="B66" t="s">
        <v>69</v>
      </c>
      <c r="C66">
        <v>2003</v>
      </c>
      <c r="D66">
        <v>8.4</v>
      </c>
      <c r="E66">
        <v>120</v>
      </c>
    </row>
    <row r="67" spans="1:5" ht="18" x14ac:dyDescent="0.5">
      <c r="A67">
        <v>66</v>
      </c>
      <c r="B67" t="s">
        <v>70</v>
      </c>
      <c r="C67">
        <v>2016</v>
      </c>
      <c r="D67">
        <v>8.4</v>
      </c>
      <c r="E67">
        <v>106</v>
      </c>
    </row>
    <row r="68" spans="1:5" ht="18" x14ac:dyDescent="0.5">
      <c r="A68">
        <v>67</v>
      </c>
      <c r="B68" t="s">
        <v>71</v>
      </c>
      <c r="C68">
        <v>1986</v>
      </c>
      <c r="D68">
        <v>8.4</v>
      </c>
      <c r="E68">
        <v>137</v>
      </c>
    </row>
    <row r="69" spans="1:5" ht="18" x14ac:dyDescent="0.5">
      <c r="A69">
        <v>68</v>
      </c>
      <c r="B69" t="s">
        <v>72</v>
      </c>
      <c r="C69">
        <v>2017</v>
      </c>
      <c r="D69">
        <v>8.4</v>
      </c>
      <c r="E69">
        <v>105</v>
      </c>
    </row>
    <row r="70" spans="1:5" ht="18" x14ac:dyDescent="0.5">
      <c r="A70">
        <v>69</v>
      </c>
      <c r="B70" t="s">
        <v>73</v>
      </c>
      <c r="C70">
        <v>1999</v>
      </c>
      <c r="D70">
        <v>8.4</v>
      </c>
      <c r="E70">
        <v>122</v>
      </c>
    </row>
    <row r="71" spans="1:5" ht="18" x14ac:dyDescent="0.5">
      <c r="A71">
        <v>70</v>
      </c>
      <c r="B71" t="s">
        <v>74</v>
      </c>
      <c r="C71">
        <v>1995</v>
      </c>
      <c r="D71">
        <v>8.4</v>
      </c>
      <c r="E71">
        <v>178</v>
      </c>
    </row>
    <row r="72" spans="1:5" ht="18" x14ac:dyDescent="0.5">
      <c r="A72">
        <v>71</v>
      </c>
      <c r="B72" t="s">
        <v>75</v>
      </c>
      <c r="C72">
        <v>1981</v>
      </c>
      <c r="D72">
        <v>8.4</v>
      </c>
      <c r="E72">
        <v>149</v>
      </c>
    </row>
    <row r="73" spans="1:5" ht="18" x14ac:dyDescent="0.5">
      <c r="A73">
        <v>72</v>
      </c>
      <c r="B73" t="s">
        <v>76</v>
      </c>
      <c r="C73">
        <v>2009</v>
      </c>
      <c r="D73">
        <v>8.4</v>
      </c>
      <c r="E73">
        <v>170</v>
      </c>
    </row>
    <row r="74" spans="1:5" ht="18" x14ac:dyDescent="0.5">
      <c r="A74">
        <v>73</v>
      </c>
      <c r="B74" t="s">
        <v>77</v>
      </c>
      <c r="C74">
        <v>1963</v>
      </c>
      <c r="D74">
        <v>8.4</v>
      </c>
      <c r="E74">
        <v>143</v>
      </c>
    </row>
    <row r="75" spans="1:5" ht="18" x14ac:dyDescent="0.5">
      <c r="A75">
        <v>74</v>
      </c>
      <c r="B75" t="s">
        <v>78</v>
      </c>
      <c r="C75">
        <v>2007</v>
      </c>
      <c r="D75">
        <v>8.4</v>
      </c>
      <c r="E75">
        <v>162</v>
      </c>
    </row>
    <row r="76" spans="1:5" ht="18" x14ac:dyDescent="0.5">
      <c r="A76">
        <v>75</v>
      </c>
      <c r="B76" t="s">
        <v>79</v>
      </c>
      <c r="C76">
        <v>1995</v>
      </c>
      <c r="D76">
        <v>8.3000000000000007</v>
      </c>
      <c r="E76">
        <v>81</v>
      </c>
    </row>
    <row r="77" spans="1:5" ht="18" x14ac:dyDescent="0.5">
      <c r="A77">
        <v>76</v>
      </c>
      <c r="B77" t="s">
        <v>80</v>
      </c>
      <c r="C77">
        <v>1984</v>
      </c>
      <c r="D77">
        <v>8.3000000000000007</v>
      </c>
      <c r="E77">
        <v>160</v>
      </c>
    </row>
    <row r="78" spans="1:5" ht="18" x14ac:dyDescent="0.5">
      <c r="A78">
        <v>77</v>
      </c>
      <c r="B78" t="s">
        <v>81</v>
      </c>
      <c r="C78">
        <v>2009</v>
      </c>
      <c r="D78">
        <v>8.3000000000000007</v>
      </c>
      <c r="E78">
        <v>153</v>
      </c>
    </row>
    <row r="79" spans="1:5" ht="18" x14ac:dyDescent="0.5">
      <c r="A79">
        <v>78</v>
      </c>
      <c r="B79" t="s">
        <v>82</v>
      </c>
      <c r="C79">
        <v>1997</v>
      </c>
      <c r="D79">
        <v>8.3000000000000007</v>
      </c>
      <c r="E79">
        <v>126</v>
      </c>
    </row>
    <row r="80" spans="1:5" ht="18" x14ac:dyDescent="0.5">
      <c r="A80">
        <v>79</v>
      </c>
      <c r="B80" t="s">
        <v>83</v>
      </c>
      <c r="C80">
        <v>1983</v>
      </c>
      <c r="D80">
        <v>8.3000000000000007</v>
      </c>
      <c r="E80">
        <v>131</v>
      </c>
    </row>
    <row r="81" spans="1:5" ht="18" x14ac:dyDescent="0.5">
      <c r="A81">
        <v>80</v>
      </c>
      <c r="B81" t="s">
        <v>84</v>
      </c>
      <c r="C81">
        <v>1992</v>
      </c>
      <c r="D81">
        <v>8.3000000000000007</v>
      </c>
      <c r="E81">
        <v>99</v>
      </c>
    </row>
    <row r="82" spans="1:5" ht="18" x14ac:dyDescent="0.5">
      <c r="A82">
        <v>81</v>
      </c>
      <c r="B82" t="s">
        <v>85</v>
      </c>
      <c r="C82">
        <v>1968</v>
      </c>
      <c r="D82">
        <v>8.3000000000000007</v>
      </c>
      <c r="E82">
        <v>149</v>
      </c>
    </row>
    <row r="83" spans="1:5" ht="18" x14ac:dyDescent="0.5">
      <c r="A83">
        <v>82</v>
      </c>
      <c r="B83" t="s">
        <v>86</v>
      </c>
      <c r="C83">
        <v>2000</v>
      </c>
      <c r="D83">
        <v>8.3000000000000007</v>
      </c>
      <c r="E83">
        <v>102</v>
      </c>
    </row>
    <row r="84" spans="1:5" ht="18" x14ac:dyDescent="0.5">
      <c r="A84">
        <v>83</v>
      </c>
      <c r="B84" t="s">
        <v>87</v>
      </c>
      <c r="C84">
        <v>1958</v>
      </c>
      <c r="D84">
        <v>8.3000000000000007</v>
      </c>
      <c r="E84">
        <v>128</v>
      </c>
    </row>
    <row r="85" spans="1:5" ht="18" x14ac:dyDescent="0.5">
      <c r="A85">
        <v>84</v>
      </c>
      <c r="B85" t="s">
        <v>88</v>
      </c>
      <c r="C85">
        <v>2004</v>
      </c>
      <c r="D85">
        <v>8.3000000000000007</v>
      </c>
      <c r="E85">
        <v>108</v>
      </c>
    </row>
    <row r="86" spans="1:5" ht="18" x14ac:dyDescent="0.5">
      <c r="A86">
        <v>85</v>
      </c>
      <c r="B86" t="s">
        <v>89</v>
      </c>
      <c r="C86">
        <v>2012</v>
      </c>
      <c r="D86">
        <v>8.3000000000000007</v>
      </c>
      <c r="E86">
        <v>115</v>
      </c>
    </row>
    <row r="87" spans="1:5" ht="18" x14ac:dyDescent="0.5">
      <c r="A87">
        <v>86</v>
      </c>
      <c r="B87" t="s">
        <v>90</v>
      </c>
      <c r="C87">
        <v>1941</v>
      </c>
      <c r="D87">
        <v>8.3000000000000007</v>
      </c>
      <c r="E87">
        <v>119</v>
      </c>
    </row>
    <row r="88" spans="1:5" ht="18" x14ac:dyDescent="0.5">
      <c r="A88">
        <v>87</v>
      </c>
      <c r="B88" t="s">
        <v>91</v>
      </c>
      <c r="C88">
        <v>1962</v>
      </c>
      <c r="D88">
        <v>8.3000000000000007</v>
      </c>
      <c r="E88">
        <v>228</v>
      </c>
    </row>
    <row r="89" spans="1:5" ht="18" x14ac:dyDescent="0.5">
      <c r="A89">
        <v>88</v>
      </c>
      <c r="B89" t="s">
        <v>92</v>
      </c>
      <c r="C89">
        <v>1931</v>
      </c>
      <c r="D89">
        <v>8.3000000000000007</v>
      </c>
      <c r="E89">
        <v>99</v>
      </c>
    </row>
    <row r="90" spans="1:5" ht="18" x14ac:dyDescent="0.5">
      <c r="A90">
        <v>89</v>
      </c>
      <c r="B90" t="s">
        <v>93</v>
      </c>
      <c r="C90">
        <v>1987</v>
      </c>
      <c r="D90">
        <v>8.3000000000000007</v>
      </c>
      <c r="E90">
        <v>116</v>
      </c>
    </row>
    <row r="91" spans="1:5" ht="18" x14ac:dyDescent="0.5">
      <c r="A91">
        <v>90</v>
      </c>
      <c r="B91" t="s">
        <v>94</v>
      </c>
      <c r="C91">
        <v>1959</v>
      </c>
      <c r="D91">
        <v>8.3000000000000007</v>
      </c>
      <c r="E91">
        <v>136</v>
      </c>
    </row>
    <row r="92" spans="1:5" ht="18" x14ac:dyDescent="0.5">
      <c r="A92">
        <v>91</v>
      </c>
      <c r="B92" t="s">
        <v>95</v>
      </c>
      <c r="C92">
        <v>1971</v>
      </c>
      <c r="D92">
        <v>8.3000000000000007</v>
      </c>
      <c r="E92">
        <v>136</v>
      </c>
    </row>
    <row r="93" spans="1:5" ht="18" x14ac:dyDescent="0.5">
      <c r="A93">
        <v>92</v>
      </c>
      <c r="B93" t="s">
        <v>96</v>
      </c>
      <c r="C93">
        <v>1952</v>
      </c>
      <c r="D93">
        <v>8.3000000000000007</v>
      </c>
      <c r="E93">
        <v>103</v>
      </c>
    </row>
    <row r="94" spans="1:5" ht="18" x14ac:dyDescent="0.5">
      <c r="A94">
        <v>93</v>
      </c>
      <c r="B94" t="s">
        <v>97</v>
      </c>
      <c r="C94">
        <v>2000</v>
      </c>
      <c r="D94">
        <v>8.3000000000000007</v>
      </c>
      <c r="E94">
        <v>103</v>
      </c>
    </row>
    <row r="95" spans="1:5" ht="18" x14ac:dyDescent="0.5">
      <c r="A95">
        <v>94</v>
      </c>
      <c r="B95" t="s">
        <v>98</v>
      </c>
      <c r="C95">
        <v>1948</v>
      </c>
      <c r="D95">
        <v>8.3000000000000007</v>
      </c>
      <c r="E95">
        <v>89</v>
      </c>
    </row>
    <row r="96" spans="1:5" ht="18" x14ac:dyDescent="0.5">
      <c r="A96">
        <v>95</v>
      </c>
      <c r="B96" t="s">
        <v>99</v>
      </c>
      <c r="C96">
        <v>1983</v>
      </c>
      <c r="D96">
        <v>8.3000000000000007</v>
      </c>
      <c r="E96">
        <v>170</v>
      </c>
    </row>
    <row r="97" spans="1:5" ht="18" x14ac:dyDescent="0.5">
      <c r="A97">
        <v>96</v>
      </c>
      <c r="B97" t="s">
        <v>100</v>
      </c>
      <c r="C97">
        <v>1976</v>
      </c>
      <c r="D97">
        <v>8.3000000000000007</v>
      </c>
      <c r="E97">
        <v>114</v>
      </c>
    </row>
    <row r="98" spans="1:5" ht="18" x14ac:dyDescent="0.5">
      <c r="A98">
        <v>97</v>
      </c>
      <c r="B98" t="s">
        <v>101</v>
      </c>
      <c r="C98">
        <v>2019</v>
      </c>
      <c r="D98">
        <v>8.3000000000000007</v>
      </c>
      <c r="E98">
        <v>119</v>
      </c>
    </row>
    <row r="99" spans="1:5" ht="18" x14ac:dyDescent="0.5">
      <c r="A99">
        <v>98</v>
      </c>
      <c r="B99" t="s">
        <v>102</v>
      </c>
      <c r="C99">
        <v>2001</v>
      </c>
      <c r="D99">
        <v>8.3000000000000007</v>
      </c>
      <c r="E99">
        <v>122</v>
      </c>
    </row>
    <row r="100" spans="1:5" ht="18" x14ac:dyDescent="0.5">
      <c r="A100">
        <v>99</v>
      </c>
      <c r="B100" t="s">
        <v>103</v>
      </c>
      <c r="C100">
        <v>1985</v>
      </c>
      <c r="D100">
        <v>8.3000000000000007</v>
      </c>
      <c r="E100">
        <v>142</v>
      </c>
    </row>
    <row r="101" spans="1:5" ht="18" x14ac:dyDescent="0.5">
      <c r="A101">
        <v>100</v>
      </c>
      <c r="B101" t="s">
        <v>104</v>
      </c>
      <c r="C101">
        <v>1921</v>
      </c>
      <c r="D101">
        <v>8.3000000000000007</v>
      </c>
      <c r="E101">
        <v>68</v>
      </c>
    </row>
    <row r="102" spans="1:5" ht="18" x14ac:dyDescent="0.5">
      <c r="A102">
        <v>101</v>
      </c>
      <c r="B102" t="s">
        <v>93</v>
      </c>
      <c r="C102">
        <v>1987</v>
      </c>
      <c r="D102">
        <v>8.3000000000000007</v>
      </c>
      <c r="E102">
        <v>116</v>
      </c>
    </row>
    <row r="103" spans="1:5" ht="18" x14ac:dyDescent="0.5">
      <c r="A103">
        <v>102</v>
      </c>
      <c r="B103" t="s">
        <v>105</v>
      </c>
      <c r="C103">
        <v>1960</v>
      </c>
      <c r="D103">
        <v>8.3000000000000007</v>
      </c>
      <c r="E103">
        <v>125</v>
      </c>
    </row>
    <row r="104" spans="1:5" ht="18" x14ac:dyDescent="0.5">
      <c r="A104">
        <v>103</v>
      </c>
      <c r="B104" t="s">
        <v>106</v>
      </c>
      <c r="C104">
        <v>2010</v>
      </c>
      <c r="D104">
        <v>8.3000000000000007</v>
      </c>
      <c r="E104">
        <v>103</v>
      </c>
    </row>
    <row r="105" spans="1:5" ht="18" x14ac:dyDescent="0.5">
      <c r="A105">
        <v>104</v>
      </c>
      <c r="B105" t="s">
        <v>107</v>
      </c>
      <c r="C105">
        <v>1973</v>
      </c>
      <c r="D105">
        <v>8.3000000000000007</v>
      </c>
      <c r="E105">
        <v>129</v>
      </c>
    </row>
    <row r="106" spans="1:5" ht="18" x14ac:dyDescent="0.5">
      <c r="A106">
        <v>105</v>
      </c>
      <c r="B106" t="s">
        <v>108</v>
      </c>
      <c r="C106">
        <v>1927</v>
      </c>
      <c r="D106">
        <v>8.3000000000000007</v>
      </c>
      <c r="E106">
        <v>153</v>
      </c>
    </row>
    <row r="107" spans="1:5" ht="18" x14ac:dyDescent="0.5">
      <c r="A107">
        <v>106</v>
      </c>
      <c r="B107" t="s">
        <v>109</v>
      </c>
      <c r="C107">
        <v>2010</v>
      </c>
      <c r="D107">
        <v>8.3000000000000007</v>
      </c>
      <c r="E107">
        <v>131</v>
      </c>
    </row>
    <row r="108" spans="1:5" ht="18" x14ac:dyDescent="0.5">
      <c r="A108">
        <v>107</v>
      </c>
      <c r="B108" t="s">
        <v>110</v>
      </c>
      <c r="C108">
        <v>1965</v>
      </c>
      <c r="D108">
        <v>8.3000000000000007</v>
      </c>
      <c r="E108">
        <v>132</v>
      </c>
    </row>
    <row r="109" spans="1:5" ht="18" x14ac:dyDescent="0.5">
      <c r="A109">
        <v>108</v>
      </c>
      <c r="B109" t="s">
        <v>111</v>
      </c>
      <c r="C109">
        <v>1989</v>
      </c>
      <c r="D109">
        <v>8.1999999999999993</v>
      </c>
      <c r="E109">
        <v>127</v>
      </c>
    </row>
    <row r="110" spans="1:5" ht="18" x14ac:dyDescent="0.5">
      <c r="A110">
        <v>109</v>
      </c>
      <c r="B110" t="s">
        <v>112</v>
      </c>
      <c r="C110">
        <v>1997</v>
      </c>
      <c r="D110">
        <v>8.1999999999999993</v>
      </c>
      <c r="E110">
        <v>138</v>
      </c>
    </row>
    <row r="111" spans="1:5" ht="18" x14ac:dyDescent="0.5">
      <c r="A111">
        <v>110</v>
      </c>
      <c r="B111" t="s">
        <v>113</v>
      </c>
      <c r="C111">
        <v>1950</v>
      </c>
      <c r="D111">
        <v>8.1999999999999993</v>
      </c>
      <c r="E111">
        <v>88</v>
      </c>
    </row>
    <row r="112" spans="1:5" ht="18" x14ac:dyDescent="0.5">
      <c r="A112">
        <v>111</v>
      </c>
      <c r="B112" t="s">
        <v>114</v>
      </c>
      <c r="C112">
        <v>2011</v>
      </c>
      <c r="D112">
        <v>8.1999999999999993</v>
      </c>
      <c r="E112">
        <v>123</v>
      </c>
    </row>
    <row r="113" spans="1:5" ht="18" x14ac:dyDescent="0.5">
      <c r="A113">
        <v>112</v>
      </c>
      <c r="B113" t="s">
        <v>115</v>
      </c>
      <c r="C113">
        <v>2005</v>
      </c>
      <c r="D113">
        <v>8.1999999999999993</v>
      </c>
      <c r="E113">
        <v>140</v>
      </c>
    </row>
    <row r="114" spans="1:5" ht="18" x14ac:dyDescent="0.5">
      <c r="A114">
        <v>113</v>
      </c>
      <c r="B114" t="s">
        <v>116</v>
      </c>
      <c r="C114">
        <v>1944</v>
      </c>
      <c r="D114">
        <v>8.1999999999999993</v>
      </c>
      <c r="E114">
        <v>107</v>
      </c>
    </row>
    <row r="115" spans="1:5" ht="18" x14ac:dyDescent="0.5">
      <c r="A115">
        <v>114</v>
      </c>
      <c r="B115" t="s">
        <v>117</v>
      </c>
      <c r="C115">
        <v>1962</v>
      </c>
      <c r="D115">
        <v>8.1999999999999993</v>
      </c>
      <c r="E115">
        <v>129</v>
      </c>
    </row>
    <row r="116" spans="1:5" ht="18" x14ac:dyDescent="0.5">
      <c r="A116">
        <v>115</v>
      </c>
      <c r="B116" t="s">
        <v>118</v>
      </c>
      <c r="C116">
        <v>1963</v>
      </c>
      <c r="D116">
        <v>8.1999999999999993</v>
      </c>
      <c r="E116">
        <v>172</v>
      </c>
    </row>
    <row r="117" spans="1:5" ht="18" x14ac:dyDescent="0.5">
      <c r="A117">
        <v>116</v>
      </c>
      <c r="B117" t="s">
        <v>119</v>
      </c>
      <c r="C117">
        <v>2009</v>
      </c>
      <c r="D117">
        <v>8.1999999999999993</v>
      </c>
      <c r="E117">
        <v>96</v>
      </c>
    </row>
    <row r="118" spans="1:5" ht="18" x14ac:dyDescent="0.5">
      <c r="A118">
        <v>117</v>
      </c>
      <c r="B118" t="s">
        <v>120</v>
      </c>
      <c r="C118">
        <v>1995</v>
      </c>
      <c r="D118">
        <v>8.1999999999999993</v>
      </c>
      <c r="E118">
        <v>170</v>
      </c>
    </row>
    <row r="119" spans="1:5" ht="18" x14ac:dyDescent="0.5">
      <c r="A119">
        <v>118</v>
      </c>
      <c r="B119" t="s">
        <v>121</v>
      </c>
      <c r="C119">
        <v>2020</v>
      </c>
      <c r="D119">
        <v>8.1999999999999993</v>
      </c>
      <c r="E119">
        <v>160</v>
      </c>
    </row>
    <row r="120" spans="1:5" ht="18" x14ac:dyDescent="0.5">
      <c r="A120">
        <v>119</v>
      </c>
      <c r="B120" t="s">
        <v>122</v>
      </c>
      <c r="C120">
        <v>2004</v>
      </c>
      <c r="D120">
        <v>8.1999999999999993</v>
      </c>
      <c r="E120">
        <v>156</v>
      </c>
    </row>
    <row r="121" spans="1:5" ht="18" x14ac:dyDescent="0.5">
      <c r="A121">
        <v>120</v>
      </c>
      <c r="B121" t="s">
        <v>123</v>
      </c>
      <c r="C121">
        <v>1952</v>
      </c>
      <c r="D121">
        <v>8.1999999999999993</v>
      </c>
      <c r="E121">
        <v>143</v>
      </c>
    </row>
    <row r="122" spans="1:5" ht="18" x14ac:dyDescent="0.5">
      <c r="A122">
        <v>121</v>
      </c>
      <c r="B122" t="s">
        <v>124</v>
      </c>
      <c r="C122">
        <v>1985</v>
      </c>
      <c r="D122">
        <v>8.1999999999999993</v>
      </c>
      <c r="E122">
        <v>162</v>
      </c>
    </row>
    <row r="123" spans="1:5" ht="18" x14ac:dyDescent="0.5">
      <c r="A123">
        <v>122</v>
      </c>
      <c r="B123" t="s">
        <v>125</v>
      </c>
      <c r="C123">
        <v>2013</v>
      </c>
      <c r="D123">
        <v>8.1999999999999993</v>
      </c>
      <c r="E123">
        <v>180</v>
      </c>
    </row>
    <row r="124" spans="1:5" ht="18" x14ac:dyDescent="0.5">
      <c r="A124">
        <v>123</v>
      </c>
      <c r="B124" t="s">
        <v>126</v>
      </c>
      <c r="C124">
        <v>1988</v>
      </c>
      <c r="D124">
        <v>8.1999999999999993</v>
      </c>
      <c r="E124">
        <v>132</v>
      </c>
    </row>
    <row r="125" spans="1:5" ht="18" x14ac:dyDescent="0.5">
      <c r="A125">
        <v>124</v>
      </c>
      <c r="B125" t="s">
        <v>127</v>
      </c>
      <c r="C125">
        <v>1995</v>
      </c>
      <c r="D125">
        <v>8.1999999999999993</v>
      </c>
      <c r="E125">
        <v>178</v>
      </c>
    </row>
    <row r="126" spans="1:5" ht="18" x14ac:dyDescent="0.5">
      <c r="A126">
        <v>125</v>
      </c>
      <c r="B126" t="s">
        <v>128</v>
      </c>
      <c r="C126">
        <v>2006</v>
      </c>
      <c r="D126">
        <v>8.1999999999999993</v>
      </c>
      <c r="E126">
        <v>118</v>
      </c>
    </row>
    <row r="127" spans="1:5" ht="18" x14ac:dyDescent="0.5">
      <c r="A127">
        <v>126</v>
      </c>
      <c r="B127" t="s">
        <v>129</v>
      </c>
      <c r="C127">
        <v>1975</v>
      </c>
      <c r="D127">
        <v>8.1999999999999993</v>
      </c>
      <c r="E127">
        <v>91</v>
      </c>
    </row>
    <row r="128" spans="1:5" ht="18" x14ac:dyDescent="0.5">
      <c r="A128">
        <v>127</v>
      </c>
      <c r="B128" t="s">
        <v>130</v>
      </c>
      <c r="C128">
        <v>2007</v>
      </c>
      <c r="D128">
        <v>8.1999999999999993</v>
      </c>
      <c r="E128">
        <v>158</v>
      </c>
    </row>
    <row r="129" spans="1:5" ht="18" x14ac:dyDescent="0.5">
      <c r="A129">
        <v>128</v>
      </c>
      <c r="B129" t="s">
        <v>131</v>
      </c>
      <c r="C129">
        <v>1980</v>
      </c>
      <c r="D129">
        <v>8.1999999999999993</v>
      </c>
      <c r="E129">
        <v>129</v>
      </c>
    </row>
    <row r="130" spans="1:5" ht="18" x14ac:dyDescent="0.5">
      <c r="A130">
        <v>129</v>
      </c>
      <c r="B130" t="s">
        <v>132</v>
      </c>
      <c r="C130">
        <v>2001</v>
      </c>
      <c r="D130">
        <v>8.1999999999999993</v>
      </c>
      <c r="E130">
        <v>135</v>
      </c>
    </row>
    <row r="131" spans="1:5" ht="18" x14ac:dyDescent="0.5">
      <c r="A131">
        <v>130</v>
      </c>
      <c r="B131" t="s">
        <v>133</v>
      </c>
      <c r="C131">
        <v>2009</v>
      </c>
      <c r="D131">
        <v>8.1999999999999993</v>
      </c>
      <c r="E131">
        <v>129</v>
      </c>
    </row>
    <row r="132" spans="1:5" ht="18" x14ac:dyDescent="0.5">
      <c r="A132">
        <v>131</v>
      </c>
      <c r="B132" t="s">
        <v>134</v>
      </c>
      <c r="C132">
        <v>1961</v>
      </c>
      <c r="D132">
        <v>8.1999999999999993</v>
      </c>
      <c r="E132">
        <v>179</v>
      </c>
    </row>
    <row r="133" spans="1:5" ht="18" x14ac:dyDescent="0.5">
      <c r="A133">
        <v>132</v>
      </c>
      <c r="B133" t="s">
        <v>135</v>
      </c>
      <c r="C133">
        <v>1959</v>
      </c>
      <c r="D133">
        <v>8.1999999999999993</v>
      </c>
      <c r="E133">
        <v>121</v>
      </c>
    </row>
    <row r="134" spans="1:5" ht="18" x14ac:dyDescent="0.5">
      <c r="A134">
        <v>133</v>
      </c>
      <c r="B134" t="s">
        <v>136</v>
      </c>
      <c r="C134">
        <v>1992</v>
      </c>
      <c r="D134">
        <v>8.1999999999999993</v>
      </c>
      <c r="E134">
        <v>130</v>
      </c>
    </row>
    <row r="135" spans="1:5" ht="18" x14ac:dyDescent="0.5">
      <c r="A135">
        <v>134</v>
      </c>
      <c r="B135" t="s">
        <v>137</v>
      </c>
      <c r="C135">
        <v>1998</v>
      </c>
      <c r="D135">
        <v>8.1999999999999993</v>
      </c>
      <c r="E135">
        <v>103</v>
      </c>
    </row>
    <row r="136" spans="1:5" ht="18" x14ac:dyDescent="0.5">
      <c r="A136">
        <v>135</v>
      </c>
      <c r="B136" t="s">
        <v>138</v>
      </c>
      <c r="C136">
        <v>2007</v>
      </c>
      <c r="D136">
        <v>8.1</v>
      </c>
      <c r="E136">
        <v>122</v>
      </c>
    </row>
    <row r="137" spans="1:5" ht="18" x14ac:dyDescent="0.5">
      <c r="A137">
        <v>136</v>
      </c>
      <c r="B137" t="s">
        <v>139</v>
      </c>
      <c r="C137">
        <v>1998</v>
      </c>
      <c r="D137">
        <v>8.1</v>
      </c>
      <c r="E137">
        <v>107</v>
      </c>
    </row>
    <row r="138" spans="1:5" ht="18" x14ac:dyDescent="0.5">
      <c r="A138">
        <v>137</v>
      </c>
      <c r="B138" t="s">
        <v>140</v>
      </c>
      <c r="C138">
        <v>1999</v>
      </c>
      <c r="D138">
        <v>8.1</v>
      </c>
      <c r="E138">
        <v>107</v>
      </c>
    </row>
    <row r="139" spans="1:5" ht="18" x14ac:dyDescent="0.5">
      <c r="A139">
        <v>138</v>
      </c>
      <c r="B139" t="s">
        <v>141</v>
      </c>
      <c r="C139">
        <v>1948</v>
      </c>
      <c r="D139">
        <v>8.1</v>
      </c>
      <c r="E139">
        <v>126</v>
      </c>
    </row>
    <row r="140" spans="1:5" ht="18" x14ac:dyDescent="0.5">
      <c r="A140">
        <v>139</v>
      </c>
      <c r="B140" t="s">
        <v>142</v>
      </c>
      <c r="C140">
        <v>1993</v>
      </c>
      <c r="D140">
        <v>8.1</v>
      </c>
      <c r="E140">
        <v>127</v>
      </c>
    </row>
    <row r="141" spans="1:5" ht="18" x14ac:dyDescent="0.5">
      <c r="A141">
        <v>140</v>
      </c>
      <c r="B141" t="s">
        <v>143</v>
      </c>
      <c r="C141">
        <v>2010</v>
      </c>
      <c r="D141">
        <v>8.1</v>
      </c>
      <c r="E141">
        <v>138</v>
      </c>
    </row>
    <row r="142" spans="1:5" ht="18" x14ac:dyDescent="0.5">
      <c r="A142">
        <v>141</v>
      </c>
      <c r="B142" t="s">
        <v>144</v>
      </c>
      <c r="C142">
        <v>1984</v>
      </c>
      <c r="D142">
        <v>8.1</v>
      </c>
      <c r="E142">
        <v>107</v>
      </c>
    </row>
    <row r="143" spans="1:5" ht="18" x14ac:dyDescent="0.5">
      <c r="A143">
        <v>142</v>
      </c>
      <c r="B143" t="s">
        <v>145</v>
      </c>
      <c r="C143">
        <v>1982</v>
      </c>
      <c r="D143">
        <v>8.1</v>
      </c>
      <c r="E143">
        <v>109</v>
      </c>
    </row>
    <row r="144" spans="1:5" ht="18" x14ac:dyDescent="0.5">
      <c r="A144">
        <v>143</v>
      </c>
      <c r="B144" t="s">
        <v>146</v>
      </c>
      <c r="C144">
        <v>2003</v>
      </c>
      <c r="D144">
        <v>8.1</v>
      </c>
      <c r="E144">
        <v>100</v>
      </c>
    </row>
    <row r="145" spans="1:5" ht="18" x14ac:dyDescent="0.5">
      <c r="A145">
        <v>144</v>
      </c>
      <c r="B145" t="s">
        <v>147</v>
      </c>
      <c r="C145">
        <v>1974</v>
      </c>
      <c r="D145">
        <v>8.1</v>
      </c>
      <c r="E145">
        <v>130</v>
      </c>
    </row>
    <row r="146" spans="1:5" ht="18" x14ac:dyDescent="0.5">
      <c r="A146">
        <v>145</v>
      </c>
      <c r="B146" t="s">
        <v>148</v>
      </c>
      <c r="C146">
        <v>2005</v>
      </c>
      <c r="D146">
        <v>8.1</v>
      </c>
      <c r="E146">
        <v>132</v>
      </c>
    </row>
    <row r="147" spans="1:5" ht="18" x14ac:dyDescent="0.5">
      <c r="A147">
        <v>146</v>
      </c>
      <c r="B147" t="s">
        <v>149</v>
      </c>
      <c r="C147">
        <v>2015</v>
      </c>
      <c r="D147">
        <v>8.1</v>
      </c>
      <c r="E147">
        <v>95</v>
      </c>
    </row>
    <row r="148" spans="1:5" ht="18" x14ac:dyDescent="0.5">
      <c r="A148">
        <v>147</v>
      </c>
      <c r="B148" t="s">
        <v>150</v>
      </c>
      <c r="C148">
        <v>2003</v>
      </c>
      <c r="D148">
        <v>8.1</v>
      </c>
      <c r="E148">
        <v>111</v>
      </c>
    </row>
    <row r="149" spans="1:5" ht="18" x14ac:dyDescent="0.5">
      <c r="A149">
        <v>148</v>
      </c>
      <c r="B149" t="s">
        <v>151</v>
      </c>
      <c r="C149">
        <v>1954</v>
      </c>
      <c r="D149">
        <v>8.1</v>
      </c>
      <c r="E149">
        <v>105</v>
      </c>
    </row>
    <row r="150" spans="1:5" ht="18" x14ac:dyDescent="0.5">
      <c r="A150">
        <v>149</v>
      </c>
      <c r="B150" t="s">
        <v>152</v>
      </c>
      <c r="C150">
        <v>1957</v>
      </c>
      <c r="D150">
        <v>8.1</v>
      </c>
      <c r="E150">
        <v>161</v>
      </c>
    </row>
    <row r="151" spans="1:5" ht="18" x14ac:dyDescent="0.5">
      <c r="A151">
        <v>150</v>
      </c>
      <c r="B151" t="s">
        <v>153</v>
      </c>
      <c r="C151">
        <v>1939</v>
      </c>
      <c r="D151">
        <v>8.1</v>
      </c>
      <c r="E151">
        <v>238</v>
      </c>
    </row>
    <row r="152" spans="1:5" ht="18" x14ac:dyDescent="0.5">
      <c r="A152">
        <v>151</v>
      </c>
      <c r="B152" t="s">
        <v>154</v>
      </c>
      <c r="C152">
        <v>1996</v>
      </c>
      <c r="D152">
        <v>8.1</v>
      </c>
      <c r="E152">
        <v>93</v>
      </c>
    </row>
    <row r="153" spans="1:5" ht="18" x14ac:dyDescent="0.5">
      <c r="A153">
        <v>152</v>
      </c>
      <c r="B153" t="s">
        <v>155</v>
      </c>
      <c r="C153">
        <v>2013</v>
      </c>
      <c r="D153">
        <v>8.1</v>
      </c>
      <c r="E153">
        <v>153</v>
      </c>
    </row>
    <row r="154" spans="1:5" ht="18" x14ac:dyDescent="0.5">
      <c r="A154">
        <v>153</v>
      </c>
      <c r="B154" t="s">
        <v>156</v>
      </c>
      <c r="C154">
        <v>1996</v>
      </c>
      <c r="D154">
        <v>8.1</v>
      </c>
      <c r="E154">
        <v>98</v>
      </c>
    </row>
    <row r="155" spans="1:5" ht="18" x14ac:dyDescent="0.5">
      <c r="A155">
        <v>154</v>
      </c>
      <c r="B155" t="s">
        <v>157</v>
      </c>
      <c r="C155">
        <v>2008</v>
      </c>
      <c r="D155">
        <v>8.1</v>
      </c>
      <c r="E155">
        <v>116</v>
      </c>
    </row>
    <row r="156" spans="1:5" ht="18" x14ac:dyDescent="0.5">
      <c r="A156">
        <v>155</v>
      </c>
      <c r="B156" t="s">
        <v>158</v>
      </c>
      <c r="C156">
        <v>1988</v>
      </c>
      <c r="D156">
        <v>8.1</v>
      </c>
      <c r="E156">
        <v>86</v>
      </c>
    </row>
    <row r="157" spans="1:5" ht="18" x14ac:dyDescent="0.5">
      <c r="A157">
        <v>156</v>
      </c>
      <c r="B157" t="s">
        <v>159</v>
      </c>
      <c r="C157">
        <v>2017</v>
      </c>
      <c r="D157">
        <v>8.1</v>
      </c>
      <c r="E157">
        <v>115</v>
      </c>
    </row>
    <row r="158" spans="1:5" ht="18" x14ac:dyDescent="0.5">
      <c r="A158">
        <v>157</v>
      </c>
      <c r="B158" t="s">
        <v>160</v>
      </c>
      <c r="C158">
        <v>1978</v>
      </c>
      <c r="D158">
        <v>8.1</v>
      </c>
      <c r="E158">
        <v>183</v>
      </c>
    </row>
    <row r="159" spans="1:5" ht="18" x14ac:dyDescent="0.5">
      <c r="A159">
        <v>158</v>
      </c>
      <c r="B159" t="s">
        <v>161</v>
      </c>
      <c r="C159">
        <v>2019</v>
      </c>
      <c r="D159">
        <v>8.1</v>
      </c>
      <c r="E159">
        <v>96</v>
      </c>
    </row>
    <row r="160" spans="1:5" ht="18" x14ac:dyDescent="0.5">
      <c r="A160">
        <v>159</v>
      </c>
      <c r="B160" t="s">
        <v>162</v>
      </c>
      <c r="C160">
        <v>1954</v>
      </c>
      <c r="D160">
        <v>8.1</v>
      </c>
      <c r="E160">
        <v>108</v>
      </c>
    </row>
    <row r="161" spans="1:5" ht="18" x14ac:dyDescent="0.5">
      <c r="A161">
        <v>160</v>
      </c>
      <c r="B161" t="s">
        <v>163</v>
      </c>
      <c r="C161">
        <v>2011</v>
      </c>
      <c r="D161">
        <v>8.1</v>
      </c>
      <c r="E161">
        <v>140</v>
      </c>
    </row>
    <row r="162" spans="1:5" ht="18" x14ac:dyDescent="0.5">
      <c r="A162">
        <v>161</v>
      </c>
      <c r="B162" t="s">
        <v>164</v>
      </c>
      <c r="C162">
        <v>1957</v>
      </c>
      <c r="D162">
        <v>8.1</v>
      </c>
      <c r="E162">
        <v>91</v>
      </c>
    </row>
    <row r="163" spans="1:5" ht="18" x14ac:dyDescent="0.5">
      <c r="A163">
        <v>162</v>
      </c>
      <c r="B163" t="s">
        <v>165</v>
      </c>
      <c r="C163">
        <v>1980</v>
      </c>
      <c r="D163">
        <v>8.1</v>
      </c>
      <c r="E163">
        <v>124</v>
      </c>
    </row>
    <row r="164" spans="1:5" ht="18" x14ac:dyDescent="0.5">
      <c r="A164">
        <v>163</v>
      </c>
      <c r="B164" t="s">
        <v>166</v>
      </c>
      <c r="C164">
        <v>1957</v>
      </c>
      <c r="D164">
        <v>8.1</v>
      </c>
      <c r="E164">
        <v>96</v>
      </c>
    </row>
    <row r="165" spans="1:5" ht="18" x14ac:dyDescent="0.5">
      <c r="A165">
        <v>164</v>
      </c>
      <c r="B165" t="s">
        <v>167</v>
      </c>
      <c r="C165">
        <v>2015</v>
      </c>
      <c r="D165">
        <v>8.1</v>
      </c>
      <c r="E165">
        <v>118</v>
      </c>
    </row>
    <row r="166" spans="1:5" ht="18" x14ac:dyDescent="0.5">
      <c r="A166">
        <v>165</v>
      </c>
      <c r="B166" t="s">
        <v>168</v>
      </c>
      <c r="C166">
        <v>1998</v>
      </c>
      <c r="D166">
        <v>8.1</v>
      </c>
      <c r="E166">
        <v>117</v>
      </c>
    </row>
    <row r="167" spans="1:5" ht="18" x14ac:dyDescent="0.5">
      <c r="A167">
        <v>166</v>
      </c>
      <c r="B167" t="s">
        <v>169</v>
      </c>
      <c r="C167">
        <v>1949</v>
      </c>
      <c r="D167">
        <v>8.1</v>
      </c>
      <c r="E167">
        <v>104</v>
      </c>
    </row>
    <row r="168" spans="1:5" ht="18" x14ac:dyDescent="0.5">
      <c r="A168">
        <v>167</v>
      </c>
      <c r="B168" t="s">
        <v>170</v>
      </c>
      <c r="C168">
        <v>1982</v>
      </c>
      <c r="D168">
        <v>8.1</v>
      </c>
      <c r="E168">
        <v>117</v>
      </c>
    </row>
    <row r="169" spans="1:5" ht="18" x14ac:dyDescent="0.5">
      <c r="A169">
        <v>168</v>
      </c>
      <c r="B169" t="s">
        <v>171</v>
      </c>
      <c r="C169">
        <v>1926</v>
      </c>
      <c r="D169">
        <v>8.1</v>
      </c>
      <c r="E169">
        <v>78</v>
      </c>
    </row>
    <row r="170" spans="1:5" ht="18" x14ac:dyDescent="0.5">
      <c r="A170">
        <v>169</v>
      </c>
      <c r="B170" t="s">
        <v>172</v>
      </c>
      <c r="C170">
        <v>2010</v>
      </c>
      <c r="D170">
        <v>8.1</v>
      </c>
      <c r="E170">
        <v>98</v>
      </c>
    </row>
    <row r="171" spans="1:5" ht="18" x14ac:dyDescent="0.5">
      <c r="A171">
        <v>170</v>
      </c>
      <c r="B171" t="s">
        <v>173</v>
      </c>
      <c r="C171">
        <v>1995</v>
      </c>
      <c r="D171">
        <v>8.1</v>
      </c>
      <c r="E171">
        <v>101</v>
      </c>
    </row>
    <row r="172" spans="1:5" ht="18" x14ac:dyDescent="0.5">
      <c r="A172">
        <v>171</v>
      </c>
      <c r="B172" t="s">
        <v>174</v>
      </c>
      <c r="C172">
        <v>1959</v>
      </c>
      <c r="D172">
        <v>8.1</v>
      </c>
      <c r="E172">
        <v>212</v>
      </c>
    </row>
    <row r="173" spans="1:5" ht="18" x14ac:dyDescent="0.5">
      <c r="A173">
        <v>172</v>
      </c>
      <c r="B173" t="s">
        <v>175</v>
      </c>
      <c r="C173">
        <v>2015</v>
      </c>
      <c r="D173">
        <v>8.1</v>
      </c>
      <c r="E173">
        <v>120</v>
      </c>
    </row>
    <row r="174" spans="1:5" ht="18" x14ac:dyDescent="0.5">
      <c r="A174">
        <v>173</v>
      </c>
      <c r="B174" t="s">
        <v>176</v>
      </c>
      <c r="C174">
        <v>2013</v>
      </c>
      <c r="D174">
        <v>8.1</v>
      </c>
      <c r="E174">
        <v>134</v>
      </c>
    </row>
    <row r="175" spans="1:5" ht="18" x14ac:dyDescent="0.5">
      <c r="A175">
        <v>174</v>
      </c>
      <c r="B175" t="s">
        <v>177</v>
      </c>
      <c r="C175">
        <v>2011</v>
      </c>
      <c r="D175">
        <v>8.1</v>
      </c>
      <c r="E175">
        <v>130</v>
      </c>
    </row>
    <row r="176" spans="1:5" ht="18" x14ac:dyDescent="0.5">
      <c r="A176">
        <v>175</v>
      </c>
      <c r="B176" t="s">
        <v>178</v>
      </c>
      <c r="C176">
        <v>2014</v>
      </c>
      <c r="D176">
        <v>8.1</v>
      </c>
      <c r="E176">
        <v>149</v>
      </c>
    </row>
    <row r="177" spans="1:5" ht="18" x14ac:dyDescent="0.5">
      <c r="A177">
        <v>176</v>
      </c>
      <c r="B177" t="s">
        <v>179</v>
      </c>
      <c r="C177">
        <v>2014</v>
      </c>
      <c r="D177">
        <v>8.1</v>
      </c>
      <c r="E177">
        <v>99</v>
      </c>
    </row>
    <row r="178" spans="1:5" ht="18" x14ac:dyDescent="0.5">
      <c r="A178">
        <v>177</v>
      </c>
      <c r="B178" t="s">
        <v>180</v>
      </c>
      <c r="C178">
        <v>2002</v>
      </c>
      <c r="D178">
        <v>8.1</v>
      </c>
      <c r="E178">
        <v>141</v>
      </c>
    </row>
    <row r="179" spans="1:5" ht="18" x14ac:dyDescent="0.5">
      <c r="A179">
        <v>178</v>
      </c>
      <c r="B179" t="s">
        <v>181</v>
      </c>
      <c r="C179">
        <v>1975</v>
      </c>
      <c r="D179">
        <v>8.1</v>
      </c>
      <c r="E179">
        <v>185</v>
      </c>
    </row>
    <row r="180" spans="1:5" ht="18" x14ac:dyDescent="0.5">
      <c r="A180">
        <v>179</v>
      </c>
      <c r="B180" t="s">
        <v>182</v>
      </c>
      <c r="C180">
        <v>1993</v>
      </c>
      <c r="D180">
        <v>8.1</v>
      </c>
      <c r="E180">
        <v>133</v>
      </c>
    </row>
    <row r="181" spans="1:5" ht="18" x14ac:dyDescent="0.5">
      <c r="A181">
        <v>180</v>
      </c>
      <c r="B181" t="s">
        <v>183</v>
      </c>
      <c r="C181">
        <v>1925</v>
      </c>
      <c r="D181">
        <v>8.1</v>
      </c>
      <c r="E181">
        <v>95</v>
      </c>
    </row>
    <row r="182" spans="1:5" ht="18" x14ac:dyDescent="0.5">
      <c r="A182">
        <v>181</v>
      </c>
      <c r="B182" t="s">
        <v>184</v>
      </c>
      <c r="C182">
        <v>2016</v>
      </c>
      <c r="D182">
        <v>8.1</v>
      </c>
      <c r="E182">
        <v>139</v>
      </c>
    </row>
    <row r="183" spans="1:5" ht="18" x14ac:dyDescent="0.5">
      <c r="A183">
        <v>182</v>
      </c>
      <c r="B183" t="s">
        <v>185</v>
      </c>
      <c r="C183">
        <v>2014</v>
      </c>
      <c r="D183">
        <v>8.1</v>
      </c>
      <c r="E183">
        <v>122</v>
      </c>
    </row>
    <row r="184" spans="1:5" ht="18" x14ac:dyDescent="0.5">
      <c r="A184">
        <v>183</v>
      </c>
      <c r="B184" t="s">
        <v>186</v>
      </c>
      <c r="C184">
        <v>1924</v>
      </c>
      <c r="D184">
        <v>8.1</v>
      </c>
      <c r="E184">
        <v>45</v>
      </c>
    </row>
    <row r="185" spans="1:5" ht="18" x14ac:dyDescent="0.5">
      <c r="A185">
        <v>184</v>
      </c>
      <c r="B185" t="s">
        <v>187</v>
      </c>
      <c r="C185">
        <v>1953</v>
      </c>
      <c r="D185">
        <v>8.1</v>
      </c>
      <c r="E185">
        <v>131</v>
      </c>
    </row>
    <row r="186" spans="1:5" ht="18" x14ac:dyDescent="0.5">
      <c r="A186">
        <v>185</v>
      </c>
      <c r="B186" t="s">
        <v>188</v>
      </c>
      <c r="C186">
        <v>1939</v>
      </c>
      <c r="D186">
        <v>8.1</v>
      </c>
      <c r="E186">
        <v>129</v>
      </c>
    </row>
    <row r="187" spans="1:5" ht="18" x14ac:dyDescent="0.5">
      <c r="A187">
        <v>186</v>
      </c>
      <c r="B187" t="s">
        <v>189</v>
      </c>
      <c r="C187">
        <v>2003</v>
      </c>
      <c r="D187">
        <v>8.1</v>
      </c>
      <c r="E187">
        <v>131</v>
      </c>
    </row>
    <row r="188" spans="1:5" ht="18" x14ac:dyDescent="0.5">
      <c r="A188">
        <v>187</v>
      </c>
      <c r="B188" t="s">
        <v>190</v>
      </c>
      <c r="C188">
        <v>1976</v>
      </c>
      <c r="D188">
        <v>8.1</v>
      </c>
      <c r="E188">
        <v>121</v>
      </c>
    </row>
    <row r="189" spans="1:5" ht="18" x14ac:dyDescent="0.5">
      <c r="A189">
        <v>188</v>
      </c>
      <c r="B189" t="s">
        <v>191</v>
      </c>
      <c r="C189">
        <v>2007</v>
      </c>
      <c r="D189">
        <v>8</v>
      </c>
      <c r="E189">
        <v>111</v>
      </c>
    </row>
    <row r="190" spans="1:5" ht="18" x14ac:dyDescent="0.5">
      <c r="A190">
        <v>189</v>
      </c>
      <c r="B190" t="s">
        <v>192</v>
      </c>
      <c r="C190">
        <v>1986</v>
      </c>
      <c r="D190">
        <v>8</v>
      </c>
      <c r="E190">
        <v>89</v>
      </c>
    </row>
    <row r="191" spans="1:5" ht="18" x14ac:dyDescent="0.5">
      <c r="A191">
        <v>190</v>
      </c>
      <c r="B191" t="s">
        <v>193</v>
      </c>
      <c r="C191">
        <v>2007</v>
      </c>
      <c r="D191">
        <v>8</v>
      </c>
      <c r="E191">
        <v>148</v>
      </c>
    </row>
    <row r="192" spans="1:5" ht="18" x14ac:dyDescent="0.5">
      <c r="A192">
        <v>191</v>
      </c>
      <c r="B192" t="s">
        <v>194</v>
      </c>
      <c r="C192">
        <v>2019</v>
      </c>
      <c r="D192">
        <v>8</v>
      </c>
      <c r="E192">
        <v>152</v>
      </c>
    </row>
    <row r="193" spans="1:5" ht="18" x14ac:dyDescent="0.5">
      <c r="A193">
        <v>192</v>
      </c>
      <c r="B193" t="s">
        <v>195</v>
      </c>
      <c r="C193">
        <v>1928</v>
      </c>
      <c r="D193">
        <v>8</v>
      </c>
      <c r="E193">
        <v>97</v>
      </c>
    </row>
    <row r="194" spans="1:5" ht="18" x14ac:dyDescent="0.5">
      <c r="A194">
        <v>193</v>
      </c>
      <c r="B194" t="s">
        <v>196</v>
      </c>
      <c r="C194">
        <v>2004</v>
      </c>
      <c r="D194">
        <v>8</v>
      </c>
      <c r="E194">
        <v>121</v>
      </c>
    </row>
    <row r="195" spans="1:5" ht="18" x14ac:dyDescent="0.5">
      <c r="A195">
        <v>194</v>
      </c>
      <c r="B195" t="s">
        <v>197</v>
      </c>
      <c r="C195">
        <v>1979</v>
      </c>
      <c r="D195">
        <v>8</v>
      </c>
      <c r="E195">
        <v>162</v>
      </c>
    </row>
    <row r="196" spans="1:5" ht="18" x14ac:dyDescent="0.5">
      <c r="A196">
        <v>195</v>
      </c>
      <c r="B196" t="s">
        <v>198</v>
      </c>
      <c r="C196">
        <v>1951</v>
      </c>
      <c r="D196">
        <v>8</v>
      </c>
      <c r="E196">
        <v>122</v>
      </c>
    </row>
    <row r="197" spans="1:5" ht="18" x14ac:dyDescent="0.5">
      <c r="A197">
        <v>196</v>
      </c>
      <c r="B197" t="s">
        <v>199</v>
      </c>
      <c r="C197">
        <v>1986</v>
      </c>
      <c r="D197">
        <v>8</v>
      </c>
      <c r="E197">
        <v>120</v>
      </c>
    </row>
    <row r="198" spans="1:5" ht="18" x14ac:dyDescent="0.5">
      <c r="A198">
        <v>197</v>
      </c>
      <c r="B198" t="s">
        <v>200</v>
      </c>
      <c r="C198">
        <v>2015</v>
      </c>
      <c r="D198">
        <v>8</v>
      </c>
      <c r="E198">
        <v>129</v>
      </c>
    </row>
    <row r="199" spans="1:5" ht="18" x14ac:dyDescent="0.5">
      <c r="A199">
        <v>198</v>
      </c>
      <c r="B199" t="s">
        <v>201</v>
      </c>
      <c r="C199">
        <v>2017</v>
      </c>
      <c r="D199">
        <v>8</v>
      </c>
      <c r="E199">
        <v>137</v>
      </c>
    </row>
    <row r="200" spans="1:5" ht="18" x14ac:dyDescent="0.5">
      <c r="A200">
        <v>199</v>
      </c>
      <c r="B200" t="s">
        <v>202</v>
      </c>
      <c r="C200">
        <v>2013</v>
      </c>
      <c r="D200">
        <v>8</v>
      </c>
      <c r="E200">
        <v>123</v>
      </c>
    </row>
    <row r="201" spans="1:5" ht="18" x14ac:dyDescent="0.5">
      <c r="A201">
        <v>200</v>
      </c>
      <c r="B201" t="s">
        <v>203</v>
      </c>
      <c r="C201">
        <v>1991</v>
      </c>
      <c r="D201">
        <v>8</v>
      </c>
      <c r="E201">
        <v>137</v>
      </c>
    </row>
    <row r="202" spans="1:5" ht="18" x14ac:dyDescent="0.5">
      <c r="A202">
        <v>201</v>
      </c>
      <c r="B202" t="s">
        <v>204</v>
      </c>
      <c r="C202">
        <v>1979</v>
      </c>
      <c r="D202">
        <v>8</v>
      </c>
      <c r="E202">
        <v>94</v>
      </c>
    </row>
    <row r="203" spans="1:5" ht="18" x14ac:dyDescent="0.5">
      <c r="A203">
        <v>202</v>
      </c>
      <c r="B203" t="s">
        <v>205</v>
      </c>
      <c r="C203">
        <v>1973</v>
      </c>
      <c r="D203">
        <v>8</v>
      </c>
      <c r="E203">
        <v>122</v>
      </c>
    </row>
    <row r="204" spans="1:5" ht="18" x14ac:dyDescent="0.5">
      <c r="A204">
        <v>203</v>
      </c>
      <c r="B204" t="s">
        <v>206</v>
      </c>
      <c r="C204">
        <v>1993</v>
      </c>
      <c r="D204">
        <v>8</v>
      </c>
      <c r="E204">
        <v>101</v>
      </c>
    </row>
    <row r="205" spans="1:5" ht="18" x14ac:dyDescent="0.5">
      <c r="A205">
        <v>204</v>
      </c>
      <c r="B205" t="s">
        <v>207</v>
      </c>
      <c r="C205">
        <v>1953</v>
      </c>
      <c r="D205">
        <v>8</v>
      </c>
      <c r="E205">
        <v>136</v>
      </c>
    </row>
    <row r="206" spans="1:5" ht="18" x14ac:dyDescent="0.5">
      <c r="A206">
        <v>205</v>
      </c>
      <c r="B206" t="s">
        <v>208</v>
      </c>
      <c r="C206">
        <v>1976</v>
      </c>
      <c r="D206">
        <v>8</v>
      </c>
      <c r="E206">
        <v>120</v>
      </c>
    </row>
    <row r="207" spans="1:5" ht="18" x14ac:dyDescent="0.5">
      <c r="A207">
        <v>206</v>
      </c>
      <c r="B207" t="s">
        <v>209</v>
      </c>
      <c r="C207">
        <v>2000</v>
      </c>
      <c r="D207">
        <v>8</v>
      </c>
      <c r="E207">
        <v>154</v>
      </c>
    </row>
    <row r="208" spans="1:5" ht="18" x14ac:dyDescent="0.5">
      <c r="A208">
        <v>207</v>
      </c>
      <c r="B208" t="s">
        <v>210</v>
      </c>
      <c r="C208">
        <v>1984</v>
      </c>
      <c r="D208">
        <v>8</v>
      </c>
      <c r="E208">
        <v>117</v>
      </c>
    </row>
    <row r="209" spans="1:5" ht="18" x14ac:dyDescent="0.5">
      <c r="A209">
        <v>208</v>
      </c>
      <c r="B209" t="s">
        <v>211</v>
      </c>
      <c r="C209">
        <v>2004</v>
      </c>
      <c r="D209">
        <v>8</v>
      </c>
      <c r="E209">
        <v>115</v>
      </c>
    </row>
    <row r="210" spans="1:5" ht="18" x14ac:dyDescent="0.5">
      <c r="A210">
        <v>209</v>
      </c>
      <c r="B210" t="s">
        <v>212</v>
      </c>
      <c r="C210">
        <v>2004</v>
      </c>
      <c r="D210">
        <v>8</v>
      </c>
      <c r="E210">
        <v>80</v>
      </c>
    </row>
    <row r="211" spans="1:5" ht="18" x14ac:dyDescent="0.5">
      <c r="A211">
        <v>210</v>
      </c>
      <c r="B211" t="s">
        <v>213</v>
      </c>
      <c r="C211">
        <v>1940</v>
      </c>
      <c r="D211">
        <v>8</v>
      </c>
      <c r="E211">
        <v>129</v>
      </c>
    </row>
    <row r="212" spans="1:5" ht="18" x14ac:dyDescent="0.5">
      <c r="A212">
        <v>211</v>
      </c>
      <c r="B212" t="s">
        <v>214</v>
      </c>
      <c r="C212">
        <v>1966</v>
      </c>
      <c r="D212">
        <v>8</v>
      </c>
      <c r="E212">
        <v>205</v>
      </c>
    </row>
    <row r="213" spans="1:5" ht="18" x14ac:dyDescent="0.5">
      <c r="A213">
        <v>212</v>
      </c>
      <c r="B213" t="s">
        <v>215</v>
      </c>
      <c r="C213">
        <v>1940</v>
      </c>
      <c r="D213">
        <v>8</v>
      </c>
      <c r="E213">
        <v>130</v>
      </c>
    </row>
    <row r="214" spans="1:5" ht="18" x14ac:dyDescent="0.5">
      <c r="A214">
        <v>213</v>
      </c>
      <c r="B214" t="s">
        <v>216</v>
      </c>
      <c r="C214">
        <v>1967</v>
      </c>
      <c r="D214">
        <v>8</v>
      </c>
      <c r="E214">
        <v>127</v>
      </c>
    </row>
    <row r="215" spans="1:5" ht="18" x14ac:dyDescent="0.5">
      <c r="A215">
        <v>214</v>
      </c>
      <c r="B215" t="s">
        <v>217</v>
      </c>
      <c r="C215">
        <v>1942</v>
      </c>
      <c r="D215">
        <v>8</v>
      </c>
      <c r="E215">
        <v>99</v>
      </c>
    </row>
    <row r="216" spans="1:5" ht="18" x14ac:dyDescent="0.5">
      <c r="A216">
        <v>215</v>
      </c>
      <c r="B216" t="s">
        <v>218</v>
      </c>
      <c r="C216">
        <v>1966</v>
      </c>
      <c r="D216">
        <v>8</v>
      </c>
      <c r="E216">
        <v>121</v>
      </c>
    </row>
    <row r="217" spans="1:5" ht="18" x14ac:dyDescent="0.5">
      <c r="A217">
        <v>216</v>
      </c>
      <c r="B217" t="s">
        <v>219</v>
      </c>
      <c r="C217">
        <v>2009</v>
      </c>
      <c r="D217">
        <v>8</v>
      </c>
      <c r="E217">
        <v>93</v>
      </c>
    </row>
    <row r="218" spans="1:5" ht="18" x14ac:dyDescent="0.5">
      <c r="A218">
        <v>217</v>
      </c>
      <c r="B218" t="s">
        <v>220</v>
      </c>
      <c r="C218">
        <v>2003</v>
      </c>
      <c r="D218">
        <v>8</v>
      </c>
      <c r="E218">
        <v>143</v>
      </c>
    </row>
    <row r="219" spans="1:5" ht="18" x14ac:dyDescent="0.5">
      <c r="A219">
        <v>218</v>
      </c>
      <c r="B219" t="s">
        <v>221</v>
      </c>
      <c r="C219">
        <v>1955</v>
      </c>
      <c r="D219">
        <v>8</v>
      </c>
      <c r="E219">
        <v>125</v>
      </c>
    </row>
    <row r="220" spans="1:5" ht="18" x14ac:dyDescent="0.5">
      <c r="A220">
        <v>219</v>
      </c>
      <c r="B220" t="s">
        <v>222</v>
      </c>
      <c r="C220">
        <v>2016</v>
      </c>
      <c r="D220">
        <v>8</v>
      </c>
      <c r="E220">
        <v>145</v>
      </c>
    </row>
    <row r="221" spans="1:5" ht="18" x14ac:dyDescent="0.5">
      <c r="A221">
        <v>220</v>
      </c>
      <c r="B221" t="s">
        <v>223</v>
      </c>
      <c r="C221">
        <v>2005</v>
      </c>
      <c r="D221">
        <v>8</v>
      </c>
      <c r="E221">
        <v>112</v>
      </c>
    </row>
    <row r="222" spans="1:5" ht="18" x14ac:dyDescent="0.5">
      <c r="A222">
        <v>221</v>
      </c>
      <c r="B222" t="s">
        <v>224</v>
      </c>
      <c r="C222">
        <v>1959</v>
      </c>
      <c r="D222">
        <v>8</v>
      </c>
      <c r="E222">
        <v>99</v>
      </c>
    </row>
    <row r="223" spans="1:5" ht="18" x14ac:dyDescent="0.5">
      <c r="A223">
        <v>222</v>
      </c>
      <c r="B223" t="s">
        <v>225</v>
      </c>
      <c r="C223">
        <v>1934</v>
      </c>
      <c r="D223">
        <v>8</v>
      </c>
      <c r="E223">
        <v>105</v>
      </c>
    </row>
    <row r="224" spans="1:5" ht="18" x14ac:dyDescent="0.5">
      <c r="A224">
        <v>223</v>
      </c>
      <c r="B224" t="s">
        <v>226</v>
      </c>
      <c r="C224">
        <v>1995</v>
      </c>
      <c r="D224">
        <v>8</v>
      </c>
      <c r="E224">
        <v>98</v>
      </c>
    </row>
    <row r="225" spans="1:5" ht="18" x14ac:dyDescent="0.5">
      <c r="A225">
        <v>224</v>
      </c>
      <c r="B225" t="s">
        <v>227</v>
      </c>
      <c r="C225">
        <v>1987</v>
      </c>
      <c r="D225">
        <v>8</v>
      </c>
      <c r="E225">
        <v>98</v>
      </c>
    </row>
    <row r="226" spans="1:5" ht="18" x14ac:dyDescent="0.5">
      <c r="A226">
        <v>225</v>
      </c>
      <c r="B226" t="s">
        <v>228</v>
      </c>
      <c r="C226">
        <v>1965</v>
      </c>
      <c r="D226">
        <v>8</v>
      </c>
      <c r="E226">
        <v>172</v>
      </c>
    </row>
    <row r="227" spans="1:5" ht="18" x14ac:dyDescent="0.5">
      <c r="A227">
        <v>226</v>
      </c>
      <c r="B227" t="s">
        <v>229</v>
      </c>
      <c r="C227">
        <v>1966</v>
      </c>
      <c r="D227">
        <v>8</v>
      </c>
      <c r="E227">
        <v>85</v>
      </c>
    </row>
    <row r="228" spans="1:5" ht="18" x14ac:dyDescent="0.5">
      <c r="A228">
        <v>227</v>
      </c>
      <c r="B228" t="s">
        <v>230</v>
      </c>
      <c r="C228">
        <v>2011</v>
      </c>
      <c r="D228">
        <v>8</v>
      </c>
      <c r="E228">
        <v>146</v>
      </c>
    </row>
    <row r="229" spans="1:5" ht="18" x14ac:dyDescent="0.5">
      <c r="A229">
        <v>228</v>
      </c>
      <c r="B229" t="s">
        <v>231</v>
      </c>
      <c r="C229">
        <v>1991</v>
      </c>
      <c r="D229">
        <v>8</v>
      </c>
      <c r="E229">
        <v>84</v>
      </c>
    </row>
    <row r="230" spans="1:5" ht="18" x14ac:dyDescent="0.5">
      <c r="A230">
        <v>229</v>
      </c>
      <c r="B230" t="s">
        <v>232</v>
      </c>
      <c r="C230">
        <v>1989</v>
      </c>
      <c r="D230">
        <v>8</v>
      </c>
      <c r="E230">
        <v>128</v>
      </c>
    </row>
    <row r="231" spans="1:5" ht="18" x14ac:dyDescent="0.5">
      <c r="A231">
        <v>230</v>
      </c>
      <c r="B231" t="s">
        <v>233</v>
      </c>
      <c r="C231">
        <v>1998</v>
      </c>
      <c r="D231">
        <v>8</v>
      </c>
      <c r="E231">
        <v>113</v>
      </c>
    </row>
    <row r="232" spans="1:5" ht="18" x14ac:dyDescent="0.5">
      <c r="A232">
        <v>231</v>
      </c>
      <c r="B232" t="s">
        <v>234</v>
      </c>
      <c r="C232">
        <v>1992</v>
      </c>
      <c r="D232">
        <v>8</v>
      </c>
      <c r="E232">
        <v>90</v>
      </c>
    </row>
    <row r="233" spans="1:5" ht="18" x14ac:dyDescent="0.5">
      <c r="A233">
        <v>232</v>
      </c>
      <c r="B233" t="s">
        <v>235</v>
      </c>
      <c r="C233">
        <v>2004</v>
      </c>
      <c r="D233">
        <v>8</v>
      </c>
      <c r="E233">
        <v>119</v>
      </c>
    </row>
    <row r="234" spans="1:5" ht="18" x14ac:dyDescent="0.5">
      <c r="A234">
        <v>233</v>
      </c>
      <c r="B234" t="s">
        <v>236</v>
      </c>
      <c r="C234">
        <v>1999</v>
      </c>
      <c r="D234">
        <v>8</v>
      </c>
      <c r="E234">
        <v>86</v>
      </c>
    </row>
    <row r="235" spans="1:5" ht="18" x14ac:dyDescent="0.5">
      <c r="A235">
        <v>234</v>
      </c>
      <c r="B235" t="s">
        <v>237</v>
      </c>
      <c r="C235">
        <v>1982</v>
      </c>
      <c r="D235">
        <v>8</v>
      </c>
      <c r="E235">
        <v>312</v>
      </c>
    </row>
    <row r="236" spans="1:5" ht="18" x14ac:dyDescent="0.5">
      <c r="A236">
        <v>235</v>
      </c>
      <c r="B236" t="s">
        <v>238</v>
      </c>
      <c r="C236">
        <v>1949</v>
      </c>
      <c r="D236">
        <v>8</v>
      </c>
      <c r="E236">
        <v>114</v>
      </c>
    </row>
    <row r="237" spans="1:5" ht="18" x14ac:dyDescent="0.5">
      <c r="A237">
        <v>236</v>
      </c>
      <c r="B237" t="s">
        <v>239</v>
      </c>
      <c r="C237">
        <v>2013</v>
      </c>
      <c r="D237">
        <v>8</v>
      </c>
      <c r="E237">
        <v>160</v>
      </c>
    </row>
    <row r="238" spans="1:5" ht="18" x14ac:dyDescent="0.5">
      <c r="A238">
        <v>237</v>
      </c>
      <c r="B238" t="s">
        <v>240</v>
      </c>
      <c r="C238">
        <v>1996</v>
      </c>
      <c r="D238">
        <v>8</v>
      </c>
      <c r="E238">
        <v>128</v>
      </c>
    </row>
    <row r="239" spans="1:5" ht="18" x14ac:dyDescent="0.5">
      <c r="A239">
        <v>238</v>
      </c>
      <c r="B239" t="s">
        <v>241</v>
      </c>
      <c r="C239">
        <v>2000</v>
      </c>
      <c r="D239">
        <v>8</v>
      </c>
      <c r="E239">
        <v>98</v>
      </c>
    </row>
    <row r="240" spans="1:5" ht="18" x14ac:dyDescent="0.5">
      <c r="A240">
        <v>239</v>
      </c>
      <c r="B240" t="s">
        <v>242</v>
      </c>
      <c r="C240">
        <v>1984</v>
      </c>
      <c r="D240">
        <v>8</v>
      </c>
      <c r="E240">
        <v>145</v>
      </c>
    </row>
    <row r="241" spans="1:5" ht="18" x14ac:dyDescent="0.5">
      <c r="A241">
        <v>240</v>
      </c>
      <c r="B241" t="s">
        <v>243</v>
      </c>
      <c r="C241">
        <v>1986</v>
      </c>
      <c r="D241">
        <v>8</v>
      </c>
      <c r="E241">
        <v>125</v>
      </c>
    </row>
    <row r="242" spans="1:5" ht="18" x14ac:dyDescent="0.5">
      <c r="A242">
        <v>241</v>
      </c>
      <c r="B242" t="s">
        <v>244</v>
      </c>
      <c r="C242">
        <v>1948</v>
      </c>
      <c r="D242">
        <v>8</v>
      </c>
      <c r="E242">
        <v>135</v>
      </c>
    </row>
    <row r="243" spans="1:5" ht="18" x14ac:dyDescent="0.5">
      <c r="A243">
        <v>242</v>
      </c>
      <c r="B243" t="s">
        <v>245</v>
      </c>
      <c r="C243">
        <v>1995</v>
      </c>
      <c r="D243">
        <v>8</v>
      </c>
      <c r="E243">
        <v>170</v>
      </c>
    </row>
    <row r="244" spans="1:5" ht="18" x14ac:dyDescent="0.5">
      <c r="A244">
        <v>243</v>
      </c>
      <c r="B244" t="s">
        <v>246</v>
      </c>
      <c r="C244">
        <v>1961</v>
      </c>
      <c r="D244">
        <v>8</v>
      </c>
      <c r="E244">
        <v>134</v>
      </c>
    </row>
    <row r="245" spans="1:5" ht="18" x14ac:dyDescent="0.5">
      <c r="A245">
        <v>244</v>
      </c>
      <c r="B245" t="s">
        <v>247</v>
      </c>
      <c r="C245">
        <v>1974</v>
      </c>
      <c r="D245">
        <v>8</v>
      </c>
      <c r="E245">
        <v>155</v>
      </c>
    </row>
    <row r="246" spans="1:5" ht="18" x14ac:dyDescent="0.5">
      <c r="A246">
        <v>245</v>
      </c>
      <c r="B246" t="s">
        <v>248</v>
      </c>
      <c r="C246">
        <v>2009</v>
      </c>
      <c r="D246">
        <v>8</v>
      </c>
      <c r="E246">
        <v>92</v>
      </c>
    </row>
    <row r="247" spans="1:5" ht="18" x14ac:dyDescent="0.5">
      <c r="A247">
        <v>246</v>
      </c>
      <c r="B247" t="s">
        <v>249</v>
      </c>
      <c r="C247">
        <v>1975</v>
      </c>
      <c r="D247">
        <v>8</v>
      </c>
      <c r="E247">
        <v>142</v>
      </c>
    </row>
    <row r="248" spans="1:5" ht="18" x14ac:dyDescent="0.5">
      <c r="A248">
        <v>247</v>
      </c>
      <c r="B248" t="s">
        <v>250</v>
      </c>
      <c r="C248">
        <v>2001</v>
      </c>
      <c r="D248">
        <v>8</v>
      </c>
      <c r="E248">
        <v>92</v>
      </c>
    </row>
    <row r="249" spans="1:5" ht="18" x14ac:dyDescent="0.5">
      <c r="A249">
        <v>248</v>
      </c>
      <c r="B249" t="s">
        <v>251</v>
      </c>
      <c r="C249">
        <v>2019</v>
      </c>
      <c r="D249">
        <v>8</v>
      </c>
      <c r="E249">
        <v>132</v>
      </c>
    </row>
    <row r="250" spans="1:5" ht="18" x14ac:dyDescent="0.5">
      <c r="A250">
        <v>249</v>
      </c>
      <c r="B250" t="s">
        <v>252</v>
      </c>
      <c r="C250">
        <v>1997</v>
      </c>
      <c r="D250">
        <v>8</v>
      </c>
      <c r="E250">
        <v>89</v>
      </c>
    </row>
    <row r="251" spans="1:5" ht="18" x14ac:dyDescent="0.5">
      <c r="A251">
        <v>250</v>
      </c>
      <c r="B251" t="s">
        <v>253</v>
      </c>
      <c r="C251">
        <v>1950</v>
      </c>
      <c r="D251">
        <v>8</v>
      </c>
      <c r="E251">
        <v>138</v>
      </c>
    </row>
  </sheetData>
  <mergeCells count="1">
    <mergeCell ref="H24:M24"/>
  </mergeCells>
  <conditionalFormatting sqref="H24:M26">
    <cfRule type="colorScale" priority="1">
      <colorScale>
        <cfvo type="min"/>
        <cfvo type="percentile" val="50"/>
        <cfvo type="max"/>
        <color rgb="FF63BE7B"/>
        <color rgb="FFFFEB84"/>
        <color rgb="FFF8696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46073939-840C-4D2E-A275-4D1B62175951}">
  <ds:schemaRefs/>
</ds:datastoreItem>
</file>

<file path=customXml/itemProps2.xml><?xml version="1.0" encoding="utf-8"?>
<ds:datastoreItem xmlns:ds="http://schemas.openxmlformats.org/officeDocument/2006/customXml" ds:itemID="{0D7FD8FF-3B83-4005-B8A4-FFA2D486C42C}">
  <ds:schemaRefs/>
</ds:datastoreItem>
</file>

<file path=customXml/itemProps3.xml><?xml version="1.0" encoding="utf-8"?>
<ds:datastoreItem xmlns:ds="http://schemas.openxmlformats.org/officeDocument/2006/customXml" ds:itemID="{B24156C6-A4E5-4606-90F5-8D5E941687A7}">
  <ds:schemaRefs/>
</ds:datastoreItem>
</file>

<file path=customXml/itemProps4.xml><?xml version="1.0" encoding="utf-8"?>
<ds:datastoreItem xmlns:ds="http://schemas.openxmlformats.org/officeDocument/2006/customXml" ds:itemID="{0B20D906-2A34-4A86-AAF6-31E6396F910C}">
  <ds:schemaRefs/>
</ds:datastoreItem>
</file>

<file path=customXml/itemProps5.xml><?xml version="1.0" encoding="utf-8"?>
<ds:datastoreItem xmlns:ds="http://schemas.openxmlformats.org/officeDocument/2006/customXml" ds:itemID="{3D5DE4F7-326C-4CD7-8490-5A0BF2D0CD7D}">
  <ds:schemaRefs/>
</ds:datastoreItem>
</file>

<file path=customXml/itemProps6.xml><?xml version="1.0" encoding="utf-8"?>
<ds:datastoreItem xmlns:ds="http://schemas.openxmlformats.org/officeDocument/2006/customXml" ds:itemID="{900F19FE-DB45-49D5-8807-B58F19E0D4E9}">
  <ds:schemaRefs/>
</ds:datastoreItem>
</file>

<file path=customXml/itemProps7.xml><?xml version="1.0" encoding="utf-8"?>
<ds:datastoreItem xmlns:ds="http://schemas.openxmlformats.org/officeDocument/2006/customXml" ds:itemID="{A72B8788-BC0D-4029-A785-F23EDAC4BE25}">
  <ds:schemaRefs/>
</ds:datastoreItem>
</file>

<file path=customXml/itemProps8.xml><?xml version="1.0" encoding="utf-8"?>
<ds:datastoreItem xmlns:ds="http://schemas.openxmlformats.org/officeDocument/2006/customXml" ds:itemID="{73F412A9-082C-4EF3-9770-B78FE13F9CB1}">
  <ds:schemaRefs/>
</ds:datastoreItem>
</file>

<file path=customXml/itemProps9.xml><?xml version="1.0" encoding="utf-8"?>
<ds:datastoreItem xmlns:ds="http://schemas.openxmlformats.org/officeDocument/2006/customXml" ds:itemID="{AD40FC27-1AB2-423E-B4C9-595E7E8E793D}">
  <ds:schemaRefs/>
</ds:datastoreItem>
</file>

<file path=customXml/itemProps10.xml><?xml version="1.0" encoding="utf-8"?>
<ds:datastoreItem xmlns:ds="http://schemas.openxmlformats.org/officeDocument/2006/customXml" ds:itemID="{F66C2069-20C9-4100-97D7-8C928B0C9C38}">
  <ds:schemaRefs/>
</ds:datastoreItem>
</file>

<file path=customXml/itemProps11.xml><?xml version="1.0" encoding="utf-8"?>
<ds:datastoreItem xmlns:ds="http://schemas.openxmlformats.org/officeDocument/2006/customXml" ds:itemID="{00794C7A-C655-468B-AE97-34425C3CE1B3}">
  <ds:schemaRefs/>
</ds:datastoreItem>
</file>

<file path=customXml/itemProps12.xml><?xml version="1.0" encoding="utf-8"?>
<ds:datastoreItem xmlns:ds="http://schemas.openxmlformats.org/officeDocument/2006/customXml" ds:itemID="{665984B2-BFC7-451E-AE33-C72ADC0DEDE2}">
  <ds:schemaRefs/>
</ds:datastoreItem>
</file>

<file path=customXml/itemProps13.xml><?xml version="1.0" encoding="utf-8"?>
<ds:datastoreItem xmlns:ds="http://schemas.openxmlformats.org/officeDocument/2006/customXml" ds:itemID="{34F70AA4-25D1-4DBB-95E6-591FC0EBE6B9}">
  <ds:schemaRefs/>
</ds:datastoreItem>
</file>

<file path=customXml/itemProps14.xml><?xml version="1.0" encoding="utf-8"?>
<ds:datastoreItem xmlns:ds="http://schemas.openxmlformats.org/officeDocument/2006/customXml" ds:itemID="{AFFAF34B-FE62-4750-AEEA-1E84A99A87B6}">
  <ds:schemaRefs/>
</ds:datastoreItem>
</file>

<file path=customXml/itemProps15.xml><?xml version="1.0" encoding="utf-8"?>
<ds:datastoreItem xmlns:ds="http://schemas.openxmlformats.org/officeDocument/2006/customXml" ds:itemID="{53E098FF-BE19-4953-902B-9202B9DCB79A}">
  <ds:schemaRefs/>
</ds:datastoreItem>
</file>

<file path=customXml/itemProps16.xml><?xml version="1.0" encoding="utf-8"?>
<ds:datastoreItem xmlns:ds="http://schemas.openxmlformats.org/officeDocument/2006/customXml" ds:itemID="{9E39199C-2BE4-4AAA-AC63-CEB7377C91DA}">
  <ds:schemaRefs/>
</ds:datastoreItem>
</file>

<file path=customXml/itemProps17.xml><?xml version="1.0" encoding="utf-8"?>
<ds:datastoreItem xmlns:ds="http://schemas.openxmlformats.org/officeDocument/2006/customXml" ds:itemID="{C82885F2-D434-4FF0-A48B-6F924A1970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Sheet3</vt:lpstr>
      <vt:lpstr>DASH BOARD</vt:lpstr>
      <vt:lpstr>imdb_top_250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dasari udaykiran</dc:creator>
  <cp:lastModifiedBy>dasari udaykiran</cp:lastModifiedBy>
  <dcterms:created xsi:type="dcterms:W3CDTF">2025-04-23T09:07:06Z</dcterms:created>
  <dcterms:modified xsi:type="dcterms:W3CDTF">2025-04-24T09:28:22Z</dcterms:modified>
</cp:coreProperties>
</file>