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ulator" sheetId="1" r:id="rId3"/>
    <sheet state="visible" name="Race Info" sheetId="2" r:id="rId4"/>
  </sheets>
  <definedNames/>
  <calcPr/>
</workbook>
</file>

<file path=xl/sharedStrings.xml><?xml version="1.0" encoding="utf-8"?>
<sst xmlns="http://schemas.openxmlformats.org/spreadsheetml/2006/main" count="60" uniqueCount="42">
  <si>
    <t>Race Costs</t>
  </si>
  <si>
    <t>Tier Stats</t>
  </si>
  <si>
    <t>Wish Stat</t>
  </si>
  <si>
    <t>Total Deduction</t>
  </si>
  <si>
    <t>Starting Stats</t>
  </si>
  <si>
    <t>Ending Stats</t>
  </si>
  <si>
    <t>Trains Needed</t>
  </si>
  <si>
    <t>Race</t>
  </si>
  <si>
    <t>Wolfen</t>
  </si>
  <si>
    <t>Str</t>
  </si>
  <si>
    <t>Int</t>
  </si>
  <si>
    <t>Wis</t>
  </si>
  <si>
    <t>Dex</t>
  </si>
  <si>
    <t>Con</t>
  </si>
  <si>
    <t>Luck</t>
  </si>
  <si>
    <t>Total Stats</t>
  </si>
  <si>
    <t>Total Trains Needed</t>
  </si>
  <si>
    <t>Base Stats</t>
  </si>
  <si>
    <t>Goal</t>
  </si>
  <si>
    <t>Strength</t>
  </si>
  <si>
    <t>Intelligence</t>
  </si>
  <si>
    <t>Wisdom</t>
  </si>
  <si>
    <t>Dexterity</t>
  </si>
  <si>
    <t>Constitution</t>
  </si>
  <si>
    <t>Centaur</t>
  </si>
  <si>
    <t>Dark elf</t>
  </si>
  <si>
    <t>Diva</t>
  </si>
  <si>
    <t>Dwarf</t>
  </si>
  <si>
    <t>Eldar</t>
  </si>
  <si>
    <t>Elf</t>
  </si>
  <si>
    <t>Giant</t>
  </si>
  <si>
    <t>Half-griffon</t>
  </si>
  <si>
    <t>Halfling</t>
  </si>
  <si>
    <t>Human</t>
  </si>
  <si>
    <t>Lizardman</t>
  </si>
  <si>
    <t>Quickling</t>
  </si>
  <si>
    <t>Ratling</t>
  </si>
  <si>
    <t>Shadow</t>
  </si>
  <si>
    <t>Sprite</t>
  </si>
  <si>
    <t>Triton</t>
  </si>
  <si>
    <t>Troll</t>
  </si>
  <si>
    <t>Vampire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</si>
</sst>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b/>
      <color rgb="FF000000"/>
    </font>
    <font>
      <b/>
      <color rgb="FFF3F3F3"/>
    </font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C4125"/>
        <bgColor rgb="FFCC4125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4" numFmtId="0" xfId="0" applyAlignment="1" applyFill="1" applyFont="1">
      <alignment horizontal="center"/>
    </xf>
    <xf borderId="0" fillId="4" fontId="1" numFmtId="0" xfId="0" applyAlignment="1" applyFont="1">
      <alignment horizontal="center" readingOrder="0"/>
    </xf>
    <xf borderId="0" fillId="3" fontId="1" numFmtId="0" xfId="0" applyAlignment="1" applyFont="1">
      <alignment readingOrder="0"/>
    </xf>
    <xf borderId="0" fillId="4" fontId="5" numFmtId="0" xfId="0" applyAlignment="1" applyFont="1">
      <alignment horizontal="center" readingOrder="0"/>
    </xf>
    <xf borderId="0" fillId="4" fontId="1" numFmtId="0" xfId="0" applyAlignment="1" applyFont="1">
      <alignment horizontal="center"/>
    </xf>
    <xf borderId="0" fillId="6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8</xdr:row>
      <xdr:rowOff>104775</xdr:rowOff>
    </xdr:from>
    <xdr:ext cx="6448425" cy="2543175"/>
    <xdr:sp>
      <xdr:nvSpPr>
        <xdr:cNvPr id="3" name="Shape 3"/>
        <xdr:cNvSpPr txBox="1"/>
      </xdr:nvSpPr>
      <xdr:spPr>
        <a:xfrm>
          <a:off x="628650" y="447675"/>
          <a:ext cx="6429300" cy="2524200"/>
        </a:xfrm>
        <a:prstGeom prst="rect">
          <a:avLst/>
        </a:prstGeom>
        <a:solidFill>
          <a:srgbClr val="EFEFEF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INSTRUCTIONS:</a:t>
          </a:r>
          <a:br>
            <a:rPr lang="en-US" sz="1400"/>
          </a:br>
          <a:br>
            <a:rPr lang="en-US" sz="1400"/>
          </a:br>
          <a:r>
            <a:rPr lang="en-US" sz="1400"/>
            <a:t>** RED CELLS SHOULD NEVER BE EDITED **</a:t>
          </a:r>
          <a:br>
            <a:rPr lang="en-US" sz="1400"/>
          </a:b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Green cells are perfectly fine to edit.</a:t>
          </a:r>
          <a:endParaRPr sz="1400"/>
        </a:p>
        <a:p>
          <a:pPr indent="-317500" lvl="0" marL="457200" rtl="0" algn="l">
            <a:spcBef>
              <a:spcPts val="0"/>
            </a:spcBef>
            <a:spcAft>
              <a:spcPts val="0"/>
            </a:spcAft>
            <a:buSzPts val="1400"/>
            <a:buAutoNum type="arabicPeriod"/>
          </a:pPr>
          <a:r>
            <a:rPr lang="en-US" sz="1400"/>
            <a:t>Select your race.</a:t>
          </a:r>
          <a:endParaRPr sz="1400"/>
        </a:p>
        <a:p>
          <a:pPr indent="-317500" lvl="0" marL="457200" rtl="0" algn="l">
            <a:spcBef>
              <a:spcPts val="0"/>
            </a:spcBef>
            <a:spcAft>
              <a:spcPts val="0"/>
            </a:spcAft>
            <a:buSzPts val="1400"/>
            <a:buAutoNum type="arabicPeriod"/>
          </a:pPr>
          <a:r>
            <a:rPr lang="en-US" sz="1400"/>
            <a:t>Set your tierstats and wishstats.</a:t>
          </a:r>
          <a:endParaRPr sz="1400"/>
        </a:p>
        <a:p>
          <a:pPr indent="-317500" lvl="0" marL="457200" rtl="0" algn="l">
            <a:spcBef>
              <a:spcPts val="0"/>
            </a:spcBef>
            <a:spcAft>
              <a:spcPts val="0"/>
            </a:spcAft>
            <a:buSzPts val="1400"/>
            <a:buAutoNum type="arabicPeriod"/>
          </a:pPr>
          <a:r>
            <a:rPr lang="en-US" sz="1400"/>
            <a:t>If you’re not building from base (i.e. a rebuild), set your start and end stats in the top section.</a:t>
          </a:r>
          <a:endParaRPr sz="1400"/>
        </a:p>
        <a:p>
          <a:pPr indent="-317500" lvl="0" marL="457200" rtl="0" algn="l">
            <a:spcBef>
              <a:spcPts val="0"/>
            </a:spcBef>
            <a:spcAft>
              <a:spcPts val="0"/>
            </a:spcAft>
            <a:buSzPts val="1400"/>
            <a:buAutoNum type="arabicPeriod"/>
          </a:pPr>
          <a:r>
            <a:rPr lang="en-US" sz="1400"/>
            <a:t>On a rebuild, set your end stats in the bottom section.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.0"/>
    <col customWidth="1" min="4" max="4" width="7.71"/>
    <col customWidth="1" min="8" max="8" width="17.71"/>
    <col customWidth="1" min="9" max="9" width="5.14"/>
    <col customWidth="1" min="10" max="10" width="15.43"/>
  </cols>
  <sheetData>
    <row r="1">
      <c r="A1" s="1"/>
      <c r="B1" s="1"/>
      <c r="C1" s="1"/>
      <c r="D1" s="2"/>
      <c r="E1" s="3" t="s">
        <v>0</v>
      </c>
      <c r="F1" s="3" t="s">
        <v>1</v>
      </c>
      <c r="G1" s="3" t="s">
        <v>2</v>
      </c>
      <c r="H1" s="3" t="s">
        <v>3</v>
      </c>
      <c r="I1" s="1"/>
      <c r="J1" s="2"/>
      <c r="K1" s="4" t="s">
        <v>4</v>
      </c>
      <c r="L1" s="4" t="s">
        <v>5</v>
      </c>
      <c r="M1" s="4" t="s">
        <v>6</v>
      </c>
      <c r="N1" s="1"/>
      <c r="O1" s="1"/>
      <c r="P1" s="1"/>
      <c r="Q1" s="1"/>
    </row>
    <row r="2">
      <c r="A2" s="5" t="s">
        <v>7</v>
      </c>
      <c r="B2" s="6" t="s">
        <v>8</v>
      </c>
      <c r="C2" s="1"/>
      <c r="D2" s="5" t="s">
        <v>9</v>
      </c>
      <c r="E2" s="7">
        <f>VLOOKUP($B$2,'Race Info'!$A$2:$G$20, 2)</f>
        <v>0</v>
      </c>
      <c r="F2" s="8">
        <v>2.0</v>
      </c>
      <c r="G2" s="8">
        <v>0.0</v>
      </c>
      <c r="H2" s="7">
        <f t="shared" ref="H2:H7" si="1">SUM(E2-F2-G2)</f>
        <v>-2</v>
      </c>
      <c r="I2" s="1"/>
      <c r="J2" s="9" t="s">
        <v>9</v>
      </c>
      <c r="K2" s="10">
        <v>365.0</v>
      </c>
      <c r="L2" s="8">
        <v>375.0</v>
      </c>
      <c r="M2" s="7" t="str">
        <f t="shared" ref="M2:M7" si="2">calculatetrains(K2, L2, $H2)</f>
        <v>#NAME?</v>
      </c>
      <c r="N2" s="1"/>
      <c r="O2" s="1"/>
      <c r="P2" s="1"/>
      <c r="Q2" s="1"/>
    </row>
    <row r="3">
      <c r="A3" s="2"/>
      <c r="B3" s="1"/>
      <c r="C3" s="1"/>
      <c r="D3" s="5" t="s">
        <v>10</v>
      </c>
      <c r="E3" s="7">
        <f>VLOOKUP($B$2,'Race Info'!$A$2:$G$20, 3)</f>
        <v>1</v>
      </c>
      <c r="F3" s="8">
        <v>1.0</v>
      </c>
      <c r="G3" s="8">
        <v>0.0</v>
      </c>
      <c r="H3" s="7">
        <f t="shared" si="1"/>
        <v>0</v>
      </c>
      <c r="I3" s="1"/>
      <c r="J3" s="9" t="s">
        <v>10</v>
      </c>
      <c r="K3" s="10">
        <v>92.0</v>
      </c>
      <c r="L3" s="8">
        <v>101.0</v>
      </c>
      <c r="M3" s="7" t="str">
        <f t="shared" si="2"/>
        <v>#NAME?</v>
      </c>
      <c r="N3" s="1"/>
      <c r="O3" s="1"/>
      <c r="P3" s="1"/>
      <c r="Q3" s="1"/>
    </row>
    <row r="4">
      <c r="A4" s="2"/>
      <c r="B4" s="1"/>
      <c r="C4" s="1"/>
      <c r="D4" s="5" t="s">
        <v>11</v>
      </c>
      <c r="E4" s="7">
        <f>VLOOKUP($B$2,'Race Info'!$A$2:$G$20, 4)</f>
        <v>2</v>
      </c>
      <c r="F4" s="8">
        <v>1.0</v>
      </c>
      <c r="G4" s="11"/>
      <c r="H4" s="7">
        <f t="shared" si="1"/>
        <v>1</v>
      </c>
      <c r="I4" s="1"/>
      <c r="J4" s="9" t="s">
        <v>11</v>
      </c>
      <c r="K4" s="10">
        <v>360.0</v>
      </c>
      <c r="L4" s="8">
        <v>375.0</v>
      </c>
      <c r="M4" s="7" t="str">
        <f t="shared" si="2"/>
        <v>#NAME?</v>
      </c>
      <c r="N4" s="1"/>
      <c r="O4" s="1"/>
      <c r="P4" s="1"/>
      <c r="Q4" s="1"/>
    </row>
    <row r="5">
      <c r="A5" s="2"/>
      <c r="B5" s="1"/>
      <c r="C5" s="1"/>
      <c r="D5" s="5" t="s">
        <v>12</v>
      </c>
      <c r="E5" s="7">
        <f>VLOOKUP($B$2,'Race Info'!$A$2:$G$20, 5)</f>
        <v>-1</v>
      </c>
      <c r="F5" s="8">
        <v>0.0</v>
      </c>
      <c r="G5" s="11"/>
      <c r="H5" s="7">
        <f t="shared" si="1"/>
        <v>-1</v>
      </c>
      <c r="I5" s="1"/>
      <c r="J5" s="9" t="s">
        <v>12</v>
      </c>
      <c r="K5" s="10">
        <v>290.0</v>
      </c>
      <c r="L5" s="8">
        <v>300.0</v>
      </c>
      <c r="M5" s="7" t="str">
        <f t="shared" si="2"/>
        <v>#NAME?</v>
      </c>
      <c r="N5" s="1"/>
      <c r="O5" s="1"/>
      <c r="P5" s="1"/>
      <c r="Q5" s="1"/>
    </row>
    <row r="6">
      <c r="A6" s="2"/>
      <c r="B6" s="1"/>
      <c r="C6" s="1"/>
      <c r="D6" s="5" t="s">
        <v>13</v>
      </c>
      <c r="E6" s="7">
        <f>VLOOKUP($B$2,'Race Info'!$A$2:$G$20, 6)</f>
        <v>-1</v>
      </c>
      <c r="F6" s="8">
        <v>1.0</v>
      </c>
      <c r="G6" s="8">
        <v>1.0</v>
      </c>
      <c r="H6" s="7">
        <f t="shared" si="1"/>
        <v>-3</v>
      </c>
      <c r="I6" s="1"/>
      <c r="J6" s="9" t="s">
        <v>13</v>
      </c>
      <c r="K6" s="10">
        <v>250.0</v>
      </c>
      <c r="L6" s="8">
        <v>300.0</v>
      </c>
      <c r="M6" s="7" t="str">
        <f t="shared" si="2"/>
        <v>#NAME?</v>
      </c>
      <c r="N6" s="1"/>
      <c r="O6" s="1"/>
      <c r="P6" s="1"/>
      <c r="Q6" s="1"/>
    </row>
    <row r="7">
      <c r="A7" s="2"/>
      <c r="B7" s="1"/>
      <c r="C7" s="1"/>
      <c r="D7" s="5" t="s">
        <v>14</v>
      </c>
      <c r="E7" s="7">
        <f>VLOOKUP($B$2,'Race Info'!$A$2:$G$20, 7)</f>
        <v>0</v>
      </c>
      <c r="F7" s="8">
        <v>1.0</v>
      </c>
      <c r="G7" s="8">
        <v>0.0</v>
      </c>
      <c r="H7" s="7">
        <f t="shared" si="1"/>
        <v>-1</v>
      </c>
      <c r="I7" s="1"/>
      <c r="J7" s="9" t="s">
        <v>14</v>
      </c>
      <c r="K7" s="10">
        <v>390.0</v>
      </c>
      <c r="L7" s="8">
        <v>390.0</v>
      </c>
      <c r="M7" s="7" t="str">
        <f t="shared" si="2"/>
        <v>#NAME?</v>
      </c>
      <c r="N7" s="1"/>
      <c r="O7" s="1"/>
      <c r="P7" s="1"/>
      <c r="Q7" s="1"/>
    </row>
    <row r="8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>
      <c r="A9" s="1"/>
      <c r="B9" s="1"/>
      <c r="C9" s="1"/>
      <c r="D9" s="1"/>
      <c r="E9" s="1"/>
      <c r="F9" s="1"/>
      <c r="G9" s="1"/>
      <c r="H9" s="1"/>
      <c r="I9" s="1"/>
      <c r="J9" s="12" t="s">
        <v>15</v>
      </c>
      <c r="K9" s="7">
        <f t="shared" ref="K9:L9" si="3">SUM(K2:K7)</f>
        <v>1747</v>
      </c>
      <c r="L9" s="7">
        <f t="shared" si="3"/>
        <v>1841</v>
      </c>
      <c r="M9" s="1"/>
      <c r="N9" s="1"/>
      <c r="O9" s="1"/>
      <c r="P9" s="1"/>
      <c r="Q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2" t="s">
        <v>16</v>
      </c>
      <c r="M10" s="7" t="str">
        <f>SUM(M2:M7)</f>
        <v>#NAME?</v>
      </c>
      <c r="N10" s="1"/>
      <c r="O10" s="1"/>
      <c r="P10" s="1"/>
      <c r="Q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3"/>
      <c r="K13" s="4" t="s">
        <v>17</v>
      </c>
      <c r="L13" s="4" t="s">
        <v>18</v>
      </c>
      <c r="M13" s="4" t="s">
        <v>6</v>
      </c>
      <c r="N13" s="1"/>
      <c r="O13" s="1"/>
      <c r="P13" s="1"/>
      <c r="Q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9" t="s">
        <v>9</v>
      </c>
      <c r="K14" s="7">
        <f>VLOOKUP($B$2,'Race Info'!$A$2:$M$20, 8)</f>
        <v>14</v>
      </c>
      <c r="L14" s="8">
        <v>395.0</v>
      </c>
      <c r="M14" s="7" t="str">
        <f t="shared" ref="M14:M19" si="4">calculatetrains(K14, L14, $H2)</f>
        <v>#NAME?</v>
      </c>
      <c r="N14" s="1"/>
      <c r="O14" s="1"/>
      <c r="P14" s="1"/>
      <c r="Q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9" t="s">
        <v>10</v>
      </c>
      <c r="K15" s="7">
        <f>VLOOKUP($B$2,'Race Info'!$A$2:$M$20, 9)</f>
        <v>11</v>
      </c>
      <c r="L15" s="8">
        <v>100.0</v>
      </c>
      <c r="M15" s="7" t="str">
        <f t="shared" si="4"/>
        <v>#NAME?</v>
      </c>
      <c r="N15" s="1"/>
      <c r="O15" s="1"/>
      <c r="P15" s="1"/>
      <c r="Q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9" t="s">
        <v>11</v>
      </c>
      <c r="K16" s="7">
        <f>VLOOKUP($B$2,'Race Info'!$A$2:$M$20, 10)</f>
        <v>13</v>
      </c>
      <c r="L16" s="8">
        <v>100.0</v>
      </c>
      <c r="M16" s="7" t="str">
        <f t="shared" si="4"/>
        <v>#NAME?</v>
      </c>
      <c r="N16" s="1"/>
      <c r="O16" s="1"/>
      <c r="P16" s="1"/>
      <c r="Q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9" t="s">
        <v>12</v>
      </c>
      <c r="K17" s="7">
        <f>VLOOKUP($B$2,'Race Info'!$A$2:$M$20, 11)</f>
        <v>13</v>
      </c>
      <c r="L17" s="8">
        <v>395.0</v>
      </c>
      <c r="M17" s="7" t="str">
        <f t="shared" si="4"/>
        <v>#NAME?</v>
      </c>
      <c r="N17" s="1"/>
      <c r="O17" s="1"/>
      <c r="P17" s="1"/>
      <c r="Q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9" t="s">
        <v>13</v>
      </c>
      <c r="K18" s="7">
        <f>VLOOKUP($B$2,'Race Info'!$A$2:$M$20, 12)</f>
        <v>15</v>
      </c>
      <c r="L18" s="8">
        <v>395.0</v>
      </c>
      <c r="M18" s="7" t="str">
        <f t="shared" si="4"/>
        <v>#NAME?</v>
      </c>
      <c r="N18" s="1"/>
      <c r="O18" s="1"/>
      <c r="P18" s="1"/>
      <c r="Q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9" t="s">
        <v>14</v>
      </c>
      <c r="K19" s="7">
        <f>VLOOKUP($B$2,'Race Info'!$A$2:$M$20, 13)</f>
        <v>13</v>
      </c>
      <c r="L19" s="8">
        <v>395.0</v>
      </c>
      <c r="M19" s="7" t="str">
        <f t="shared" si="4"/>
        <v>#NAME?</v>
      </c>
      <c r="N19" s="1"/>
      <c r="O19" s="1"/>
      <c r="P19" s="1"/>
      <c r="Q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2" t="s">
        <v>15</v>
      </c>
      <c r="K21" s="7">
        <f t="shared" ref="K21:L21" si="5">SUM(K14:K19)</f>
        <v>79</v>
      </c>
      <c r="L21" s="7">
        <f t="shared" si="5"/>
        <v>1780</v>
      </c>
      <c r="M21" s="1"/>
      <c r="N21" s="1"/>
      <c r="O21" s="1"/>
      <c r="P21" s="1"/>
      <c r="Q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2" t="s">
        <v>16</v>
      </c>
      <c r="M22" s="7" t="str">
        <f>SUM(M14:M19)</f>
        <v>#NAME?</v>
      </c>
      <c r="N22" s="1"/>
      <c r="O22" s="1"/>
      <c r="P22" s="1"/>
      <c r="Q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</sheetData>
  <mergeCells count="2">
    <mergeCell ref="J10:L10"/>
    <mergeCell ref="J22:L22"/>
  </mergeCells>
  <dataValidations>
    <dataValidation type="list" allowBlank="1" showErrorMessage="1" sqref="B2">
      <formula1>'Race Info'!$A$2:$A$20</formula1>
    </dataValidation>
    <dataValidation type="list" allowBlank="1" showErrorMessage="1" sqref="G2:G7">
      <formula1>"0,1"</formula1>
    </dataValidation>
    <dataValidation type="list" allowBlank="1" showErrorMessage="1" sqref="F2:F7">
      <formula1>"0,1,2"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7</v>
      </c>
      <c r="B1" s="14" t="s">
        <v>19</v>
      </c>
      <c r="C1" s="14" t="s">
        <v>20</v>
      </c>
      <c r="D1" s="14" t="s">
        <v>21</v>
      </c>
      <c r="E1" s="14" t="s">
        <v>22</v>
      </c>
      <c r="F1" s="14" t="s">
        <v>23</v>
      </c>
      <c r="G1" s="14" t="s">
        <v>14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24</v>
      </c>
      <c r="B2" s="16">
        <v>0.0</v>
      </c>
      <c r="C2" s="16">
        <v>1.0</v>
      </c>
      <c r="D2" s="16">
        <v>-1.0</v>
      </c>
      <c r="E2" s="16">
        <v>1.0</v>
      </c>
      <c r="F2" s="16">
        <v>-1.0</v>
      </c>
      <c r="G2" s="16">
        <v>0.0</v>
      </c>
      <c r="H2" s="16">
        <v>14.0</v>
      </c>
      <c r="I2" s="16">
        <v>13.0</v>
      </c>
      <c r="J2" s="16">
        <v>14.0</v>
      </c>
      <c r="K2" s="16">
        <v>11.0</v>
      </c>
      <c r="L2" s="16">
        <v>13.0</v>
      </c>
      <c r="M2" s="16">
        <v>14.0</v>
      </c>
      <c r="O2">
        <f t="shared" ref="O2:O20" si="1">SUM(H2:M2)</f>
        <v>79</v>
      </c>
    </row>
    <row r="3">
      <c r="A3" s="16" t="s">
        <v>25</v>
      </c>
      <c r="B3" s="16">
        <v>1.0</v>
      </c>
      <c r="C3" s="16">
        <v>0.0</v>
      </c>
      <c r="D3" s="16">
        <v>-1.0</v>
      </c>
      <c r="E3" s="16">
        <v>-1.0</v>
      </c>
      <c r="F3" s="16">
        <v>1.0</v>
      </c>
      <c r="G3" s="16">
        <v>0.0</v>
      </c>
      <c r="H3" s="16">
        <v>12.0</v>
      </c>
      <c r="I3" s="16">
        <v>14.0</v>
      </c>
      <c r="J3" s="16">
        <v>13.0</v>
      </c>
      <c r="K3" s="16">
        <v>14.0</v>
      </c>
      <c r="L3" s="16">
        <v>12.0</v>
      </c>
      <c r="M3" s="16">
        <v>13.0</v>
      </c>
      <c r="O3">
        <f t="shared" si="1"/>
        <v>78</v>
      </c>
    </row>
    <row r="4">
      <c r="A4" s="16" t="s">
        <v>26</v>
      </c>
      <c r="B4" s="16">
        <v>0.0</v>
      </c>
      <c r="C4" s="16">
        <v>1.0</v>
      </c>
      <c r="D4" s="16">
        <v>-1.0</v>
      </c>
      <c r="E4" s="16">
        <v>1.0</v>
      </c>
      <c r="F4" s="16">
        <v>-1.0</v>
      </c>
      <c r="G4" s="16">
        <v>-1.0</v>
      </c>
      <c r="H4" s="16">
        <v>11.0</v>
      </c>
      <c r="I4" s="16">
        <v>15.0</v>
      </c>
      <c r="J4" s="16">
        <v>12.0</v>
      </c>
      <c r="K4" s="16">
        <v>14.0</v>
      </c>
      <c r="L4" s="16">
        <v>15.0</v>
      </c>
      <c r="M4" s="16">
        <v>19.0</v>
      </c>
      <c r="O4">
        <f t="shared" si="1"/>
        <v>86</v>
      </c>
    </row>
    <row r="5">
      <c r="A5" s="16" t="s">
        <v>27</v>
      </c>
      <c r="B5" s="16">
        <v>-1.0</v>
      </c>
      <c r="C5" s="16">
        <v>0.0</v>
      </c>
      <c r="D5" s="16">
        <v>-1.0</v>
      </c>
      <c r="E5" s="16">
        <v>2.0</v>
      </c>
      <c r="F5" s="16">
        <v>0.0</v>
      </c>
      <c r="G5" s="16">
        <v>0.0</v>
      </c>
      <c r="H5" s="16">
        <v>13.0</v>
      </c>
      <c r="I5" s="16">
        <v>13.0</v>
      </c>
      <c r="J5" s="16">
        <v>13.0</v>
      </c>
      <c r="K5" s="16">
        <v>13.0</v>
      </c>
      <c r="L5" s="16">
        <v>14.0</v>
      </c>
      <c r="M5" s="16">
        <v>12.0</v>
      </c>
      <c r="O5">
        <f t="shared" si="1"/>
        <v>78</v>
      </c>
    </row>
    <row r="6">
      <c r="A6" s="16" t="s">
        <v>28</v>
      </c>
      <c r="B6" s="16">
        <v>0.0</v>
      </c>
      <c r="C6" s="16">
        <v>-1.0</v>
      </c>
      <c r="D6" s="16">
        <v>-1.0</v>
      </c>
      <c r="E6" s="16">
        <v>0.0</v>
      </c>
      <c r="F6" s="16">
        <v>0.0</v>
      </c>
      <c r="G6" s="16">
        <v>1.0</v>
      </c>
      <c r="H6" s="16">
        <v>11.0</v>
      </c>
      <c r="I6" s="16">
        <v>15.0</v>
      </c>
      <c r="J6" s="16">
        <v>15.0</v>
      </c>
      <c r="K6" s="16">
        <v>12.0</v>
      </c>
      <c r="L6" s="16">
        <v>12.0</v>
      </c>
      <c r="M6" s="16">
        <v>11.0</v>
      </c>
      <c r="O6">
        <f t="shared" si="1"/>
        <v>76</v>
      </c>
    </row>
    <row r="7">
      <c r="A7" s="16" t="s">
        <v>29</v>
      </c>
      <c r="B7" s="16">
        <v>1.0</v>
      </c>
      <c r="C7" s="16">
        <v>-1.0</v>
      </c>
      <c r="D7" s="16">
        <v>-1.0</v>
      </c>
      <c r="E7" s="16">
        <v>0.0</v>
      </c>
      <c r="F7" s="16">
        <v>1.0</v>
      </c>
      <c r="G7" s="16">
        <v>0.0</v>
      </c>
      <c r="H7" s="16">
        <v>13.0</v>
      </c>
      <c r="I7" s="16">
        <v>13.0</v>
      </c>
      <c r="J7" s="16">
        <v>13.0</v>
      </c>
      <c r="K7" s="16">
        <v>14.0</v>
      </c>
      <c r="L7" s="16">
        <v>13.0</v>
      </c>
      <c r="M7" s="16">
        <v>14.0</v>
      </c>
      <c r="O7">
        <f t="shared" si="1"/>
        <v>80</v>
      </c>
    </row>
    <row r="8">
      <c r="A8" s="16" t="s">
        <v>30</v>
      </c>
      <c r="B8" s="16">
        <v>-1.0</v>
      </c>
      <c r="C8" s="16">
        <v>1.0</v>
      </c>
      <c r="D8" s="16">
        <v>1.0</v>
      </c>
      <c r="E8" s="16">
        <v>0.0</v>
      </c>
      <c r="F8" s="16">
        <v>-1.0</v>
      </c>
      <c r="G8" s="16">
        <v>0.0</v>
      </c>
      <c r="H8" s="16">
        <v>16.0</v>
      </c>
      <c r="I8" s="16">
        <v>11.0</v>
      </c>
      <c r="J8" s="16">
        <v>12.0</v>
      </c>
      <c r="K8" s="16">
        <v>12.0</v>
      </c>
      <c r="L8" s="16">
        <v>14.0</v>
      </c>
      <c r="M8" s="16">
        <v>10.0</v>
      </c>
      <c r="O8">
        <f t="shared" si="1"/>
        <v>75</v>
      </c>
    </row>
    <row r="9">
      <c r="A9" s="16" t="s">
        <v>31</v>
      </c>
      <c r="B9" s="16">
        <v>0.0</v>
      </c>
      <c r="C9" s="16">
        <v>-1.0</v>
      </c>
      <c r="D9" s="16">
        <v>1.0</v>
      </c>
      <c r="E9" s="16">
        <v>-1.0</v>
      </c>
      <c r="F9" s="16">
        <v>1.0</v>
      </c>
      <c r="G9" s="16">
        <v>0.0</v>
      </c>
      <c r="H9" s="16">
        <v>13.0</v>
      </c>
      <c r="I9" s="16">
        <v>14.0</v>
      </c>
      <c r="J9" s="16">
        <v>13.0</v>
      </c>
      <c r="K9" s="16">
        <v>14.0</v>
      </c>
      <c r="L9" s="16">
        <v>13.0</v>
      </c>
      <c r="M9" s="16">
        <v>15.0</v>
      </c>
      <c r="O9">
        <f t="shared" si="1"/>
        <v>82</v>
      </c>
    </row>
    <row r="10">
      <c r="A10" s="16" t="s">
        <v>32</v>
      </c>
      <c r="B10" s="16">
        <v>1.0</v>
      </c>
      <c r="C10" s="16">
        <v>1.0</v>
      </c>
      <c r="D10" s="16">
        <v>0.0</v>
      </c>
      <c r="E10" s="16">
        <v>-1.0</v>
      </c>
      <c r="F10" s="16">
        <v>0.0</v>
      </c>
      <c r="G10" s="16">
        <v>-1.0</v>
      </c>
      <c r="H10" s="16">
        <v>12.0</v>
      </c>
      <c r="I10" s="16">
        <v>13.0</v>
      </c>
      <c r="J10" s="16">
        <v>14.0</v>
      </c>
      <c r="K10" s="16">
        <v>14.0</v>
      </c>
      <c r="L10" s="16">
        <v>14.0</v>
      </c>
      <c r="M10" s="16">
        <v>17.0</v>
      </c>
      <c r="O10">
        <f t="shared" si="1"/>
        <v>84</v>
      </c>
    </row>
    <row r="11">
      <c r="A11" s="16" t="s">
        <v>33</v>
      </c>
      <c r="B11" s="16">
        <v>0.0</v>
      </c>
      <c r="C11" s="16">
        <v>0.0</v>
      </c>
      <c r="D11" s="16">
        <v>0.0</v>
      </c>
      <c r="E11" s="16">
        <v>0.0</v>
      </c>
      <c r="F11" s="16">
        <v>0.0</v>
      </c>
      <c r="G11" s="16">
        <v>0.0</v>
      </c>
      <c r="H11" s="16">
        <v>13.0</v>
      </c>
      <c r="I11" s="16">
        <v>13.0</v>
      </c>
      <c r="J11" s="16">
        <v>13.0</v>
      </c>
      <c r="K11" s="16">
        <v>13.0</v>
      </c>
      <c r="L11" s="16">
        <v>13.0</v>
      </c>
      <c r="M11" s="16">
        <v>13.0</v>
      </c>
      <c r="O11">
        <f t="shared" si="1"/>
        <v>78</v>
      </c>
    </row>
    <row r="12">
      <c r="A12" s="16" t="s">
        <v>34</v>
      </c>
      <c r="B12" s="16">
        <v>-1.0</v>
      </c>
      <c r="C12" s="16">
        <v>0.0</v>
      </c>
      <c r="D12" s="16">
        <v>-1.0</v>
      </c>
      <c r="E12" s="16">
        <v>1.0</v>
      </c>
      <c r="F12" s="16">
        <v>0.0</v>
      </c>
      <c r="G12" s="16">
        <v>1.0</v>
      </c>
      <c r="H12" s="16">
        <v>14.0</v>
      </c>
      <c r="I12" s="16">
        <v>13.0</v>
      </c>
      <c r="J12" s="16">
        <v>13.0</v>
      </c>
      <c r="K12" s="16">
        <v>11.0</v>
      </c>
      <c r="L12" s="16">
        <v>14.0</v>
      </c>
      <c r="M12" s="16">
        <v>10.0</v>
      </c>
      <c r="O12">
        <f t="shared" si="1"/>
        <v>75</v>
      </c>
    </row>
    <row r="13">
      <c r="A13" s="16" t="s">
        <v>35</v>
      </c>
      <c r="B13" s="16">
        <v>1.0</v>
      </c>
      <c r="C13" s="16">
        <v>-1.0</v>
      </c>
      <c r="D13" s="16">
        <v>1.0</v>
      </c>
      <c r="E13" s="16">
        <v>-1.0</v>
      </c>
      <c r="F13" s="16">
        <v>1.0</v>
      </c>
      <c r="G13" s="16">
        <v>-1.0</v>
      </c>
      <c r="H13" s="16">
        <v>11.0</v>
      </c>
      <c r="I13" s="16">
        <v>12.0</v>
      </c>
      <c r="J13" s="16">
        <v>12.0</v>
      </c>
      <c r="K13" s="16">
        <v>15.0</v>
      </c>
      <c r="L13" s="16">
        <v>13.0</v>
      </c>
      <c r="M13" s="16">
        <v>19.0</v>
      </c>
      <c r="O13">
        <f t="shared" si="1"/>
        <v>82</v>
      </c>
    </row>
    <row r="14">
      <c r="A14" s="16" t="s">
        <v>36</v>
      </c>
      <c r="B14" s="16">
        <v>0.0</v>
      </c>
      <c r="C14" s="16">
        <v>-1.0</v>
      </c>
      <c r="D14" s="16">
        <v>0.0</v>
      </c>
      <c r="E14" s="16">
        <v>1.0</v>
      </c>
      <c r="F14" s="16">
        <v>-1.0</v>
      </c>
      <c r="G14" s="16">
        <v>0.0</v>
      </c>
      <c r="H14" s="16">
        <v>14.0</v>
      </c>
      <c r="I14" s="16">
        <v>14.0</v>
      </c>
      <c r="J14" s="16">
        <v>13.0</v>
      </c>
      <c r="K14" s="16">
        <v>10.0</v>
      </c>
      <c r="L14" s="16">
        <v>15.0</v>
      </c>
      <c r="M14" s="16">
        <v>12.0</v>
      </c>
      <c r="O14">
        <f t="shared" si="1"/>
        <v>78</v>
      </c>
    </row>
    <row r="15">
      <c r="A15" s="16" t="s">
        <v>37</v>
      </c>
      <c r="B15" s="16">
        <v>1.0</v>
      </c>
      <c r="C15" s="16">
        <v>0.0</v>
      </c>
      <c r="D15" s="16">
        <v>-1.0</v>
      </c>
      <c r="E15" s="16">
        <v>0.0</v>
      </c>
      <c r="F15" s="16">
        <v>1.0</v>
      </c>
      <c r="G15" s="16">
        <v>-1.0</v>
      </c>
      <c r="H15" s="16">
        <v>10.0</v>
      </c>
      <c r="I15" s="16">
        <v>15.0</v>
      </c>
      <c r="J15" s="16">
        <v>16.0</v>
      </c>
      <c r="K15" s="16">
        <v>14.0</v>
      </c>
      <c r="L15" s="16">
        <v>12.0</v>
      </c>
      <c r="M15" s="16">
        <v>17.0</v>
      </c>
      <c r="O15">
        <f t="shared" si="1"/>
        <v>84</v>
      </c>
    </row>
    <row r="16">
      <c r="A16" s="16" t="s">
        <v>38</v>
      </c>
      <c r="B16" s="16">
        <v>1.0</v>
      </c>
      <c r="C16" s="16">
        <v>-1.0</v>
      </c>
      <c r="D16" s="16">
        <v>1.0</v>
      </c>
      <c r="E16" s="16">
        <v>-1.0</v>
      </c>
      <c r="F16" s="16">
        <v>1.0</v>
      </c>
      <c r="G16" s="16">
        <v>-1.0</v>
      </c>
      <c r="H16" s="16">
        <v>10.0</v>
      </c>
      <c r="I16" s="16">
        <v>14.0</v>
      </c>
      <c r="J16" s="16">
        <v>15.0</v>
      </c>
      <c r="K16" s="16">
        <v>15.0</v>
      </c>
      <c r="L16" s="16">
        <v>11.0</v>
      </c>
      <c r="M16" s="16">
        <v>17.0</v>
      </c>
      <c r="O16">
        <f t="shared" si="1"/>
        <v>82</v>
      </c>
    </row>
    <row r="17">
      <c r="A17" s="16" t="s">
        <v>39</v>
      </c>
      <c r="B17" s="16">
        <v>-1.0</v>
      </c>
      <c r="C17" s="16">
        <v>1.0</v>
      </c>
      <c r="D17" s="16">
        <v>1.0</v>
      </c>
      <c r="E17" s="16">
        <v>-1.0</v>
      </c>
      <c r="F17" s="16">
        <v>0.0</v>
      </c>
      <c r="G17" s="16">
        <v>0.0</v>
      </c>
      <c r="H17" s="16">
        <v>15.0</v>
      </c>
      <c r="I17" s="16">
        <v>11.0</v>
      </c>
      <c r="J17" s="16">
        <v>11.0</v>
      </c>
      <c r="K17" s="16">
        <v>14.0</v>
      </c>
      <c r="L17" s="16">
        <v>15.0</v>
      </c>
      <c r="M17" s="16">
        <v>14.0</v>
      </c>
      <c r="O17">
        <f t="shared" si="1"/>
        <v>80</v>
      </c>
    </row>
    <row r="18">
      <c r="A18" s="16" t="s">
        <v>40</v>
      </c>
      <c r="B18" s="16">
        <v>-1.0</v>
      </c>
      <c r="C18" s="16">
        <v>0.0</v>
      </c>
      <c r="D18" s="16">
        <v>1.0</v>
      </c>
      <c r="E18" s="16">
        <v>1.0</v>
      </c>
      <c r="F18" s="16">
        <v>-1.0</v>
      </c>
      <c r="G18" s="16">
        <v>0.0</v>
      </c>
      <c r="H18" s="16">
        <v>15.0</v>
      </c>
      <c r="I18" s="16">
        <v>11.0</v>
      </c>
      <c r="J18" s="16">
        <v>11.0</v>
      </c>
      <c r="K18" s="16">
        <v>13.0</v>
      </c>
      <c r="L18" s="16">
        <v>15.0</v>
      </c>
      <c r="M18" s="16">
        <v>12.0</v>
      </c>
      <c r="O18">
        <f t="shared" si="1"/>
        <v>77</v>
      </c>
    </row>
    <row r="19">
      <c r="A19" s="16" t="s">
        <v>41</v>
      </c>
      <c r="B19" s="16">
        <v>-1.0</v>
      </c>
      <c r="C19" s="16">
        <v>-1.0</v>
      </c>
      <c r="D19" s="16">
        <v>1.0</v>
      </c>
      <c r="E19" s="16">
        <v>0.0</v>
      </c>
      <c r="F19" s="16">
        <v>0.0</v>
      </c>
      <c r="G19" s="16">
        <v>1.0</v>
      </c>
      <c r="H19" s="16">
        <v>13.0</v>
      </c>
      <c r="I19" s="16">
        <v>11.0</v>
      </c>
      <c r="J19" s="16">
        <v>11.0</v>
      </c>
      <c r="K19" s="16">
        <v>12.0</v>
      </c>
      <c r="L19" s="16">
        <v>11.0</v>
      </c>
      <c r="M19" s="16">
        <v>15.0</v>
      </c>
      <c r="O19">
        <f t="shared" si="1"/>
        <v>73</v>
      </c>
    </row>
    <row r="20">
      <c r="A20" s="16" t="s">
        <v>8</v>
      </c>
      <c r="B20" s="16">
        <v>0.0</v>
      </c>
      <c r="C20" s="16">
        <v>1.0</v>
      </c>
      <c r="D20" s="16">
        <v>2.0</v>
      </c>
      <c r="E20" s="16">
        <v>-1.0</v>
      </c>
      <c r="F20" s="16">
        <v>-1.0</v>
      </c>
      <c r="G20" s="16">
        <v>0.0</v>
      </c>
      <c r="H20" s="16">
        <v>14.0</v>
      </c>
      <c r="I20" s="16">
        <v>11.0</v>
      </c>
      <c r="J20" s="16">
        <v>13.0</v>
      </c>
      <c r="K20" s="16">
        <v>13.0</v>
      </c>
      <c r="L20" s="16">
        <v>15.0</v>
      </c>
      <c r="M20" s="16">
        <v>13.0</v>
      </c>
      <c r="O20">
        <f t="shared" si="1"/>
        <v>79</v>
      </c>
    </row>
  </sheetData>
  <drawing r:id="rId1"/>
</worksheet>
</file>