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7310" activeTab="3"/>
  </bookViews>
  <sheets>
    <sheet name="Sheet5" sheetId="5" r:id="rId1"/>
    <sheet name="EmployeeData" sheetId="1" r:id="rId2"/>
    <sheet name="Pivot Table" sheetId="7" r:id="rId3"/>
    <sheet name="Visualization" sheetId="4" r:id="rId4"/>
    <sheet name="Job Title" sheetId="2" r:id="rId5"/>
  </sheets>
  <definedNames>
    <definedName name="_xlnm._FilterDatabase" localSheetId="1" hidden="1">EmployeeData!$A$1:$P$11</definedName>
    <definedName name="Slicer_Classification">#N/A</definedName>
    <definedName name="Slicer_Department">#N/A</definedName>
    <definedName name="Slicer_Gender">#N/A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2" i="1"/>
  <c r="P8" i="1"/>
  <c r="G3" i="1"/>
  <c r="G4" i="1"/>
  <c r="G5" i="1"/>
  <c r="G6" i="1"/>
  <c r="G7" i="1"/>
  <c r="G8" i="1"/>
  <c r="G9" i="1"/>
  <c r="G10" i="1"/>
  <c r="G11" i="1"/>
  <c r="G2" i="1"/>
  <c r="N3" i="1"/>
  <c r="N4" i="1"/>
  <c r="N5" i="1"/>
  <c r="N6" i="1"/>
  <c r="N7" i="1"/>
  <c r="N8" i="1"/>
  <c r="N9" i="1"/>
  <c r="N10" i="1"/>
  <c r="N11" i="1"/>
  <c r="N2" i="1"/>
  <c r="L3" i="1" l="1"/>
  <c r="L4" i="1"/>
  <c r="L5" i="1"/>
  <c r="L6" i="1"/>
  <c r="L7" i="1"/>
  <c r="L8" i="1"/>
  <c r="L9" i="1"/>
  <c r="L10" i="1"/>
  <c r="L11" i="1"/>
  <c r="L2" i="1"/>
  <c r="K3" i="1"/>
  <c r="K4" i="1"/>
  <c r="K5" i="1"/>
  <c r="K6" i="1"/>
  <c r="K7" i="1"/>
  <c r="K8" i="1"/>
  <c r="K9" i="1"/>
  <c r="K10" i="1"/>
  <c r="K11" i="1"/>
  <c r="K2" i="1"/>
  <c r="S3" i="1"/>
  <c r="S4" i="1"/>
  <c r="S5" i="1"/>
  <c r="S2" i="1"/>
  <c r="O2" i="1"/>
  <c r="P2" i="1"/>
  <c r="J9" i="1" s="1"/>
  <c r="P5" i="1"/>
  <c r="O5" i="1"/>
  <c r="J2" i="1" l="1"/>
  <c r="J10" i="1"/>
  <c r="J6" i="1"/>
  <c r="J7" i="1"/>
  <c r="J3" i="1"/>
  <c r="J11" i="1"/>
  <c r="J4" i="1"/>
  <c r="J8" i="1"/>
  <c r="J5" i="1"/>
</calcChain>
</file>

<file path=xl/sharedStrings.xml><?xml version="1.0" encoding="utf-8"?>
<sst xmlns="http://schemas.openxmlformats.org/spreadsheetml/2006/main" count="132" uniqueCount="76">
  <si>
    <t>Employee ID</t>
  </si>
  <si>
    <t>Name</t>
  </si>
  <si>
    <t>Department</t>
  </si>
  <si>
    <t>Gender</t>
  </si>
  <si>
    <t>Salary ($)</t>
  </si>
  <si>
    <t>Hire Date</t>
  </si>
  <si>
    <t>Performance Rating</t>
  </si>
  <si>
    <t>Bonus (%)</t>
  </si>
  <si>
    <t>E001</t>
  </si>
  <si>
    <t>E002</t>
  </si>
  <si>
    <t>E003</t>
  </si>
  <si>
    <t>E004</t>
  </si>
  <si>
    <t>E005</t>
  </si>
  <si>
    <t>E006</t>
  </si>
  <si>
    <t>E007</t>
  </si>
  <si>
    <t>E008</t>
  </si>
  <si>
    <t>E009</t>
  </si>
  <si>
    <t>E010</t>
  </si>
  <si>
    <t>Alice Johnson</t>
  </si>
  <si>
    <t>Bob Smith</t>
  </si>
  <si>
    <t>Carol Davis</t>
  </si>
  <si>
    <t>David Wilson</t>
  </si>
  <si>
    <t>Emma Brown</t>
  </si>
  <si>
    <t>Frank Taylor</t>
  </si>
  <si>
    <t>Grace Lee</t>
  </si>
  <si>
    <t>Henry Martin</t>
  </si>
  <si>
    <t>Irene Clark</t>
  </si>
  <si>
    <t>Jack Young</t>
  </si>
  <si>
    <t>IT</t>
  </si>
  <si>
    <t>HR</t>
  </si>
  <si>
    <t>Marketing</t>
  </si>
  <si>
    <t>Sales</t>
  </si>
  <si>
    <t>Female</t>
  </si>
  <si>
    <t>Male</t>
  </si>
  <si>
    <t>2020-03-15</t>
  </si>
  <si>
    <t>2019-07-12</t>
  </si>
  <si>
    <t>2021-01-20</t>
  </si>
  <si>
    <t>2018-11-30</t>
  </si>
  <si>
    <t>2022-06-10</t>
  </si>
  <si>
    <t>2020-10-05</t>
  </si>
  <si>
    <t>2017-09-25</t>
  </si>
  <si>
    <t>2023-01-14</t>
  </si>
  <si>
    <t>2019-04-18</t>
  </si>
  <si>
    <t>2021-03-08</t>
  </si>
  <si>
    <t>Software Engineer</t>
  </si>
  <si>
    <t>HR Manager</t>
  </si>
  <si>
    <t>Marketing Analyst</t>
  </si>
  <si>
    <t>IT Manager</t>
  </si>
  <si>
    <t>Sales Associate</t>
  </si>
  <si>
    <t>Marketing Lead</t>
  </si>
  <si>
    <t>HR Associate</t>
  </si>
  <si>
    <t>Sales Executive</t>
  </si>
  <si>
    <t>Systems Analyst</t>
  </si>
  <si>
    <t>EmployeeID</t>
  </si>
  <si>
    <t>Job Title</t>
  </si>
  <si>
    <t>Total Employees</t>
  </si>
  <si>
    <t>Average Salary</t>
  </si>
  <si>
    <t>Highest Salary</t>
  </si>
  <si>
    <t>Lowest Salary</t>
  </si>
  <si>
    <t>Employees</t>
  </si>
  <si>
    <t>Classification</t>
  </si>
  <si>
    <t>Bonus Eligibility</t>
  </si>
  <si>
    <t>Performance</t>
  </si>
  <si>
    <t>Row Labels</t>
  </si>
  <si>
    <t>Grand Total</t>
  </si>
  <si>
    <t>Count of Employee ID</t>
  </si>
  <si>
    <t>Visualization</t>
  </si>
  <si>
    <t>Exellent</t>
  </si>
  <si>
    <t>Good</t>
  </si>
  <si>
    <t>Needs Improvement</t>
  </si>
  <si>
    <t>Average of Salary ($)</t>
  </si>
  <si>
    <t>Annual Compensation</t>
  </si>
  <si>
    <t>Formated HD</t>
  </si>
  <si>
    <t>(All)</t>
  </si>
  <si>
    <t>Total Bonus</t>
  </si>
  <si>
    <t>Sum of Total Bonus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</si>
</sst>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1" fillId="0" borderId="0" xfId="0" applyFont="1" applyAlignment="1">
      <alignment horizontal="center"/>
    </xf>
    <xf numFmtId="0" fontId="1" fillId="0" borderId="0" xfId="0"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Border="1"/>
    <xf numFmtId="0" fontId="1" fillId="0" borderId="1" xfId="0" applyFont="1" applyBorder="1" applyAlignment="1">
      <alignment horizontal="center"/>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1" fillId="0" borderId="2" xfId="0" applyFont="1" applyBorder="1" applyAlignment="1">
      <alignment horizontal="center"/>
    </xf>
    <xf numFmtId="0" fontId="1" fillId="0" borderId="3" xfId="0" applyFont="1" applyBorder="1" applyAlignment="1">
      <alignment horizontal="center"/>
    </xf>
    <xf numFmtId="0" fontId="2" fillId="3" borderId="2" xfId="0" applyFont="1"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Employees By Department</a:t>
            </a:r>
            <a:endParaRPr lang="en-US"/>
          </a:p>
        </c:rich>
      </c:tx>
      <c:layout>
        <c:manualLayout>
          <c:xMode val="edge"/>
          <c:yMode val="edge"/>
          <c:x val="0.18381933508311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999257953807624"/>
          <c:y val="0.19035421992741852"/>
          <c:w val="0.64644858603948063"/>
          <c:h val="0.66335752135504511"/>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HR</c:v>
                </c:pt>
                <c:pt idx="1">
                  <c:v>IT</c:v>
                </c:pt>
                <c:pt idx="2">
                  <c:v>Marketing</c:v>
                </c:pt>
                <c:pt idx="3">
                  <c:v>Sales</c:v>
                </c:pt>
              </c:strCache>
            </c:strRef>
          </c:cat>
          <c:val>
            <c:numRef>
              <c:f>Sheet5!$B$4:$B$8</c:f>
              <c:numCache>
                <c:formatCode>General</c:formatCode>
                <c:ptCount val="4"/>
                <c:pt idx="0">
                  <c:v>2</c:v>
                </c:pt>
                <c:pt idx="1">
                  <c:v>3</c:v>
                </c:pt>
                <c:pt idx="2">
                  <c:v>3</c:v>
                </c:pt>
                <c:pt idx="3">
                  <c:v>2</c:v>
                </c:pt>
              </c:numCache>
            </c:numRef>
          </c:val>
        </c:ser>
        <c:dLbls>
          <c:dLblPos val="outEnd"/>
          <c:showLegendKey val="0"/>
          <c:showVal val="1"/>
          <c:showCatName val="0"/>
          <c:showSerName val="0"/>
          <c:showPercent val="0"/>
          <c:showBubbleSize val="0"/>
        </c:dLbls>
        <c:gapWidth val="182"/>
        <c:axId val="343032096"/>
        <c:axId val="343016512"/>
      </c:barChart>
      <c:catAx>
        <c:axId val="34303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16512"/>
        <c:crosses val="autoZero"/>
        <c:auto val="1"/>
        <c:lblAlgn val="ctr"/>
        <c:lblOffset val="100"/>
        <c:noMultiLvlLbl val="0"/>
      </c:catAx>
      <c:valAx>
        <c:axId val="34301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3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[employee_data.xlsx]Sheet5!PivotTable3</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Percentage</a:t>
            </a:r>
            <a:r>
              <a:rPr lang="en-US" sz="1200" baseline="0"/>
              <a:t> Distribution of Perfomance</a:t>
            </a:r>
            <a:endParaRPr lang="en-US" sz="1200"/>
          </a:p>
        </c:rich>
      </c:tx>
      <c:layout>
        <c:manualLayout>
          <c:xMode val="edge"/>
          <c:yMode val="edge"/>
          <c:x val="0.21822784848254378"/>
          <c:y val="2.831199057324157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pivotFmt>
      <c:pivotFmt>
        <c:idx val="2"/>
        <c:spPr>
          <a:solidFill>
            <a:schemeClr val="accent5">
              <a:lumMod val="60000"/>
              <a:lumOff val="40000"/>
            </a:schemeClr>
          </a:solidFill>
          <a:ln w="19050">
            <a:solidFill>
              <a:schemeClr val="lt1"/>
            </a:solidFill>
          </a:ln>
          <a:effectLst/>
        </c:spPr>
        <c:dLbl>
          <c:idx val="0"/>
          <c:layout>
            <c:manualLayout>
              <c:x val="-0.21329253532790249"/>
              <c:y val="0.120904763879706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4">
              <a:lumMod val="60000"/>
              <a:lumOff val="40000"/>
            </a:schemeClr>
          </a:solidFill>
          <a:ln w="19050">
            <a:solidFill>
              <a:schemeClr val="lt1"/>
            </a:solidFill>
          </a:ln>
          <a:effectLst/>
        </c:spPr>
        <c:dLbl>
          <c:idx val="0"/>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pivotFmt>
    </c:pivotFmts>
    <c:plotArea>
      <c:layout>
        <c:manualLayout>
          <c:layoutTarget val="inner"/>
          <c:xMode val="edge"/>
          <c:yMode val="edge"/>
          <c:x val="0.20484072630523248"/>
          <c:y val="0.22855172559610504"/>
          <c:w val="0.63094582042655689"/>
          <c:h val="0.69270938796819681"/>
        </c:manualLayout>
      </c:layout>
      <c:pieChart>
        <c:varyColors val="1"/>
        <c:ser>
          <c:idx val="0"/>
          <c:order val="0"/>
          <c:tx>
            <c:strRef>
              <c:f>Sheet5!$B$12</c:f>
              <c:strCache>
                <c:ptCount val="1"/>
                <c:pt idx="0">
                  <c:v>Total</c:v>
                </c:pt>
              </c:strCache>
            </c:strRef>
          </c:tx>
          <c:dPt>
            <c:idx val="0"/>
            <c:bubble3D val="0"/>
            <c:spPr>
              <a:solidFill>
                <a:schemeClr val="accent5">
                  <a:lumMod val="60000"/>
                  <a:lumOff val="40000"/>
                </a:schemeClr>
              </a:solidFill>
              <a:ln w="19050">
                <a:solidFill>
                  <a:schemeClr val="lt1"/>
                </a:solidFill>
              </a:ln>
              <a:effectLst/>
            </c:spPr>
          </c:dPt>
          <c:dPt>
            <c:idx val="1"/>
            <c:bubble3D val="0"/>
            <c:spPr>
              <a:solidFill>
                <a:schemeClr val="accent4">
                  <a:lumMod val="60000"/>
                  <a:lumOff val="40000"/>
                </a:schemeClr>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21329253532790249"/>
                  <c:y val="0.120904763879706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dLbl>
              <c:idx val="2"/>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Sheet5!$A$13:$A$16</c:f>
              <c:strCache>
                <c:ptCount val="3"/>
                <c:pt idx="0">
                  <c:v>Exellent</c:v>
                </c:pt>
                <c:pt idx="1">
                  <c:v>Good</c:v>
                </c:pt>
                <c:pt idx="2">
                  <c:v>Needs Improvement</c:v>
                </c:pt>
              </c:strCache>
            </c:strRef>
          </c:cat>
          <c:val>
            <c:numRef>
              <c:f>Sheet5!$B$13:$B$16</c:f>
              <c:numCache>
                <c:formatCode>General</c:formatCode>
                <c:ptCount val="3"/>
                <c:pt idx="0">
                  <c:v>3</c:v>
                </c:pt>
                <c:pt idx="1">
                  <c:v>5</c:v>
                </c:pt>
                <c:pt idx="2">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Salaries By Department</a:t>
            </a:r>
          </a:p>
        </c:rich>
      </c:tx>
      <c:layout>
        <c:manualLayout>
          <c:xMode val="edge"/>
          <c:yMode val="edge"/>
          <c:x val="0.2306734470691163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Sheet5!$B$24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Sheet5!$A$25:$A$29</c:f>
              <c:strCache>
                <c:ptCount val="4"/>
                <c:pt idx="0">
                  <c:v>HR</c:v>
                </c:pt>
                <c:pt idx="1">
                  <c:v>IT</c:v>
                </c:pt>
                <c:pt idx="2">
                  <c:v>Marketing</c:v>
                </c:pt>
                <c:pt idx="3">
                  <c:v>Sales</c:v>
                </c:pt>
              </c:strCache>
            </c:strRef>
          </c:cat>
          <c:val>
            <c:numRef>
              <c:f>Sheet5!$B$25:$B$29</c:f>
              <c:numCache>
                <c:formatCode>General</c:formatCode>
                <c:ptCount val="4"/>
                <c:pt idx="0">
                  <c:v>57500</c:v>
                </c:pt>
                <c:pt idx="1">
                  <c:v>81666.666666666672</c:v>
                </c:pt>
                <c:pt idx="2">
                  <c:v>67333.333333333328</c:v>
                </c:pt>
                <c:pt idx="3">
                  <c:v>46500</c:v>
                </c:pt>
              </c:numCache>
            </c:numRef>
          </c:val>
          <c:smooth val="0"/>
        </c:ser>
        <c:dLbls>
          <c:showLegendKey val="0"/>
          <c:showVal val="0"/>
          <c:showCatName val="0"/>
          <c:showSerName val="0"/>
          <c:showPercent val="0"/>
          <c:showBubbleSize val="0"/>
        </c:dLbls>
        <c:marker val="1"/>
        <c:smooth val="0"/>
        <c:axId val="343346008"/>
        <c:axId val="343346392"/>
      </c:lineChart>
      <c:catAx>
        <c:axId val="34334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46392"/>
        <c:crosses val="autoZero"/>
        <c:auto val="1"/>
        <c:lblAlgn val="ctr"/>
        <c:lblOffset val="100"/>
        <c:noMultiLvlLbl val="0"/>
      </c:catAx>
      <c:valAx>
        <c:axId val="343346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46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Employees By Department</a:t>
            </a:r>
            <a:endParaRPr lang="en-US"/>
          </a:p>
        </c:rich>
      </c:tx>
      <c:layout>
        <c:manualLayout>
          <c:xMode val="edge"/>
          <c:yMode val="edge"/>
          <c:x val="0.18381933508311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28834538674724"/>
          <c:y val="0.19035448407582825"/>
          <c:w val="0.64644858603948063"/>
          <c:h val="0.66335752135504511"/>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HR</c:v>
                </c:pt>
                <c:pt idx="1">
                  <c:v>IT</c:v>
                </c:pt>
                <c:pt idx="2">
                  <c:v>Marketing</c:v>
                </c:pt>
                <c:pt idx="3">
                  <c:v>Sales</c:v>
                </c:pt>
              </c:strCache>
            </c:strRef>
          </c:cat>
          <c:val>
            <c:numRef>
              <c:f>Sheet5!$B$4:$B$8</c:f>
              <c:numCache>
                <c:formatCode>General</c:formatCode>
                <c:ptCount val="4"/>
                <c:pt idx="0">
                  <c:v>2</c:v>
                </c:pt>
                <c:pt idx="1">
                  <c:v>3</c:v>
                </c:pt>
                <c:pt idx="2">
                  <c:v>3</c:v>
                </c:pt>
                <c:pt idx="3">
                  <c:v>2</c:v>
                </c:pt>
              </c:numCache>
            </c:numRef>
          </c:val>
        </c:ser>
        <c:dLbls>
          <c:dLblPos val="outEnd"/>
          <c:showLegendKey val="0"/>
          <c:showVal val="1"/>
          <c:showCatName val="0"/>
          <c:showSerName val="0"/>
          <c:showPercent val="0"/>
          <c:showBubbleSize val="0"/>
        </c:dLbls>
        <c:gapWidth val="182"/>
        <c:axId val="343343480"/>
        <c:axId val="342290904"/>
      </c:barChart>
      <c:catAx>
        <c:axId val="34334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90904"/>
        <c:crosses val="autoZero"/>
        <c:auto val="1"/>
        <c:lblAlgn val="ctr"/>
        <c:lblOffset val="100"/>
        <c:noMultiLvlLbl val="0"/>
      </c:catAx>
      <c:valAx>
        <c:axId val="342290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43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Percentage</a:t>
            </a:r>
            <a:r>
              <a:rPr lang="en-US" sz="1200" baseline="0"/>
              <a:t> Distribution of Perfomance</a:t>
            </a:r>
            <a:endParaRPr lang="en-US" sz="1200"/>
          </a:p>
        </c:rich>
      </c:tx>
      <c:layout>
        <c:manualLayout>
          <c:xMode val="edge"/>
          <c:yMode val="edge"/>
          <c:x val="0.21822784848254378"/>
          <c:y val="2.831199057324157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pivotFmt>
      <c:pivotFmt>
        <c:idx val="2"/>
        <c:spPr>
          <a:solidFill>
            <a:schemeClr val="accent5">
              <a:lumMod val="60000"/>
              <a:lumOff val="40000"/>
            </a:schemeClr>
          </a:solidFill>
          <a:ln w="19050">
            <a:solidFill>
              <a:schemeClr val="lt1"/>
            </a:solidFill>
          </a:ln>
          <a:effectLst/>
        </c:spPr>
        <c:dLbl>
          <c:idx val="0"/>
          <c:layout>
            <c:manualLayout>
              <c:x val="-0.21329253532790249"/>
              <c:y val="0.120904763879706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60000"/>
              <a:lumOff val="40000"/>
            </a:schemeClr>
          </a:solidFill>
          <a:ln w="19050">
            <a:solidFill>
              <a:schemeClr val="lt1"/>
            </a:solidFill>
          </a:ln>
          <a:effectLst/>
        </c:spPr>
        <c:dLbl>
          <c:idx val="0"/>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w="19050">
            <a:solidFill>
              <a:schemeClr val="lt1"/>
            </a:solidFill>
          </a:ln>
          <a:effectLst/>
        </c:spPr>
        <c:dLbl>
          <c:idx val="0"/>
          <c:layout>
            <c:manualLayout>
              <c:x val="-0.21329253532790249"/>
              <c:y val="0.120904763879706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lumMod val="60000"/>
              <a:lumOff val="40000"/>
            </a:schemeClr>
          </a:solidFill>
          <a:ln w="19050">
            <a:solidFill>
              <a:schemeClr val="lt1"/>
            </a:solidFill>
          </a:ln>
          <a:effectLst/>
        </c:spPr>
        <c:dLbl>
          <c:idx val="0"/>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pivotFmt>
      <c:pivotFmt>
        <c:idx val="7"/>
        <c:spPr>
          <a:solidFill>
            <a:schemeClr val="accent1"/>
          </a:solidFill>
          <a:ln w="19050">
            <a:solidFill>
              <a:schemeClr val="lt1"/>
            </a:solidFill>
          </a:ln>
          <a:effectLst/>
        </c:spPr>
        <c:dLbl>
          <c:idx val="0"/>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60000"/>
              <a:lumOff val="40000"/>
            </a:schemeClr>
          </a:solidFill>
          <a:ln w="19050">
            <a:solidFill>
              <a:schemeClr val="lt1"/>
            </a:solidFill>
          </a:ln>
          <a:effectLst/>
        </c:spPr>
        <c:dLbl>
          <c:idx val="0"/>
          <c:layout>
            <c:manualLayout>
              <c:x val="-0.21329253532790249"/>
              <c:y val="0.120904763879706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4">
              <a:lumMod val="60000"/>
              <a:lumOff val="40000"/>
            </a:schemeClr>
          </a:solidFill>
          <a:ln w="19050">
            <a:solidFill>
              <a:schemeClr val="lt1"/>
            </a:solidFill>
          </a:ln>
          <a:effectLst/>
        </c:spPr>
        <c:dLbl>
          <c:idx val="0"/>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pivotFmt>
      <c:pivotFmt>
        <c:idx val="11"/>
        <c:spPr>
          <a:solidFill>
            <a:schemeClr val="accent1"/>
          </a:solidFill>
          <a:ln w="19050">
            <a:solidFill>
              <a:schemeClr val="lt1"/>
            </a:solidFill>
          </a:ln>
          <a:effectLst/>
        </c:spPr>
        <c:dLbl>
          <c:idx val="0"/>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pivotFmt>
    </c:pivotFmts>
    <c:plotArea>
      <c:layout>
        <c:manualLayout>
          <c:layoutTarget val="inner"/>
          <c:xMode val="edge"/>
          <c:yMode val="edge"/>
          <c:x val="0.20484072630523248"/>
          <c:y val="0.22855172559610504"/>
          <c:w val="0.63094582042655689"/>
          <c:h val="0.69270938796819681"/>
        </c:manualLayout>
      </c:layout>
      <c:pieChart>
        <c:varyColors val="1"/>
        <c:ser>
          <c:idx val="0"/>
          <c:order val="0"/>
          <c:tx>
            <c:strRef>
              <c:f>Sheet5!$B$12</c:f>
              <c:strCache>
                <c:ptCount val="1"/>
                <c:pt idx="0">
                  <c:v>Total</c:v>
                </c:pt>
              </c:strCache>
            </c:strRef>
          </c:tx>
          <c:dPt>
            <c:idx val="0"/>
            <c:bubble3D val="0"/>
            <c:spPr>
              <a:solidFill>
                <a:schemeClr val="accent5">
                  <a:lumMod val="60000"/>
                  <a:lumOff val="40000"/>
                </a:schemeClr>
              </a:solidFill>
              <a:ln w="19050">
                <a:solidFill>
                  <a:schemeClr val="lt1"/>
                </a:solidFill>
              </a:ln>
              <a:effectLst/>
            </c:spPr>
          </c:dPt>
          <c:dPt>
            <c:idx val="1"/>
            <c:bubble3D val="0"/>
            <c:spPr>
              <a:solidFill>
                <a:schemeClr val="accent4">
                  <a:lumMod val="60000"/>
                  <a:lumOff val="40000"/>
                </a:schemeClr>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21329253532790249"/>
                  <c:y val="0.12090476387970636"/>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4864514031165876"/>
                  <c:y val="-0.185985544335934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75395128830737"/>
                      <c:h val="0.18172451453251262"/>
                    </c:manualLayout>
                  </c15:layout>
                </c:ext>
              </c:extLst>
            </c:dLbl>
            <c:dLbl>
              <c:idx val="2"/>
              <c:layout>
                <c:manualLayout>
                  <c:x val="0.21425545121497763"/>
                  <c:y val="0.2469730200513787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35321236146971"/>
                      <c:h val="0.2628135848762006"/>
                    </c:manualLayout>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Sheet5!$A$13:$A$16</c:f>
              <c:strCache>
                <c:ptCount val="3"/>
                <c:pt idx="0">
                  <c:v>Exellent</c:v>
                </c:pt>
                <c:pt idx="1">
                  <c:v>Good</c:v>
                </c:pt>
                <c:pt idx="2">
                  <c:v>Needs Improvement</c:v>
                </c:pt>
              </c:strCache>
            </c:strRef>
          </c:cat>
          <c:val>
            <c:numRef>
              <c:f>Sheet5!$B$13:$B$16</c:f>
              <c:numCache>
                <c:formatCode>General</c:formatCode>
                <c:ptCount val="3"/>
                <c:pt idx="0">
                  <c:v>3</c:v>
                </c:pt>
                <c:pt idx="1">
                  <c:v>5</c:v>
                </c:pt>
                <c:pt idx="2">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Salaries By Department</a:t>
            </a:r>
          </a:p>
        </c:rich>
      </c:tx>
      <c:layout>
        <c:manualLayout>
          <c:xMode val="edge"/>
          <c:yMode val="edge"/>
          <c:x val="0.2306734470691163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Sheet5!$B$24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Sheet5!$A$25:$A$29</c:f>
              <c:strCache>
                <c:ptCount val="4"/>
                <c:pt idx="0">
                  <c:v>HR</c:v>
                </c:pt>
                <c:pt idx="1">
                  <c:v>IT</c:v>
                </c:pt>
                <c:pt idx="2">
                  <c:v>Marketing</c:v>
                </c:pt>
                <c:pt idx="3">
                  <c:v>Sales</c:v>
                </c:pt>
              </c:strCache>
            </c:strRef>
          </c:cat>
          <c:val>
            <c:numRef>
              <c:f>Sheet5!$B$25:$B$29</c:f>
              <c:numCache>
                <c:formatCode>General</c:formatCode>
                <c:ptCount val="4"/>
                <c:pt idx="0">
                  <c:v>57500</c:v>
                </c:pt>
                <c:pt idx="1">
                  <c:v>81666.666666666672</c:v>
                </c:pt>
                <c:pt idx="2">
                  <c:v>67333.333333333328</c:v>
                </c:pt>
                <c:pt idx="3">
                  <c:v>46500</c:v>
                </c:pt>
              </c:numCache>
            </c:numRef>
          </c:val>
          <c:smooth val="0"/>
        </c:ser>
        <c:dLbls>
          <c:showLegendKey val="0"/>
          <c:showVal val="0"/>
          <c:showCatName val="0"/>
          <c:showSerName val="0"/>
          <c:showPercent val="0"/>
          <c:showBubbleSize val="0"/>
        </c:dLbls>
        <c:marker val="1"/>
        <c:smooth val="0"/>
        <c:axId val="344275144"/>
        <c:axId val="343375800"/>
      </c:lineChart>
      <c:catAx>
        <c:axId val="34427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75800"/>
        <c:crosses val="autoZero"/>
        <c:auto val="1"/>
        <c:lblAlgn val="ctr"/>
        <c:lblOffset val="100"/>
        <c:noMultiLvlLbl val="0"/>
      </c:catAx>
      <c:valAx>
        <c:axId val="34337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75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554935</xdr:colOff>
      <xdr:row>0</xdr:row>
      <xdr:rowOff>0</xdr:rowOff>
    </xdr:from>
    <xdr:to>
      <xdr:col>7</xdr:col>
      <xdr:colOff>579783</xdr:colOff>
      <xdr:row>10</xdr:row>
      <xdr:rowOff>27609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369957</xdr:colOff>
      <xdr:row>11</xdr:row>
      <xdr:rowOff>8835</xdr:rowOff>
    </xdr:from>
    <xdr:to>
      <xdr:col>5</xdr:col>
      <xdr:colOff>381000</xdr:colOff>
      <xdr:row>21</xdr:row>
      <xdr:rowOff>104913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521805</xdr:colOff>
      <xdr:row>11</xdr:row>
      <xdr:rowOff>3314</xdr:rowOff>
    </xdr:from>
    <xdr:to>
      <xdr:col>11</xdr:col>
      <xdr:colOff>491435</xdr:colOff>
      <xdr:row>21</xdr:row>
      <xdr:rowOff>121478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406400</xdr:colOff>
      <xdr:row>1</xdr:row>
      <xdr:rowOff>50800</xdr:rowOff>
    </xdr:from>
    <xdr:to>
      <xdr:col>8</xdr:col>
      <xdr:colOff>541682</xdr:colOff>
      <xdr:row>14</xdr:row>
      <xdr:rowOff>120650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14</xdr:row>
      <xdr:rowOff>171450</xdr:rowOff>
    </xdr:from>
    <xdr:to>
      <xdr:col>7</xdr:col>
      <xdr:colOff>14358</xdr:colOff>
      <xdr:row>28</xdr:row>
      <xdr:rowOff>52732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603250</xdr:colOff>
      <xdr:row>1</xdr:row>
      <xdr:rowOff>50800</xdr:rowOff>
    </xdr:from>
    <xdr:to>
      <xdr:col>15</xdr:col>
      <xdr:colOff>171450</xdr:colOff>
      <xdr:row>14</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57150</xdr:colOff>
      <xdr:row>14</xdr:row>
      <xdr:rowOff>177801</xdr:rowOff>
    </xdr:from>
    <xdr:to>
      <xdr:col>9</xdr:col>
      <xdr:colOff>95250</xdr:colOff>
      <xdr:row>28</xdr:row>
      <xdr:rowOff>57151</xdr:rowOff>
    </xdr:to>
    <mc:AlternateContent xmlns:mc="http://schemas.openxmlformats.org/markup-compatibility/2006" xmlns:a14="http://schemas.microsoft.com/office/drawing/2010/main">
      <mc:Choice Requires="a14">
        <xdr:graphicFrame macro="">
          <xdr:nvGraphicFramePr>
            <xdr:cNvPr id="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324350" y="2870201"/>
              <a:ext cx="12573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127000</xdr:colOff>
      <xdr:row>14</xdr:row>
      <xdr:rowOff>165101</xdr:rowOff>
    </xdr:from>
    <xdr:to>
      <xdr:col>12</xdr:col>
      <xdr:colOff>127000</xdr:colOff>
      <xdr:row>28</xdr:row>
      <xdr:rowOff>63501</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13400" y="2857501"/>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14</xdr:row>
      <xdr:rowOff>165101</xdr:rowOff>
    </xdr:from>
    <xdr:to>
      <xdr:col>15</xdr:col>
      <xdr:colOff>171450</xdr:colOff>
      <xdr:row>28</xdr:row>
      <xdr:rowOff>63501</xdr:rowOff>
    </xdr:to>
    <mc:AlternateContent xmlns:mc="http://schemas.openxmlformats.org/markup-compatibility/2006" xmlns:a14="http://schemas.microsoft.com/office/drawing/2010/main">
      <mc:Choice Requires="a14">
        <xdr:graphicFrame macro="">
          <xdr:nvGraphicFramePr>
            <xdr:cNvPr id="7" name="Classification"/>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7486650" y="2857501"/>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694.955402314816" createdVersion="5" refreshedVersion="5" minRefreshableVersion="3" recordCount="10">
  <cacheSource type="worksheet">
    <worksheetSource ref="A1:P11" sheet="EmployeeData"/>
  </cacheSource>
  <cacheFields count="13">
    <cacheField name="Employee ID" numFmtId="0">
      <sharedItems/>
    </cacheField>
    <cacheField name="Name" numFmtId="0">
      <sharedItems/>
    </cacheField>
    <cacheField name="Department" numFmtId="0">
      <sharedItems count="4">
        <s v="IT"/>
        <s v="HR"/>
        <s v="Marketing"/>
        <s v="Sales"/>
      </sharedItems>
    </cacheField>
    <cacheField name="Gender" numFmtId="0">
      <sharedItems count="2">
        <s v="Female"/>
        <s v="Male"/>
      </sharedItems>
    </cacheField>
    <cacheField name="Salary ($)" numFmtId="0">
      <sharedItems containsSemiMixedTypes="0" containsString="0" containsNumber="1" containsInteger="1" minValue="45000" maxValue="90000"/>
    </cacheField>
    <cacheField name="Hire Date" numFmtId="0">
      <sharedItems count="10">
        <s v="2020-03-15"/>
        <s v="2019-07-12"/>
        <s v="2021-01-20"/>
        <s v="2018-11-30"/>
        <s v="2022-06-10"/>
        <s v="2020-10-05"/>
        <s v="2017-09-25"/>
        <s v="2023-01-14"/>
        <s v="2019-04-18"/>
        <s v="2021-03-08"/>
      </sharedItems>
    </cacheField>
    <cacheField name="Performance Rating" numFmtId="0">
      <sharedItems containsSemiMixedTypes="0" containsString="0" containsNumber="1" containsInteger="1" minValue="2" maxValue="5" count="4">
        <n v="4"/>
        <n v="3"/>
        <n v="5"/>
        <n v="2"/>
      </sharedItems>
    </cacheField>
    <cacheField name="Bonus (%)" numFmtId="0">
      <sharedItems containsSemiMixedTypes="0" containsString="0" containsNumber="1" containsInteger="1" minValue="3" maxValue="15"/>
    </cacheField>
    <cacheField name="Classification" numFmtId="0">
      <sharedItems count="2">
        <s v="Above Average"/>
        <s v="Below Average"/>
      </sharedItems>
    </cacheField>
    <cacheField name="Bonus Eligibility" numFmtId="0">
      <sharedItems/>
    </cacheField>
    <cacheField name="Performance" numFmtId="0">
      <sharedItems count="3">
        <s v="Good"/>
        <s v="Exellent"/>
        <s v="Needs Improvement"/>
      </sharedItems>
    </cacheField>
    <cacheField name="Total Employees" numFmtId="0">
      <sharedItems containsBlank="1" containsMixedTypes="1" containsNumber="1" containsInteger="1" minValue="10" maxValue="90000"/>
    </cacheField>
    <cacheField name="Average Salary" numFmtId="0">
      <sharedItems containsBlank="1" containsMixedTypes="1" containsNumber="1" containsInteger="1" minValue="45000" maxValue="655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695.507064583333" createdVersion="5" refreshedVersion="5" minRefreshableVersion="3" recordCount="10">
  <cacheSource type="worksheet">
    <worksheetSource ref="A1:M11" sheet="EmployeeData"/>
  </cacheSource>
  <cacheFields count="13">
    <cacheField name="Employee ID" numFmtId="0">
      <sharedItems/>
    </cacheField>
    <cacheField name="Name" numFmtId="0">
      <sharedItems/>
    </cacheField>
    <cacheField name="Department" numFmtId="0">
      <sharedItems count="4">
        <s v="IT"/>
        <s v="HR"/>
        <s v="Marketing"/>
        <s v="Sales"/>
      </sharedItems>
    </cacheField>
    <cacheField name="Gender" numFmtId="0">
      <sharedItems count="2">
        <s v="Female"/>
        <s v="Male"/>
      </sharedItems>
    </cacheField>
    <cacheField name="Salary ($)" numFmtId="0">
      <sharedItems containsSemiMixedTypes="0" containsString="0" containsNumber="1" containsInteger="1" minValue="45000" maxValue="90000"/>
    </cacheField>
    <cacheField name="Hire Date" numFmtId="0">
      <sharedItems count="10">
        <s v="2020-03-15"/>
        <s v="2019-07-12"/>
        <s v="2021-01-20"/>
        <s v="2018-11-30"/>
        <s v="2022-06-10"/>
        <s v="2020-10-05"/>
        <s v="2017-09-25"/>
        <s v="2023-01-14"/>
        <s v="2019-04-18"/>
        <s v="2021-03-08"/>
      </sharedItems>
    </cacheField>
    <cacheField name="Formated HD" numFmtId="0">
      <sharedItems/>
    </cacheField>
    <cacheField name="Performance Rating" numFmtId="0">
      <sharedItems containsSemiMixedTypes="0" containsString="0" containsNumber="1" containsInteger="1" minValue="2" maxValue="5"/>
    </cacheField>
    <cacheField name="Bonus (%)" numFmtId="0">
      <sharedItems containsSemiMixedTypes="0" containsString="0" containsNumber="1" containsInteger="1" minValue="3" maxValue="15"/>
    </cacheField>
    <cacheField name="Classification" numFmtId="0">
      <sharedItems/>
    </cacheField>
    <cacheField name="Bonus Eligibility" numFmtId="0">
      <sharedItems/>
    </cacheField>
    <cacheField name="Performance" numFmtId="0">
      <sharedItems/>
    </cacheField>
    <cacheField name="Total Bonus" numFmtId="0">
      <sharedItems containsSemiMixedTypes="0" containsString="0" containsNumber="1" containsInteger="1" minValue="1350" maxValue="13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
  <r>
    <s v="E001"/>
    <s v="Alice Johnson"/>
    <x v="0"/>
    <x v="0"/>
    <n v="80000"/>
    <x v="0"/>
    <x v="0"/>
    <n v="10"/>
    <x v="0"/>
    <s v="Eligible"/>
    <x v="0"/>
    <n v="10"/>
    <n v="65500"/>
  </r>
  <r>
    <s v="E002"/>
    <s v="Bob Smith"/>
    <x v="1"/>
    <x v="1"/>
    <n v="55000"/>
    <x v="1"/>
    <x v="1"/>
    <n v="5"/>
    <x v="1"/>
    <s v="Not Eligible"/>
    <x v="0"/>
    <m/>
    <m/>
  </r>
  <r>
    <s v="E003"/>
    <s v="Carol Davis"/>
    <x v="2"/>
    <x v="0"/>
    <n v="65000"/>
    <x v="2"/>
    <x v="2"/>
    <n v="12"/>
    <x v="1"/>
    <s v="Eligible"/>
    <x v="1"/>
    <s v="Highest Salary"/>
    <s v="Lowest Salary"/>
  </r>
  <r>
    <s v="E004"/>
    <s v="David Wilson"/>
    <x v="0"/>
    <x v="1"/>
    <n v="90000"/>
    <x v="3"/>
    <x v="0"/>
    <n v="15"/>
    <x v="0"/>
    <s v="Eligible"/>
    <x v="0"/>
    <n v="90000"/>
    <n v="45000"/>
  </r>
  <r>
    <s v="E005"/>
    <s v="Emma Brown"/>
    <x v="3"/>
    <x v="0"/>
    <n v="45000"/>
    <x v="4"/>
    <x v="3"/>
    <n v="3"/>
    <x v="1"/>
    <s v="Not Eligible"/>
    <x v="2"/>
    <m/>
    <m/>
  </r>
  <r>
    <s v="E006"/>
    <s v="Frank Taylor"/>
    <x v="2"/>
    <x v="1"/>
    <n v="70000"/>
    <x v="5"/>
    <x v="2"/>
    <n v="12"/>
    <x v="0"/>
    <s v="Eligible"/>
    <x v="1"/>
    <m/>
    <m/>
  </r>
  <r>
    <s v="E007"/>
    <s v="Grace Lee"/>
    <x v="1"/>
    <x v="0"/>
    <n v="60000"/>
    <x v="6"/>
    <x v="1"/>
    <n v="7"/>
    <x v="1"/>
    <s v="Not Eligible"/>
    <x v="0"/>
    <m/>
    <m/>
  </r>
  <r>
    <s v="E008"/>
    <s v="Henry Martin"/>
    <x v="3"/>
    <x v="1"/>
    <n v="48000"/>
    <x v="7"/>
    <x v="3"/>
    <n v="4"/>
    <x v="1"/>
    <s v="Not Eligible"/>
    <x v="2"/>
    <m/>
    <m/>
  </r>
  <r>
    <s v="E009"/>
    <s v="Irene Clark"/>
    <x v="0"/>
    <x v="0"/>
    <n v="75000"/>
    <x v="8"/>
    <x v="0"/>
    <n v="10"/>
    <x v="0"/>
    <s v="Eligible"/>
    <x v="0"/>
    <m/>
    <m/>
  </r>
  <r>
    <s v="E010"/>
    <s v="Jack Young"/>
    <x v="2"/>
    <x v="1"/>
    <n v="67000"/>
    <x v="9"/>
    <x v="2"/>
    <n v="12"/>
    <x v="0"/>
    <s v="Eligible"/>
    <x v="1"/>
    <m/>
    <m/>
  </r>
</pivotCacheRecords>
</file>

<file path=xl/pivotCache/pivotCacheRecords2.xml><?xml version="1.0" encoding="utf-8"?>
<pivotCacheRecords xmlns="http://schemas.openxmlformats.org/spreadsheetml/2006/main" xmlns:r="http://schemas.openxmlformats.org/officeDocument/2006/relationships" count="10">
  <r>
    <s v="E001"/>
    <s v="Alice Johnson"/>
    <x v="0"/>
    <x v="0"/>
    <n v="80000"/>
    <x v="0"/>
    <s v="Mar-2020"/>
    <n v="4"/>
    <n v="10"/>
    <s v="Above Average"/>
    <s v="Eligible"/>
    <s v="Good"/>
    <n v="8000"/>
  </r>
  <r>
    <s v="E002"/>
    <s v="Bob Smith"/>
    <x v="1"/>
    <x v="1"/>
    <n v="55000"/>
    <x v="1"/>
    <s v="Jul-2019"/>
    <n v="3"/>
    <n v="5"/>
    <s v="Below Average"/>
    <s v="Not Eligible"/>
    <s v="Good"/>
    <n v="2750"/>
  </r>
  <r>
    <s v="E003"/>
    <s v="Carol Davis"/>
    <x v="2"/>
    <x v="0"/>
    <n v="65000"/>
    <x v="2"/>
    <s v="Jan-2021"/>
    <n v="5"/>
    <n v="12"/>
    <s v="Below Average"/>
    <s v="Eligible"/>
    <s v="Exellent"/>
    <n v="7800"/>
  </r>
  <r>
    <s v="E004"/>
    <s v="David Wilson"/>
    <x v="0"/>
    <x v="1"/>
    <n v="90000"/>
    <x v="3"/>
    <s v="Nov-2018"/>
    <n v="4"/>
    <n v="15"/>
    <s v="Above Average"/>
    <s v="Eligible"/>
    <s v="Good"/>
    <n v="13500"/>
  </r>
  <r>
    <s v="E005"/>
    <s v="Emma Brown"/>
    <x v="3"/>
    <x v="0"/>
    <n v="45000"/>
    <x v="4"/>
    <s v="Jun-2022"/>
    <n v="2"/>
    <n v="3"/>
    <s v="Below Average"/>
    <s v="Not Eligible"/>
    <s v="Needs Improvement"/>
    <n v="1350"/>
  </r>
  <r>
    <s v="E006"/>
    <s v="Frank Taylor"/>
    <x v="2"/>
    <x v="1"/>
    <n v="70000"/>
    <x v="5"/>
    <s v="Oct-2020"/>
    <n v="5"/>
    <n v="12"/>
    <s v="Above Average"/>
    <s v="Eligible"/>
    <s v="Exellent"/>
    <n v="8400"/>
  </r>
  <r>
    <s v="E007"/>
    <s v="Grace Lee"/>
    <x v="1"/>
    <x v="0"/>
    <n v="60000"/>
    <x v="6"/>
    <s v="Sep-2017"/>
    <n v="3"/>
    <n v="7"/>
    <s v="Below Average"/>
    <s v="Not Eligible"/>
    <s v="Good"/>
    <n v="4200"/>
  </r>
  <r>
    <s v="E008"/>
    <s v="Henry Martin"/>
    <x v="3"/>
    <x v="1"/>
    <n v="48000"/>
    <x v="7"/>
    <s v="Jan-2023"/>
    <n v="2"/>
    <n v="4"/>
    <s v="Below Average"/>
    <s v="Not Eligible"/>
    <s v="Needs Improvement"/>
    <n v="1920"/>
  </r>
  <r>
    <s v="E009"/>
    <s v="Irene Clark"/>
    <x v="0"/>
    <x v="0"/>
    <n v="75000"/>
    <x v="8"/>
    <s v="Apr-2019"/>
    <n v="4"/>
    <n v="10"/>
    <s v="Above Average"/>
    <s v="Eligible"/>
    <s v="Good"/>
    <n v="7500"/>
  </r>
  <r>
    <s v="E010"/>
    <s v="Jack Young"/>
    <x v="2"/>
    <x v="1"/>
    <n v="67000"/>
    <x v="9"/>
    <s v="Mar-2021"/>
    <n v="5"/>
    <n v="12"/>
    <s v="Above Average"/>
    <s v="Eligible"/>
    <s v="Exellent"/>
    <n v="80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13">
    <pivotField dataField="1" showAll="0"/>
    <pivotField showAll="0"/>
    <pivotField axis="axisRow" showAll="0">
      <items count="5">
        <item x="1"/>
        <item x="0"/>
        <item x="2"/>
        <item x="3"/>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s>
  <rowFields count="1">
    <field x="2"/>
  </rowFields>
  <rowItems count="5">
    <i>
      <x/>
    </i>
    <i>
      <x v="1"/>
    </i>
    <i>
      <x v="2"/>
    </i>
    <i>
      <x v="3"/>
    </i>
    <i t="grand">
      <x/>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4:B29" firstHeaderRow="1" firstDataRow="1" firstDataCol="1"/>
  <pivotFields count="13">
    <pivotField showAll="0"/>
    <pivotField showAll="0"/>
    <pivotField axis="axisRow" showAll="0">
      <items count="5">
        <item x="1"/>
        <item x="0"/>
        <item x="2"/>
        <item x="3"/>
        <item t="default"/>
      </items>
    </pivotField>
    <pivotField showAll="0">
      <items count="3">
        <item x="0"/>
        <item x="1"/>
        <item t="default"/>
      </items>
    </pivotField>
    <pivotField dataField="1" showAll="0"/>
    <pivotField showAll="0"/>
    <pivotField showAll="0"/>
    <pivotField showAll="0"/>
    <pivotField showAll="0">
      <items count="3">
        <item x="0"/>
        <item x="1"/>
        <item t="default"/>
      </items>
    </pivotField>
    <pivotField showAll="0"/>
    <pivotField showAll="0"/>
    <pivotField showAll="0"/>
    <pivotField showAll="0"/>
  </pivotFields>
  <rowFields count="1">
    <field x="2"/>
  </rowFields>
  <rowItems count="5">
    <i>
      <x/>
    </i>
    <i>
      <x v="1"/>
    </i>
    <i>
      <x v="2"/>
    </i>
    <i>
      <x v="3"/>
    </i>
    <i t="grand">
      <x/>
    </i>
  </rowItems>
  <colItems count="1">
    <i/>
  </colItems>
  <dataFields count="1">
    <dataField name="Average of Salary ($)" fld="4"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2:B16" firstHeaderRow="1" firstDataRow="1" firstDataCol="1"/>
  <pivotFields count="13">
    <pivotField dataField="1" showAll="0"/>
    <pivotField showAll="0"/>
    <pivotField showAll="0">
      <items count="5">
        <item x="1"/>
        <item x="0"/>
        <item x="2"/>
        <item x="3"/>
        <item t="default"/>
      </items>
    </pivotField>
    <pivotField showAll="0">
      <items count="3">
        <item x="0"/>
        <item x="1"/>
        <item t="default"/>
      </items>
    </pivotField>
    <pivotField showAll="0"/>
    <pivotField showAll="0"/>
    <pivotField showAll="0">
      <items count="5">
        <item x="3"/>
        <item x="1"/>
        <item x="0"/>
        <item x="2"/>
        <item t="default"/>
      </items>
    </pivotField>
    <pivotField showAll="0"/>
    <pivotField showAll="0">
      <items count="3">
        <item x="0"/>
        <item x="1"/>
        <item t="default"/>
      </items>
    </pivotField>
    <pivotField showAll="0"/>
    <pivotField axis="axisRow" showAll="0">
      <items count="4">
        <item x="1"/>
        <item x="0"/>
        <item x="2"/>
        <item t="default"/>
      </items>
    </pivotField>
    <pivotField showAll="0"/>
    <pivotField showAll="0"/>
  </pivotFields>
  <rowFields count="1">
    <field x="10"/>
  </rowFields>
  <rowItems count="4">
    <i>
      <x/>
    </i>
    <i>
      <x v="1"/>
    </i>
    <i>
      <x v="2"/>
    </i>
    <i t="grand">
      <x/>
    </i>
  </rowItems>
  <colItems count="1">
    <i/>
  </colItems>
  <dataFields count="1">
    <dataField name="Count of Employee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C9" firstHeaderRow="0" firstDataRow="1" firstDataCol="1" rowPageCount="2" colPageCount="1"/>
  <pivotFields count="13">
    <pivotField showAll="0"/>
    <pivotField showAll="0"/>
    <pivotField axis="axisRow" showAll="0">
      <items count="5">
        <item x="1"/>
        <item x="0"/>
        <item x="2"/>
        <item x="3"/>
        <item t="default"/>
      </items>
    </pivotField>
    <pivotField axis="axisPage" showAll="0">
      <items count="3">
        <item x="0"/>
        <item x="1"/>
        <item t="default"/>
      </items>
    </pivotField>
    <pivotField dataField="1" showAll="0"/>
    <pivotField axis="axisPage" showAll="0">
      <items count="11">
        <item x="6"/>
        <item x="3"/>
        <item x="8"/>
        <item x="1"/>
        <item x="0"/>
        <item x="5"/>
        <item x="2"/>
        <item x="9"/>
        <item x="4"/>
        <item x="7"/>
        <item t="default"/>
      </items>
    </pivotField>
    <pivotField showAll="0" defaultSubtotal="0"/>
    <pivotField showAll="0"/>
    <pivotField showAll="0"/>
    <pivotField showAll="0"/>
    <pivotField showAll="0"/>
    <pivotField showAll="0"/>
    <pivotField dataField="1" showAll="0" defaultSubtotal="0"/>
  </pivotFields>
  <rowFields count="1">
    <field x="2"/>
  </rowFields>
  <rowItems count="5">
    <i>
      <x/>
    </i>
    <i>
      <x v="1"/>
    </i>
    <i>
      <x v="2"/>
    </i>
    <i>
      <x v="3"/>
    </i>
    <i t="grand">
      <x/>
    </i>
  </rowItems>
  <colFields count="1">
    <field x="-2"/>
  </colFields>
  <colItems count="2">
    <i>
      <x/>
    </i>
    <i i="1">
      <x v="1"/>
    </i>
  </colItems>
  <pageFields count="2">
    <pageField fld="3" hier="-1"/>
    <pageField fld="5" hier="-1"/>
  </pageFields>
  <dataFields count="2">
    <dataField name="Average of Salary ($)" fld="4" subtotal="average" baseField="0" baseItem="0"/>
    <dataField name="Sum of Total Bonu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3"/>
    <pivotTable tabId="5" name="PivotTable2"/>
    <pivotTable tabId="5" name="PivotTable4"/>
  </pivotTables>
  <data>
    <tabular pivotCacheId="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3"/>
    <pivotTable tabId="5" name="PivotTable2"/>
    <pivotTable tabId="5"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lassification" sourceName="Classification">
  <pivotTables>
    <pivotTable tabId="5" name="PivotTable3"/>
    <pivotTable tabId="5" name="PivotTable2"/>
    <pivotTable tabId="5"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Gender" cache="Slicer_Gender" caption="Gender" rowHeight="241300"/>
  <slicer name="Classification" cache="Slicer_Classification" caption="Classifi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zoomScale="115" zoomScaleNormal="115" workbookViewId="0">
      <selection activeCell="B15" sqref="B15"/>
    </sheetView>
  </sheetViews>
  <sheetFormatPr defaultRowHeight="14.5" x14ac:dyDescent="0.35"/>
  <cols>
    <col min="1" max="1" width="12.36328125" customWidth="1"/>
    <col min="2" max="2" width="18.1796875" customWidth="1"/>
  </cols>
  <sheetData>
    <row r="3" spans="1:2" x14ac:dyDescent="0.35">
      <c r="A3" s="11" t="s">
        <v>63</v>
      </c>
      <c r="B3" t="s">
        <v>65</v>
      </c>
    </row>
    <row r="4" spans="1:2" x14ac:dyDescent="0.35">
      <c r="A4" s="10" t="s">
        <v>29</v>
      </c>
      <c r="B4" s="12">
        <v>2</v>
      </c>
    </row>
    <row r="5" spans="1:2" x14ac:dyDescent="0.35">
      <c r="A5" s="10" t="s">
        <v>28</v>
      </c>
      <c r="B5" s="12">
        <v>3</v>
      </c>
    </row>
    <row r="6" spans="1:2" x14ac:dyDescent="0.35">
      <c r="A6" s="10" t="s">
        <v>30</v>
      </c>
      <c r="B6" s="12">
        <v>3</v>
      </c>
    </row>
    <row r="7" spans="1:2" x14ac:dyDescent="0.35">
      <c r="A7" s="10" t="s">
        <v>31</v>
      </c>
      <c r="B7" s="12">
        <v>2</v>
      </c>
    </row>
    <row r="8" spans="1:2" x14ac:dyDescent="0.35">
      <c r="A8" s="10" t="s">
        <v>64</v>
      </c>
      <c r="B8" s="12">
        <v>10</v>
      </c>
    </row>
    <row r="12" spans="1:2" x14ac:dyDescent="0.35">
      <c r="A12" s="11" t="s">
        <v>63</v>
      </c>
      <c r="B12" t="s">
        <v>65</v>
      </c>
    </row>
    <row r="13" spans="1:2" x14ac:dyDescent="0.35">
      <c r="A13" s="10" t="s">
        <v>67</v>
      </c>
      <c r="B13" s="12">
        <v>3</v>
      </c>
    </row>
    <row r="14" spans="1:2" x14ac:dyDescent="0.35">
      <c r="A14" s="10" t="s">
        <v>68</v>
      </c>
      <c r="B14" s="12">
        <v>5</v>
      </c>
    </row>
    <row r="15" spans="1:2" x14ac:dyDescent="0.35">
      <c r="A15" s="10" t="s">
        <v>69</v>
      </c>
      <c r="B15" s="12">
        <v>2</v>
      </c>
    </row>
    <row r="16" spans="1:2" x14ac:dyDescent="0.35">
      <c r="A16" s="10" t="s">
        <v>64</v>
      </c>
      <c r="B16" s="12">
        <v>10</v>
      </c>
    </row>
    <row r="24" spans="1:2" x14ac:dyDescent="0.35">
      <c r="A24" s="11" t="s">
        <v>63</v>
      </c>
      <c r="B24" t="s">
        <v>70</v>
      </c>
    </row>
    <row r="25" spans="1:2" x14ac:dyDescent="0.35">
      <c r="A25" s="10" t="s">
        <v>29</v>
      </c>
      <c r="B25" s="12">
        <v>57500</v>
      </c>
    </row>
    <row r="26" spans="1:2" x14ac:dyDescent="0.35">
      <c r="A26" s="10" t="s">
        <v>28</v>
      </c>
      <c r="B26" s="12">
        <v>81666.666666666672</v>
      </c>
    </row>
    <row r="27" spans="1:2" x14ac:dyDescent="0.35">
      <c r="A27" s="10" t="s">
        <v>30</v>
      </c>
      <c r="B27" s="12">
        <v>67333.333333333328</v>
      </c>
    </row>
    <row r="28" spans="1:2" x14ac:dyDescent="0.35">
      <c r="A28" s="10" t="s">
        <v>31</v>
      </c>
      <c r="B28" s="12">
        <v>46500</v>
      </c>
    </row>
    <row r="29" spans="1:2" x14ac:dyDescent="0.35">
      <c r="A29" s="10" t="s">
        <v>64</v>
      </c>
      <c r="B29" s="12">
        <v>65500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O8" sqref="O8"/>
    </sheetView>
  </sheetViews>
  <sheetFormatPr defaultRowHeight="14.5" x14ac:dyDescent="0.35"/>
  <cols>
    <col min="1" max="1" width="11.26953125" bestFit="1" customWidth="1"/>
    <col min="2" max="2" width="12.08984375" bestFit="1" customWidth="1"/>
    <col min="3" max="3" width="11.08984375" bestFit="1" customWidth="1"/>
    <col min="5" max="5" width="8.54296875" bestFit="1" customWidth="1"/>
    <col min="6" max="6" width="10.08984375" bestFit="1" customWidth="1"/>
    <col min="7" max="7" width="12" bestFit="1" customWidth="1"/>
    <col min="8" max="8" width="17.54296875" bestFit="1" customWidth="1"/>
    <col min="9" max="9" width="9.1796875" bestFit="1" customWidth="1"/>
    <col min="10" max="10" width="13.36328125" bestFit="1" customWidth="1"/>
    <col min="11" max="11" width="13.90625" bestFit="1" customWidth="1"/>
    <col min="12" max="12" width="18" bestFit="1" customWidth="1"/>
    <col min="13" max="13" width="18" customWidth="1"/>
    <col min="14" max="14" width="19.54296875" bestFit="1" customWidth="1"/>
    <col min="15" max="15" width="14.6328125" bestFit="1" customWidth="1"/>
    <col min="16" max="16" width="13.08984375" bestFit="1" customWidth="1"/>
    <col min="17" max="17" width="13.08984375" customWidth="1"/>
    <col min="18" max="18" width="11.08984375" bestFit="1" customWidth="1"/>
    <col min="19" max="19" width="9.81640625" bestFit="1" customWidth="1"/>
  </cols>
  <sheetData>
    <row r="1" spans="1:19" x14ac:dyDescent="0.35">
      <c r="A1" s="1" t="s">
        <v>0</v>
      </c>
      <c r="B1" s="1" t="s">
        <v>1</v>
      </c>
      <c r="C1" s="1" t="s">
        <v>2</v>
      </c>
      <c r="D1" s="1" t="s">
        <v>3</v>
      </c>
      <c r="E1" s="1" t="s">
        <v>4</v>
      </c>
      <c r="F1" s="1" t="s">
        <v>5</v>
      </c>
      <c r="G1" s="1" t="s">
        <v>72</v>
      </c>
      <c r="H1" s="1" t="s">
        <v>6</v>
      </c>
      <c r="I1" s="1" t="s">
        <v>7</v>
      </c>
      <c r="J1" s="1" t="s">
        <v>60</v>
      </c>
      <c r="K1" s="5" t="s">
        <v>61</v>
      </c>
      <c r="L1" s="5" t="s">
        <v>62</v>
      </c>
      <c r="M1" s="5" t="s">
        <v>74</v>
      </c>
      <c r="N1" s="5" t="s">
        <v>71</v>
      </c>
      <c r="O1" s="6" t="s">
        <v>55</v>
      </c>
      <c r="P1" s="5" t="s">
        <v>56</v>
      </c>
      <c r="Q1" s="4"/>
      <c r="R1" s="8" t="s">
        <v>2</v>
      </c>
      <c r="S1" s="9" t="s">
        <v>59</v>
      </c>
    </row>
    <row r="2" spans="1:19" x14ac:dyDescent="0.35">
      <c r="A2" t="s">
        <v>8</v>
      </c>
      <c r="B2" t="s">
        <v>18</v>
      </c>
      <c r="C2" t="s">
        <v>28</v>
      </c>
      <c r="D2" t="s">
        <v>32</v>
      </c>
      <c r="E2">
        <v>80000</v>
      </c>
      <c r="F2" t="s">
        <v>34</v>
      </c>
      <c r="G2" s="2" t="str">
        <f>TEXT(F2,"mmm-yyyy")</f>
        <v>Mar-2020</v>
      </c>
      <c r="H2">
        <v>4</v>
      </c>
      <c r="I2">
        <v>10</v>
      </c>
      <c r="J2" t="str">
        <f>IF(E2&gt;P2,"Above Average","Below Average")</f>
        <v>Above Average</v>
      </c>
      <c r="K2" s="10" t="str">
        <f>IF(AND(E2&gt;60000,H2&gt;=4),"Eligible","Not Eligible")</f>
        <v>Eligible</v>
      </c>
      <c r="L2" s="10" t="str">
        <f>IF(H2=5,"Exellent",IF(H2&gt;=3,"Good","Needs Improvement"))</f>
        <v>Good</v>
      </c>
      <c r="M2" s="2">
        <f>E2*I2%</f>
        <v>8000</v>
      </c>
      <c r="N2" s="2">
        <f>E2+E2*(I2/100)</f>
        <v>88000</v>
      </c>
      <c r="O2" s="2">
        <f>COUNTA(A:A)-1</f>
        <v>10</v>
      </c>
      <c r="P2" s="2">
        <f>AVERAGE(E:E)</f>
        <v>65500</v>
      </c>
      <c r="Q2" s="2"/>
      <c r="R2" s="2" t="s">
        <v>28</v>
      </c>
      <c r="S2" s="2">
        <f>COUNTIF(C:C,R2)</f>
        <v>3</v>
      </c>
    </row>
    <row r="3" spans="1:19" x14ac:dyDescent="0.35">
      <c r="A3" t="s">
        <v>9</v>
      </c>
      <c r="B3" t="s">
        <v>19</v>
      </c>
      <c r="C3" t="s">
        <v>29</v>
      </c>
      <c r="D3" t="s">
        <v>33</v>
      </c>
      <c r="E3">
        <v>55000</v>
      </c>
      <c r="F3" t="s">
        <v>35</v>
      </c>
      <c r="G3" s="2" t="str">
        <f t="shared" ref="G3:G11" si="0">TEXT(F3,"mmm-yyyy")</f>
        <v>Jul-2019</v>
      </c>
      <c r="H3">
        <v>3</v>
      </c>
      <c r="I3">
        <v>5</v>
      </c>
      <c r="J3" t="str">
        <f>IF(E3&gt;P2,"Above Average","Below Average")</f>
        <v>Below Average</v>
      </c>
      <c r="K3" s="10" t="str">
        <f t="shared" ref="K3:K11" si="1">IF(AND(E3&gt;60000,H3&gt;=4),"Eligible","Not Eligible")</f>
        <v>Not Eligible</v>
      </c>
      <c r="L3" s="10" t="str">
        <f t="shared" ref="L3:L11" si="2">IF(H3=5,"Exellent",IF(H3&gt;=3,"Good","Needs Improvement"))</f>
        <v>Good</v>
      </c>
      <c r="M3" s="2">
        <f t="shared" ref="M3:M11" si="3">E3*I3%</f>
        <v>2750</v>
      </c>
      <c r="N3" s="2">
        <f t="shared" ref="N3:N11" si="4">E3+E3*(I3/100)</f>
        <v>57750</v>
      </c>
      <c r="R3" s="2" t="s">
        <v>29</v>
      </c>
      <c r="S3" s="2">
        <f>COUNTIF(C:C,R3)</f>
        <v>2</v>
      </c>
    </row>
    <row r="4" spans="1:19" x14ac:dyDescent="0.35">
      <c r="A4" t="s">
        <v>10</v>
      </c>
      <c r="B4" t="s">
        <v>20</v>
      </c>
      <c r="C4" t="s">
        <v>30</v>
      </c>
      <c r="D4" t="s">
        <v>32</v>
      </c>
      <c r="E4">
        <v>65000</v>
      </c>
      <c r="F4" t="s">
        <v>36</v>
      </c>
      <c r="G4" s="2" t="str">
        <f t="shared" si="0"/>
        <v>Jan-2021</v>
      </c>
      <c r="H4">
        <v>5</v>
      </c>
      <c r="I4">
        <v>12</v>
      </c>
      <c r="J4" t="str">
        <f>IF(E4&gt;P2,"Above Average","Below Average")</f>
        <v>Below Average</v>
      </c>
      <c r="K4" s="10" t="str">
        <f t="shared" si="1"/>
        <v>Eligible</v>
      </c>
      <c r="L4" s="10" t="str">
        <f t="shared" si="2"/>
        <v>Exellent</v>
      </c>
      <c r="M4" s="2">
        <f t="shared" si="3"/>
        <v>7800</v>
      </c>
      <c r="N4" s="2">
        <f t="shared" si="4"/>
        <v>72800</v>
      </c>
      <c r="O4" s="7" t="s">
        <v>57</v>
      </c>
      <c r="P4" s="7" t="s">
        <v>58</v>
      </c>
      <c r="Q4" s="3"/>
      <c r="R4" s="2" t="s">
        <v>30</v>
      </c>
      <c r="S4" s="2">
        <f>COUNTIF(C:C,R4)</f>
        <v>3</v>
      </c>
    </row>
    <row r="5" spans="1:19" x14ac:dyDescent="0.35">
      <c r="A5" t="s">
        <v>11</v>
      </c>
      <c r="B5" t="s">
        <v>21</v>
      </c>
      <c r="C5" t="s">
        <v>28</v>
      </c>
      <c r="D5" t="s">
        <v>33</v>
      </c>
      <c r="E5">
        <v>90000</v>
      </c>
      <c r="F5" t="s">
        <v>37</v>
      </c>
      <c r="G5" s="2" t="str">
        <f t="shared" si="0"/>
        <v>Nov-2018</v>
      </c>
      <c r="H5">
        <v>4</v>
      </c>
      <c r="I5">
        <v>15</v>
      </c>
      <c r="J5" t="str">
        <f>IF(E5&gt;P2,"Above Average","Below Average")</f>
        <v>Above Average</v>
      </c>
      <c r="K5" s="10" t="str">
        <f t="shared" si="1"/>
        <v>Eligible</v>
      </c>
      <c r="L5" s="10" t="str">
        <f t="shared" si="2"/>
        <v>Good</v>
      </c>
      <c r="M5" s="2">
        <f t="shared" si="3"/>
        <v>13500</v>
      </c>
      <c r="N5" s="2">
        <f t="shared" si="4"/>
        <v>103500</v>
      </c>
      <c r="O5" s="2">
        <f>MAX(E:E)</f>
        <v>90000</v>
      </c>
      <c r="P5" s="2">
        <f>MIN(E:E)</f>
        <v>45000</v>
      </c>
      <c r="Q5" s="2"/>
      <c r="R5" s="2" t="s">
        <v>31</v>
      </c>
      <c r="S5" s="2">
        <f>COUNTIF(C:C,R5)</f>
        <v>2</v>
      </c>
    </row>
    <row r="6" spans="1:19" x14ac:dyDescent="0.35">
      <c r="A6" t="s">
        <v>12</v>
      </c>
      <c r="B6" t="s">
        <v>22</v>
      </c>
      <c r="C6" t="s">
        <v>31</v>
      </c>
      <c r="D6" t="s">
        <v>32</v>
      </c>
      <c r="E6">
        <v>45000</v>
      </c>
      <c r="F6" t="s">
        <v>38</v>
      </c>
      <c r="G6" s="2" t="str">
        <f t="shared" si="0"/>
        <v>Jun-2022</v>
      </c>
      <c r="H6">
        <v>2</v>
      </c>
      <c r="I6">
        <v>3</v>
      </c>
      <c r="J6" t="str">
        <f>IF(E6&gt;P2,"Above Average","Below Average")</f>
        <v>Below Average</v>
      </c>
      <c r="K6" s="10" t="str">
        <f t="shared" si="1"/>
        <v>Not Eligible</v>
      </c>
      <c r="L6" s="10" t="str">
        <f t="shared" si="2"/>
        <v>Needs Improvement</v>
      </c>
      <c r="M6" s="2">
        <f t="shared" si="3"/>
        <v>1350</v>
      </c>
      <c r="N6" s="2">
        <f t="shared" si="4"/>
        <v>46350</v>
      </c>
    </row>
    <row r="7" spans="1:19" x14ac:dyDescent="0.35">
      <c r="A7" t="s">
        <v>13</v>
      </c>
      <c r="B7" t="s">
        <v>23</v>
      </c>
      <c r="C7" t="s">
        <v>30</v>
      </c>
      <c r="D7" t="s">
        <v>33</v>
      </c>
      <c r="E7">
        <v>70000</v>
      </c>
      <c r="F7" t="s">
        <v>39</v>
      </c>
      <c r="G7" s="2" t="str">
        <f t="shared" si="0"/>
        <v>Oct-2020</v>
      </c>
      <c r="H7">
        <v>5</v>
      </c>
      <c r="I7">
        <v>12</v>
      </c>
      <c r="J7" t="str">
        <f>IF(E7&gt;P2,"Above Average","Below Average")</f>
        <v>Above Average</v>
      </c>
      <c r="K7" s="10" t="str">
        <f t="shared" si="1"/>
        <v>Eligible</v>
      </c>
      <c r="L7" s="10" t="str">
        <f t="shared" si="2"/>
        <v>Exellent</v>
      </c>
      <c r="M7" s="2">
        <f t="shared" si="3"/>
        <v>8400</v>
      </c>
      <c r="N7" s="2">
        <f t="shared" si="4"/>
        <v>78400</v>
      </c>
      <c r="O7" s="14" t="s">
        <v>0</v>
      </c>
      <c r="P7" s="15" t="s">
        <v>54</v>
      </c>
    </row>
    <row r="8" spans="1:19" x14ac:dyDescent="0.35">
      <c r="A8" t="s">
        <v>14</v>
      </c>
      <c r="B8" t="s">
        <v>24</v>
      </c>
      <c r="C8" t="s">
        <v>29</v>
      </c>
      <c r="D8" t="s">
        <v>32</v>
      </c>
      <c r="E8">
        <v>60000</v>
      </c>
      <c r="F8" t="s">
        <v>40</v>
      </c>
      <c r="G8" s="2" t="str">
        <f t="shared" si="0"/>
        <v>Sep-2017</v>
      </c>
      <c r="H8">
        <v>3</v>
      </c>
      <c r="I8">
        <v>7</v>
      </c>
      <c r="J8" t="str">
        <f>IF(E8&gt;P2,"Above Average","Below Average")</f>
        <v>Below Average</v>
      </c>
      <c r="K8" s="10" t="str">
        <f t="shared" si="1"/>
        <v>Not Eligible</v>
      </c>
      <c r="L8" s="10" t="str">
        <f t="shared" si="2"/>
        <v>Good</v>
      </c>
      <c r="M8" s="2">
        <f t="shared" si="3"/>
        <v>4200</v>
      </c>
      <c r="N8" s="2">
        <f t="shared" si="4"/>
        <v>64200</v>
      </c>
      <c r="O8" s="2" t="s">
        <v>12</v>
      </c>
      <c r="P8" t="str">
        <f>VLOOKUP(O8,'Job Title'!A2:B11,2,TRUE)</f>
        <v>Sales Associate</v>
      </c>
    </row>
    <row r="9" spans="1:19" x14ac:dyDescent="0.35">
      <c r="A9" t="s">
        <v>15</v>
      </c>
      <c r="B9" t="s">
        <v>25</v>
      </c>
      <c r="C9" t="s">
        <v>31</v>
      </c>
      <c r="D9" t="s">
        <v>33</v>
      </c>
      <c r="E9">
        <v>48000</v>
      </c>
      <c r="F9" t="s">
        <v>41</v>
      </c>
      <c r="G9" s="2" t="str">
        <f t="shared" si="0"/>
        <v>Jan-2023</v>
      </c>
      <c r="H9">
        <v>2</v>
      </c>
      <c r="I9">
        <v>4</v>
      </c>
      <c r="J9" t="str">
        <f>IF(E9&gt;P2,"Above Average","Below Average")</f>
        <v>Below Average</v>
      </c>
      <c r="K9" s="10" t="str">
        <f t="shared" si="1"/>
        <v>Not Eligible</v>
      </c>
      <c r="L9" s="10" t="str">
        <f t="shared" si="2"/>
        <v>Needs Improvement</v>
      </c>
      <c r="M9" s="2">
        <f t="shared" si="3"/>
        <v>1920</v>
      </c>
      <c r="N9" s="2">
        <f t="shared" si="4"/>
        <v>49920</v>
      </c>
    </row>
    <row r="10" spans="1:19" x14ac:dyDescent="0.35">
      <c r="A10" t="s">
        <v>16</v>
      </c>
      <c r="B10" t="s">
        <v>26</v>
      </c>
      <c r="C10" t="s">
        <v>28</v>
      </c>
      <c r="D10" t="s">
        <v>32</v>
      </c>
      <c r="E10">
        <v>75000</v>
      </c>
      <c r="F10" t="s">
        <v>42</v>
      </c>
      <c r="G10" s="2" t="str">
        <f t="shared" si="0"/>
        <v>Apr-2019</v>
      </c>
      <c r="H10">
        <v>4</v>
      </c>
      <c r="I10">
        <v>10</v>
      </c>
      <c r="J10" t="str">
        <f>IF(E10&gt;P2,"Above Average","Below Average")</f>
        <v>Above Average</v>
      </c>
      <c r="K10" s="10" t="str">
        <f t="shared" si="1"/>
        <v>Eligible</v>
      </c>
      <c r="L10" s="10" t="str">
        <f t="shared" si="2"/>
        <v>Good</v>
      </c>
      <c r="M10" s="2">
        <f t="shared" si="3"/>
        <v>7500</v>
      </c>
      <c r="N10" s="2">
        <f t="shared" si="4"/>
        <v>82500</v>
      </c>
    </row>
    <row r="11" spans="1:19" x14ac:dyDescent="0.35">
      <c r="A11" t="s">
        <v>17</v>
      </c>
      <c r="B11" t="s">
        <v>27</v>
      </c>
      <c r="C11" t="s">
        <v>30</v>
      </c>
      <c r="D11" t="s">
        <v>33</v>
      </c>
      <c r="E11">
        <v>67000</v>
      </c>
      <c r="F11" t="s">
        <v>43</v>
      </c>
      <c r="G11" s="2" t="str">
        <f t="shared" si="0"/>
        <v>Mar-2021</v>
      </c>
      <c r="H11">
        <v>5</v>
      </c>
      <c r="I11">
        <v>12</v>
      </c>
      <c r="J11" t="str">
        <f>IF(E11&gt;P2,"Above Average","Below Average")</f>
        <v>Above Average</v>
      </c>
      <c r="K11" s="10" t="str">
        <f t="shared" si="1"/>
        <v>Eligible</v>
      </c>
      <c r="L11" s="10" t="str">
        <f t="shared" si="2"/>
        <v>Exellent</v>
      </c>
      <c r="M11" s="2">
        <f t="shared" si="3"/>
        <v>8040</v>
      </c>
      <c r="N11" s="2">
        <f t="shared" si="4"/>
        <v>75040</v>
      </c>
    </row>
    <row r="12" spans="1:19" x14ac:dyDescent="0.35">
      <c r="L12" s="10"/>
      <c r="M12" s="10"/>
      <c r="N12" s="10"/>
    </row>
  </sheetData>
  <conditionalFormatting sqref="H12 A2:J11">
    <cfRule type="expression" dxfId="0" priority="1">
      <formula>$E2&gt;75000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'Job Title'!$A$2:$A$11</xm:f>
          </x14:formula1>
          <xm:sqref>O8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 sqref="C1"/>
    </sheetView>
  </sheetViews>
  <sheetFormatPr defaultRowHeight="14.5" x14ac:dyDescent="0.35"/>
  <cols>
    <col min="1" max="1" width="12.36328125" bestFit="1" customWidth="1"/>
    <col min="2" max="2" width="18.08984375" bestFit="1" customWidth="1"/>
    <col min="3" max="3" width="17.1796875" bestFit="1" customWidth="1"/>
  </cols>
  <sheetData>
    <row r="1" spans="1:3" x14ac:dyDescent="0.35">
      <c r="A1" s="11" t="s">
        <v>3</v>
      </c>
      <c r="B1" t="s">
        <v>73</v>
      </c>
    </row>
    <row r="2" spans="1:3" x14ac:dyDescent="0.35">
      <c r="A2" s="11" t="s">
        <v>5</v>
      </c>
      <c r="B2" t="s">
        <v>73</v>
      </c>
    </row>
    <row r="4" spans="1:3" x14ac:dyDescent="0.35">
      <c r="A4" s="11" t="s">
        <v>63</v>
      </c>
      <c r="B4" t="s">
        <v>70</v>
      </c>
      <c r="C4" t="s">
        <v>75</v>
      </c>
    </row>
    <row r="5" spans="1:3" x14ac:dyDescent="0.35">
      <c r="A5" s="10" t="s">
        <v>29</v>
      </c>
      <c r="B5" s="12">
        <v>57500</v>
      </c>
      <c r="C5" s="12">
        <v>6950</v>
      </c>
    </row>
    <row r="6" spans="1:3" x14ac:dyDescent="0.35">
      <c r="A6" s="10" t="s">
        <v>28</v>
      </c>
      <c r="B6" s="12">
        <v>81666.666666666672</v>
      </c>
      <c r="C6" s="12">
        <v>29000</v>
      </c>
    </row>
    <row r="7" spans="1:3" x14ac:dyDescent="0.35">
      <c r="A7" s="10" t="s">
        <v>30</v>
      </c>
      <c r="B7" s="12">
        <v>67333.333333333328</v>
      </c>
      <c r="C7" s="12">
        <v>24240</v>
      </c>
    </row>
    <row r="8" spans="1:3" x14ac:dyDescent="0.35">
      <c r="A8" s="10" t="s">
        <v>31</v>
      </c>
      <c r="B8" s="12">
        <v>46500</v>
      </c>
      <c r="C8" s="12">
        <v>3270</v>
      </c>
    </row>
    <row r="9" spans="1:3" x14ac:dyDescent="0.35">
      <c r="A9" s="10" t="s">
        <v>64</v>
      </c>
      <c r="B9" s="12">
        <v>65500</v>
      </c>
      <c r="C9" s="12">
        <v>63460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
  <sheetViews>
    <sheetView showGridLines="0" tabSelected="1" workbookViewId="0">
      <selection activeCell="A2" sqref="A2"/>
    </sheetView>
  </sheetViews>
  <sheetFormatPr defaultRowHeight="14.5" x14ac:dyDescent="0.35"/>
  <cols>
    <col min="1" max="16384" width="8.7265625" style="13"/>
  </cols>
  <sheetData>
    <row r="1" spans="1:19" ht="23.5" x14ac:dyDescent="0.55000000000000004">
      <c r="A1" s="16" t="s">
        <v>66</v>
      </c>
      <c r="B1" s="17"/>
      <c r="C1" s="17"/>
      <c r="D1" s="17"/>
      <c r="E1" s="17"/>
      <c r="F1" s="17"/>
      <c r="G1" s="17"/>
      <c r="H1" s="17"/>
      <c r="I1" s="17"/>
      <c r="J1" s="17"/>
      <c r="K1" s="17"/>
      <c r="L1" s="17"/>
      <c r="M1" s="17"/>
      <c r="N1" s="17"/>
      <c r="O1" s="17"/>
      <c r="P1" s="17"/>
      <c r="Q1" s="17"/>
      <c r="R1" s="17"/>
      <c r="S1" s="18"/>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defaultRowHeight="14.5" x14ac:dyDescent="0.35"/>
  <cols>
    <col min="1" max="1" width="10.81640625" bestFit="1" customWidth="1"/>
    <col min="2" max="2" width="16.08984375" bestFit="1" customWidth="1"/>
    <col min="4" max="4" width="14.54296875" bestFit="1" customWidth="1"/>
  </cols>
  <sheetData>
    <row r="1" spans="1:2" x14ac:dyDescent="0.35">
      <c r="A1" s="3" t="s">
        <v>53</v>
      </c>
      <c r="B1" s="3" t="s">
        <v>54</v>
      </c>
    </row>
    <row r="2" spans="1:2" x14ac:dyDescent="0.35">
      <c r="A2" s="2" t="s">
        <v>8</v>
      </c>
      <c r="B2" s="2" t="s">
        <v>44</v>
      </c>
    </row>
    <row r="3" spans="1:2" x14ac:dyDescent="0.35">
      <c r="A3" s="2" t="s">
        <v>9</v>
      </c>
      <c r="B3" s="2" t="s">
        <v>45</v>
      </c>
    </row>
    <row r="4" spans="1:2" x14ac:dyDescent="0.35">
      <c r="A4" s="2" t="s">
        <v>10</v>
      </c>
      <c r="B4" s="2" t="s">
        <v>46</v>
      </c>
    </row>
    <row r="5" spans="1:2" x14ac:dyDescent="0.35">
      <c r="A5" s="2" t="s">
        <v>11</v>
      </c>
      <c r="B5" s="2" t="s">
        <v>47</v>
      </c>
    </row>
    <row r="6" spans="1:2" x14ac:dyDescent="0.35">
      <c r="A6" s="2" t="s">
        <v>12</v>
      </c>
      <c r="B6" s="2" t="s">
        <v>48</v>
      </c>
    </row>
    <row r="7" spans="1:2" x14ac:dyDescent="0.35">
      <c r="A7" s="2" t="s">
        <v>13</v>
      </c>
      <c r="B7" s="2" t="s">
        <v>49</v>
      </c>
    </row>
    <row r="8" spans="1:2" x14ac:dyDescent="0.35">
      <c r="A8" s="2" t="s">
        <v>14</v>
      </c>
      <c r="B8" s="2" t="s">
        <v>50</v>
      </c>
    </row>
    <row r="9" spans="1:2" x14ac:dyDescent="0.35">
      <c r="A9" s="2" t="s">
        <v>15</v>
      </c>
      <c r="B9" s="2" t="s">
        <v>51</v>
      </c>
    </row>
    <row r="10" spans="1:2" x14ac:dyDescent="0.35">
      <c r="A10" s="2" t="s">
        <v>16</v>
      </c>
      <c r="B10" s="2" t="s">
        <v>52</v>
      </c>
    </row>
    <row r="11" spans="1:2" x14ac:dyDescent="0.35">
      <c r="A11" s="2" t="s">
        <v>17</v>
      </c>
      <c r="B11" s="2"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EmployeeData</vt:lpstr>
      <vt:lpstr>Pivot Table</vt:lpstr>
      <vt:lpstr>Visualization</vt:lpstr>
      <vt:lpstr>Job 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2025-02-06T16:52:40Z</dcterms:created>
  <dcterms:modified xsi:type="dcterms:W3CDTF">2025-02-07T17:26:14Z</dcterms:modified>
</cp:coreProperties>
</file>