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ownloads\Task\Excel\Task_3\"/>
    </mc:Choice>
  </mc:AlternateContent>
  <xr:revisionPtr revIDLastSave="0" documentId="13_ncr:1_{B13229FA-7E8D-48E6-B1F2-00165F53241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tudents" sheetId="1" r:id="rId1"/>
    <sheet name="Basic Analysis" sheetId="3" r:id="rId2"/>
    <sheet name="Logical Function" sheetId="4" r:id="rId3"/>
    <sheet name="Data Visualization" sheetId="5" r:id="rId4"/>
    <sheet name="Advanced Functions" sheetId="6" r:id="rId5"/>
    <sheet name="Pivot Table" sheetId="7" r:id="rId6"/>
    <sheet name="Class Teachers" sheetId="2" r:id="rId7"/>
  </sheets>
  <calcPr calcId="191029"/>
  <pivotCaches>
    <pivotCache cacheId="0" r:id="rId8"/>
    <pivotCache cacheId="1" r:id="rId9"/>
    <pivotCache cacheId="8" r:id="rId10"/>
    <pivotCache cacheId="1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" i="6"/>
  <c r="J20" i="6"/>
  <c r="J21" i="6"/>
  <c r="J19" i="6"/>
  <c r="J17" i="6"/>
  <c r="J18" i="6"/>
  <c r="J16" i="6"/>
  <c r="J14" i="6"/>
  <c r="J15" i="6"/>
  <c r="J13" i="6"/>
  <c r="J11" i="6"/>
  <c r="J12" i="6"/>
  <c r="J10" i="6"/>
  <c r="J8" i="6"/>
  <c r="J9" i="6"/>
  <c r="J7" i="6"/>
  <c r="J5" i="6"/>
  <c r="J6" i="6"/>
  <c r="J4" i="6"/>
  <c r="J3" i="6"/>
  <c r="J2" i="6"/>
  <c r="K5" i="3"/>
  <c r="K4" i="3"/>
  <c r="K3" i="3"/>
  <c r="K2" i="3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3" i="4"/>
  <c r="J2" i="4"/>
  <c r="N2" i="3"/>
  <c r="M2" i="3"/>
  <c r="L2" i="3"/>
  <c r="O2" i="3"/>
</calcChain>
</file>

<file path=xl/sharedStrings.xml><?xml version="1.0" encoding="utf-8"?>
<sst xmlns="http://schemas.openxmlformats.org/spreadsheetml/2006/main" count="418" uniqueCount="106">
  <si>
    <t>ID</t>
  </si>
  <si>
    <t>Name</t>
  </si>
  <si>
    <t>Class</t>
  </si>
  <si>
    <t>Gender</t>
  </si>
  <si>
    <t>Mathematics</t>
  </si>
  <si>
    <t>Science</t>
  </si>
  <si>
    <t>English</t>
  </si>
  <si>
    <t>Social Studies</t>
  </si>
  <si>
    <t>Enrollment Date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</si>
  <si>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</si>
  <si>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</si>
  <si>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</si>
  <si>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</si>
  <si>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</si>
  <si>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</si>
  <si>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</si>
  <si>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</si>
  <si>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</si>
  <si>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</si>
  <si>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</si>
  <si>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</si>
  <si>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</si>
  <si>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</si>
  <si>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</si>
  <si>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</si>
  <si>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</si>
  <si>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</si>
  <si>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</si>
  <si>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</si>
  <si>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Alice Johnson</t>
  </si>
  <si>
    <t>Bob Smith</t>
  </si>
  <si>
    <t>Carol Davis</t>
  </si>
  <si>
    <t>David Wilson</t>
  </si>
  <si>
    <t>Emma Brown</t>
  </si>
  <si>
    <t>Frank Taylor</t>
  </si>
  <si>
    <t>Grace Lee</t>
  </si>
  <si>
    <t>Henry Martin</t>
  </si>
  <si>
    <t>Irene Clark</t>
  </si>
  <si>
    <t>Jack Young</t>
  </si>
  <si>
    <t>Kevin White</t>
  </si>
  <si>
    <t>Linda Scott</t>
  </si>
  <si>
    <t>Michael Green</t>
  </si>
  <si>
    <t>Nancy Hall</t>
  </si>
  <si>
    <t>Oliver King</t>
  </si>
  <si>
    <t>Paula Adams</t>
  </si>
  <si>
    <t>Quincy Baker</t>
  </si>
  <si>
    <t>Rachel Carter</t>
  </si>
  <si>
    <t>Samuel Davis</t>
  </si>
  <si>
    <t>Tina Evans</t>
  </si>
  <si>
    <t>Female</t>
  </si>
  <si>
    <t>Male</t>
  </si>
  <si>
    <t>2022-06-10</t>
  </si>
  <si>
    <t>2023-01-15</t>
  </si>
  <si>
    <t>2021-09-05</t>
  </si>
  <si>
    <t>2020-03-20</t>
  </si>
  <si>
    <t>2022-08-25</t>
  </si>
  <si>
    <t>2021-11-12</t>
  </si>
  <si>
    <t>2023-02-01</t>
  </si>
  <si>
    <t>2022-07-18</t>
  </si>
  <si>
    <t>2023-03-10</t>
  </si>
  <si>
    <t>2022-05-06</t>
  </si>
  <si>
    <t>2021-04-22</t>
  </si>
  <si>
    <t>2020-08-30</t>
  </si>
  <si>
    <t>2019-06-17</t>
  </si>
  <si>
    <t>2021-12-11</t>
  </si>
  <si>
    <t>2020-09-09</t>
  </si>
  <si>
    <t>2019-07-05</t>
  </si>
  <si>
    <t>2022-02-14</t>
  </si>
  <si>
    <t>2021-10-23</t>
  </si>
  <si>
    <t>2023-04-08</t>
  </si>
  <si>
    <t>2022-03-19</t>
  </si>
  <si>
    <t>Teacher</t>
  </si>
  <si>
    <t>Mrs. Parker</t>
  </si>
  <si>
    <t>Mr. Johnson</t>
  </si>
  <si>
    <t>Miss Thompson</t>
  </si>
  <si>
    <t>Total number of student</t>
  </si>
  <si>
    <t>Math_Highest_Marks</t>
  </si>
  <si>
    <t>Math_Lowest_marks</t>
  </si>
  <si>
    <t>75% above in Scie</t>
  </si>
  <si>
    <t>Pass/Fail</t>
  </si>
  <si>
    <t>Top Performers</t>
  </si>
  <si>
    <t>Grade</t>
  </si>
  <si>
    <t>Row Labels</t>
  </si>
  <si>
    <t>Grand Total</t>
  </si>
  <si>
    <t>Scince</t>
  </si>
  <si>
    <t>Social Scince</t>
  </si>
  <si>
    <t>Subject</t>
  </si>
  <si>
    <t>Avg_Marks</t>
  </si>
  <si>
    <t>Sum of Avg_Marks</t>
  </si>
  <si>
    <t>A+</t>
  </si>
  <si>
    <t>A</t>
  </si>
  <si>
    <t>B</t>
  </si>
  <si>
    <t>C</t>
  </si>
  <si>
    <t>D</t>
  </si>
  <si>
    <t>Count</t>
  </si>
  <si>
    <t>Sum of Count</t>
  </si>
  <si>
    <t>vlookup</t>
  </si>
  <si>
    <t>Total Marks</t>
  </si>
  <si>
    <t>Perc(%)</t>
  </si>
  <si>
    <t>DD-MMM-YYYY</t>
  </si>
  <si>
    <t>Average of Mathematics</t>
  </si>
  <si>
    <t>Average of Science</t>
  </si>
  <si>
    <t>Average of English</t>
  </si>
  <si>
    <t>Average of Social Studies</t>
  </si>
  <si>
    <t>(All)</t>
  </si>
  <si>
    <t>Count of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</si>
</sst>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[School_Management.xlsx]Data Visualization!PivotTable2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Marks in each subject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Visualization'!$C$2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Visualization'!$B$3:$B$7</c:f>
              <c:strCache>
                <c:ptCount val="4"/>
                <c:pt idx="0">
                  <c:v>English</c:v>
                </c:pt>
                <c:pt idx="1">
                  <c:v>Mathematics</c:v>
                </c:pt>
                <c:pt idx="2">
                  <c:v>Scince</c:v>
                </c:pt>
                <c:pt idx="3">
                  <c:v>Social Scince</c:v>
                </c:pt>
              </c:strCache>
            </c:strRef>
          </c:cat>
          <c:val>
            <c:numRef>
              <c:f>'Data Visualization'!$C$3:$C$7</c:f>
              <c:numCache>
                <c:formatCode>General</c:formatCode>
                <c:ptCount val="4"/>
                <c:pt idx="0">
                  <c:v>73.95</c:v>
                </c:pt>
                <c:pt idx="1">
                  <c:v>70.349999999999994</c:v>
                </c:pt>
                <c:pt idx="2">
                  <c:v>74.2</c:v>
                </c:pt>
                <c:pt idx="3">
                  <c:v>73.95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C-4E12-ADB1-C97F54F247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195311"/>
        <c:axId val="128259983"/>
      </c:barChart>
      <c:catAx>
        <c:axId val="132195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9983"/>
        <c:crosses val="autoZero"/>
        <c:auto val="1"/>
        <c:lblAlgn val="ctr"/>
        <c:lblOffset val="100"/>
        <c:noMultiLvlLbl val="0"/>
      </c:catAx>
      <c:valAx>
        <c:axId val="128259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19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[School_Management.xlsx]Data Visualization!PivotTable3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</a:t>
            </a:r>
            <a:r>
              <a:rPr lang="en-US" baseline="0"/>
              <a:t> Count %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Visualization'!$C$10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BA-43D3-84A5-20D495D0F9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BA-43D3-84A5-20D495D0F9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BA-43D3-84A5-20D495D0F9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BA-43D3-84A5-20D495D0F9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BA-43D3-84A5-20D495D0F98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'Data Visualization'!$B$11:$B$16</c:f>
              <c:strCache>
                <c:ptCount val="5"/>
                <c:pt idx="0">
                  <c:v>A</c:v>
                </c:pt>
                <c:pt idx="1">
                  <c:v>A+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'Data Visualization'!$C$11:$C$16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9-4477-9765-3FE9565D7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80010</xdr:rowOff>
    </xdr:from>
    <xdr:to>
      <xdr:col>10</xdr:col>
      <xdr:colOff>441960</xdr:colOff>
      <xdr:row>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3CBF81-2DD0-F8BA-9476-A94EB46FF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144780</xdr:colOff>
      <xdr:row>10</xdr:row>
      <xdr:rowOff>49530</xdr:rowOff>
    </xdr:from>
    <xdr:to>
      <xdr:col>10</xdr:col>
      <xdr:colOff>449580</xdr:colOff>
      <xdr:row>22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864D68-B81D-EFB2-D625-9F449BE63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Gupta" refreshedDate="45711.462510069447" createdVersion="8" refreshedVersion="8" minRefreshableVersion="3" recordCount="4" xr:uid="{9926547D-C432-48F0-B894-2671922DCF82}">
  <cacheSource type="worksheet">
    <worksheetSource ref="J1:K5" sheet="Basic Analysis"/>
  </cacheSource>
  <cacheFields count="2">
    <cacheField name="Subject" numFmtId="0">
      <sharedItems count="4">
        <s v="Mathematics"/>
        <s v="Scince"/>
        <s v="English"/>
        <s v="Social Scince"/>
      </sharedItems>
    </cacheField>
    <cacheField name="Avg_Marks" numFmtId="0">
      <sharedItems containsSemiMixedTypes="0" containsString="0" containsNumber="1" minValue="70.349999999999994" maxValue="74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Gupta" refreshedDate="45711.47188946759" createdVersion="8" refreshedVersion="8" minRefreshableVersion="3" recordCount="5" xr:uid="{7F7B7438-1A35-4019-8C07-BDE12621E6C3}">
  <cacheSource type="worksheet">
    <worksheetSource ref="O1:P6" sheet="Logical Function"/>
  </cacheSource>
  <cacheFields count="2">
    <cacheField name="Grade" numFmtId="0">
      <sharedItems count="5">
        <s v="A+"/>
        <s v="A"/>
        <s v="B"/>
        <s v="C"/>
        <s v="D"/>
      </sharedItems>
    </cacheField>
    <cacheField name="Count" numFmtId="0">
      <sharedItems containsSemiMixedTypes="0" containsString="0" containsNumber="1" containsInteger="1" minValue="2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Gupta" refreshedDate="45712.599532638887" createdVersion="8" refreshedVersion="8" minRefreshableVersion="3" recordCount="20" xr:uid="{A023F22C-2DEA-4462-898D-E8B906D742D6}">
  <cacheSource type="worksheet">
    <worksheetSource ref="A1:I21" sheet="Students"/>
  </cacheSource>
  <cacheFields count="9">
    <cacheField name="ID" numFmtId="0">
      <sharedItems/>
    </cacheField>
    <cacheField name="Name" numFmtId="0">
      <sharedItems/>
    </cacheField>
    <cacheField name="Class" numFmtId="0">
      <sharedItems containsSemiMixedTypes="0" containsString="0" containsNumber="1" containsInteger="1" minValue="8" maxValue="10" count="3">
        <n v="10"/>
        <n v="9"/>
        <n v="8"/>
      </sharedItems>
    </cacheField>
    <cacheField name="Gender" numFmtId="0">
      <sharedItems/>
    </cacheField>
    <cacheField name="Mathematics" numFmtId="0">
      <sharedItems containsSemiMixedTypes="0" containsString="0" containsNumber="1" containsInteger="1" minValue="45" maxValue="95"/>
    </cacheField>
    <cacheField name="Science" numFmtId="0">
      <sharedItems containsSemiMixedTypes="0" containsString="0" containsNumber="1" containsInteger="1" minValue="50" maxValue="95"/>
    </cacheField>
    <cacheField name="English" numFmtId="0">
      <sharedItems containsSemiMixedTypes="0" containsString="0" containsNumber="1" containsInteger="1" minValue="55" maxValue="92"/>
    </cacheField>
    <cacheField name="Social Studies" numFmtId="0">
      <sharedItems containsSemiMixedTypes="0" containsString="0" containsNumber="1" containsInteger="1" minValue="48" maxValue="92"/>
    </cacheField>
    <cacheField name="Enrollmen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Gupta" refreshedDate="45712.603126388887" createdVersion="8" refreshedVersion="8" minRefreshableVersion="3" recordCount="20" xr:uid="{2B4A7F35-24C7-477C-8346-61C9F5F8924F}">
  <cacheSource type="worksheet">
    <worksheetSource ref="A1:L21" sheet="Logical Function"/>
  </cacheSource>
  <cacheFields count="12">
    <cacheField name="ID" numFmtId="0">
      <sharedItems/>
    </cacheField>
    <cacheField name="Name" numFmtId="0">
      <sharedItems/>
    </cacheField>
    <cacheField name="Class" numFmtId="0">
      <sharedItems containsSemiMixedTypes="0" containsString="0" containsNumber="1" containsInteger="1" minValue="8" maxValue="10"/>
    </cacheField>
    <cacheField name="Gender" numFmtId="0">
      <sharedItems count="2">
        <s v="Female"/>
        <s v="Male"/>
      </sharedItems>
    </cacheField>
    <cacheField name="Mathematics" numFmtId="0">
      <sharedItems containsSemiMixedTypes="0" containsString="0" containsNumber="1" containsInteger="1" minValue="45" maxValue="95"/>
    </cacheField>
    <cacheField name="Science" numFmtId="0">
      <sharedItems containsSemiMixedTypes="0" containsString="0" containsNumber="1" containsInteger="1" minValue="37" maxValue="95"/>
    </cacheField>
    <cacheField name="English" numFmtId="0">
      <sharedItems containsSemiMixedTypes="0" containsString="0" containsNumber="1" containsInteger="1" minValue="39" maxValue="92"/>
    </cacheField>
    <cacheField name="Social Studies" numFmtId="0">
      <sharedItems containsSemiMixedTypes="0" containsString="0" containsNumber="1" containsInteger="1" minValue="39" maxValue="92"/>
    </cacheField>
    <cacheField name="Enrollment Date" numFmtId="0">
      <sharedItems/>
    </cacheField>
    <cacheField name="Pass/Fail" numFmtId="0">
      <sharedItems/>
    </cacheField>
    <cacheField name="Top Performers" numFmtId="0">
      <sharedItems/>
    </cacheField>
    <cacheField name="Grade" numFmtId="0">
      <sharedItems count="5">
        <s v="A"/>
        <s v="B"/>
        <s v="D"/>
        <s v="A+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70.349999999999994"/>
  </r>
  <r>
    <x v="1"/>
    <n v="74.2"/>
  </r>
  <r>
    <x v="2"/>
    <n v="73.95"/>
  </r>
  <r>
    <x v="3"/>
    <n v="73.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3"/>
  </r>
  <r>
    <x v="1"/>
    <n v="4"/>
  </r>
  <r>
    <x v="2"/>
    <n v="7"/>
  </r>
  <r>
    <x v="3"/>
    <n v="2"/>
  </r>
  <r>
    <x v="4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001"/>
    <s v="Alice Johnson"/>
    <x v="0"/>
    <s v="Female"/>
    <n v="85"/>
    <n v="90"/>
    <n v="78"/>
    <n v="88"/>
    <s v="2022-06-10"/>
  </r>
  <r>
    <s v="S002"/>
    <s v="Bob Smith"/>
    <x v="1"/>
    <s v="Male"/>
    <n v="72"/>
    <n v="65"/>
    <n v="80"/>
    <n v="75"/>
    <s v="2023-01-15"/>
  </r>
  <r>
    <s v="S003"/>
    <s v="Carol Davis"/>
    <x v="2"/>
    <s v="Female"/>
    <n v="60"/>
    <n v="70"/>
    <n v="68"/>
    <n v="65"/>
    <s v="2021-09-05"/>
  </r>
  <r>
    <s v="S004"/>
    <s v="David Wilson"/>
    <x v="0"/>
    <s v="Male"/>
    <n v="95"/>
    <n v="88"/>
    <n v="92"/>
    <n v="90"/>
    <s v="2020-03-20"/>
  </r>
  <r>
    <s v="S005"/>
    <s v="Emma Brown"/>
    <x v="1"/>
    <s v="Female"/>
    <n v="50"/>
    <n v="58"/>
    <n v="65"/>
    <n v="62"/>
    <s v="2022-08-25"/>
  </r>
  <r>
    <s v="S006"/>
    <s v="Frank Taylor"/>
    <x v="2"/>
    <s v="Male"/>
    <n v="78"/>
    <n v="80"/>
    <n v="85"/>
    <n v="82"/>
    <s v="2021-11-12"/>
  </r>
  <r>
    <s v="S007"/>
    <s v="Grace Lee"/>
    <x v="0"/>
    <s v="Female"/>
    <n v="45"/>
    <n v="50"/>
    <n v="55"/>
    <n v="48"/>
    <s v="2023-02-01"/>
  </r>
  <r>
    <s v="S008"/>
    <s v="Henry Martin"/>
    <x v="1"/>
    <s v="Male"/>
    <n v="88"/>
    <n v="92"/>
    <n v="85"/>
    <n v="90"/>
    <s v="2022-07-18"/>
  </r>
  <r>
    <s v="S009"/>
    <s v="Irene Clark"/>
    <x v="2"/>
    <s v="Female"/>
    <n v="75"/>
    <n v="68"/>
    <n v="70"/>
    <n v="72"/>
    <s v="2023-03-10"/>
  </r>
  <r>
    <s v="S010"/>
    <s v="Jack Young"/>
    <x v="0"/>
    <s v="Male"/>
    <n v="60"/>
    <n v="65"/>
    <n v="55"/>
    <n v="58"/>
    <s v="2022-05-06"/>
  </r>
  <r>
    <s v="S011"/>
    <s v="Kevin White"/>
    <x v="1"/>
    <s v="Male"/>
    <n v="82"/>
    <n v="75"/>
    <n v="78"/>
    <n v="79"/>
    <s v="2021-04-22"/>
  </r>
  <r>
    <s v="S012"/>
    <s v="Linda Scott"/>
    <x v="2"/>
    <s v="Female"/>
    <n v="67"/>
    <n v="85"/>
    <n v="82"/>
    <n v="80"/>
    <s v="2020-08-30"/>
  </r>
  <r>
    <s v="S013"/>
    <s v="Michael Green"/>
    <x v="0"/>
    <s v="Male"/>
    <n v="90"/>
    <n v="95"/>
    <n v="91"/>
    <n v="92"/>
    <s v="2019-06-17"/>
  </r>
  <r>
    <s v="S014"/>
    <s v="Nancy Hall"/>
    <x v="1"/>
    <s v="Female"/>
    <n v="55"/>
    <n v="60"/>
    <n v="67"/>
    <n v="66"/>
    <s v="2021-12-11"/>
  </r>
  <r>
    <s v="S015"/>
    <s v="Oliver King"/>
    <x v="2"/>
    <s v="Male"/>
    <n v="79"/>
    <n v="80"/>
    <n v="75"/>
    <n v="74"/>
    <s v="2020-09-09"/>
  </r>
  <r>
    <s v="S016"/>
    <s v="Paula Adams"/>
    <x v="0"/>
    <s v="Female"/>
    <n v="80"/>
    <n v="85"/>
    <n v="79"/>
    <n v="78"/>
    <s v="2019-07-05"/>
  </r>
  <r>
    <s v="S017"/>
    <s v="Quincy Baker"/>
    <x v="1"/>
    <s v="Male"/>
    <n v="66"/>
    <n v="72"/>
    <n v="71"/>
    <n v="69"/>
    <s v="2022-02-14"/>
  </r>
  <r>
    <s v="S018"/>
    <s v="Rachel Carter"/>
    <x v="2"/>
    <s v="Female"/>
    <n v="70"/>
    <n v="73"/>
    <n v="74"/>
    <n v="71"/>
    <s v="2021-10-23"/>
  </r>
  <r>
    <s v="S019"/>
    <s v="Samuel Davis"/>
    <x v="0"/>
    <s v="Male"/>
    <n v="92"/>
    <n v="91"/>
    <n v="89"/>
    <n v="90"/>
    <s v="2023-04-08"/>
  </r>
  <r>
    <s v="S020"/>
    <s v="Tina Evans"/>
    <x v="1"/>
    <s v="Female"/>
    <n v="85"/>
    <n v="88"/>
    <n v="86"/>
    <n v="87"/>
    <s v="2022-03-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001"/>
    <s v="Alice Johnson"/>
    <n v="10"/>
    <x v="0"/>
    <n v="85"/>
    <n v="90"/>
    <n v="78"/>
    <n v="88"/>
    <s v="2022-06-10"/>
    <s v="Pass"/>
    <s v="Top Performer"/>
    <x v="0"/>
  </r>
  <r>
    <s v="S002"/>
    <s v="Bob Smith"/>
    <n v="9"/>
    <x v="1"/>
    <n v="72"/>
    <n v="65"/>
    <n v="80"/>
    <n v="75"/>
    <s v="2023-01-15"/>
    <s v="Pass"/>
    <s v="Not Top Performers "/>
    <x v="1"/>
  </r>
  <r>
    <s v="S003"/>
    <s v="Carol Davis"/>
    <n v="8"/>
    <x v="0"/>
    <n v="60"/>
    <n v="37"/>
    <n v="68"/>
    <n v="65"/>
    <s v="2021-09-05"/>
    <s v="Fail"/>
    <s v="Not Top Performers "/>
    <x v="2"/>
  </r>
  <r>
    <s v="S004"/>
    <s v="David Wilson"/>
    <n v="10"/>
    <x v="1"/>
    <n v="95"/>
    <n v="88"/>
    <n v="92"/>
    <n v="90"/>
    <s v="2020-03-20"/>
    <s v="Pass"/>
    <s v="Top Performer"/>
    <x v="3"/>
  </r>
  <r>
    <s v="S005"/>
    <s v="Emma Brown"/>
    <n v="9"/>
    <x v="0"/>
    <n v="50"/>
    <n v="58"/>
    <n v="65"/>
    <n v="39"/>
    <s v="2022-08-25"/>
    <s v="Fail"/>
    <s v="Not Top Performers "/>
    <x v="2"/>
  </r>
  <r>
    <s v="S006"/>
    <s v="Frank Taylor"/>
    <n v="8"/>
    <x v="1"/>
    <n v="78"/>
    <n v="80"/>
    <n v="85"/>
    <n v="82"/>
    <s v="2021-11-12"/>
    <s v="Pass"/>
    <s v="Not Top Performers "/>
    <x v="0"/>
  </r>
  <r>
    <s v="S007"/>
    <s v="Grace Lee"/>
    <n v="10"/>
    <x v="0"/>
    <n v="45"/>
    <n v="50"/>
    <n v="55"/>
    <n v="48"/>
    <s v="2023-02-01"/>
    <s v="Pass"/>
    <s v="Not Top Performers "/>
    <x v="2"/>
  </r>
  <r>
    <s v="S008"/>
    <s v="Henry Martin"/>
    <n v="9"/>
    <x v="1"/>
    <n v="88"/>
    <n v="92"/>
    <n v="85"/>
    <n v="90"/>
    <s v="2022-07-18"/>
    <s v="Pass"/>
    <s v="Top Performer"/>
    <x v="0"/>
  </r>
  <r>
    <s v="S009"/>
    <s v="Irene Clark"/>
    <n v="8"/>
    <x v="0"/>
    <n v="75"/>
    <n v="68"/>
    <n v="70"/>
    <n v="72"/>
    <s v="2023-03-10"/>
    <s v="Pass"/>
    <s v="Not Top Performers "/>
    <x v="1"/>
  </r>
  <r>
    <s v="S010"/>
    <s v="Jack Young"/>
    <n v="10"/>
    <x v="1"/>
    <n v="60"/>
    <n v="65"/>
    <n v="55"/>
    <n v="58"/>
    <s v="2022-05-06"/>
    <s v="Pass"/>
    <s v="Not Top Performers "/>
    <x v="2"/>
  </r>
  <r>
    <s v="S011"/>
    <s v="Kevin White"/>
    <n v="9"/>
    <x v="1"/>
    <n v="82"/>
    <n v="75"/>
    <n v="78"/>
    <n v="79"/>
    <s v="2021-04-22"/>
    <s v="Pass"/>
    <s v="Not Top Performers "/>
    <x v="1"/>
  </r>
  <r>
    <s v="S012"/>
    <s v="Linda Scott"/>
    <n v="8"/>
    <x v="0"/>
    <n v="67"/>
    <n v="85"/>
    <n v="82"/>
    <n v="80"/>
    <s v="2020-08-30"/>
    <s v="Pass"/>
    <s v="Not Top Performers "/>
    <x v="1"/>
  </r>
  <r>
    <s v="S013"/>
    <s v="Michael Green"/>
    <n v="10"/>
    <x v="1"/>
    <n v="90"/>
    <n v="95"/>
    <n v="91"/>
    <n v="92"/>
    <s v="2019-06-17"/>
    <s v="Pass"/>
    <s v="Top Performer"/>
    <x v="3"/>
  </r>
  <r>
    <s v="S014"/>
    <s v="Nancy Hall"/>
    <n v="9"/>
    <x v="0"/>
    <n v="55"/>
    <n v="60"/>
    <n v="67"/>
    <n v="66"/>
    <s v="2021-12-11"/>
    <s v="Pass"/>
    <s v="Not Top Performers "/>
    <x v="4"/>
  </r>
  <r>
    <s v="S015"/>
    <s v="Oliver King"/>
    <n v="8"/>
    <x v="1"/>
    <n v="79"/>
    <n v="80"/>
    <n v="75"/>
    <n v="74"/>
    <s v="2020-09-09"/>
    <s v="Pass"/>
    <s v="Not Top Performers "/>
    <x v="1"/>
  </r>
  <r>
    <s v="S016"/>
    <s v="Paula Adams"/>
    <n v="10"/>
    <x v="0"/>
    <n v="80"/>
    <n v="85"/>
    <n v="39"/>
    <n v="78"/>
    <s v="2019-07-05"/>
    <s v="Fail"/>
    <s v="Not Top Performers "/>
    <x v="1"/>
  </r>
  <r>
    <s v="S017"/>
    <s v="Quincy Baker"/>
    <n v="9"/>
    <x v="1"/>
    <n v="66"/>
    <n v="72"/>
    <n v="71"/>
    <n v="69"/>
    <s v="2022-02-14"/>
    <s v="Pass"/>
    <s v="Not Top Performers "/>
    <x v="4"/>
  </r>
  <r>
    <s v="S018"/>
    <s v="Rachel Carter"/>
    <n v="8"/>
    <x v="0"/>
    <n v="70"/>
    <n v="73"/>
    <n v="74"/>
    <n v="71"/>
    <s v="2021-10-23"/>
    <s v="Pass"/>
    <s v="Not Top Performers "/>
    <x v="1"/>
  </r>
  <r>
    <s v="S019"/>
    <s v="Samuel Davis"/>
    <n v="10"/>
    <x v="1"/>
    <n v="92"/>
    <n v="91"/>
    <n v="89"/>
    <n v="90"/>
    <s v="2023-04-08"/>
    <s v="Pass"/>
    <s v="Top Performer"/>
    <x v="3"/>
  </r>
  <r>
    <s v="S020"/>
    <s v="Tina Evans"/>
    <n v="9"/>
    <x v="0"/>
    <n v="85"/>
    <n v="88"/>
    <n v="86"/>
    <n v="87"/>
    <s v="2022-03-19"/>
    <s v="Pass"/>
    <s v="Top Performe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8B586-D315-49B5-8646-7E48A4BDFF3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0:C16" firstHeaderRow="1" firstDataRow="1" firstDataCol="1"/>
  <pivotFields count="2"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unt" fld="1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060C9-5A85-4C45-AE56-1CF232368A2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:C7" firstHeaderRow="1" firstDataRow="1" firstDataCol="1"/>
  <pivotFields count="2"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vg_Marks" fld="1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1FB07-90D8-42AF-9DA3-05C04DE92D1C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1:I17" firstHeaderRow="1" firstDataRow="1" firstDataCol="1"/>
  <pivotFields count="12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3"/>
        <item x="1"/>
        <item x="4"/>
        <item x="2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rad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53702-76B1-4F4F-96C5-B88902C5FCED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" firstHeaderRow="0" firstDataRow="0" firstDataCol="0" rowPageCount="2" colPageCount="1"/>
  <pivotFields count="12"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3"/>
        <item x="1"/>
        <item x="4"/>
        <item x="2"/>
        <item t="default"/>
      </items>
    </pivotField>
  </pivotFields>
  <pageFields count="2">
    <pageField fld="3" hier="-1"/>
    <pageField fld="11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B3A66-DA11-4870-9304-8DFB3DAD37FC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F15" firstHeaderRow="0" firstDataRow="1" firstDataCol="1"/>
  <pivotFields count="9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athematics" fld="4" subtotal="average" baseField="2" baseItem="0"/>
    <dataField name="Average of Science" fld="5" subtotal="average" baseField="2" baseItem="0"/>
    <dataField name="Average of English" fld="6" subtotal="average" baseField="2" baseItem="0"/>
    <dataField name="Average of Social Studies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21"/>
    </sheetView>
  </sheetViews>
  <sheetFormatPr defaultRowHeight="14.4" x14ac:dyDescent="0.3"/>
  <cols>
    <col min="1" max="1" width="4.88671875" bestFit="1" customWidth="1"/>
    <col min="2" max="2" width="12.77734375" bestFit="1" customWidth="1"/>
    <col min="5" max="5" width="12" bestFit="1" customWidth="1"/>
    <col min="8" max="8" width="12.44140625" bestFit="1" customWidth="1"/>
    <col min="9" max="9" width="14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29</v>
      </c>
      <c r="C2">
        <v>10</v>
      </c>
      <c r="D2" t="s">
        <v>49</v>
      </c>
      <c r="E2">
        <v>85</v>
      </c>
      <c r="F2">
        <v>90</v>
      </c>
      <c r="G2">
        <v>78</v>
      </c>
      <c r="H2">
        <v>88</v>
      </c>
      <c r="I2" t="s">
        <v>51</v>
      </c>
    </row>
    <row r="3" spans="1:9" x14ac:dyDescent="0.3">
      <c r="A3" t="s">
        <v>10</v>
      </c>
      <c r="B3" t="s">
        <v>30</v>
      </c>
      <c r="C3">
        <v>9</v>
      </c>
      <c r="D3" t="s">
        <v>50</v>
      </c>
      <c r="E3">
        <v>72</v>
      </c>
      <c r="F3">
        <v>65</v>
      </c>
      <c r="G3">
        <v>80</v>
      </c>
      <c r="H3">
        <v>75</v>
      </c>
      <c r="I3" t="s">
        <v>52</v>
      </c>
    </row>
    <row r="4" spans="1:9" x14ac:dyDescent="0.3">
      <c r="A4" t="s">
        <v>11</v>
      </c>
      <c r="B4" t="s">
        <v>31</v>
      </c>
      <c r="C4">
        <v>8</v>
      </c>
      <c r="D4" t="s">
        <v>49</v>
      </c>
      <c r="E4">
        <v>60</v>
      </c>
      <c r="F4">
        <v>70</v>
      </c>
      <c r="G4">
        <v>68</v>
      </c>
      <c r="H4">
        <v>65</v>
      </c>
      <c r="I4" t="s">
        <v>53</v>
      </c>
    </row>
    <row r="5" spans="1:9" x14ac:dyDescent="0.3">
      <c r="A5" t="s">
        <v>12</v>
      </c>
      <c r="B5" t="s">
        <v>32</v>
      </c>
      <c r="C5">
        <v>10</v>
      </c>
      <c r="D5" t="s">
        <v>50</v>
      </c>
      <c r="E5">
        <v>95</v>
      </c>
      <c r="F5">
        <v>88</v>
      </c>
      <c r="G5">
        <v>92</v>
      </c>
      <c r="H5">
        <v>90</v>
      </c>
      <c r="I5" t="s">
        <v>54</v>
      </c>
    </row>
    <row r="6" spans="1:9" x14ac:dyDescent="0.3">
      <c r="A6" t="s">
        <v>13</v>
      </c>
      <c r="B6" t="s">
        <v>33</v>
      </c>
      <c r="C6">
        <v>9</v>
      </c>
      <c r="D6" t="s">
        <v>49</v>
      </c>
      <c r="E6">
        <v>50</v>
      </c>
      <c r="F6">
        <v>58</v>
      </c>
      <c r="G6">
        <v>65</v>
      </c>
      <c r="H6">
        <v>62</v>
      </c>
      <c r="I6" t="s">
        <v>55</v>
      </c>
    </row>
    <row r="7" spans="1:9" x14ac:dyDescent="0.3">
      <c r="A7" t="s">
        <v>14</v>
      </c>
      <c r="B7" t="s">
        <v>34</v>
      </c>
      <c r="C7">
        <v>8</v>
      </c>
      <c r="D7" t="s">
        <v>50</v>
      </c>
      <c r="E7">
        <v>78</v>
      </c>
      <c r="F7">
        <v>80</v>
      </c>
      <c r="G7">
        <v>85</v>
      </c>
      <c r="H7">
        <v>82</v>
      </c>
      <c r="I7" t="s">
        <v>56</v>
      </c>
    </row>
    <row r="8" spans="1:9" x14ac:dyDescent="0.3">
      <c r="A8" t="s">
        <v>15</v>
      </c>
      <c r="B8" t="s">
        <v>35</v>
      </c>
      <c r="C8">
        <v>10</v>
      </c>
      <c r="D8" t="s">
        <v>49</v>
      </c>
      <c r="E8">
        <v>45</v>
      </c>
      <c r="F8">
        <v>50</v>
      </c>
      <c r="G8">
        <v>55</v>
      </c>
      <c r="H8">
        <v>48</v>
      </c>
      <c r="I8" t="s">
        <v>57</v>
      </c>
    </row>
    <row r="9" spans="1:9" x14ac:dyDescent="0.3">
      <c r="A9" t="s">
        <v>16</v>
      </c>
      <c r="B9" t="s">
        <v>36</v>
      </c>
      <c r="C9">
        <v>9</v>
      </c>
      <c r="D9" t="s">
        <v>50</v>
      </c>
      <c r="E9">
        <v>88</v>
      </c>
      <c r="F9">
        <v>92</v>
      </c>
      <c r="G9">
        <v>85</v>
      </c>
      <c r="H9">
        <v>90</v>
      </c>
      <c r="I9" t="s">
        <v>58</v>
      </c>
    </row>
    <row r="10" spans="1:9" x14ac:dyDescent="0.3">
      <c r="A10" t="s">
        <v>17</v>
      </c>
      <c r="B10" t="s">
        <v>37</v>
      </c>
      <c r="C10">
        <v>8</v>
      </c>
      <c r="D10" t="s">
        <v>49</v>
      </c>
      <c r="E10">
        <v>75</v>
      </c>
      <c r="F10">
        <v>68</v>
      </c>
      <c r="G10">
        <v>70</v>
      </c>
      <c r="H10">
        <v>72</v>
      </c>
      <c r="I10" t="s">
        <v>59</v>
      </c>
    </row>
    <row r="11" spans="1:9" x14ac:dyDescent="0.3">
      <c r="A11" t="s">
        <v>18</v>
      </c>
      <c r="B11" t="s">
        <v>38</v>
      </c>
      <c r="C11">
        <v>10</v>
      </c>
      <c r="D11" t="s">
        <v>50</v>
      </c>
      <c r="E11">
        <v>60</v>
      </c>
      <c r="F11">
        <v>65</v>
      </c>
      <c r="G11">
        <v>55</v>
      </c>
      <c r="H11">
        <v>58</v>
      </c>
      <c r="I11" t="s">
        <v>60</v>
      </c>
    </row>
    <row r="12" spans="1:9" x14ac:dyDescent="0.3">
      <c r="A12" t="s">
        <v>19</v>
      </c>
      <c r="B12" t="s">
        <v>39</v>
      </c>
      <c r="C12">
        <v>9</v>
      </c>
      <c r="D12" t="s">
        <v>50</v>
      </c>
      <c r="E12">
        <v>82</v>
      </c>
      <c r="F12">
        <v>75</v>
      </c>
      <c r="G12">
        <v>78</v>
      </c>
      <c r="H12">
        <v>79</v>
      </c>
      <c r="I12" t="s">
        <v>61</v>
      </c>
    </row>
    <row r="13" spans="1:9" x14ac:dyDescent="0.3">
      <c r="A13" t="s">
        <v>20</v>
      </c>
      <c r="B13" t="s">
        <v>40</v>
      </c>
      <c r="C13">
        <v>8</v>
      </c>
      <c r="D13" t="s">
        <v>49</v>
      </c>
      <c r="E13">
        <v>67</v>
      </c>
      <c r="F13">
        <v>85</v>
      </c>
      <c r="G13">
        <v>82</v>
      </c>
      <c r="H13">
        <v>80</v>
      </c>
      <c r="I13" t="s">
        <v>62</v>
      </c>
    </row>
    <row r="14" spans="1:9" x14ac:dyDescent="0.3">
      <c r="A14" t="s">
        <v>21</v>
      </c>
      <c r="B14" t="s">
        <v>41</v>
      </c>
      <c r="C14">
        <v>10</v>
      </c>
      <c r="D14" t="s">
        <v>50</v>
      </c>
      <c r="E14">
        <v>90</v>
      </c>
      <c r="F14">
        <v>95</v>
      </c>
      <c r="G14">
        <v>91</v>
      </c>
      <c r="H14">
        <v>92</v>
      </c>
      <c r="I14" t="s">
        <v>63</v>
      </c>
    </row>
    <row r="15" spans="1:9" x14ac:dyDescent="0.3">
      <c r="A15" t="s">
        <v>22</v>
      </c>
      <c r="B15" t="s">
        <v>42</v>
      </c>
      <c r="C15">
        <v>9</v>
      </c>
      <c r="D15" t="s">
        <v>49</v>
      </c>
      <c r="E15">
        <v>55</v>
      </c>
      <c r="F15">
        <v>60</v>
      </c>
      <c r="G15">
        <v>67</v>
      </c>
      <c r="H15">
        <v>66</v>
      </c>
      <c r="I15" t="s">
        <v>64</v>
      </c>
    </row>
    <row r="16" spans="1:9" x14ac:dyDescent="0.3">
      <c r="A16" t="s">
        <v>23</v>
      </c>
      <c r="B16" t="s">
        <v>43</v>
      </c>
      <c r="C16">
        <v>8</v>
      </c>
      <c r="D16" t="s">
        <v>50</v>
      </c>
      <c r="E16">
        <v>79</v>
      </c>
      <c r="F16">
        <v>80</v>
      </c>
      <c r="G16">
        <v>75</v>
      </c>
      <c r="H16">
        <v>74</v>
      </c>
      <c r="I16" t="s">
        <v>65</v>
      </c>
    </row>
    <row r="17" spans="1:9" x14ac:dyDescent="0.3">
      <c r="A17" t="s">
        <v>24</v>
      </c>
      <c r="B17" t="s">
        <v>44</v>
      </c>
      <c r="C17">
        <v>10</v>
      </c>
      <c r="D17" t="s">
        <v>49</v>
      </c>
      <c r="E17">
        <v>80</v>
      </c>
      <c r="F17">
        <v>85</v>
      </c>
      <c r="G17">
        <v>79</v>
      </c>
      <c r="H17">
        <v>78</v>
      </c>
      <c r="I17" t="s">
        <v>66</v>
      </c>
    </row>
    <row r="18" spans="1:9" x14ac:dyDescent="0.3">
      <c r="A18" t="s">
        <v>25</v>
      </c>
      <c r="B18" t="s">
        <v>45</v>
      </c>
      <c r="C18">
        <v>9</v>
      </c>
      <c r="D18" t="s">
        <v>50</v>
      </c>
      <c r="E18">
        <v>66</v>
      </c>
      <c r="F18">
        <v>72</v>
      </c>
      <c r="G18">
        <v>71</v>
      </c>
      <c r="H18">
        <v>69</v>
      </c>
      <c r="I18" t="s">
        <v>67</v>
      </c>
    </row>
    <row r="19" spans="1:9" x14ac:dyDescent="0.3">
      <c r="A19" t="s">
        <v>26</v>
      </c>
      <c r="B19" t="s">
        <v>46</v>
      </c>
      <c r="C19">
        <v>8</v>
      </c>
      <c r="D19" t="s">
        <v>49</v>
      </c>
      <c r="E19">
        <v>70</v>
      </c>
      <c r="F19">
        <v>73</v>
      </c>
      <c r="G19">
        <v>74</v>
      </c>
      <c r="H19">
        <v>71</v>
      </c>
      <c r="I19" t="s">
        <v>68</v>
      </c>
    </row>
    <row r="20" spans="1:9" x14ac:dyDescent="0.3">
      <c r="A20" t="s">
        <v>27</v>
      </c>
      <c r="B20" t="s">
        <v>47</v>
      </c>
      <c r="C20">
        <v>10</v>
      </c>
      <c r="D20" t="s">
        <v>50</v>
      </c>
      <c r="E20">
        <v>92</v>
      </c>
      <c r="F20">
        <v>91</v>
      </c>
      <c r="G20">
        <v>89</v>
      </c>
      <c r="H20">
        <v>90</v>
      </c>
      <c r="I20" t="s">
        <v>69</v>
      </c>
    </row>
    <row r="21" spans="1:9" x14ac:dyDescent="0.3">
      <c r="A21" t="s">
        <v>28</v>
      </c>
      <c r="B21" t="s">
        <v>48</v>
      </c>
      <c r="C21">
        <v>9</v>
      </c>
      <c r="D21" t="s">
        <v>49</v>
      </c>
      <c r="E21">
        <v>85</v>
      </c>
      <c r="F21">
        <v>88</v>
      </c>
      <c r="G21">
        <v>86</v>
      </c>
      <c r="H21">
        <v>87</v>
      </c>
      <c r="I2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5A8E-1D42-4569-B36C-95FFCB45C3D6}">
  <dimension ref="A1:O21"/>
  <sheetViews>
    <sheetView workbookViewId="0">
      <selection activeCell="K6" sqref="K6"/>
    </sheetView>
  </sheetViews>
  <sheetFormatPr defaultRowHeight="14.4" x14ac:dyDescent="0.3"/>
  <cols>
    <col min="1" max="1" width="14.6640625" bestFit="1" customWidth="1"/>
    <col min="2" max="2" width="4.88671875" bestFit="1" customWidth="1"/>
    <col min="3" max="3" width="12.77734375" bestFit="1" customWidth="1"/>
    <col min="4" max="4" width="5.109375" bestFit="1" customWidth="1"/>
    <col min="6" max="6" width="12" bestFit="1" customWidth="1"/>
    <col min="9" max="9" width="12.44140625" bestFit="1" customWidth="1"/>
    <col min="10" max="10" width="19.109375" bestFit="1" customWidth="1"/>
    <col min="11" max="11" width="19.109375" customWidth="1"/>
    <col min="12" max="12" width="19.21875" bestFit="1" customWidth="1"/>
    <col min="13" max="13" width="18.77734375" bestFit="1" customWidth="1"/>
    <col min="14" max="14" width="16" bestFit="1" customWidth="1"/>
  </cols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86</v>
      </c>
      <c r="K1" s="2" t="s">
        <v>87</v>
      </c>
      <c r="L1" s="2" t="s">
        <v>76</v>
      </c>
      <c r="M1" s="2" t="s">
        <v>77</v>
      </c>
      <c r="N1" s="2" t="s">
        <v>78</v>
      </c>
      <c r="O1" s="3" t="s">
        <v>75</v>
      </c>
    </row>
    <row r="2" spans="1:15" x14ac:dyDescent="0.3">
      <c r="A2" t="s">
        <v>51</v>
      </c>
      <c r="B2" t="s">
        <v>9</v>
      </c>
      <c r="C2" t="s">
        <v>29</v>
      </c>
      <c r="D2">
        <v>10</v>
      </c>
      <c r="E2" t="s">
        <v>49</v>
      </c>
      <c r="F2">
        <v>85</v>
      </c>
      <c r="G2">
        <v>90</v>
      </c>
      <c r="H2">
        <v>78</v>
      </c>
      <c r="I2">
        <v>88</v>
      </c>
      <c r="J2" t="s">
        <v>4</v>
      </c>
      <c r="K2">
        <f>AVERAGE(F2:F21)</f>
        <v>70.349999999999994</v>
      </c>
      <c r="L2">
        <f>MAX(F2:F21)</f>
        <v>95</v>
      </c>
      <c r="M2">
        <f>MIN(F2:F21)</f>
        <v>37</v>
      </c>
      <c r="N2">
        <f>COUNTIF(G2:G21, "&gt;75")</f>
        <v>9</v>
      </c>
      <c r="O2">
        <f>COUNTA(Students!A2:A21)</f>
        <v>20</v>
      </c>
    </row>
    <row r="3" spans="1:15" x14ac:dyDescent="0.3">
      <c r="A3" t="s">
        <v>52</v>
      </c>
      <c r="B3" t="s">
        <v>10</v>
      </c>
      <c r="C3" t="s">
        <v>30</v>
      </c>
      <c r="D3">
        <v>9</v>
      </c>
      <c r="E3" t="s">
        <v>50</v>
      </c>
      <c r="F3">
        <v>38</v>
      </c>
      <c r="G3">
        <v>65</v>
      </c>
      <c r="H3">
        <v>80</v>
      </c>
      <c r="I3">
        <v>75</v>
      </c>
      <c r="J3" t="s">
        <v>84</v>
      </c>
      <c r="K3">
        <f>AVERAGE(G2:G21)</f>
        <v>74.2</v>
      </c>
    </row>
    <row r="4" spans="1:15" x14ac:dyDescent="0.3">
      <c r="A4" t="s">
        <v>53</v>
      </c>
      <c r="B4" t="s">
        <v>11</v>
      </c>
      <c r="C4" t="s">
        <v>31</v>
      </c>
      <c r="D4">
        <v>8</v>
      </c>
      <c r="E4" t="s">
        <v>49</v>
      </c>
      <c r="F4">
        <v>60</v>
      </c>
      <c r="G4">
        <v>70</v>
      </c>
      <c r="H4">
        <v>68</v>
      </c>
      <c r="I4">
        <v>65</v>
      </c>
      <c r="J4" t="s">
        <v>6</v>
      </c>
      <c r="K4">
        <f>AVERAGE(H2:H21)</f>
        <v>73.95</v>
      </c>
    </row>
    <row r="5" spans="1:15" x14ac:dyDescent="0.3">
      <c r="A5" t="s">
        <v>54</v>
      </c>
      <c r="B5" t="s">
        <v>12</v>
      </c>
      <c r="C5" t="s">
        <v>32</v>
      </c>
      <c r="D5">
        <v>10</v>
      </c>
      <c r="E5" t="s">
        <v>50</v>
      </c>
      <c r="F5">
        <v>95</v>
      </c>
      <c r="G5">
        <v>88</v>
      </c>
      <c r="H5">
        <v>92</v>
      </c>
      <c r="I5">
        <v>90</v>
      </c>
      <c r="J5" t="s">
        <v>85</v>
      </c>
      <c r="K5">
        <f>AVERAGE(I2:I21)</f>
        <v>73.95</v>
      </c>
    </row>
    <row r="6" spans="1:15" x14ac:dyDescent="0.3">
      <c r="A6" t="s">
        <v>55</v>
      </c>
      <c r="B6" t="s">
        <v>13</v>
      </c>
      <c r="C6" t="s">
        <v>33</v>
      </c>
      <c r="D6">
        <v>9</v>
      </c>
      <c r="E6" t="s">
        <v>49</v>
      </c>
      <c r="F6">
        <v>50</v>
      </c>
      <c r="G6">
        <v>58</v>
      </c>
      <c r="H6">
        <v>65</v>
      </c>
      <c r="I6">
        <v>62</v>
      </c>
    </row>
    <row r="7" spans="1:15" x14ac:dyDescent="0.3">
      <c r="A7" t="s">
        <v>56</v>
      </c>
      <c r="B7" t="s">
        <v>14</v>
      </c>
      <c r="C7" t="s">
        <v>34</v>
      </c>
      <c r="D7">
        <v>8</v>
      </c>
      <c r="E7" t="s">
        <v>50</v>
      </c>
      <c r="F7">
        <v>78</v>
      </c>
      <c r="G7">
        <v>80</v>
      </c>
      <c r="H7">
        <v>39</v>
      </c>
      <c r="I7">
        <v>82</v>
      </c>
    </row>
    <row r="8" spans="1:15" x14ac:dyDescent="0.3">
      <c r="A8" t="s">
        <v>57</v>
      </c>
      <c r="B8" t="s">
        <v>15</v>
      </c>
      <c r="C8" t="s">
        <v>35</v>
      </c>
      <c r="D8">
        <v>10</v>
      </c>
      <c r="E8" t="s">
        <v>49</v>
      </c>
      <c r="F8">
        <v>45</v>
      </c>
      <c r="G8">
        <v>50</v>
      </c>
      <c r="H8">
        <v>55</v>
      </c>
      <c r="I8">
        <v>48</v>
      </c>
    </row>
    <row r="9" spans="1:15" x14ac:dyDescent="0.3">
      <c r="A9" t="s">
        <v>58</v>
      </c>
      <c r="B9" t="s">
        <v>16</v>
      </c>
      <c r="C9" t="s">
        <v>36</v>
      </c>
      <c r="D9">
        <v>9</v>
      </c>
      <c r="E9" t="s">
        <v>50</v>
      </c>
      <c r="F9">
        <v>88</v>
      </c>
      <c r="G9">
        <v>92</v>
      </c>
      <c r="H9">
        <v>85</v>
      </c>
      <c r="I9">
        <v>90</v>
      </c>
    </row>
    <row r="10" spans="1:15" x14ac:dyDescent="0.3">
      <c r="A10" t="s">
        <v>59</v>
      </c>
      <c r="B10" t="s">
        <v>17</v>
      </c>
      <c r="C10" t="s">
        <v>37</v>
      </c>
      <c r="D10">
        <v>8</v>
      </c>
      <c r="E10" t="s">
        <v>49</v>
      </c>
      <c r="F10">
        <v>75</v>
      </c>
      <c r="G10">
        <v>68</v>
      </c>
      <c r="H10">
        <v>70</v>
      </c>
      <c r="I10">
        <v>72</v>
      </c>
    </row>
    <row r="11" spans="1:15" x14ac:dyDescent="0.3">
      <c r="A11" t="s">
        <v>60</v>
      </c>
      <c r="B11" t="s">
        <v>18</v>
      </c>
      <c r="C11" t="s">
        <v>38</v>
      </c>
      <c r="D11">
        <v>10</v>
      </c>
      <c r="E11" t="s">
        <v>50</v>
      </c>
      <c r="F11">
        <v>60</v>
      </c>
      <c r="G11">
        <v>65</v>
      </c>
      <c r="H11">
        <v>55</v>
      </c>
      <c r="I11">
        <v>58</v>
      </c>
    </row>
    <row r="12" spans="1:15" x14ac:dyDescent="0.3">
      <c r="A12" t="s">
        <v>61</v>
      </c>
      <c r="B12" t="s">
        <v>19</v>
      </c>
      <c r="C12" t="s">
        <v>39</v>
      </c>
      <c r="D12">
        <v>9</v>
      </c>
      <c r="E12" t="s">
        <v>50</v>
      </c>
      <c r="F12">
        <v>82</v>
      </c>
      <c r="G12">
        <v>75</v>
      </c>
      <c r="H12">
        <v>78</v>
      </c>
      <c r="I12">
        <v>79</v>
      </c>
    </row>
    <row r="13" spans="1:15" x14ac:dyDescent="0.3">
      <c r="A13" t="s">
        <v>62</v>
      </c>
      <c r="B13" t="s">
        <v>20</v>
      </c>
      <c r="C13" t="s">
        <v>40</v>
      </c>
      <c r="D13">
        <v>8</v>
      </c>
      <c r="E13" t="s">
        <v>49</v>
      </c>
      <c r="F13">
        <v>67</v>
      </c>
      <c r="G13">
        <v>39</v>
      </c>
      <c r="H13">
        <v>82</v>
      </c>
      <c r="I13">
        <v>80</v>
      </c>
    </row>
    <row r="14" spans="1:15" x14ac:dyDescent="0.3">
      <c r="A14" t="s">
        <v>63</v>
      </c>
      <c r="B14" t="s">
        <v>21</v>
      </c>
      <c r="C14" t="s">
        <v>41</v>
      </c>
      <c r="D14">
        <v>10</v>
      </c>
      <c r="E14" t="s">
        <v>50</v>
      </c>
      <c r="F14">
        <v>90</v>
      </c>
      <c r="G14">
        <v>95</v>
      </c>
      <c r="H14">
        <v>91</v>
      </c>
      <c r="I14">
        <v>92</v>
      </c>
    </row>
    <row r="15" spans="1:15" x14ac:dyDescent="0.3">
      <c r="A15" t="s">
        <v>64</v>
      </c>
      <c r="B15" t="s">
        <v>22</v>
      </c>
      <c r="C15" t="s">
        <v>42</v>
      </c>
      <c r="D15">
        <v>9</v>
      </c>
      <c r="E15" t="s">
        <v>49</v>
      </c>
      <c r="F15">
        <v>55</v>
      </c>
      <c r="G15">
        <v>60</v>
      </c>
      <c r="H15">
        <v>67</v>
      </c>
      <c r="I15">
        <v>66</v>
      </c>
    </row>
    <row r="16" spans="1:15" x14ac:dyDescent="0.3">
      <c r="A16" t="s">
        <v>65</v>
      </c>
      <c r="B16" t="s">
        <v>23</v>
      </c>
      <c r="C16" t="s">
        <v>43</v>
      </c>
      <c r="D16">
        <v>8</v>
      </c>
      <c r="E16" t="s">
        <v>50</v>
      </c>
      <c r="F16">
        <v>79</v>
      </c>
      <c r="G16">
        <v>80</v>
      </c>
      <c r="H16">
        <v>75</v>
      </c>
      <c r="I16">
        <v>37</v>
      </c>
    </row>
    <row r="17" spans="1:9" x14ac:dyDescent="0.3">
      <c r="A17" t="s">
        <v>66</v>
      </c>
      <c r="B17" t="s">
        <v>24</v>
      </c>
      <c r="C17" t="s">
        <v>44</v>
      </c>
      <c r="D17">
        <v>10</v>
      </c>
      <c r="E17" t="s">
        <v>49</v>
      </c>
      <c r="F17">
        <v>80</v>
      </c>
      <c r="G17">
        <v>85</v>
      </c>
      <c r="H17">
        <v>79</v>
      </c>
      <c r="I17">
        <v>78</v>
      </c>
    </row>
    <row r="18" spans="1:9" x14ac:dyDescent="0.3">
      <c r="A18" t="s">
        <v>67</v>
      </c>
      <c r="B18" t="s">
        <v>25</v>
      </c>
      <c r="C18" t="s">
        <v>45</v>
      </c>
      <c r="D18">
        <v>9</v>
      </c>
      <c r="E18" t="s">
        <v>50</v>
      </c>
      <c r="F18">
        <v>66</v>
      </c>
      <c r="G18">
        <v>72</v>
      </c>
      <c r="H18">
        <v>71</v>
      </c>
      <c r="I18">
        <v>69</v>
      </c>
    </row>
    <row r="19" spans="1:9" x14ac:dyDescent="0.3">
      <c r="A19" t="s">
        <v>68</v>
      </c>
      <c r="B19" t="s">
        <v>26</v>
      </c>
      <c r="C19" t="s">
        <v>46</v>
      </c>
      <c r="D19">
        <v>8</v>
      </c>
      <c r="E19" t="s">
        <v>49</v>
      </c>
      <c r="F19">
        <v>37</v>
      </c>
      <c r="G19">
        <v>73</v>
      </c>
      <c r="H19">
        <v>74</v>
      </c>
      <c r="I19">
        <v>71</v>
      </c>
    </row>
    <row r="20" spans="1:9" x14ac:dyDescent="0.3">
      <c r="A20" t="s">
        <v>69</v>
      </c>
      <c r="B20" t="s">
        <v>27</v>
      </c>
      <c r="C20" t="s">
        <v>47</v>
      </c>
      <c r="D20">
        <v>10</v>
      </c>
      <c r="E20" t="s">
        <v>50</v>
      </c>
      <c r="F20">
        <v>92</v>
      </c>
      <c r="G20">
        <v>91</v>
      </c>
      <c r="H20">
        <v>89</v>
      </c>
      <c r="I20">
        <v>90</v>
      </c>
    </row>
    <row r="21" spans="1:9" x14ac:dyDescent="0.3">
      <c r="A21" t="s">
        <v>70</v>
      </c>
      <c r="B21" t="s">
        <v>28</v>
      </c>
      <c r="C21" t="s">
        <v>48</v>
      </c>
      <c r="D21">
        <v>9</v>
      </c>
      <c r="E21" t="s">
        <v>49</v>
      </c>
      <c r="F21">
        <v>85</v>
      </c>
      <c r="G21">
        <v>88</v>
      </c>
      <c r="H21">
        <v>86</v>
      </c>
      <c r="I21">
        <v>87</v>
      </c>
    </row>
  </sheetData>
  <conditionalFormatting sqref="F2:F21">
    <cfRule type="expression" priority="3">
      <formula>OR(F2&lt;40, G2&lt;40, H2&lt;40, I2&lt;40)</formula>
    </cfRule>
  </conditionalFormatting>
  <conditionalFormatting sqref="F2:I21">
    <cfRule type="cellIs" dxfId="0" priority="1" operator="lessThan">
      <formula>40</formula>
    </cfRule>
  </conditionalFormatting>
  <conditionalFormatting sqref="G2:G21">
    <cfRule type="expression" priority="60">
      <formula>OR(G2&lt;40, H2&lt;40, I2&lt;40, A2&lt;40)</formula>
    </cfRule>
  </conditionalFormatting>
  <conditionalFormatting sqref="H2:H3">
    <cfRule type="expression" priority="75">
      <formula>OR(H2&lt;40, I2&lt;40, A2&lt;40, O2&lt;40)</formula>
    </cfRule>
  </conditionalFormatting>
  <conditionalFormatting sqref="H4:H21">
    <cfRule type="expression" priority="57">
      <formula>OR(H4&lt;40, I4&lt;40, A4&lt;40, #REF!&lt;40)</formula>
    </cfRule>
  </conditionalFormatting>
  <conditionalFormatting sqref="I2:I3">
    <cfRule type="expression" priority="72">
      <formula>OR(I2&lt;40, A2&lt;40, O2&lt;40, J2&lt;40)</formula>
    </cfRule>
  </conditionalFormatting>
  <conditionalFormatting sqref="I4:I21">
    <cfRule type="expression" priority="54">
      <formula>OR(I4&lt;40, A4&lt;40, #REF!&lt;40, J4&lt;40)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F62-91CB-440E-82DC-4EB784D21EC8}">
  <dimension ref="A1:P21"/>
  <sheetViews>
    <sheetView workbookViewId="0">
      <selection activeCell="P7" sqref="P7"/>
    </sheetView>
  </sheetViews>
  <sheetFormatPr defaultRowHeight="14.4" x14ac:dyDescent="0.3"/>
  <cols>
    <col min="2" max="2" width="12.77734375" bestFit="1" customWidth="1"/>
    <col min="5" max="5" width="12" bestFit="1" customWidth="1"/>
    <col min="8" max="8" width="12.44140625" bestFit="1" customWidth="1"/>
    <col min="9" max="9" width="14.6640625" bestFit="1" customWidth="1"/>
    <col min="11" max="11" width="17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79</v>
      </c>
      <c r="K1" s="3" t="s">
        <v>80</v>
      </c>
      <c r="L1" s="2" t="s">
        <v>81</v>
      </c>
      <c r="O1" t="s">
        <v>81</v>
      </c>
      <c r="P1" t="s">
        <v>94</v>
      </c>
    </row>
    <row r="2" spans="1:16" x14ac:dyDescent="0.3">
      <c r="A2" t="s">
        <v>9</v>
      </c>
      <c r="B2" t="s">
        <v>29</v>
      </c>
      <c r="C2">
        <v>10</v>
      </c>
      <c r="D2" t="s">
        <v>49</v>
      </c>
      <c r="E2">
        <v>85</v>
      </c>
      <c r="F2">
        <v>90</v>
      </c>
      <c r="G2">
        <v>78</v>
      </c>
      <c r="H2">
        <v>88</v>
      </c>
      <c r="I2" t="s">
        <v>51</v>
      </c>
      <c r="J2" t="str">
        <f>IF(AND(E2&gt;=40, F2&gt;=40, G2&gt;=40, H2&gt;=40), "Pass", "Fail")</f>
        <v>Pass</v>
      </c>
      <c r="K2" t="str">
        <f>IF((E2+F2+G2+H2)/4 &gt;= 85, "Top Performer", "Not Top Performers ")</f>
        <v>Top Performer</v>
      </c>
      <c r="L2" t="str">
        <f>IF((E2+F2+G2+H2)/4&gt;=90,"A+",IF((E2+F2+G2+H2)/4&gt;=80,"A",IF((E2+F2+G2+H2)/4&gt;=70,"B",IF((E2+F2+G2+H2)/4&gt;=60,"C","D"))))</f>
        <v>A</v>
      </c>
      <c r="O2" t="s">
        <v>89</v>
      </c>
      <c r="P2">
        <v>3</v>
      </c>
    </row>
    <row r="3" spans="1:16" x14ac:dyDescent="0.3">
      <c r="A3" t="s">
        <v>10</v>
      </c>
      <c r="B3" t="s">
        <v>30</v>
      </c>
      <c r="C3">
        <v>9</v>
      </c>
      <c r="D3" t="s">
        <v>50</v>
      </c>
      <c r="E3">
        <v>72</v>
      </c>
      <c r="F3">
        <v>65</v>
      </c>
      <c r="G3">
        <v>80</v>
      </c>
      <c r="H3">
        <v>75</v>
      </c>
      <c r="I3" t="s">
        <v>52</v>
      </c>
      <c r="J3" t="str">
        <f>IF(AND(E3&gt;=40, F3&gt;=40, G3&gt;=40, H3&gt;=40), "Pass", "Fail")</f>
        <v>Pass</v>
      </c>
      <c r="K3" t="str">
        <f t="shared" ref="K3:K21" si="0">IF((E3+F3+G3+H3)/4 &gt;= 85, "Top Performer", "Not Top Performers ")</f>
        <v xml:space="preserve">Not Top Performers </v>
      </c>
      <c r="L3" t="str">
        <f t="shared" ref="L3:L21" si="1">IF((E3+F3+G3+H3)/4 &gt;= 90, "A+",
   IF((E3+F3+G3+H3)/4 &gt;= 80, "A",
   IF((E3+F3+G3+H3)/4 &gt;= 70, "B",
   IF((E3+F3+G3+H3)/4 &gt;= 60, "C", "D"))))</f>
        <v>B</v>
      </c>
      <c r="O3" t="s">
        <v>90</v>
      </c>
      <c r="P3">
        <v>4</v>
      </c>
    </row>
    <row r="4" spans="1:16" x14ac:dyDescent="0.3">
      <c r="A4" t="s">
        <v>11</v>
      </c>
      <c r="B4" t="s">
        <v>31</v>
      </c>
      <c r="C4">
        <v>8</v>
      </c>
      <c r="D4" t="s">
        <v>49</v>
      </c>
      <c r="E4">
        <v>60</v>
      </c>
      <c r="F4">
        <v>37</v>
      </c>
      <c r="G4">
        <v>68</v>
      </c>
      <c r="H4">
        <v>65</v>
      </c>
      <c r="I4" t="s">
        <v>53</v>
      </c>
      <c r="J4" t="str">
        <f t="shared" ref="J4:J21" si="2">IF(AND(E4&gt;=40, F4&gt;=40, G4&gt;=40, H4&gt;=40), "Pass", "Fail")</f>
        <v>Fail</v>
      </c>
      <c r="K4" t="str">
        <f t="shared" si="0"/>
        <v xml:space="preserve">Not Top Performers </v>
      </c>
      <c r="L4" t="str">
        <f t="shared" si="1"/>
        <v>D</v>
      </c>
      <c r="O4" t="s">
        <v>91</v>
      </c>
      <c r="P4">
        <v>7</v>
      </c>
    </row>
    <row r="5" spans="1:16" x14ac:dyDescent="0.3">
      <c r="A5" t="s">
        <v>12</v>
      </c>
      <c r="B5" t="s">
        <v>32</v>
      </c>
      <c r="C5">
        <v>10</v>
      </c>
      <c r="D5" t="s">
        <v>50</v>
      </c>
      <c r="E5">
        <v>95</v>
      </c>
      <c r="F5">
        <v>88</v>
      </c>
      <c r="G5">
        <v>92</v>
      </c>
      <c r="H5">
        <v>90</v>
      </c>
      <c r="I5" t="s">
        <v>54</v>
      </c>
      <c r="J5" t="str">
        <f t="shared" si="2"/>
        <v>Pass</v>
      </c>
      <c r="K5" t="str">
        <f t="shared" si="0"/>
        <v>Top Performer</v>
      </c>
      <c r="L5" t="str">
        <f t="shared" si="1"/>
        <v>A+</v>
      </c>
      <c r="O5" t="s">
        <v>92</v>
      </c>
      <c r="P5">
        <v>2</v>
      </c>
    </row>
    <row r="6" spans="1:16" x14ac:dyDescent="0.3">
      <c r="A6" t="s">
        <v>13</v>
      </c>
      <c r="B6" t="s">
        <v>33</v>
      </c>
      <c r="C6">
        <v>9</v>
      </c>
      <c r="D6" t="s">
        <v>49</v>
      </c>
      <c r="E6">
        <v>50</v>
      </c>
      <c r="F6">
        <v>58</v>
      </c>
      <c r="G6">
        <v>65</v>
      </c>
      <c r="H6">
        <v>39</v>
      </c>
      <c r="I6" t="s">
        <v>55</v>
      </c>
      <c r="J6" t="str">
        <f t="shared" si="2"/>
        <v>Fail</v>
      </c>
      <c r="K6" t="str">
        <f t="shared" si="0"/>
        <v xml:space="preserve">Not Top Performers </v>
      </c>
      <c r="L6" t="str">
        <f t="shared" si="1"/>
        <v>D</v>
      </c>
      <c r="O6" t="s">
        <v>93</v>
      </c>
      <c r="P6">
        <v>4</v>
      </c>
    </row>
    <row r="7" spans="1:16" x14ac:dyDescent="0.3">
      <c r="A7" t="s">
        <v>14</v>
      </c>
      <c r="B7" t="s">
        <v>34</v>
      </c>
      <c r="C7">
        <v>8</v>
      </c>
      <c r="D7" t="s">
        <v>50</v>
      </c>
      <c r="E7">
        <v>78</v>
      </c>
      <c r="F7">
        <v>80</v>
      </c>
      <c r="G7">
        <v>85</v>
      </c>
      <c r="H7">
        <v>82</v>
      </c>
      <c r="I7" t="s">
        <v>56</v>
      </c>
      <c r="J7" t="str">
        <f t="shared" si="2"/>
        <v>Pass</v>
      </c>
      <c r="K7" t="str">
        <f t="shared" si="0"/>
        <v xml:space="preserve">Not Top Performers </v>
      </c>
      <c r="L7" t="str">
        <f t="shared" si="1"/>
        <v>A</v>
      </c>
    </row>
    <row r="8" spans="1:16" x14ac:dyDescent="0.3">
      <c r="A8" t="s">
        <v>15</v>
      </c>
      <c r="B8" t="s">
        <v>35</v>
      </c>
      <c r="C8">
        <v>10</v>
      </c>
      <c r="D8" t="s">
        <v>49</v>
      </c>
      <c r="E8">
        <v>45</v>
      </c>
      <c r="F8">
        <v>50</v>
      </c>
      <c r="G8">
        <v>55</v>
      </c>
      <c r="H8">
        <v>48</v>
      </c>
      <c r="I8" t="s">
        <v>57</v>
      </c>
      <c r="J8" t="str">
        <f t="shared" si="2"/>
        <v>Pass</v>
      </c>
      <c r="K8" t="str">
        <f t="shared" si="0"/>
        <v xml:space="preserve">Not Top Performers </v>
      </c>
      <c r="L8" t="str">
        <f t="shared" si="1"/>
        <v>D</v>
      </c>
    </row>
    <row r="9" spans="1:16" x14ac:dyDescent="0.3">
      <c r="A9" t="s">
        <v>16</v>
      </c>
      <c r="B9" t="s">
        <v>36</v>
      </c>
      <c r="C9">
        <v>9</v>
      </c>
      <c r="D9" t="s">
        <v>50</v>
      </c>
      <c r="E9">
        <v>88</v>
      </c>
      <c r="F9">
        <v>92</v>
      </c>
      <c r="G9">
        <v>85</v>
      </c>
      <c r="H9">
        <v>90</v>
      </c>
      <c r="I9" t="s">
        <v>58</v>
      </c>
      <c r="J9" t="str">
        <f t="shared" si="2"/>
        <v>Pass</v>
      </c>
      <c r="K9" t="str">
        <f t="shared" si="0"/>
        <v>Top Performer</v>
      </c>
      <c r="L9" t="str">
        <f t="shared" si="1"/>
        <v>A</v>
      </c>
    </row>
    <row r="10" spans="1:16" x14ac:dyDescent="0.3">
      <c r="A10" t="s">
        <v>17</v>
      </c>
      <c r="B10" t="s">
        <v>37</v>
      </c>
      <c r="C10">
        <v>8</v>
      </c>
      <c r="D10" t="s">
        <v>49</v>
      </c>
      <c r="E10">
        <v>75</v>
      </c>
      <c r="F10">
        <v>68</v>
      </c>
      <c r="G10">
        <v>70</v>
      </c>
      <c r="H10">
        <v>72</v>
      </c>
      <c r="I10" t="s">
        <v>59</v>
      </c>
      <c r="J10" t="str">
        <f t="shared" si="2"/>
        <v>Pass</v>
      </c>
      <c r="K10" t="str">
        <f t="shared" si="0"/>
        <v xml:space="preserve">Not Top Performers </v>
      </c>
      <c r="L10" t="str">
        <f t="shared" si="1"/>
        <v>B</v>
      </c>
    </row>
    <row r="11" spans="1:16" x14ac:dyDescent="0.3">
      <c r="A11" t="s">
        <v>18</v>
      </c>
      <c r="B11" t="s">
        <v>38</v>
      </c>
      <c r="C11">
        <v>10</v>
      </c>
      <c r="D11" t="s">
        <v>50</v>
      </c>
      <c r="E11">
        <v>60</v>
      </c>
      <c r="F11">
        <v>65</v>
      </c>
      <c r="G11">
        <v>55</v>
      </c>
      <c r="H11">
        <v>58</v>
      </c>
      <c r="I11" t="s">
        <v>60</v>
      </c>
      <c r="J11" t="str">
        <f t="shared" si="2"/>
        <v>Pass</v>
      </c>
      <c r="K11" t="str">
        <f t="shared" si="0"/>
        <v xml:space="preserve">Not Top Performers </v>
      </c>
      <c r="L11" t="str">
        <f t="shared" si="1"/>
        <v>D</v>
      </c>
    </row>
    <row r="12" spans="1:16" x14ac:dyDescent="0.3">
      <c r="A12" t="s">
        <v>19</v>
      </c>
      <c r="B12" t="s">
        <v>39</v>
      </c>
      <c r="C12">
        <v>9</v>
      </c>
      <c r="D12" t="s">
        <v>50</v>
      </c>
      <c r="E12">
        <v>82</v>
      </c>
      <c r="F12">
        <v>75</v>
      </c>
      <c r="G12">
        <v>78</v>
      </c>
      <c r="H12">
        <v>79</v>
      </c>
      <c r="I12" t="s">
        <v>61</v>
      </c>
      <c r="J12" t="str">
        <f t="shared" si="2"/>
        <v>Pass</v>
      </c>
      <c r="K12" t="str">
        <f t="shared" si="0"/>
        <v xml:space="preserve">Not Top Performers </v>
      </c>
      <c r="L12" t="str">
        <f t="shared" si="1"/>
        <v>B</v>
      </c>
    </row>
    <row r="13" spans="1:16" x14ac:dyDescent="0.3">
      <c r="A13" t="s">
        <v>20</v>
      </c>
      <c r="B13" t="s">
        <v>40</v>
      </c>
      <c r="C13">
        <v>8</v>
      </c>
      <c r="D13" t="s">
        <v>49</v>
      </c>
      <c r="E13">
        <v>67</v>
      </c>
      <c r="F13">
        <v>85</v>
      </c>
      <c r="G13">
        <v>82</v>
      </c>
      <c r="H13">
        <v>80</v>
      </c>
      <c r="I13" t="s">
        <v>62</v>
      </c>
      <c r="J13" t="str">
        <f t="shared" si="2"/>
        <v>Pass</v>
      </c>
      <c r="K13" t="str">
        <f t="shared" si="0"/>
        <v xml:space="preserve">Not Top Performers </v>
      </c>
      <c r="L13" t="str">
        <f t="shared" si="1"/>
        <v>B</v>
      </c>
    </row>
    <row r="14" spans="1:16" x14ac:dyDescent="0.3">
      <c r="A14" t="s">
        <v>21</v>
      </c>
      <c r="B14" t="s">
        <v>41</v>
      </c>
      <c r="C14">
        <v>10</v>
      </c>
      <c r="D14" t="s">
        <v>50</v>
      </c>
      <c r="E14">
        <v>90</v>
      </c>
      <c r="F14">
        <v>95</v>
      </c>
      <c r="G14">
        <v>91</v>
      </c>
      <c r="H14">
        <v>92</v>
      </c>
      <c r="I14" t="s">
        <v>63</v>
      </c>
      <c r="J14" t="str">
        <f t="shared" si="2"/>
        <v>Pass</v>
      </c>
      <c r="K14" t="str">
        <f t="shared" si="0"/>
        <v>Top Performer</v>
      </c>
      <c r="L14" t="str">
        <f t="shared" si="1"/>
        <v>A+</v>
      </c>
    </row>
    <row r="15" spans="1:16" x14ac:dyDescent="0.3">
      <c r="A15" t="s">
        <v>22</v>
      </c>
      <c r="B15" t="s">
        <v>42</v>
      </c>
      <c r="C15">
        <v>9</v>
      </c>
      <c r="D15" t="s">
        <v>49</v>
      </c>
      <c r="E15">
        <v>55</v>
      </c>
      <c r="F15">
        <v>60</v>
      </c>
      <c r="G15">
        <v>67</v>
      </c>
      <c r="H15">
        <v>66</v>
      </c>
      <c r="I15" t="s">
        <v>64</v>
      </c>
      <c r="J15" t="str">
        <f t="shared" si="2"/>
        <v>Pass</v>
      </c>
      <c r="K15" t="str">
        <f t="shared" si="0"/>
        <v xml:space="preserve">Not Top Performers </v>
      </c>
      <c r="L15" t="str">
        <f t="shared" si="1"/>
        <v>C</v>
      </c>
    </row>
    <row r="16" spans="1:16" x14ac:dyDescent="0.3">
      <c r="A16" t="s">
        <v>23</v>
      </c>
      <c r="B16" t="s">
        <v>43</v>
      </c>
      <c r="C16">
        <v>8</v>
      </c>
      <c r="D16" t="s">
        <v>50</v>
      </c>
      <c r="E16">
        <v>79</v>
      </c>
      <c r="F16">
        <v>80</v>
      </c>
      <c r="G16">
        <v>75</v>
      </c>
      <c r="H16">
        <v>74</v>
      </c>
      <c r="I16" t="s">
        <v>65</v>
      </c>
      <c r="J16" t="str">
        <f t="shared" si="2"/>
        <v>Pass</v>
      </c>
      <c r="K16" t="str">
        <f t="shared" si="0"/>
        <v xml:space="preserve">Not Top Performers </v>
      </c>
      <c r="L16" t="str">
        <f t="shared" si="1"/>
        <v>B</v>
      </c>
    </row>
    <row r="17" spans="1:12" x14ac:dyDescent="0.3">
      <c r="A17" t="s">
        <v>24</v>
      </c>
      <c r="B17" t="s">
        <v>44</v>
      </c>
      <c r="C17">
        <v>10</v>
      </c>
      <c r="D17" t="s">
        <v>49</v>
      </c>
      <c r="E17">
        <v>80</v>
      </c>
      <c r="F17">
        <v>85</v>
      </c>
      <c r="G17">
        <v>39</v>
      </c>
      <c r="H17">
        <v>78</v>
      </c>
      <c r="I17" t="s">
        <v>66</v>
      </c>
      <c r="J17" t="str">
        <f t="shared" si="2"/>
        <v>Fail</v>
      </c>
      <c r="K17" t="str">
        <f t="shared" si="0"/>
        <v xml:space="preserve">Not Top Performers </v>
      </c>
      <c r="L17" t="str">
        <f t="shared" si="1"/>
        <v>B</v>
      </c>
    </row>
    <row r="18" spans="1:12" x14ac:dyDescent="0.3">
      <c r="A18" t="s">
        <v>25</v>
      </c>
      <c r="B18" t="s">
        <v>45</v>
      </c>
      <c r="C18">
        <v>9</v>
      </c>
      <c r="D18" t="s">
        <v>50</v>
      </c>
      <c r="E18">
        <v>66</v>
      </c>
      <c r="F18">
        <v>72</v>
      </c>
      <c r="G18">
        <v>71</v>
      </c>
      <c r="H18">
        <v>69</v>
      </c>
      <c r="I18" t="s">
        <v>67</v>
      </c>
      <c r="J18" t="str">
        <f t="shared" si="2"/>
        <v>Pass</v>
      </c>
      <c r="K18" t="str">
        <f t="shared" si="0"/>
        <v xml:space="preserve">Not Top Performers </v>
      </c>
      <c r="L18" t="str">
        <f t="shared" si="1"/>
        <v>C</v>
      </c>
    </row>
    <row r="19" spans="1:12" x14ac:dyDescent="0.3">
      <c r="A19" t="s">
        <v>26</v>
      </c>
      <c r="B19" t="s">
        <v>46</v>
      </c>
      <c r="C19">
        <v>8</v>
      </c>
      <c r="D19" t="s">
        <v>49</v>
      </c>
      <c r="E19">
        <v>70</v>
      </c>
      <c r="F19">
        <v>73</v>
      </c>
      <c r="G19">
        <v>74</v>
      </c>
      <c r="H19">
        <v>71</v>
      </c>
      <c r="I19" t="s">
        <v>68</v>
      </c>
      <c r="J19" t="str">
        <f t="shared" si="2"/>
        <v>Pass</v>
      </c>
      <c r="K19" t="str">
        <f t="shared" si="0"/>
        <v xml:space="preserve">Not Top Performers </v>
      </c>
      <c r="L19" t="str">
        <f t="shared" si="1"/>
        <v>B</v>
      </c>
    </row>
    <row r="20" spans="1:12" x14ac:dyDescent="0.3">
      <c r="A20" t="s">
        <v>27</v>
      </c>
      <c r="B20" t="s">
        <v>47</v>
      </c>
      <c r="C20">
        <v>10</v>
      </c>
      <c r="D20" t="s">
        <v>50</v>
      </c>
      <c r="E20">
        <v>92</v>
      </c>
      <c r="F20">
        <v>91</v>
      </c>
      <c r="G20">
        <v>89</v>
      </c>
      <c r="H20">
        <v>90</v>
      </c>
      <c r="I20" t="s">
        <v>69</v>
      </c>
      <c r="J20" t="str">
        <f t="shared" si="2"/>
        <v>Pass</v>
      </c>
      <c r="K20" t="str">
        <f t="shared" si="0"/>
        <v>Top Performer</v>
      </c>
      <c r="L20" t="str">
        <f t="shared" si="1"/>
        <v>A+</v>
      </c>
    </row>
    <row r="21" spans="1:12" x14ac:dyDescent="0.3">
      <c r="A21" t="s">
        <v>28</v>
      </c>
      <c r="B21" t="s">
        <v>48</v>
      </c>
      <c r="C21">
        <v>9</v>
      </c>
      <c r="D21" t="s">
        <v>49</v>
      </c>
      <c r="E21">
        <v>85</v>
      </c>
      <c r="F21">
        <v>88</v>
      </c>
      <c r="G21">
        <v>86</v>
      </c>
      <c r="H21">
        <v>87</v>
      </c>
      <c r="I21" t="s">
        <v>70</v>
      </c>
      <c r="J21" t="str">
        <f t="shared" si="2"/>
        <v>Pass</v>
      </c>
      <c r="K21" t="str">
        <f t="shared" si="0"/>
        <v>Top Performer</v>
      </c>
      <c r="L21" t="str">
        <f t="shared" si="1"/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FFCB-EBAE-48B9-85AE-327780FB646A}">
  <dimension ref="B2:C16"/>
  <sheetViews>
    <sheetView tabSelected="1" workbookViewId="0">
      <selection activeCell="I26" sqref="I26"/>
    </sheetView>
  </sheetViews>
  <sheetFormatPr defaultRowHeight="14.4" x14ac:dyDescent="0.3"/>
  <cols>
    <col min="1" max="1" width="12.5546875" bestFit="1" customWidth="1"/>
    <col min="2" max="3" width="17" bestFit="1" customWidth="1"/>
    <col min="13" max="14" width="12.5546875" bestFit="1" customWidth="1"/>
  </cols>
  <sheetData>
    <row r="2" spans="2:3" x14ac:dyDescent="0.3">
      <c r="B2" s="5" t="s">
        <v>82</v>
      </c>
      <c r="C2" t="s">
        <v>88</v>
      </c>
    </row>
    <row r="3" spans="2:3" x14ac:dyDescent="0.3">
      <c r="B3" s="6" t="s">
        <v>6</v>
      </c>
      <c r="C3">
        <v>73.95</v>
      </c>
    </row>
    <row r="4" spans="2:3" x14ac:dyDescent="0.3">
      <c r="B4" s="6" t="s">
        <v>4</v>
      </c>
      <c r="C4">
        <v>70.349999999999994</v>
      </c>
    </row>
    <row r="5" spans="2:3" x14ac:dyDescent="0.3">
      <c r="B5" s="6" t="s">
        <v>84</v>
      </c>
      <c r="C5">
        <v>74.2</v>
      </c>
    </row>
    <row r="6" spans="2:3" x14ac:dyDescent="0.3">
      <c r="B6" s="6" t="s">
        <v>85</v>
      </c>
      <c r="C6">
        <v>73.95</v>
      </c>
    </row>
    <row r="7" spans="2:3" x14ac:dyDescent="0.3">
      <c r="B7" s="6" t="s">
        <v>83</v>
      </c>
      <c r="C7">
        <v>292.45</v>
      </c>
    </row>
    <row r="10" spans="2:3" x14ac:dyDescent="0.3">
      <c r="B10" s="5" t="s">
        <v>82</v>
      </c>
      <c r="C10" t="s">
        <v>95</v>
      </c>
    </row>
    <row r="11" spans="2:3" x14ac:dyDescent="0.3">
      <c r="B11" s="6" t="s">
        <v>90</v>
      </c>
      <c r="C11">
        <v>4</v>
      </c>
    </row>
    <row r="12" spans="2:3" x14ac:dyDescent="0.3">
      <c r="B12" s="6" t="s">
        <v>89</v>
      </c>
      <c r="C12">
        <v>3</v>
      </c>
    </row>
    <row r="13" spans="2:3" x14ac:dyDescent="0.3">
      <c r="B13" s="6" t="s">
        <v>91</v>
      </c>
      <c r="C13">
        <v>7</v>
      </c>
    </row>
    <row r="14" spans="2:3" x14ac:dyDescent="0.3">
      <c r="B14" s="6" t="s">
        <v>92</v>
      </c>
      <c r="C14">
        <v>2</v>
      </c>
    </row>
    <row r="15" spans="2:3" x14ac:dyDescent="0.3">
      <c r="B15" s="6" t="s">
        <v>93</v>
      </c>
      <c r="C15">
        <v>4</v>
      </c>
    </row>
    <row r="16" spans="2:3" x14ac:dyDescent="0.3">
      <c r="B16" s="6" t="s">
        <v>83</v>
      </c>
      <c r="C16">
        <v>20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21C3-4233-46F9-8A0E-56D9569B2930}">
  <dimension ref="A1:M21"/>
  <sheetViews>
    <sheetView topLeftCell="B1" workbookViewId="0">
      <selection activeCell="N5" sqref="N5"/>
    </sheetView>
  </sheetViews>
  <sheetFormatPr defaultRowHeight="14.4" x14ac:dyDescent="0.3"/>
  <cols>
    <col min="2" max="2" width="12.77734375" bestFit="1" customWidth="1"/>
    <col min="4" max="4" width="7.109375" bestFit="1" customWidth="1"/>
    <col min="8" max="8" width="12.44140625" bestFit="1" customWidth="1"/>
    <col min="9" max="9" width="14.6640625" bestFit="1" customWidth="1"/>
    <col min="10" max="10" width="13.77734375" bestFit="1" customWidth="1"/>
    <col min="11" max="11" width="10.886718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96</v>
      </c>
      <c r="K1" s="4" t="s">
        <v>97</v>
      </c>
      <c r="L1" s="4" t="s">
        <v>98</v>
      </c>
      <c r="M1" s="3" t="s">
        <v>99</v>
      </c>
    </row>
    <row r="2" spans="1:13" x14ac:dyDescent="0.3">
      <c r="A2" t="s">
        <v>9</v>
      </c>
      <c r="B2" t="s">
        <v>29</v>
      </c>
      <c r="C2">
        <v>10</v>
      </c>
      <c r="D2" t="s">
        <v>49</v>
      </c>
      <c r="E2">
        <v>85</v>
      </c>
      <c r="F2">
        <v>90</v>
      </c>
      <c r="G2">
        <v>78</v>
      </c>
      <c r="H2">
        <v>88</v>
      </c>
      <c r="I2" t="s">
        <v>51</v>
      </c>
      <c r="J2" t="str">
        <f>VLOOKUP(C2,'Class Teachers'!A2:B4,2,)</f>
        <v>Miss Thompson</v>
      </c>
      <c r="K2">
        <f>SUM(E2:H2)</f>
        <v>341</v>
      </c>
      <c r="L2">
        <f>(K2/400)*100</f>
        <v>85.25</v>
      </c>
      <c r="M2" t="str">
        <f>TEXT(I2, "DD-MMM-YYYY")</f>
        <v>10-Jun-2022</v>
      </c>
    </row>
    <row r="3" spans="1:13" x14ac:dyDescent="0.3">
      <c r="A3" t="s">
        <v>10</v>
      </c>
      <c r="B3" t="s">
        <v>30</v>
      </c>
      <c r="C3">
        <v>9</v>
      </c>
      <c r="D3" t="s">
        <v>50</v>
      </c>
      <c r="E3">
        <v>72</v>
      </c>
      <c r="F3">
        <v>65</v>
      </c>
      <c r="G3">
        <v>80</v>
      </c>
      <c r="H3">
        <v>75</v>
      </c>
      <c r="I3" t="s">
        <v>52</v>
      </c>
      <c r="J3" t="str">
        <f>VLOOKUP(C3,'Class Teachers'!A3:B5,2,)</f>
        <v>Mr. Johnson</v>
      </c>
      <c r="K3">
        <f t="shared" ref="K3:K21" si="0">SUM(E3:H3)</f>
        <v>292</v>
      </c>
      <c r="L3">
        <f t="shared" ref="L3:L21" si="1">(K3/400)*100</f>
        <v>73</v>
      </c>
      <c r="M3" t="str">
        <f t="shared" ref="M3:M21" si="2">TEXT(I3, "DD-MMM-YYYY")</f>
        <v>15-Jan-2023</v>
      </c>
    </row>
    <row r="4" spans="1:13" x14ac:dyDescent="0.3">
      <c r="A4" t="s">
        <v>11</v>
      </c>
      <c r="B4" t="s">
        <v>31</v>
      </c>
      <c r="C4">
        <v>8</v>
      </c>
      <c r="D4" t="s">
        <v>49</v>
      </c>
      <c r="E4">
        <v>60</v>
      </c>
      <c r="F4">
        <v>70</v>
      </c>
      <c r="G4">
        <v>68</v>
      </c>
      <c r="H4">
        <v>65</v>
      </c>
      <c r="I4" t="s">
        <v>53</v>
      </c>
      <c r="J4" t="str">
        <f>VLOOKUP(C4,'Class Teachers'!A1:B4,2,FALSE)</f>
        <v>Mrs. Parker</v>
      </c>
      <c r="K4">
        <f t="shared" si="0"/>
        <v>263</v>
      </c>
      <c r="L4">
        <f t="shared" si="1"/>
        <v>65.75</v>
      </c>
      <c r="M4" t="str">
        <f t="shared" si="2"/>
        <v>05-Sep-2021</v>
      </c>
    </row>
    <row r="5" spans="1:13" x14ac:dyDescent="0.3">
      <c r="A5" t="s">
        <v>12</v>
      </c>
      <c r="B5" t="s">
        <v>32</v>
      </c>
      <c r="C5">
        <v>10</v>
      </c>
      <c r="D5" t="s">
        <v>50</v>
      </c>
      <c r="E5">
        <v>95</v>
      </c>
      <c r="F5">
        <v>88</v>
      </c>
      <c r="G5">
        <v>92</v>
      </c>
      <c r="H5">
        <v>90</v>
      </c>
      <c r="I5" t="s">
        <v>54</v>
      </c>
      <c r="J5" t="str">
        <f>VLOOKUP(C5,'Class Teachers'!A2:B5,2,FALSE)</f>
        <v>Miss Thompson</v>
      </c>
      <c r="K5">
        <f t="shared" si="0"/>
        <v>365</v>
      </c>
      <c r="L5">
        <f t="shared" si="1"/>
        <v>91.25</v>
      </c>
      <c r="M5" t="str">
        <f t="shared" si="2"/>
        <v>20-Mar-2020</v>
      </c>
    </row>
    <row r="6" spans="1:13" x14ac:dyDescent="0.3">
      <c r="A6" t="s">
        <v>13</v>
      </c>
      <c r="B6" t="s">
        <v>33</v>
      </c>
      <c r="C6">
        <v>9</v>
      </c>
      <c r="D6" t="s">
        <v>49</v>
      </c>
      <c r="E6">
        <v>50</v>
      </c>
      <c r="F6">
        <v>58</v>
      </c>
      <c r="G6">
        <v>65</v>
      </c>
      <c r="H6">
        <v>62</v>
      </c>
      <c r="I6" t="s">
        <v>55</v>
      </c>
      <c r="J6" t="str">
        <f>VLOOKUP(C6,'Class Teachers'!A3:B6,2,FALSE)</f>
        <v>Mr. Johnson</v>
      </c>
      <c r="K6">
        <f t="shared" si="0"/>
        <v>235</v>
      </c>
      <c r="L6">
        <f t="shared" si="1"/>
        <v>58.75</v>
      </c>
      <c r="M6" t="str">
        <f t="shared" si="2"/>
        <v>25-Aug-2022</v>
      </c>
    </row>
    <row r="7" spans="1:13" x14ac:dyDescent="0.3">
      <c r="A7" t="s">
        <v>14</v>
      </c>
      <c r="B7" t="s">
        <v>34</v>
      </c>
      <c r="C7">
        <v>8</v>
      </c>
      <c r="D7" t="s">
        <v>50</v>
      </c>
      <c r="E7">
        <v>78</v>
      </c>
      <c r="F7">
        <v>80</v>
      </c>
      <c r="G7">
        <v>85</v>
      </c>
      <c r="H7">
        <v>82</v>
      </c>
      <c r="I7" t="s">
        <v>56</v>
      </c>
      <c r="J7" t="str">
        <f>VLOOKUP(C7,'Class Teachers'!A1:B4,2,FALSE)</f>
        <v>Mrs. Parker</v>
      </c>
      <c r="K7">
        <f t="shared" si="0"/>
        <v>325</v>
      </c>
      <c r="L7">
        <f t="shared" si="1"/>
        <v>81.25</v>
      </c>
      <c r="M7" t="str">
        <f t="shared" si="2"/>
        <v>12-Nov-2021</v>
      </c>
    </row>
    <row r="8" spans="1:13" x14ac:dyDescent="0.3">
      <c r="A8" t="s">
        <v>15</v>
      </c>
      <c r="B8" t="s">
        <v>35</v>
      </c>
      <c r="C8">
        <v>10</v>
      </c>
      <c r="D8" t="s">
        <v>49</v>
      </c>
      <c r="E8">
        <v>45</v>
      </c>
      <c r="F8">
        <v>50</v>
      </c>
      <c r="G8">
        <v>55</v>
      </c>
      <c r="H8">
        <v>48</v>
      </c>
      <c r="I8" t="s">
        <v>57</v>
      </c>
      <c r="J8" t="str">
        <f>VLOOKUP(C8,'Class Teachers'!A2:B5,2,FALSE)</f>
        <v>Miss Thompson</v>
      </c>
      <c r="K8">
        <f t="shared" si="0"/>
        <v>198</v>
      </c>
      <c r="L8">
        <f t="shared" si="1"/>
        <v>49.5</v>
      </c>
      <c r="M8" t="str">
        <f t="shared" si="2"/>
        <v>01-Feb-2023</v>
      </c>
    </row>
    <row r="9" spans="1:13" x14ac:dyDescent="0.3">
      <c r="A9" t="s">
        <v>16</v>
      </c>
      <c r="B9" t="s">
        <v>36</v>
      </c>
      <c r="C9">
        <v>9</v>
      </c>
      <c r="D9" t="s">
        <v>50</v>
      </c>
      <c r="E9">
        <v>88</v>
      </c>
      <c r="F9">
        <v>92</v>
      </c>
      <c r="G9">
        <v>85</v>
      </c>
      <c r="H9">
        <v>90</v>
      </c>
      <c r="I9" t="s">
        <v>58</v>
      </c>
      <c r="J9" t="str">
        <f>VLOOKUP(C9,'Class Teachers'!A3:B6,2,FALSE)</f>
        <v>Mr. Johnson</v>
      </c>
      <c r="K9">
        <f t="shared" si="0"/>
        <v>355</v>
      </c>
      <c r="L9">
        <f t="shared" si="1"/>
        <v>88.75</v>
      </c>
      <c r="M9" t="str">
        <f t="shared" si="2"/>
        <v>18-Jul-2022</v>
      </c>
    </row>
    <row r="10" spans="1:13" x14ac:dyDescent="0.3">
      <c r="A10" t="s">
        <v>17</v>
      </c>
      <c r="B10" t="s">
        <v>37</v>
      </c>
      <c r="C10">
        <v>8</v>
      </c>
      <c r="D10" t="s">
        <v>49</v>
      </c>
      <c r="E10">
        <v>75</v>
      </c>
      <c r="F10">
        <v>68</v>
      </c>
      <c r="G10">
        <v>70</v>
      </c>
      <c r="H10">
        <v>72</v>
      </c>
      <c r="I10" t="s">
        <v>59</v>
      </c>
      <c r="J10" t="str">
        <f>VLOOKUP(C10,'Class Teachers'!A1:B4,2,FALSE)</f>
        <v>Mrs. Parker</v>
      </c>
      <c r="K10">
        <f t="shared" si="0"/>
        <v>285</v>
      </c>
      <c r="L10">
        <f t="shared" si="1"/>
        <v>71.25</v>
      </c>
      <c r="M10" t="str">
        <f t="shared" si="2"/>
        <v>10-Mar-2023</v>
      </c>
    </row>
    <row r="11" spans="1:13" x14ac:dyDescent="0.3">
      <c r="A11" t="s">
        <v>18</v>
      </c>
      <c r="B11" t="s">
        <v>38</v>
      </c>
      <c r="C11">
        <v>10</v>
      </c>
      <c r="D11" t="s">
        <v>50</v>
      </c>
      <c r="E11">
        <v>60</v>
      </c>
      <c r="F11">
        <v>65</v>
      </c>
      <c r="G11">
        <v>55</v>
      </c>
      <c r="H11">
        <v>58</v>
      </c>
      <c r="I11" t="s">
        <v>60</v>
      </c>
      <c r="J11" t="str">
        <f>VLOOKUP(C11,'Class Teachers'!A2:B5,2,FALSE)</f>
        <v>Miss Thompson</v>
      </c>
      <c r="K11">
        <f t="shared" si="0"/>
        <v>238</v>
      </c>
      <c r="L11">
        <f t="shared" si="1"/>
        <v>59.5</v>
      </c>
      <c r="M11" t="str">
        <f t="shared" si="2"/>
        <v>06-May-2022</v>
      </c>
    </row>
    <row r="12" spans="1:13" x14ac:dyDescent="0.3">
      <c r="A12" t="s">
        <v>19</v>
      </c>
      <c r="B12" t="s">
        <v>39</v>
      </c>
      <c r="C12">
        <v>9</v>
      </c>
      <c r="D12" t="s">
        <v>50</v>
      </c>
      <c r="E12">
        <v>82</v>
      </c>
      <c r="F12">
        <v>75</v>
      </c>
      <c r="G12">
        <v>78</v>
      </c>
      <c r="H12">
        <v>79</v>
      </c>
      <c r="I12" t="s">
        <v>61</v>
      </c>
      <c r="J12" t="str">
        <f>VLOOKUP(C12,'Class Teachers'!A3:B6,2,FALSE)</f>
        <v>Mr. Johnson</v>
      </c>
      <c r="K12">
        <f t="shared" si="0"/>
        <v>314</v>
      </c>
      <c r="L12">
        <f t="shared" si="1"/>
        <v>78.5</v>
      </c>
      <c r="M12" t="str">
        <f t="shared" si="2"/>
        <v>22-Apr-2021</v>
      </c>
    </row>
    <row r="13" spans="1:13" x14ac:dyDescent="0.3">
      <c r="A13" t="s">
        <v>20</v>
      </c>
      <c r="B13" t="s">
        <v>40</v>
      </c>
      <c r="C13">
        <v>8</v>
      </c>
      <c r="D13" t="s">
        <v>49</v>
      </c>
      <c r="E13">
        <v>67</v>
      </c>
      <c r="F13">
        <v>85</v>
      </c>
      <c r="G13">
        <v>82</v>
      </c>
      <c r="H13">
        <v>80</v>
      </c>
      <c r="I13" t="s">
        <v>62</v>
      </c>
      <c r="J13" t="str">
        <f>VLOOKUP(C13,'Class Teachers'!A1:B4,2,FALSE)</f>
        <v>Mrs. Parker</v>
      </c>
      <c r="K13">
        <f t="shared" si="0"/>
        <v>314</v>
      </c>
      <c r="L13">
        <f t="shared" si="1"/>
        <v>78.5</v>
      </c>
      <c r="M13" t="str">
        <f t="shared" si="2"/>
        <v>30-Aug-2020</v>
      </c>
    </row>
    <row r="14" spans="1:13" x14ac:dyDescent="0.3">
      <c r="A14" t="s">
        <v>21</v>
      </c>
      <c r="B14" t="s">
        <v>41</v>
      </c>
      <c r="C14">
        <v>10</v>
      </c>
      <c r="D14" t="s">
        <v>50</v>
      </c>
      <c r="E14">
        <v>90</v>
      </c>
      <c r="F14">
        <v>95</v>
      </c>
      <c r="G14">
        <v>91</v>
      </c>
      <c r="H14">
        <v>92</v>
      </c>
      <c r="I14" t="s">
        <v>63</v>
      </c>
      <c r="J14" t="str">
        <f>VLOOKUP(C14,'Class Teachers'!A2:B5,2,FALSE)</f>
        <v>Miss Thompson</v>
      </c>
      <c r="K14">
        <f t="shared" si="0"/>
        <v>368</v>
      </c>
      <c r="L14">
        <f t="shared" si="1"/>
        <v>92</v>
      </c>
      <c r="M14" t="str">
        <f t="shared" si="2"/>
        <v>17-Jun-2019</v>
      </c>
    </row>
    <row r="15" spans="1:13" x14ac:dyDescent="0.3">
      <c r="A15" t="s">
        <v>22</v>
      </c>
      <c r="B15" t="s">
        <v>42</v>
      </c>
      <c r="C15">
        <v>9</v>
      </c>
      <c r="D15" t="s">
        <v>49</v>
      </c>
      <c r="E15">
        <v>55</v>
      </c>
      <c r="F15">
        <v>60</v>
      </c>
      <c r="G15">
        <v>67</v>
      </c>
      <c r="H15">
        <v>66</v>
      </c>
      <c r="I15" t="s">
        <v>64</v>
      </c>
      <c r="J15" t="str">
        <f>VLOOKUP(C15,'Class Teachers'!A3:B6,2,FALSE)</f>
        <v>Mr. Johnson</v>
      </c>
      <c r="K15">
        <f t="shared" si="0"/>
        <v>248</v>
      </c>
      <c r="L15">
        <f t="shared" si="1"/>
        <v>62</v>
      </c>
      <c r="M15" t="str">
        <f t="shared" si="2"/>
        <v>11-Dec-2021</v>
      </c>
    </row>
    <row r="16" spans="1:13" x14ac:dyDescent="0.3">
      <c r="A16" t="s">
        <v>23</v>
      </c>
      <c r="B16" t="s">
        <v>43</v>
      </c>
      <c r="C16">
        <v>8</v>
      </c>
      <c r="D16" t="s">
        <v>50</v>
      </c>
      <c r="E16">
        <v>79</v>
      </c>
      <c r="F16">
        <v>80</v>
      </c>
      <c r="G16">
        <v>75</v>
      </c>
      <c r="H16">
        <v>74</v>
      </c>
      <c r="I16" t="s">
        <v>65</v>
      </c>
      <c r="J16" t="str">
        <f>VLOOKUP(C16,'Class Teachers'!A1:B4,2,TRUE)</f>
        <v>Mrs. Parker</v>
      </c>
      <c r="K16">
        <f t="shared" si="0"/>
        <v>308</v>
      </c>
      <c r="L16">
        <f t="shared" si="1"/>
        <v>77</v>
      </c>
      <c r="M16" t="str">
        <f t="shared" si="2"/>
        <v>09-Sep-2020</v>
      </c>
    </row>
    <row r="17" spans="1:13" x14ac:dyDescent="0.3">
      <c r="A17" t="s">
        <v>24</v>
      </c>
      <c r="B17" t="s">
        <v>44</v>
      </c>
      <c r="C17">
        <v>10</v>
      </c>
      <c r="D17" t="s">
        <v>49</v>
      </c>
      <c r="E17">
        <v>80</v>
      </c>
      <c r="F17">
        <v>85</v>
      </c>
      <c r="G17">
        <v>79</v>
      </c>
      <c r="H17">
        <v>78</v>
      </c>
      <c r="I17" t="s">
        <v>66</v>
      </c>
      <c r="J17" t="str">
        <f>VLOOKUP(C17,'Class Teachers'!A2:B5,2,TRUE)</f>
        <v>Miss Thompson</v>
      </c>
      <c r="K17">
        <f t="shared" si="0"/>
        <v>322</v>
      </c>
      <c r="L17">
        <f t="shared" si="1"/>
        <v>80.5</v>
      </c>
      <c r="M17" t="str">
        <f t="shared" si="2"/>
        <v>05-Jul-2019</v>
      </c>
    </row>
    <row r="18" spans="1:13" x14ac:dyDescent="0.3">
      <c r="A18" t="s">
        <v>25</v>
      </c>
      <c r="B18" t="s">
        <v>45</v>
      </c>
      <c r="C18">
        <v>9</v>
      </c>
      <c r="D18" t="s">
        <v>50</v>
      </c>
      <c r="E18">
        <v>66</v>
      </c>
      <c r="F18">
        <v>72</v>
      </c>
      <c r="G18">
        <v>71</v>
      </c>
      <c r="H18">
        <v>69</v>
      </c>
      <c r="I18" t="s">
        <v>67</v>
      </c>
      <c r="J18" t="str">
        <f>VLOOKUP(C18,'Class Teachers'!A3:B6,2,TRUE)</f>
        <v>Mr. Johnson</v>
      </c>
      <c r="K18">
        <f t="shared" si="0"/>
        <v>278</v>
      </c>
      <c r="L18">
        <f t="shared" si="1"/>
        <v>69.5</v>
      </c>
      <c r="M18" t="str">
        <f t="shared" si="2"/>
        <v>14-Feb-2022</v>
      </c>
    </row>
    <row r="19" spans="1:13" x14ac:dyDescent="0.3">
      <c r="A19" t="s">
        <v>26</v>
      </c>
      <c r="B19" t="s">
        <v>46</v>
      </c>
      <c r="C19">
        <v>8</v>
      </c>
      <c r="D19" t="s">
        <v>49</v>
      </c>
      <c r="E19">
        <v>70</v>
      </c>
      <c r="F19">
        <v>73</v>
      </c>
      <c r="G19">
        <v>74</v>
      </c>
      <c r="H19">
        <v>71</v>
      </c>
      <c r="I19" t="s">
        <v>68</v>
      </c>
      <c r="J19" t="str">
        <f>VLOOKUP(C19,'Class Teachers'!A1:B4,2,FALSE)</f>
        <v>Mrs. Parker</v>
      </c>
      <c r="K19">
        <f t="shared" si="0"/>
        <v>288</v>
      </c>
      <c r="L19">
        <f t="shared" si="1"/>
        <v>72</v>
      </c>
      <c r="M19" t="str">
        <f t="shared" si="2"/>
        <v>23-Oct-2021</v>
      </c>
    </row>
    <row r="20" spans="1:13" x14ac:dyDescent="0.3">
      <c r="A20" t="s">
        <v>27</v>
      </c>
      <c r="B20" t="s">
        <v>47</v>
      </c>
      <c r="C20">
        <v>10</v>
      </c>
      <c r="D20" t="s">
        <v>50</v>
      </c>
      <c r="E20">
        <v>92</v>
      </c>
      <c r="F20">
        <v>91</v>
      </c>
      <c r="G20">
        <v>89</v>
      </c>
      <c r="H20">
        <v>90</v>
      </c>
      <c r="I20" t="s">
        <v>69</v>
      </c>
      <c r="J20" t="str">
        <f>VLOOKUP(C20,'Class Teachers'!A2:B5,2,FALSE)</f>
        <v>Miss Thompson</v>
      </c>
      <c r="K20">
        <f t="shared" si="0"/>
        <v>362</v>
      </c>
      <c r="L20">
        <f t="shared" si="1"/>
        <v>90.5</v>
      </c>
      <c r="M20" t="str">
        <f t="shared" si="2"/>
        <v>08-Apr-2023</v>
      </c>
    </row>
    <row r="21" spans="1:13" x14ac:dyDescent="0.3">
      <c r="A21" t="s">
        <v>28</v>
      </c>
      <c r="B21" t="s">
        <v>48</v>
      </c>
      <c r="C21">
        <v>9</v>
      </c>
      <c r="D21" t="s">
        <v>49</v>
      </c>
      <c r="E21">
        <v>85</v>
      </c>
      <c r="F21">
        <v>88</v>
      </c>
      <c r="G21">
        <v>86</v>
      </c>
      <c r="H21">
        <v>87</v>
      </c>
      <c r="I21" t="s">
        <v>70</v>
      </c>
      <c r="J21" t="str">
        <f>VLOOKUP(C21,'Class Teachers'!A3:B6,2,FALSE)</f>
        <v>Mr. Johnson</v>
      </c>
      <c r="K21">
        <f t="shared" si="0"/>
        <v>346</v>
      </c>
      <c r="L21">
        <f t="shared" si="1"/>
        <v>86.5</v>
      </c>
      <c r="M21" t="str">
        <f t="shared" si="2"/>
        <v>19-Mar-2022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BDAE-9F5E-4E9C-8A70-A76948DD5075}">
  <dimension ref="B1:I17"/>
  <sheetViews>
    <sheetView workbookViewId="0">
      <selection activeCell="E24" sqref="E24"/>
    </sheetView>
  </sheetViews>
  <sheetFormatPr defaultRowHeight="14.4" x14ac:dyDescent="0.3"/>
  <cols>
    <col min="1" max="1" width="12.5546875" bestFit="1" customWidth="1"/>
    <col min="2" max="2" width="6.88671875" bestFit="1" customWidth="1"/>
    <col min="3" max="3" width="21.88671875" bestFit="1" customWidth="1"/>
    <col min="4" max="5" width="16.5546875" bestFit="1" customWidth="1"/>
    <col min="6" max="6" width="22.33203125" bestFit="1" customWidth="1"/>
    <col min="9" max="10" width="13.88671875" bestFit="1" customWidth="1"/>
  </cols>
  <sheetData>
    <row r="1" spans="2:9" x14ac:dyDescent="0.3">
      <c r="B1" s="5" t="s">
        <v>3</v>
      </c>
      <c r="C1" t="s">
        <v>104</v>
      </c>
    </row>
    <row r="2" spans="2:9" x14ac:dyDescent="0.3">
      <c r="B2" s="5" t="s">
        <v>81</v>
      </c>
      <c r="C2" t="s">
        <v>90</v>
      </c>
    </row>
    <row r="11" spans="2:9" x14ac:dyDescent="0.3">
      <c r="B11" s="5" t="s">
        <v>82</v>
      </c>
      <c r="C11" t="s">
        <v>100</v>
      </c>
      <c r="D11" t="s">
        <v>101</v>
      </c>
      <c r="E11" t="s">
        <v>102</v>
      </c>
      <c r="F11" t="s">
        <v>103</v>
      </c>
      <c r="H11" s="5" t="s">
        <v>82</v>
      </c>
      <c r="I11" t="s">
        <v>105</v>
      </c>
    </row>
    <row r="12" spans="2:9" x14ac:dyDescent="0.3">
      <c r="B12" s="6">
        <v>8</v>
      </c>
      <c r="C12" s="7">
        <v>71.5</v>
      </c>
      <c r="D12" s="7">
        <v>76</v>
      </c>
      <c r="E12" s="7">
        <v>75.666666666666671</v>
      </c>
      <c r="F12" s="7">
        <v>74</v>
      </c>
      <c r="H12" s="6" t="s">
        <v>90</v>
      </c>
      <c r="I12" s="7">
        <v>4</v>
      </c>
    </row>
    <row r="13" spans="2:9" x14ac:dyDescent="0.3">
      <c r="B13" s="6">
        <v>9</v>
      </c>
      <c r="C13" s="7">
        <v>71.142857142857139</v>
      </c>
      <c r="D13" s="7">
        <v>72.857142857142861</v>
      </c>
      <c r="E13" s="7">
        <v>76</v>
      </c>
      <c r="F13" s="7">
        <v>75.428571428571431</v>
      </c>
      <c r="H13" s="6" t="s">
        <v>89</v>
      </c>
      <c r="I13" s="7">
        <v>3</v>
      </c>
    </row>
    <row r="14" spans="2:9" x14ac:dyDescent="0.3">
      <c r="B14" s="6">
        <v>10</v>
      </c>
      <c r="C14" s="7">
        <v>78.142857142857139</v>
      </c>
      <c r="D14" s="7">
        <v>80.571428571428569</v>
      </c>
      <c r="E14" s="7">
        <v>77</v>
      </c>
      <c r="F14" s="7">
        <v>77.714285714285708</v>
      </c>
      <c r="H14" s="6" t="s">
        <v>91</v>
      </c>
      <c r="I14" s="7">
        <v>7</v>
      </c>
    </row>
    <row r="15" spans="2:9" x14ac:dyDescent="0.3">
      <c r="B15" s="6" t="s">
        <v>83</v>
      </c>
      <c r="C15" s="7">
        <v>73.7</v>
      </c>
      <c r="D15" s="7">
        <v>76.5</v>
      </c>
      <c r="E15" s="7">
        <v>76.25</v>
      </c>
      <c r="F15" s="7">
        <v>75.8</v>
      </c>
      <c r="H15" s="6" t="s">
        <v>92</v>
      </c>
      <c r="I15" s="7">
        <v>2</v>
      </c>
    </row>
    <row r="16" spans="2:9" x14ac:dyDescent="0.3">
      <c r="H16" s="6" t="s">
        <v>93</v>
      </c>
      <c r="I16" s="7">
        <v>4</v>
      </c>
    </row>
    <row r="17" spans="8:9" x14ac:dyDescent="0.3">
      <c r="H17" s="6" t="s">
        <v>83</v>
      </c>
      <c r="I17" s="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5.109375" bestFit="1" customWidth="1"/>
    <col min="2" max="2" width="13.77734375" bestFit="1" customWidth="1"/>
  </cols>
  <sheetData>
    <row r="1" spans="1:2" x14ac:dyDescent="0.3">
      <c r="A1" s="1" t="s">
        <v>2</v>
      </c>
      <c r="B1" s="1" t="s">
        <v>71</v>
      </c>
    </row>
    <row r="2" spans="1:2" x14ac:dyDescent="0.3">
      <c r="A2">
        <v>8</v>
      </c>
      <c r="B2" t="s">
        <v>72</v>
      </c>
    </row>
    <row r="3" spans="1:2" x14ac:dyDescent="0.3">
      <c r="A3">
        <v>9</v>
      </c>
      <c r="B3" t="s">
        <v>73</v>
      </c>
    </row>
    <row r="4" spans="1:2" x14ac:dyDescent="0.3">
      <c r="A4">
        <v>10</v>
      </c>
      <c r="B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Basic Analysis</vt:lpstr>
      <vt:lpstr>Logical Function</vt:lpstr>
      <vt:lpstr>Data Visualization</vt:lpstr>
      <vt:lpstr>Advanced Functions</vt:lpstr>
      <vt:lpstr>Pivot Table</vt:lpstr>
      <vt:lpstr>Class 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2025-02-23T04:38:08Z</dcterms:created>
  <dcterms:modified xsi:type="dcterms:W3CDTF">2025-02-24T09:06:56Z</dcterms:modified>
</cp:coreProperties>
</file>