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UctK3H2MC8u4zCJ0JS5UZIWBtV9QfX0ZWMgLTVJVI8="/>
    </ext>
  </extLst>
</workbook>
</file>

<file path=xl/sharedStrings.xml><?xml version="1.0" encoding="utf-8"?>
<sst xmlns="http://schemas.openxmlformats.org/spreadsheetml/2006/main" count="66" uniqueCount="52">
  <si>
    <t>Assignment 1</t>
  </si>
  <si>
    <t>OLD  TAX REGIME</t>
  </si>
  <si>
    <t>INCOME SOURCE</t>
  </si>
  <si>
    <t>TOTAL SALARY</t>
  </si>
  <si>
    <t>Q</t>
  </si>
  <si>
    <t>Salary</t>
  </si>
  <si>
    <t>income tax slab (old tax regime)</t>
  </si>
  <si>
    <t>House</t>
  </si>
  <si>
    <t>Property</t>
  </si>
  <si>
    <t>up to Rs 2.50 Lakhs</t>
  </si>
  <si>
    <t>Nil</t>
  </si>
  <si>
    <t>Business</t>
  </si>
  <si>
    <t>Capital</t>
  </si>
  <si>
    <t>Other source</t>
  </si>
  <si>
    <t>1000001 and above</t>
  </si>
  <si>
    <t>Deduction</t>
  </si>
  <si>
    <t>Surcharge Rate</t>
  </si>
  <si>
    <t>* Surcharge of 10 %</t>
  </si>
  <si>
    <t>5000000   10000000</t>
  </si>
  <si>
    <t>Exmption</t>
  </si>
  <si>
    <t>*Surcharge of 15%</t>
  </si>
  <si>
    <t>10000001  20000000</t>
  </si>
  <si>
    <t>EDUCATION</t>
  </si>
  <si>
    <t>*Surcharge of 25%</t>
  </si>
  <si>
    <t>20000001     50000000</t>
  </si>
  <si>
    <t>SURCHARGE</t>
  </si>
  <si>
    <t>*Surcharge of 37% for income above 5 Crores</t>
  </si>
  <si>
    <t xml:space="preserve">TOTAL INCOME  </t>
  </si>
  <si>
    <t xml:space="preserve"> </t>
  </si>
  <si>
    <t>TAX INCOME</t>
  </si>
  <si>
    <t xml:space="preserve">EDUCATION </t>
  </si>
  <si>
    <t>TAX %</t>
  </si>
  <si>
    <t>TAX AMOUNT</t>
  </si>
  <si>
    <t>INCOME AFTER TAX</t>
  </si>
  <si>
    <t>INCOME TAX SLAB (NEW TAX REGIME)</t>
  </si>
  <si>
    <t>UPTO TO RS 3 LAKH</t>
  </si>
  <si>
    <t>NIL</t>
  </si>
  <si>
    <t>NEW TAX REGIM</t>
  </si>
  <si>
    <t xml:space="preserve">1500001 AND ABOVE            </t>
  </si>
  <si>
    <t>DEDUCTION</t>
  </si>
  <si>
    <t>EXMPTION</t>
  </si>
  <si>
    <t>TOTAL INCOME</t>
  </si>
  <si>
    <t>TAX%</t>
  </si>
  <si>
    <t>TOTAL TAX</t>
  </si>
  <si>
    <t>new</t>
  </si>
  <si>
    <t>old</t>
  </si>
  <si>
    <t>total income</t>
  </si>
  <si>
    <t>tax income</t>
  </si>
  <si>
    <t>tax%</t>
  </si>
  <si>
    <t>surcharge</t>
  </si>
  <si>
    <t>eductation</t>
  </si>
  <si>
    <t>income after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</si>
</sst>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2" fillId="0" fontId="2" numFmtId="0" xfId="0" applyBorder="1" applyFont="1"/>
    <xf borderId="0" fillId="0" fontId="3" numFmtId="0" xfId="0" applyFont="1"/>
    <xf borderId="2" fillId="0" fontId="2" numFmtId="9" xfId="0" applyBorder="1" applyFont="1" applyNumberFormat="1"/>
    <xf borderId="0" fillId="0" fontId="4" numFmtId="0" xfId="0" applyFont="1"/>
    <xf borderId="0" fillId="0" fontId="2" numFmtId="9" xfId="0" applyFont="1" applyNumberForma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14"/>
    <col customWidth="1" min="4" max="8" width="8.71"/>
    <col customWidth="1" min="9" max="9" width="12.14"/>
    <col customWidth="1" min="10" max="16" width="8.71"/>
    <col customWidth="1" min="17" max="17" width="12.71"/>
    <col customWidth="1" min="18" max="26" width="8.71"/>
  </cols>
  <sheetData>
    <row r="1" ht="14.25" customHeight="1">
      <c r="I1" s="1" t="s">
        <v>0</v>
      </c>
    </row>
    <row r="2" ht="14.25" customHeight="1">
      <c r="D2" s="2" t="s">
        <v>1</v>
      </c>
      <c r="E2" s="2"/>
    </row>
    <row r="3" ht="14.25" customHeight="1">
      <c r="C3" s="3" t="s">
        <v>2</v>
      </c>
      <c r="D3" s="3"/>
      <c r="E3" s="3" t="s">
        <v>3</v>
      </c>
      <c r="F3" s="3"/>
      <c r="O3" s="4"/>
      <c r="P3" s="4"/>
      <c r="Q3" s="4"/>
    </row>
    <row r="4" ht="14.25" customHeight="1">
      <c r="A4" s="5" t="s">
        <v>4</v>
      </c>
      <c r="C4" s="4" t="s">
        <v>5</v>
      </c>
      <c r="D4" s="4">
        <v>50000.0</v>
      </c>
      <c r="E4" s="4">
        <f>SUM(D4:D9)</f>
        <v>2094000</v>
      </c>
      <c r="F4" s="4"/>
      <c r="O4" s="4" t="s">
        <v>6</v>
      </c>
      <c r="P4" s="4"/>
      <c r="Q4" s="4"/>
    </row>
    <row r="5" ht="14.25" customHeight="1">
      <c r="C5" s="4" t="s">
        <v>7</v>
      </c>
      <c r="D5" s="4">
        <v>8000.0</v>
      </c>
      <c r="E5" s="4"/>
      <c r="F5" s="4"/>
      <c r="O5" s="4"/>
      <c r="P5" s="4"/>
      <c r="Q5" s="4"/>
    </row>
    <row r="6" ht="14.25" customHeight="1">
      <c r="C6" s="4" t="s">
        <v>8</v>
      </c>
      <c r="D6" s="4">
        <v>2000000.0</v>
      </c>
      <c r="E6" s="4"/>
      <c r="F6" s="4"/>
      <c r="O6" s="4" t="s">
        <v>9</v>
      </c>
      <c r="P6" s="4"/>
      <c r="Q6" s="4" t="s">
        <v>10</v>
      </c>
    </row>
    <row r="7" ht="14.25" customHeight="1">
      <c r="C7" s="4" t="s">
        <v>11</v>
      </c>
      <c r="D7" s="4">
        <v>20000.0</v>
      </c>
      <c r="E7" s="4"/>
      <c r="F7" s="4"/>
      <c r="O7" s="4">
        <v>250001.0</v>
      </c>
      <c r="P7" s="4">
        <v>500000.0</v>
      </c>
      <c r="Q7" s="6">
        <v>0.05</v>
      </c>
    </row>
    <row r="8" ht="14.25" customHeight="1">
      <c r="C8" s="4" t="s">
        <v>12</v>
      </c>
      <c r="D8" s="4">
        <v>12000.0</v>
      </c>
      <c r="E8" s="4"/>
      <c r="F8" s="4"/>
      <c r="O8" s="4">
        <v>500001.0</v>
      </c>
      <c r="P8" s="4">
        <v>1000000.0</v>
      </c>
      <c r="Q8" s="6">
        <v>0.2</v>
      </c>
    </row>
    <row r="9" ht="14.25" customHeight="1">
      <c r="C9" s="4" t="s">
        <v>13</v>
      </c>
      <c r="D9" s="4">
        <v>4000.0</v>
      </c>
      <c r="E9" s="4"/>
      <c r="F9" s="4"/>
      <c r="O9" s="4" t="s">
        <v>14</v>
      </c>
      <c r="P9" s="4"/>
      <c r="Q9" s="6">
        <v>0.3</v>
      </c>
    </row>
    <row r="10" ht="14.25" customHeight="1">
      <c r="C10" s="4"/>
      <c r="D10" s="4"/>
      <c r="E10" s="4"/>
      <c r="F10" s="4"/>
    </row>
    <row r="11" ht="14.25" customHeight="1">
      <c r="C11" s="4" t="s">
        <v>15</v>
      </c>
      <c r="D11" s="4">
        <v>50000.0</v>
      </c>
      <c r="E11" s="4"/>
      <c r="F11" s="4"/>
    </row>
    <row r="12" ht="14.25" customHeight="1">
      <c r="C12" s="4"/>
      <c r="D12" s="4"/>
      <c r="E12" s="4"/>
      <c r="F12" s="4"/>
      <c r="N12" s="4"/>
      <c r="O12" s="4"/>
      <c r="P12" s="4" t="s">
        <v>16</v>
      </c>
      <c r="Q12" s="4"/>
      <c r="R12" s="4"/>
    </row>
    <row r="13" ht="14.25" customHeight="1">
      <c r="C13" s="4"/>
      <c r="D13" s="4"/>
      <c r="E13" s="4"/>
      <c r="F13" s="4"/>
      <c r="N13" s="4"/>
      <c r="O13" s="4" t="s">
        <v>17</v>
      </c>
      <c r="P13" s="4"/>
      <c r="Q13" s="4" t="s">
        <v>18</v>
      </c>
      <c r="R13" s="4"/>
    </row>
    <row r="14" ht="14.25" customHeight="1">
      <c r="C14" s="4" t="s">
        <v>19</v>
      </c>
      <c r="D14" s="4">
        <v>12000.0</v>
      </c>
      <c r="E14" s="4"/>
      <c r="F14" s="4"/>
      <c r="N14" s="4"/>
      <c r="O14" s="4" t="s">
        <v>20</v>
      </c>
      <c r="P14" s="4"/>
      <c r="Q14" s="4" t="s">
        <v>21</v>
      </c>
      <c r="R14" s="4"/>
    </row>
    <row r="15" ht="14.25" customHeight="1">
      <c r="C15" s="4" t="s">
        <v>22</v>
      </c>
      <c r="D15" s="6">
        <f>D19+F15</f>
        <v>0.34</v>
      </c>
      <c r="E15" s="4"/>
      <c r="F15" s="6">
        <v>0.04</v>
      </c>
      <c r="N15" s="4"/>
      <c r="O15" s="4" t="s">
        <v>23</v>
      </c>
      <c r="P15" s="4"/>
      <c r="Q15" s="4" t="s">
        <v>24</v>
      </c>
      <c r="R15" s="4"/>
    </row>
    <row r="16" ht="14.25" customHeight="1">
      <c r="C16" s="4" t="s">
        <v>25</v>
      </c>
      <c r="D16" s="6">
        <f>IF(D17&lt;5000000,0%)</f>
        <v>0</v>
      </c>
      <c r="E16" s="4"/>
      <c r="F16" s="4"/>
      <c r="N16" s="4"/>
      <c r="O16" s="4" t="s">
        <v>26</v>
      </c>
      <c r="P16" s="4"/>
      <c r="Q16" s="4"/>
      <c r="R16" s="4"/>
    </row>
    <row r="17" ht="14.25" customHeight="1">
      <c r="C17" s="4" t="s">
        <v>27</v>
      </c>
      <c r="D17" s="4">
        <v>2094000.0</v>
      </c>
      <c r="E17" s="4" t="s">
        <v>28</v>
      </c>
      <c r="F17" s="4"/>
    </row>
    <row r="18" ht="14.25" customHeight="1">
      <c r="C18" s="4" t="s">
        <v>29</v>
      </c>
      <c r="D18" s="4">
        <f>D17-D11-D14</f>
        <v>2032000</v>
      </c>
      <c r="E18" s="4"/>
      <c r="F18" s="4"/>
      <c r="O18" s="7" t="s">
        <v>30</v>
      </c>
      <c r="Q18" s="8">
        <v>0.04</v>
      </c>
    </row>
    <row r="19" ht="14.25" customHeight="1">
      <c r="C19" s="4" t="s">
        <v>31</v>
      </c>
      <c r="D19" s="6">
        <f>IF(D18&lt;=250000,0%,IF(D18&lt;=500000,5%,IF(D18&lt;=1000000,20%,IF(D18&gt;1000001,30%))))</f>
        <v>0.3</v>
      </c>
      <c r="E19" s="4"/>
      <c r="F19" s="4"/>
    </row>
    <row r="20" ht="14.25" customHeight="1">
      <c r="C20" s="4" t="s">
        <v>32</v>
      </c>
      <c r="D20" s="4">
        <f>D18*D15</f>
        <v>690880</v>
      </c>
      <c r="E20" s="4"/>
      <c r="F20" s="4"/>
    </row>
    <row r="21" ht="14.25" customHeight="1">
      <c r="C21" s="4" t="s">
        <v>33</v>
      </c>
      <c r="D21" s="4"/>
      <c r="E21" s="4">
        <f>D17-D20</f>
        <v>1403120</v>
      </c>
      <c r="F21" s="4"/>
      <c r="M21" s="4"/>
      <c r="N21" s="4" t="s">
        <v>34</v>
      </c>
      <c r="O21" s="4"/>
      <c r="P21" s="4"/>
      <c r="Q21" s="4"/>
    </row>
    <row r="22" ht="14.25" customHeight="1">
      <c r="M22" s="4"/>
      <c r="N22" s="4" t="s">
        <v>35</v>
      </c>
      <c r="O22" s="4"/>
      <c r="P22" s="4" t="s">
        <v>36</v>
      </c>
      <c r="Q22" s="4"/>
    </row>
    <row r="23" ht="14.25" customHeight="1">
      <c r="M23" s="4"/>
      <c r="N23" s="4">
        <v>300001.0</v>
      </c>
      <c r="O23" s="4">
        <v>600000.0</v>
      </c>
      <c r="P23" s="6">
        <v>0.05</v>
      </c>
      <c r="Q23" s="4"/>
    </row>
    <row r="24" ht="14.25" customHeight="1">
      <c r="M24" s="4"/>
      <c r="N24" s="4">
        <v>600001.0</v>
      </c>
      <c r="O24" s="4">
        <v>900000.0</v>
      </c>
      <c r="P24" s="6">
        <v>0.1</v>
      </c>
      <c r="Q24" s="4"/>
    </row>
    <row r="25" ht="14.25" customHeight="1">
      <c r="D25" s="9" t="s">
        <v>37</v>
      </c>
      <c r="E25" s="2"/>
      <c r="M25" s="4"/>
      <c r="N25" s="4">
        <v>900001.0</v>
      </c>
      <c r="O25" s="4">
        <v>120000.0</v>
      </c>
      <c r="P25" s="6">
        <v>0.15</v>
      </c>
      <c r="Q25" s="4"/>
    </row>
    <row r="26" ht="14.25" customHeight="1">
      <c r="A26" s="7" t="s">
        <v>4</v>
      </c>
      <c r="C26" s="3" t="s">
        <v>2</v>
      </c>
      <c r="D26" s="4"/>
      <c r="E26" s="4"/>
      <c r="M26" s="4"/>
      <c r="N26" s="4">
        <v>1200001.0</v>
      </c>
      <c r="O26" s="4">
        <v>1500000.0</v>
      </c>
      <c r="P26" s="6">
        <v>0.2</v>
      </c>
      <c r="Q26" s="4"/>
    </row>
    <row r="27" ht="14.25" customHeight="1">
      <c r="C27" s="4" t="s">
        <v>5</v>
      </c>
      <c r="D27" s="4">
        <v>1200000.0</v>
      </c>
      <c r="E27" s="4"/>
      <c r="M27" s="4"/>
      <c r="N27" s="4" t="s">
        <v>38</v>
      </c>
      <c r="O27" s="4"/>
      <c r="P27" s="6">
        <v>0.3</v>
      </c>
      <c r="Q27" s="4"/>
    </row>
    <row r="28" ht="14.25" customHeight="1">
      <c r="C28" s="4" t="s">
        <v>7</v>
      </c>
      <c r="D28" s="4">
        <v>400000.0</v>
      </c>
      <c r="E28" s="4"/>
    </row>
    <row r="29" ht="14.25" customHeight="1">
      <c r="C29" s="4" t="s">
        <v>8</v>
      </c>
      <c r="D29" s="4">
        <v>1000000.0</v>
      </c>
      <c r="E29" s="4"/>
    </row>
    <row r="30" ht="14.25" customHeight="1">
      <c r="C30" s="4" t="s">
        <v>11</v>
      </c>
      <c r="D30" s="4">
        <v>4000000.0</v>
      </c>
      <c r="E30" s="4"/>
    </row>
    <row r="31" ht="14.25" customHeight="1">
      <c r="C31" s="4" t="s">
        <v>12</v>
      </c>
      <c r="D31" s="4">
        <v>450000.0</v>
      </c>
      <c r="E31" s="4"/>
    </row>
    <row r="32" ht="14.25" customHeight="1">
      <c r="C32" s="4" t="s">
        <v>13</v>
      </c>
      <c r="D32" s="4">
        <v>100000.0</v>
      </c>
      <c r="E32" s="4"/>
    </row>
    <row r="33" ht="14.25" customHeight="1">
      <c r="C33" s="4"/>
      <c r="D33" s="4"/>
      <c r="E33" s="4"/>
    </row>
    <row r="34" ht="14.25" customHeight="1">
      <c r="C34" s="4" t="s">
        <v>39</v>
      </c>
      <c r="D34" s="4">
        <v>89000.0</v>
      </c>
      <c r="E34" s="4"/>
    </row>
    <row r="35" ht="14.25" customHeight="1">
      <c r="C35" s="4"/>
      <c r="D35" s="4"/>
      <c r="E35" s="4"/>
    </row>
    <row r="36" ht="14.25" customHeight="1">
      <c r="C36" s="4" t="s">
        <v>40</v>
      </c>
      <c r="D36" s="4">
        <v>50000.0</v>
      </c>
      <c r="E36" s="4"/>
    </row>
    <row r="37" ht="14.25" customHeight="1">
      <c r="C37" s="4"/>
      <c r="D37" s="4"/>
      <c r="E37" s="4"/>
    </row>
    <row r="38" ht="14.25" customHeight="1">
      <c r="C38" s="4" t="s">
        <v>41</v>
      </c>
      <c r="D38" s="4">
        <f>SUM(D27:D32)</f>
        <v>7150000</v>
      </c>
      <c r="E38" s="4"/>
    </row>
    <row r="39" ht="14.25" customHeight="1">
      <c r="C39" s="4" t="s">
        <v>29</v>
      </c>
      <c r="D39" s="4">
        <f>D38-D34-D36</f>
        <v>7011000</v>
      </c>
      <c r="E39" s="4"/>
    </row>
    <row r="40" ht="14.25" customHeight="1">
      <c r="C40" s="4" t="s">
        <v>42</v>
      </c>
      <c r="D40" s="6">
        <f>IF(D39&lt;=1000000,15%,IF(D39&lt;=2000000,30%,IF(D39&lt;=3000000,30%,IF(D39&lt;=4000000,30%,IF(D39&lt;N39=5000000,30%,IF(D39&gt;=6000000,30%,IF(D39&gt;=7000000,30%,0%)))))))</f>
        <v>0.3</v>
      </c>
      <c r="E40" s="4"/>
    </row>
    <row r="41" ht="14.25" customHeight="1">
      <c r="C41" s="4" t="s">
        <v>25</v>
      </c>
      <c r="D41" s="6">
        <f>IF(D39&lt;=1000000,10%,IF(D39&lt;=2000000,15%,IF(D39&lt;=50000000,25%,IF(D39&gt;50000000,37%,0%))))</f>
        <v>0.25</v>
      </c>
      <c r="E41" s="4"/>
    </row>
    <row r="42" ht="14.25" customHeight="1">
      <c r="C42" s="4" t="s">
        <v>22</v>
      </c>
      <c r="D42" s="6">
        <f>D41+4%</f>
        <v>0.29</v>
      </c>
      <c r="E42" s="4"/>
    </row>
    <row r="43" ht="14.25" customHeight="1">
      <c r="C43" s="4" t="s">
        <v>43</v>
      </c>
      <c r="D43" s="6">
        <f>D40+D42</f>
        <v>0.59</v>
      </c>
      <c r="E43" s="4"/>
    </row>
    <row r="44" ht="14.25" customHeight="1">
      <c r="C44" s="4" t="s">
        <v>32</v>
      </c>
      <c r="D44" s="4">
        <f>D39*D43</f>
        <v>4136490</v>
      </c>
      <c r="E44" s="4"/>
    </row>
    <row r="45" ht="14.25" customHeight="1">
      <c r="C45" s="4" t="s">
        <v>33</v>
      </c>
      <c r="D45" s="4"/>
      <c r="E45" s="4">
        <f>D39-D44</f>
        <v>2874510</v>
      </c>
    </row>
    <row r="46" ht="14.25" customHeight="1">
      <c r="L46" s="7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>
      <c r="J52" s="7" t="s">
        <v>44</v>
      </c>
    </row>
    <row r="53" ht="14.25" customHeight="1"/>
    <row r="54" ht="14.25" customHeight="1">
      <c r="D54" s="7" t="s">
        <v>45</v>
      </c>
      <c r="E54" s="7" t="s">
        <v>44</v>
      </c>
    </row>
    <row r="55" ht="14.25" customHeight="1">
      <c r="C55" s="7" t="s">
        <v>46</v>
      </c>
      <c r="D55" s="7">
        <f>IF(J52="old",D17,0)</f>
        <v>0</v>
      </c>
      <c r="E55" s="7">
        <f>IF(J52="new",D38,0)</f>
        <v>7150000</v>
      </c>
    </row>
    <row r="56" ht="14.25" customHeight="1">
      <c r="C56" s="7" t="s">
        <v>47</v>
      </c>
      <c r="D56" s="7">
        <f>IF(J52="old",D18,0)</f>
        <v>0</v>
      </c>
      <c r="E56" s="7">
        <f>IF(J52="new",D39,0)</f>
        <v>7011000</v>
      </c>
    </row>
    <row r="57" ht="14.25" customHeight="1">
      <c r="C57" s="7" t="s">
        <v>48</v>
      </c>
      <c r="D57" s="8">
        <f>IF(J52="old",D40,0)</f>
        <v>0</v>
      </c>
      <c r="E57" s="8">
        <f>IF(J52="new",D19,0)</f>
        <v>0.3</v>
      </c>
    </row>
    <row r="58" ht="14.25" customHeight="1">
      <c r="C58" s="7" t="s">
        <v>49</v>
      </c>
      <c r="D58" s="8">
        <f>IF(J52="old",D41,0)</f>
        <v>0</v>
      </c>
      <c r="E58" s="8">
        <f>IF(J52="new",D16,0)</f>
        <v>0</v>
      </c>
    </row>
    <row r="59" ht="14.25" customHeight="1">
      <c r="C59" s="7" t="s">
        <v>50</v>
      </c>
      <c r="D59" s="8">
        <f>IF(J52="old",D15,0)</f>
        <v>0</v>
      </c>
      <c r="E59" s="8">
        <f>IF(J52="new",D42,0)</f>
        <v>0.29</v>
      </c>
    </row>
    <row r="60" ht="14.25" customHeight="1">
      <c r="C60" s="7" t="s">
        <v>51</v>
      </c>
      <c r="D60" s="7">
        <f>IF(J52="old",E21,0)</f>
        <v>0</v>
      </c>
      <c r="E60" s="7">
        <f>IF(J52="new",E45,0)</f>
        <v>2874510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46">
      <formula1>#REF!</formula1>
    </dataValidation>
    <dataValidation type="list" allowBlank="1" showErrorMessage="1" sqref="J52">
      <formula1>$D$54:$E$54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2024-11-05T13:05:24Z</dcterms:created>
  <dc:creator>uditya seth</dc:creator>
</cp:coreProperties>
</file>