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fileSharing readOnlyRecommended="1"/>
  <workbookPr filterPrivacy="1" defaultThemeVersion="124226"/>
  <bookViews>
    <workbookView xWindow="240" yWindow="90" windowWidth="23475" windowHeight="15780"/>
  </bookViews>
  <sheets>
    <sheet name="生成" sheetId="2" r:id="rId1"/>
    <sheet name="解読" sheetId="3" r:id="rId2"/>
  </sheets>
  <calcPr calcId="145621" refMode="R1C1"/>
</workbook>
</file>

<file path=xl/calcChain.xml><?xml version="1.0" encoding="utf-8"?>
<calcChain xmlns="http://schemas.openxmlformats.org/spreadsheetml/2006/main">
  <c r="V32" i="3" l="1"/>
  <c r="W32" i="3"/>
  <c r="X32" i="3"/>
  <c r="V31" i="3"/>
  <c r="W31" i="3"/>
  <c r="X31" i="3"/>
  <c r="J32" i="3"/>
  <c r="K32" i="3"/>
  <c r="L32" i="3"/>
  <c r="J31" i="3"/>
  <c r="K31" i="3"/>
  <c r="L31" i="3"/>
  <c r="V30" i="3"/>
  <c r="W30" i="3"/>
  <c r="X30" i="3"/>
  <c r="J30" i="3"/>
  <c r="K30" i="3"/>
  <c r="L30" i="3"/>
  <c r="V29" i="3"/>
  <c r="W29" i="3"/>
  <c r="X29" i="3"/>
  <c r="J29" i="3"/>
  <c r="K29" i="3"/>
  <c r="L29" i="3"/>
  <c r="Y29" i="3"/>
  <c r="V28" i="3"/>
  <c r="W28" i="3"/>
  <c r="X28" i="3"/>
  <c r="J28" i="3"/>
  <c r="K28" i="3"/>
  <c r="L28" i="3"/>
  <c r="V24" i="3"/>
  <c r="W24" i="3"/>
  <c r="X24" i="3"/>
  <c r="V23" i="3"/>
  <c r="W23" i="3"/>
  <c r="X23" i="3"/>
  <c r="J24" i="3"/>
  <c r="K24" i="3"/>
  <c r="L24" i="3"/>
  <c r="J23" i="3"/>
  <c r="K23" i="3"/>
  <c r="L23" i="3"/>
  <c r="V22" i="3"/>
  <c r="W22" i="3"/>
  <c r="X22" i="3"/>
  <c r="Y22" i="3"/>
  <c r="J22" i="3"/>
  <c r="K22" i="3"/>
  <c r="L22" i="3"/>
  <c r="V21" i="3"/>
  <c r="W21" i="3"/>
  <c r="X21" i="3"/>
  <c r="J21" i="3"/>
  <c r="K21" i="3"/>
  <c r="L21" i="3"/>
  <c r="V20" i="3"/>
  <c r="W20" i="3"/>
  <c r="X20" i="3"/>
  <c r="J20" i="3"/>
  <c r="K20" i="3"/>
  <c r="L20" i="3"/>
  <c r="V16" i="3"/>
  <c r="W16" i="3"/>
  <c r="X16" i="3"/>
  <c r="Y16" i="3"/>
  <c r="V15" i="3"/>
  <c r="W15" i="3"/>
  <c r="X15" i="3"/>
  <c r="J16" i="3"/>
  <c r="K16" i="3"/>
  <c r="L16" i="3"/>
  <c r="J15" i="3"/>
  <c r="K15" i="3"/>
  <c r="L15" i="3"/>
  <c r="V14" i="3"/>
  <c r="W14" i="3"/>
  <c r="X14" i="3"/>
  <c r="J14" i="3"/>
  <c r="K14" i="3"/>
  <c r="L14" i="3"/>
  <c r="V13" i="3"/>
  <c r="W13" i="3"/>
  <c r="X13" i="3"/>
  <c r="J13" i="3"/>
  <c r="K13" i="3"/>
  <c r="L13" i="3"/>
  <c r="V12" i="3"/>
  <c r="W12" i="3"/>
  <c r="X12" i="3"/>
  <c r="Y13" i="3"/>
  <c r="J12" i="3"/>
  <c r="K12" i="3"/>
  <c r="L12" i="3"/>
  <c r="V6" i="3"/>
  <c r="W6" i="3"/>
  <c r="X6" i="3"/>
  <c r="V5" i="3"/>
  <c r="W5" i="3"/>
  <c r="X5" i="3"/>
  <c r="J6" i="3"/>
  <c r="K6" i="3"/>
  <c r="L6" i="3"/>
  <c r="J5" i="3"/>
  <c r="K5" i="3"/>
  <c r="L5" i="3"/>
  <c r="V7" i="3"/>
  <c r="W7" i="3"/>
  <c r="X7" i="3"/>
  <c r="J7" i="3"/>
  <c r="K7" i="3"/>
  <c r="L7" i="3"/>
  <c r="V8" i="3"/>
  <c r="W8" i="3"/>
  <c r="X8" i="3"/>
  <c r="Y8" i="3"/>
  <c r="J8" i="3"/>
  <c r="K8" i="3"/>
  <c r="L8" i="3"/>
  <c r="V4" i="3"/>
  <c r="W4" i="3"/>
  <c r="X4" i="3"/>
  <c r="J4" i="3"/>
  <c r="K4" i="3"/>
  <c r="L4" i="3"/>
  <c r="C4" i="2"/>
  <c r="D4" i="2"/>
  <c r="G4" i="2"/>
  <c r="I4" i="2"/>
  <c r="J4" i="2"/>
  <c r="K4" i="2"/>
  <c r="L4" i="2"/>
  <c r="O4" i="2"/>
  <c r="P4" i="2"/>
  <c r="Q4" i="2"/>
  <c r="R4" i="2"/>
  <c r="U4" i="2"/>
  <c r="V4" i="2"/>
  <c r="W4" i="2"/>
  <c r="X4" i="2"/>
  <c r="C5" i="2"/>
  <c r="D5" i="2"/>
  <c r="G5" i="2"/>
  <c r="H5" i="2"/>
  <c r="I5" i="2"/>
  <c r="J5" i="2"/>
  <c r="K5" i="2"/>
  <c r="L5" i="2"/>
  <c r="O5" i="2"/>
  <c r="P5" i="2"/>
  <c r="Q5" i="2"/>
  <c r="R5" i="2"/>
  <c r="U5" i="2"/>
  <c r="V5" i="2"/>
  <c r="W5" i="2"/>
  <c r="X5" i="2"/>
  <c r="Y5" i="2"/>
  <c r="C6" i="2"/>
  <c r="D6" i="2"/>
  <c r="F6" i="2"/>
  <c r="G6" i="2"/>
  <c r="I6" i="2"/>
  <c r="J6" i="2"/>
  <c r="K6" i="2"/>
  <c r="L6" i="2"/>
  <c r="O6" i="2"/>
  <c r="P6" i="2"/>
  <c r="Q6" i="2"/>
  <c r="T6" i="2"/>
  <c r="U6" i="2"/>
  <c r="V6" i="2"/>
  <c r="W6" i="2"/>
  <c r="X6" i="2"/>
  <c r="Y6" i="2"/>
  <c r="C7" i="2"/>
  <c r="D7" i="2"/>
  <c r="E7" i="2"/>
  <c r="F7" i="2"/>
  <c r="I7" i="2"/>
  <c r="J7" i="2"/>
  <c r="K7" i="2"/>
  <c r="L7" i="2"/>
  <c r="O7" i="2"/>
  <c r="P7" i="2"/>
  <c r="U7" i="2"/>
  <c r="V7" i="2"/>
  <c r="W7" i="2"/>
  <c r="X7" i="2"/>
  <c r="Y7" i="2"/>
  <c r="C8" i="2"/>
  <c r="D8" i="2"/>
  <c r="E8" i="2"/>
  <c r="H8" i="2"/>
  <c r="I8" i="2"/>
  <c r="J8" i="2"/>
  <c r="K8" i="2"/>
  <c r="L8" i="2"/>
  <c r="O8" i="2"/>
  <c r="P8" i="2"/>
  <c r="R8" i="2"/>
  <c r="S8" i="2"/>
  <c r="U8" i="2"/>
  <c r="V8" i="2"/>
  <c r="W8" i="2"/>
  <c r="X8" i="2"/>
  <c r="Y8" i="2"/>
  <c r="C12" i="2"/>
  <c r="D12" i="2"/>
  <c r="G12" i="2"/>
  <c r="H12" i="2"/>
  <c r="I12" i="2"/>
  <c r="J12" i="2"/>
  <c r="K12" i="2"/>
  <c r="L12" i="2"/>
  <c r="O12" i="2"/>
  <c r="P12" i="2"/>
  <c r="Q12" i="2"/>
  <c r="R12" i="2"/>
  <c r="U12" i="2"/>
  <c r="V12" i="2"/>
  <c r="W12" i="2"/>
  <c r="X12" i="2"/>
  <c r="C13" i="2"/>
  <c r="D13" i="2"/>
  <c r="I13" i="2"/>
  <c r="J13" i="2"/>
  <c r="K13" i="2"/>
  <c r="L13" i="2"/>
  <c r="O13" i="2"/>
  <c r="P13" i="2"/>
  <c r="U13" i="2"/>
  <c r="V13" i="2"/>
  <c r="W13" i="2"/>
  <c r="X13" i="2"/>
  <c r="Y13" i="2"/>
  <c r="C14" i="2"/>
  <c r="D14" i="2"/>
  <c r="I14" i="2"/>
  <c r="J14" i="2"/>
  <c r="K14" i="2"/>
  <c r="L14" i="2"/>
  <c r="O14" i="2"/>
  <c r="P14" i="2"/>
  <c r="U14" i="2"/>
  <c r="V14" i="2"/>
  <c r="W14" i="2"/>
  <c r="X14" i="2"/>
  <c r="Y14" i="2"/>
  <c r="C15" i="2"/>
  <c r="D15" i="2"/>
  <c r="I15" i="2"/>
  <c r="J15" i="2"/>
  <c r="K15" i="2"/>
  <c r="L15" i="2"/>
  <c r="O15" i="2"/>
  <c r="P15" i="2"/>
  <c r="U15" i="2"/>
  <c r="V15" i="2"/>
  <c r="W15" i="2"/>
  <c r="X15" i="2"/>
  <c r="Y15" i="2"/>
  <c r="C16" i="2"/>
  <c r="D16" i="2"/>
  <c r="E16" i="2"/>
  <c r="H16" i="2"/>
  <c r="I16" i="2"/>
  <c r="J16" i="2"/>
  <c r="K16" i="2"/>
  <c r="L16" i="2"/>
  <c r="O16" i="2"/>
  <c r="P16" i="2"/>
  <c r="U16" i="2"/>
  <c r="V16" i="2"/>
  <c r="W16" i="2"/>
  <c r="X16" i="2"/>
  <c r="Y16" i="2"/>
  <c r="C20" i="2"/>
  <c r="D20" i="2"/>
  <c r="I20" i="2"/>
  <c r="J20" i="2"/>
  <c r="K20" i="2"/>
  <c r="L20" i="2"/>
  <c r="O20" i="2"/>
  <c r="P20" i="2"/>
  <c r="S20" i="2"/>
  <c r="Q20" i="2"/>
  <c r="R20" i="2"/>
  <c r="T20" i="2"/>
  <c r="U20" i="2"/>
  <c r="V20" i="2"/>
  <c r="W20" i="2"/>
  <c r="X20" i="2"/>
  <c r="C21" i="2"/>
  <c r="D21" i="2"/>
  <c r="G21" i="2"/>
  <c r="H21" i="2"/>
  <c r="I21" i="2"/>
  <c r="J21" i="2"/>
  <c r="K21" i="2"/>
  <c r="L21" i="2"/>
  <c r="O21" i="2"/>
  <c r="P21" i="2"/>
  <c r="S21" i="2"/>
  <c r="Q21" i="2"/>
  <c r="R21" i="2"/>
  <c r="T21" i="2"/>
  <c r="U21" i="2"/>
  <c r="V21" i="2"/>
  <c r="W21" i="2"/>
  <c r="X21" i="2"/>
  <c r="Y21" i="2"/>
  <c r="C22" i="2"/>
  <c r="D22" i="2"/>
  <c r="F22" i="2"/>
  <c r="I22" i="2"/>
  <c r="J22" i="2"/>
  <c r="K22" i="2"/>
  <c r="L22" i="2"/>
  <c r="O22" i="2"/>
  <c r="P22" i="2"/>
  <c r="Q22" i="2"/>
  <c r="U22" i="2"/>
  <c r="V22" i="2"/>
  <c r="W22" i="2"/>
  <c r="X22" i="2"/>
  <c r="Y22" i="2"/>
  <c r="C23" i="2"/>
  <c r="D23" i="2"/>
  <c r="G23" i="2"/>
  <c r="E23" i="2"/>
  <c r="F23" i="2"/>
  <c r="H23" i="2"/>
  <c r="I23" i="2"/>
  <c r="J23" i="2"/>
  <c r="K23" i="2"/>
  <c r="L23" i="2"/>
  <c r="O23" i="2"/>
  <c r="P23" i="2"/>
  <c r="U23" i="2"/>
  <c r="V23" i="2"/>
  <c r="W23" i="2"/>
  <c r="X23" i="2"/>
  <c r="Y23" i="2"/>
  <c r="C24" i="2"/>
  <c r="D24" i="2"/>
  <c r="E24" i="2"/>
  <c r="H24" i="2"/>
  <c r="I24" i="2"/>
  <c r="J24" i="2"/>
  <c r="K24" i="2"/>
  <c r="L24" i="2"/>
  <c r="O24" i="2"/>
  <c r="P24" i="2"/>
  <c r="R24" i="2"/>
  <c r="S24" i="2"/>
  <c r="U24" i="2"/>
  <c r="V24" i="2"/>
  <c r="W24" i="2"/>
  <c r="X24" i="2"/>
  <c r="Y24" i="2"/>
  <c r="C28" i="2"/>
  <c r="D28" i="2"/>
  <c r="G28" i="2"/>
  <c r="H28" i="2"/>
  <c r="I28" i="2"/>
  <c r="J28" i="2"/>
  <c r="K28" i="2"/>
  <c r="L28" i="2"/>
  <c r="O28" i="2"/>
  <c r="P28" i="2"/>
  <c r="S28" i="2"/>
  <c r="Q28" i="2"/>
  <c r="R28" i="2"/>
  <c r="T28" i="2"/>
  <c r="U28" i="2"/>
  <c r="V28" i="2"/>
  <c r="W28" i="2"/>
  <c r="X28" i="2"/>
  <c r="C29" i="2"/>
  <c r="D29" i="2"/>
  <c r="G29" i="2"/>
  <c r="I29" i="2"/>
  <c r="J29" i="2"/>
  <c r="K29" i="2"/>
  <c r="L29" i="2"/>
  <c r="O29" i="2"/>
  <c r="P29" i="2"/>
  <c r="S29" i="2"/>
  <c r="Q29" i="2"/>
  <c r="R29" i="2"/>
  <c r="T29" i="2"/>
  <c r="U29" i="2"/>
  <c r="V29" i="2"/>
  <c r="W29" i="2"/>
  <c r="X29" i="2"/>
  <c r="Y29" i="2"/>
  <c r="C30" i="2"/>
  <c r="D30" i="2"/>
  <c r="I30" i="2"/>
  <c r="J30" i="2"/>
  <c r="K30" i="2"/>
  <c r="L30" i="2"/>
  <c r="O30" i="2"/>
  <c r="P30" i="2"/>
  <c r="U30" i="2"/>
  <c r="V30" i="2"/>
  <c r="W30" i="2"/>
  <c r="X30" i="2"/>
  <c r="Y30" i="2"/>
  <c r="C31" i="2"/>
  <c r="D31" i="2"/>
  <c r="G31" i="2"/>
  <c r="E31" i="2"/>
  <c r="F31" i="2"/>
  <c r="H31" i="2"/>
  <c r="I31" i="2"/>
  <c r="J31" i="2"/>
  <c r="K31" i="2"/>
  <c r="L31" i="2"/>
  <c r="O31" i="2"/>
  <c r="P31" i="2"/>
  <c r="S31" i="2"/>
  <c r="T31" i="2"/>
  <c r="U31" i="2"/>
  <c r="V31" i="2"/>
  <c r="W31" i="2"/>
  <c r="X31" i="2"/>
  <c r="Y31" i="2"/>
  <c r="C32" i="2"/>
  <c r="D32" i="2"/>
  <c r="E32" i="2"/>
  <c r="I32" i="2"/>
  <c r="J32" i="2"/>
  <c r="K32" i="2"/>
  <c r="L32" i="2"/>
  <c r="O32" i="2"/>
  <c r="P32" i="2"/>
  <c r="R32" i="2"/>
  <c r="S32" i="2"/>
  <c r="U32" i="2"/>
  <c r="V32" i="2"/>
  <c r="W32" i="2"/>
  <c r="X32" i="2"/>
  <c r="Y32" i="2"/>
  <c r="C36" i="2"/>
  <c r="D36" i="2"/>
  <c r="G36" i="2"/>
  <c r="I36" i="2"/>
  <c r="J36" i="2"/>
  <c r="K36" i="2"/>
  <c r="L36" i="2"/>
  <c r="O36" i="2"/>
  <c r="P36" i="2"/>
  <c r="S36" i="2"/>
  <c r="Q36" i="2"/>
  <c r="R36" i="2"/>
  <c r="T36" i="2"/>
  <c r="U36" i="2"/>
  <c r="V36" i="2"/>
  <c r="W36" i="2"/>
  <c r="X36" i="2"/>
  <c r="C37" i="2"/>
  <c r="D37" i="2"/>
  <c r="I37" i="2"/>
  <c r="J37" i="2"/>
  <c r="K37" i="2"/>
  <c r="L37" i="2"/>
  <c r="O37" i="2"/>
  <c r="P37" i="2"/>
  <c r="S37" i="2"/>
  <c r="U37" i="2"/>
  <c r="V37" i="2"/>
  <c r="W37" i="2"/>
  <c r="X37" i="2"/>
  <c r="Y37" i="2"/>
  <c r="C38" i="2"/>
  <c r="D38" i="2"/>
  <c r="H38" i="2"/>
  <c r="E38" i="2"/>
  <c r="F38" i="2"/>
  <c r="G38" i="2"/>
  <c r="I38" i="2"/>
  <c r="J38" i="2"/>
  <c r="K38" i="2"/>
  <c r="L38" i="2"/>
  <c r="O38" i="2"/>
  <c r="P38" i="2"/>
  <c r="R38" i="2"/>
  <c r="Q38" i="2"/>
  <c r="S38" i="2"/>
  <c r="U38" i="2"/>
  <c r="V38" i="2"/>
  <c r="W38" i="2"/>
  <c r="X38" i="2"/>
  <c r="Y38" i="2"/>
  <c r="C39" i="2"/>
  <c r="D39" i="2"/>
  <c r="G39" i="2"/>
  <c r="I39" i="2"/>
  <c r="J39" i="2"/>
  <c r="K39" i="2"/>
  <c r="L39" i="2"/>
  <c r="O39" i="2"/>
  <c r="P39" i="2"/>
  <c r="U39" i="2"/>
  <c r="V39" i="2"/>
  <c r="W39" i="2"/>
  <c r="X39" i="2"/>
  <c r="Y39" i="2"/>
  <c r="C40" i="2"/>
  <c r="D40" i="2"/>
  <c r="F40" i="2"/>
  <c r="E40" i="2"/>
  <c r="I40" i="2"/>
  <c r="J40" i="2"/>
  <c r="K40" i="2"/>
  <c r="L40" i="2"/>
  <c r="O40" i="2"/>
  <c r="P40" i="2"/>
  <c r="T40" i="2"/>
  <c r="Q40" i="2"/>
  <c r="U40" i="2"/>
  <c r="V40" i="2"/>
  <c r="W40" i="2"/>
  <c r="X40" i="2"/>
  <c r="Y40" i="2"/>
  <c r="Q23" i="2"/>
  <c r="R23" i="2"/>
  <c r="S23" i="2"/>
  <c r="T23" i="2"/>
  <c r="E13" i="2"/>
  <c r="F13" i="2"/>
  <c r="G13" i="2"/>
  <c r="H13" i="2"/>
  <c r="Q7" i="2"/>
  <c r="R7" i="2"/>
  <c r="S7" i="2"/>
  <c r="T7" i="2"/>
  <c r="Y7" i="3"/>
  <c r="Q39" i="2"/>
  <c r="R39" i="2"/>
  <c r="S39" i="2"/>
  <c r="T39" i="2"/>
  <c r="E20" i="2"/>
  <c r="F20" i="2"/>
  <c r="G20" i="2"/>
  <c r="H20" i="2"/>
  <c r="Y23" i="3"/>
  <c r="R30" i="2"/>
  <c r="S30" i="2"/>
  <c r="H30" i="2"/>
  <c r="E30" i="2"/>
  <c r="R14" i="2"/>
  <c r="S14" i="2"/>
  <c r="S13" i="2"/>
  <c r="T13" i="2"/>
  <c r="H39" i="2"/>
  <c r="T37" i="2"/>
  <c r="F32" i="2"/>
  <c r="G32" i="2"/>
  <c r="E4" i="2"/>
  <c r="F4" i="2"/>
  <c r="Y5" i="3"/>
  <c r="E37" i="2"/>
  <c r="F37" i="2"/>
  <c r="T16" i="2"/>
  <c r="Q16" i="2"/>
  <c r="Q15" i="2"/>
  <c r="R15" i="2"/>
  <c r="G15" i="2"/>
  <c r="H15" i="2"/>
  <c r="H14" i="2"/>
  <c r="E14" i="2"/>
  <c r="Y21" i="3"/>
  <c r="E36" i="2"/>
  <c r="F36" i="2"/>
  <c r="E29" i="2"/>
  <c r="F29" i="2"/>
  <c r="R22" i="2"/>
  <c r="S22" i="2"/>
  <c r="H22" i="2"/>
  <c r="E22" i="2"/>
  <c r="Y14" i="3"/>
  <c r="S40" i="2"/>
  <c r="H40" i="2"/>
  <c r="F39" i="2"/>
  <c r="R37" i="2"/>
  <c r="H37" i="2"/>
  <c r="T32" i="2"/>
  <c r="Q32" i="2"/>
  <c r="Q31" i="2"/>
  <c r="R31" i="2"/>
  <c r="T30" i="2"/>
  <c r="G30" i="2"/>
  <c r="E28" i="2"/>
  <c r="F28" i="2"/>
  <c r="F24" i="2"/>
  <c r="G24" i="2"/>
  <c r="E21" i="2"/>
  <c r="F21" i="2"/>
  <c r="S16" i="2"/>
  <c r="T15" i="2"/>
  <c r="F15" i="2"/>
  <c r="T14" i="2"/>
  <c r="G14" i="2"/>
  <c r="R13" i="2"/>
  <c r="E12" i="2"/>
  <c r="F12" i="2"/>
  <c r="F8" i="2"/>
  <c r="G8" i="2"/>
  <c r="E5" i="2"/>
  <c r="F5" i="2"/>
  <c r="S4" i="2"/>
  <c r="T4" i="2"/>
  <c r="Y6" i="3"/>
  <c r="Y15" i="3"/>
  <c r="Y24" i="3"/>
  <c r="Y30" i="3"/>
  <c r="Y31" i="3"/>
  <c r="R40" i="2"/>
  <c r="G40" i="2"/>
  <c r="E39" i="2"/>
  <c r="T38" i="2"/>
  <c r="Q37" i="2"/>
  <c r="G37" i="2"/>
  <c r="H36" i="2"/>
  <c r="H32" i="2"/>
  <c r="Q30" i="2"/>
  <c r="F30" i="2"/>
  <c r="H29" i="2"/>
  <c r="T24" i="2"/>
  <c r="Q24" i="2"/>
  <c r="T22" i="2"/>
  <c r="G22" i="2"/>
  <c r="R16" i="2"/>
  <c r="F16" i="2"/>
  <c r="G16" i="2"/>
  <c r="S15" i="2"/>
  <c r="E15" i="2"/>
  <c r="Q14" i="2"/>
  <c r="F14" i="2"/>
  <c r="Q13" i="2"/>
  <c r="S12" i="2"/>
  <c r="T12" i="2"/>
  <c r="T8" i="2"/>
  <c r="Q8" i="2"/>
  <c r="G7" i="2"/>
  <c r="H7" i="2"/>
  <c r="R6" i="2"/>
  <c r="S6" i="2"/>
  <c r="H6" i="2"/>
  <c r="E6" i="2"/>
  <c r="S5" i="2"/>
  <c r="T5" i="2"/>
  <c r="H4" i="2"/>
  <c r="Y32" i="3"/>
</calcChain>
</file>

<file path=xl/sharedStrings.xml><?xml version="1.0" encoding="utf-8"?>
<sst xmlns="http://schemas.openxmlformats.org/spreadsheetml/2006/main" count="356" uniqueCount="54">
  <si>
    <t>傾き</t>
  </si>
  <si>
    <t>傾き</t>
    <rPh sb="0" eb="1">
      <t>カタム</t>
    </rPh>
    <phoneticPr fontId="1"/>
  </si>
  <si>
    <t>デフォルト</t>
    <phoneticPr fontId="1"/>
  </si>
  <si>
    <t>X</t>
    <phoneticPr fontId="1"/>
  </si>
  <si>
    <t>Y</t>
    <phoneticPr fontId="1"/>
  </si>
  <si>
    <t>X</t>
    <phoneticPr fontId="1"/>
  </si>
  <si>
    <t>Y</t>
    <phoneticPr fontId="1"/>
  </si>
  <si>
    <t>00</t>
    <phoneticPr fontId="1"/>
  </si>
  <si>
    <t>A0</t>
    <phoneticPr fontId="1"/>
  </si>
  <si>
    <t>40</t>
    <phoneticPr fontId="1"/>
  </si>
  <si>
    <t>01</t>
    <phoneticPr fontId="1"/>
  </si>
  <si>
    <t>02</t>
    <phoneticPr fontId="1"/>
  </si>
  <si>
    <t>05</t>
    <phoneticPr fontId="1"/>
  </si>
  <si>
    <t>00</t>
    <phoneticPr fontId="1"/>
  </si>
  <si>
    <t>A0</t>
    <phoneticPr fontId="1"/>
  </si>
  <si>
    <t>40</t>
    <phoneticPr fontId="1"/>
  </si>
  <si>
    <t>01</t>
    <phoneticPr fontId="1"/>
  </si>
  <si>
    <t>80</t>
    <phoneticPr fontId="1"/>
  </si>
  <si>
    <t>02</t>
    <phoneticPr fontId="1"/>
  </si>
  <si>
    <t>05</t>
    <phoneticPr fontId="1"/>
  </si>
  <si>
    <t>SmoothMouseXCurve</t>
    <phoneticPr fontId="1"/>
  </si>
  <si>
    <t>SmoothMouseYCurve</t>
    <phoneticPr fontId="1"/>
  </si>
  <si>
    <t>66</t>
    <phoneticPr fontId="1"/>
  </si>
  <si>
    <t>A6</t>
    <phoneticPr fontId="1"/>
  </si>
  <si>
    <t>CD</t>
    <phoneticPr fontId="1"/>
  </si>
  <si>
    <t>4C</t>
    <phoneticPr fontId="1"/>
  </si>
  <si>
    <t>99</t>
    <phoneticPr fontId="1"/>
  </si>
  <si>
    <t>0A</t>
    <phoneticPr fontId="1"/>
  </si>
  <si>
    <t>38</t>
    <phoneticPr fontId="1"/>
  </si>
  <si>
    <t>33</t>
    <phoneticPr fontId="1"/>
  </si>
  <si>
    <t>15</t>
    <phoneticPr fontId="1"/>
  </si>
  <si>
    <t>Commonly Referred</t>
    <phoneticPr fontId="1"/>
  </si>
  <si>
    <t>28</t>
    <phoneticPr fontId="1"/>
  </si>
  <si>
    <t>9A</t>
    <phoneticPr fontId="1"/>
  </si>
  <si>
    <t>0C</t>
    <phoneticPr fontId="1"/>
  </si>
  <si>
    <t>14</t>
    <phoneticPr fontId="1"/>
  </si>
  <si>
    <t>Default</t>
    <phoneticPr fontId="1"/>
  </si>
  <si>
    <t>6E</t>
    <phoneticPr fontId="1"/>
  </si>
  <si>
    <t>29</t>
    <phoneticPr fontId="1"/>
  </si>
  <si>
    <t>DC</t>
    <phoneticPr fontId="1"/>
  </si>
  <si>
    <t>03</t>
    <phoneticPr fontId="1"/>
  </si>
  <si>
    <t>B8</t>
    <phoneticPr fontId="1"/>
  </si>
  <si>
    <t>5E</t>
    <phoneticPr fontId="1"/>
  </si>
  <si>
    <t>18</t>
    <phoneticPr fontId="1"/>
  </si>
  <si>
    <t>5C</t>
    <phoneticPr fontId="1"/>
  </si>
  <si>
    <t>07</t>
    <phoneticPr fontId="1"/>
  </si>
  <si>
    <t>BC</t>
    <phoneticPr fontId="1"/>
  </si>
  <si>
    <t>slope</t>
    <phoneticPr fontId="1"/>
  </si>
  <si>
    <t>傾き 30</t>
    <rPh sb="0" eb="1">
      <t>カタム</t>
    </rPh>
    <phoneticPr fontId="1"/>
  </si>
  <si>
    <t>傾き 60</t>
    <rPh sb="0" eb="1">
      <t>カタム</t>
    </rPh>
    <phoneticPr fontId="1"/>
  </si>
  <si>
    <t>傾き 90</t>
    <rPh sb="0" eb="1">
      <t>カタム</t>
    </rPh>
    <phoneticPr fontId="1"/>
  </si>
  <si>
    <t>傾き 120</t>
    <rPh sb="0" eb="1">
      <t>カタム</t>
    </rPh>
    <phoneticPr fontId="1"/>
  </si>
  <si>
    <t>Example A</t>
    <phoneticPr fontId="1"/>
  </si>
  <si>
    <t>Example B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</si>
</sst>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9"/>
      <name val="ＭＳ ゴシック"/>
      <family val="3"/>
      <charset val="128"/>
    </font>
    <font>
      <sz val="6"/>
      <name val="ＭＳ ゴシック"/>
      <family val="3"/>
      <charset val="128"/>
    </font>
    <font>
      <sz val="9"/>
      <color indexed="12"/>
      <name val="ＭＳ ゴシック"/>
      <family val="3"/>
      <charset val="128"/>
    </font>
    <font>
      <b/>
      <sz val="9"/>
      <name val="ＭＳ 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NumberForma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0" borderId="1" xfId="0" applyFont="1" applyBorder="1">
      <alignment vertical="center"/>
    </xf>
    <xf numFmtId="0" fontId="2" fillId="0" borderId="2" xfId="0" applyFont="1" applyBorder="1">
      <alignment vertical="center"/>
    </xf>
    <xf numFmtId="0" fontId="2" fillId="0" borderId="3" xfId="0" applyFont="1" applyBorder="1">
      <alignment vertical="center"/>
    </xf>
    <xf numFmtId="49" fontId="0" fillId="0" borderId="0" xfId="0" applyNumberFormat="1" applyAlignment="1">
      <alignment horizontal="center" vertical="center"/>
    </xf>
    <xf numFmtId="0" fontId="3" fillId="0" borderId="0" xfId="0" applyFont="1">
      <alignment vertical="center"/>
    </xf>
    <xf numFmtId="0" fontId="0" fillId="0" borderId="0" xfId="0" applyAlignment="1">
      <alignment horizontal="right" vertical="center"/>
    </xf>
    <xf numFmtId="49" fontId="2" fillId="2" borderId="0" xfId="0" applyNumberFormat="1" applyFont="1" applyFill="1" applyAlignment="1">
      <alignment horizontal="center" vertical="center"/>
    </xf>
    <xf numFmtId="49" fontId="0" fillId="2" borderId="0" xfId="0" applyNumberFormat="1" applyFill="1" applyAlignment="1">
      <alignment horizontal="center" vertical="center"/>
    </xf>
    <xf numFmtId="49" fontId="2" fillId="3" borderId="0" xfId="0" applyNumberFormat="1" applyFont="1" applyFill="1" applyAlignment="1">
      <alignment horizontal="center" vertical="center"/>
    </xf>
    <xf numFmtId="49" fontId="0" fillId="3" borderId="0" xfId="0" applyNumberForma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49" fontId="0" fillId="6" borderId="0" xfId="0" applyNumberFormat="1" applyFill="1" applyAlignment="1">
      <alignment horizontal="center" vertical="center"/>
    </xf>
    <xf numFmtId="49" fontId="0" fillId="4" borderId="0" xfId="0" applyNumberFormat="1" applyFill="1" applyAlignment="1">
      <alignment horizontal="center" vertical="center"/>
    </xf>
    <xf numFmtId="49" fontId="0" fillId="5" borderId="0" xfId="0" applyNumberFormat="1" applyFill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altLang="en-US"/>
              <a:t>マウスの速度とポインタの速度の変換関数</a:t>
            </a:r>
          </a:p>
        </c:rich>
      </c:tx>
      <c:layout>
        <c:manualLayout>
          <c:xMode val="edge"/>
          <c:yMode val="edge"/>
          <c:x val="0.22361378351856284"/>
          <c:y val="3.478260869565217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196788871021138"/>
          <c:y val="0.13333371074986058"/>
          <c:w val="0.67620810407824383"/>
          <c:h val="0.72463973233619883"/>
        </c:manualLayout>
      </c:layout>
      <c:scatterChart>
        <c:scatterStyle val="lineMarker"/>
        <c:varyColors val="0"/>
        <c:ser>
          <c:idx val="0"/>
          <c:order val="0"/>
          <c:tx>
            <c:v>デフォルト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生成!$B$4:$B$8</c:f>
              <c:numCache>
                <c:formatCode>General</c:formatCode>
                <c:ptCount val="5"/>
                <c:pt idx="0">
                  <c:v>0</c:v>
                </c:pt>
                <c:pt idx="1">
                  <c:v>0.43</c:v>
                </c:pt>
                <c:pt idx="2">
                  <c:v>1.25</c:v>
                </c:pt>
                <c:pt idx="3">
                  <c:v>3.86</c:v>
                </c:pt>
                <c:pt idx="4">
                  <c:v>40</c:v>
                </c:pt>
              </c:numCache>
            </c:numRef>
          </c:xVal>
          <c:yVal>
            <c:numRef>
              <c:f>生成!$N$4:$N$8</c:f>
              <c:numCache>
                <c:formatCode>General</c:formatCode>
                <c:ptCount val="5"/>
                <c:pt idx="0">
                  <c:v>0</c:v>
                </c:pt>
                <c:pt idx="1">
                  <c:v>1.37</c:v>
                </c:pt>
                <c:pt idx="2">
                  <c:v>5.3</c:v>
                </c:pt>
                <c:pt idx="3">
                  <c:v>24.3</c:v>
                </c:pt>
                <c:pt idx="4">
                  <c:v>568</c:v>
                </c:pt>
              </c:numCache>
            </c:numRef>
          </c:yVal>
          <c:smooth val="0"/>
        </c:ser>
        <c:ser>
          <c:idx val="1"/>
          <c:order val="1"/>
          <c:tx>
            <c:v>傾き  30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生成!$B$12:$B$16</c:f>
              <c:numCache>
                <c:formatCode>General</c:formatCode>
                <c:ptCount val="5"/>
                <c:pt idx="0">
                  <c:v>0</c:v>
                </c:pt>
                <c:pt idx="1">
                  <c:v>0.5</c:v>
                </c:pt>
                <c:pt idx="2">
                  <c:v>1.5</c:v>
                </c:pt>
                <c:pt idx="3">
                  <c:v>3.5</c:v>
                </c:pt>
                <c:pt idx="4">
                  <c:v>20</c:v>
                </c:pt>
              </c:numCache>
            </c:numRef>
          </c:xVal>
          <c:yVal>
            <c:numRef>
              <c:f>生成!$N$12:$N$16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6</c:v>
                </c:pt>
                <c:pt idx="3">
                  <c:v>30</c:v>
                </c:pt>
                <c:pt idx="4">
                  <c:v>525</c:v>
                </c:pt>
              </c:numCache>
            </c:numRef>
          </c:yVal>
          <c:smooth val="0"/>
        </c:ser>
        <c:ser>
          <c:idx val="2"/>
          <c:order val="2"/>
          <c:tx>
            <c:v>傾き  60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生成!$B$20:$B$24</c:f>
              <c:numCache>
                <c:formatCode>General</c:formatCode>
                <c:ptCount val="5"/>
                <c:pt idx="0">
                  <c:v>0</c:v>
                </c:pt>
                <c:pt idx="1">
                  <c:v>0.5</c:v>
                </c:pt>
                <c:pt idx="2">
                  <c:v>1.5</c:v>
                </c:pt>
                <c:pt idx="3">
                  <c:v>3</c:v>
                </c:pt>
                <c:pt idx="4">
                  <c:v>13</c:v>
                </c:pt>
              </c:numCache>
            </c:numRef>
          </c:xVal>
          <c:yVal>
            <c:numRef>
              <c:f>生成!$N$20:$N$24</c:f>
              <c:numCache>
                <c:formatCode>General</c:formatCode>
                <c:ptCount val="5"/>
                <c:pt idx="0">
                  <c:v>0</c:v>
                </c:pt>
                <c:pt idx="1">
                  <c:v>0.75</c:v>
                </c:pt>
                <c:pt idx="2">
                  <c:v>8</c:v>
                </c:pt>
                <c:pt idx="3">
                  <c:v>40</c:v>
                </c:pt>
                <c:pt idx="4">
                  <c:v>640</c:v>
                </c:pt>
              </c:numCache>
            </c:numRef>
          </c:yVal>
          <c:smooth val="0"/>
        </c:ser>
        <c:ser>
          <c:idx val="3"/>
          <c:order val="3"/>
          <c:tx>
            <c:v>傾き  90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生成!$B$28:$B$32</c:f>
              <c:numCache>
                <c:formatCode>General</c:formatCode>
                <c:ptCount val="5"/>
                <c:pt idx="0">
                  <c:v>0</c:v>
                </c:pt>
                <c:pt idx="1">
                  <c:v>0.4</c:v>
                </c:pt>
                <c:pt idx="2">
                  <c:v>1.2</c:v>
                </c:pt>
                <c:pt idx="3">
                  <c:v>2.2000000000000002</c:v>
                </c:pt>
                <c:pt idx="4">
                  <c:v>9</c:v>
                </c:pt>
              </c:numCache>
            </c:numRef>
          </c:xVal>
          <c:yVal>
            <c:numRef>
              <c:f>生成!$N$28:$N$32</c:f>
              <c:numCache>
                <c:formatCode>General</c:formatCode>
                <c:ptCount val="5"/>
                <c:pt idx="0">
                  <c:v>0</c:v>
                </c:pt>
                <c:pt idx="1">
                  <c:v>0.6</c:v>
                </c:pt>
                <c:pt idx="2">
                  <c:v>6.6</c:v>
                </c:pt>
                <c:pt idx="3">
                  <c:v>35</c:v>
                </c:pt>
                <c:pt idx="4">
                  <c:v>647</c:v>
                </c:pt>
              </c:numCache>
            </c:numRef>
          </c:yVal>
          <c:smooth val="0"/>
        </c:ser>
        <c:ser>
          <c:idx val="4"/>
          <c:order val="4"/>
          <c:tx>
            <c:v>傾き 120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xVal>
            <c:numRef>
              <c:f>生成!$B$36:$B$40</c:f>
              <c:numCache>
                <c:formatCode>General</c:formatCode>
                <c:ptCount val="5"/>
                <c:pt idx="0">
                  <c:v>0</c:v>
                </c:pt>
                <c:pt idx="1">
                  <c:v>0.3</c:v>
                </c:pt>
                <c:pt idx="2">
                  <c:v>0.8</c:v>
                </c:pt>
                <c:pt idx="3">
                  <c:v>1.5</c:v>
                </c:pt>
                <c:pt idx="4">
                  <c:v>7</c:v>
                </c:pt>
              </c:numCache>
            </c:numRef>
          </c:xVal>
          <c:yVal>
            <c:numRef>
              <c:f>生成!$N$36:$N$40</c:f>
              <c:numCache>
                <c:formatCode>General</c:formatCode>
                <c:ptCount val="5"/>
                <c:pt idx="0">
                  <c:v>0</c:v>
                </c:pt>
                <c:pt idx="1">
                  <c:v>0.45</c:v>
                </c:pt>
                <c:pt idx="2">
                  <c:v>4.5</c:v>
                </c:pt>
                <c:pt idx="3">
                  <c:v>25.5</c:v>
                </c:pt>
                <c:pt idx="4">
                  <c:v>685.5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792704"/>
        <c:axId val="96620928"/>
      </c:scatterChart>
      <c:valAx>
        <c:axId val="92792704"/>
        <c:scaling>
          <c:orientation val="minMax"/>
          <c:max val="40"/>
        </c:scaling>
        <c:delete val="0"/>
        <c:axPos val="b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 sz="900" b="1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 マウスの速度（インチ/秒） </a:t>
                </a:r>
              </a:p>
            </c:rich>
          </c:tx>
          <c:layout>
            <c:manualLayout>
              <c:xMode val="edge"/>
              <c:yMode val="edge"/>
              <c:x val="0.28443668155076324"/>
              <c:y val="0.9275389706721441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ＭＳ ゴシック"/>
                <a:ea typeface="ＭＳ ゴシック"/>
                <a:cs typeface="ＭＳ ゴシック"/>
              </a:defRPr>
            </a:pPr>
            <a:endParaRPr lang="ja-JP"/>
          </a:p>
        </c:txPr>
        <c:crossAx val="96620928"/>
        <c:crosses val="autoZero"/>
        <c:crossBetween val="midCat"/>
      </c:valAx>
      <c:valAx>
        <c:axId val="96620928"/>
        <c:scaling>
          <c:orientation val="minMax"/>
          <c:max val="7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 sz="900" b="1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 ポインタの速度（インチ/秒） </a:t>
                </a:r>
              </a:p>
            </c:rich>
          </c:tx>
          <c:layout>
            <c:manualLayout>
              <c:xMode val="edge"/>
              <c:yMode val="edge"/>
              <c:x val="1.7889087656529516E-2"/>
              <c:y val="0.2260875651413138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ＭＳ ゴシック"/>
                <a:ea typeface="ＭＳ ゴシック"/>
                <a:cs typeface="ＭＳ ゴシック"/>
              </a:defRPr>
            </a:pPr>
            <a:endParaRPr lang="ja-JP"/>
          </a:p>
        </c:txPr>
        <c:crossAx val="9279270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1037642208856264"/>
          <c:y val="0.39710266651451176"/>
          <c:w val="0.17531324684593319"/>
          <c:h val="0.2347832173152268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ＭＳ ゴシック"/>
              <a:ea typeface="ＭＳ ゴシック"/>
              <a:cs typeface="ＭＳ ゴシック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ＭＳ ゴシック"/>
          <a:ea typeface="ＭＳ ゴシック"/>
          <a:cs typeface="ＭＳ 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 paperSize="9" orientation="landscape" horizontalDpi="1200" verticalDpi="12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altLang="en-US"/>
              <a:t>マウスの速度とポインタの速度の変換関数</a:t>
            </a:r>
          </a:p>
        </c:rich>
      </c:tx>
      <c:layout>
        <c:manualLayout>
          <c:xMode val="edge"/>
          <c:yMode val="edge"/>
          <c:x val="0.22361378351856284"/>
          <c:y val="3.478260869565217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1234426740715441E-2"/>
          <c:y val="0.13333371074986058"/>
          <c:w val="0.69230829703248775"/>
          <c:h val="0.72463973233619883"/>
        </c:manualLayout>
      </c:layout>
      <c:scatterChart>
        <c:scatterStyle val="lineMarker"/>
        <c:varyColors val="0"/>
        <c:ser>
          <c:idx val="0"/>
          <c:order val="0"/>
          <c:tx>
            <c:v>デフォルト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生成!$B$4:$B$8</c:f>
              <c:numCache>
                <c:formatCode>General</c:formatCode>
                <c:ptCount val="5"/>
                <c:pt idx="0">
                  <c:v>0</c:v>
                </c:pt>
                <c:pt idx="1">
                  <c:v>0.43</c:v>
                </c:pt>
                <c:pt idx="2">
                  <c:v>1.25</c:v>
                </c:pt>
                <c:pt idx="3">
                  <c:v>3.86</c:v>
                </c:pt>
                <c:pt idx="4">
                  <c:v>40</c:v>
                </c:pt>
              </c:numCache>
            </c:numRef>
          </c:xVal>
          <c:yVal>
            <c:numRef>
              <c:f>生成!$N$4:$N$8</c:f>
              <c:numCache>
                <c:formatCode>General</c:formatCode>
                <c:ptCount val="5"/>
                <c:pt idx="0">
                  <c:v>0</c:v>
                </c:pt>
                <c:pt idx="1">
                  <c:v>1.37</c:v>
                </c:pt>
                <c:pt idx="2">
                  <c:v>5.3</c:v>
                </c:pt>
                <c:pt idx="3">
                  <c:v>24.3</c:v>
                </c:pt>
                <c:pt idx="4">
                  <c:v>568</c:v>
                </c:pt>
              </c:numCache>
            </c:numRef>
          </c:yVal>
          <c:smooth val="0"/>
        </c:ser>
        <c:ser>
          <c:idx val="1"/>
          <c:order val="1"/>
          <c:tx>
            <c:v>傾き  30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生成!$B$12:$B$16</c:f>
              <c:numCache>
                <c:formatCode>General</c:formatCode>
                <c:ptCount val="5"/>
                <c:pt idx="0">
                  <c:v>0</c:v>
                </c:pt>
                <c:pt idx="1">
                  <c:v>0.5</c:v>
                </c:pt>
                <c:pt idx="2">
                  <c:v>1.5</c:v>
                </c:pt>
                <c:pt idx="3">
                  <c:v>3.5</c:v>
                </c:pt>
                <c:pt idx="4">
                  <c:v>20</c:v>
                </c:pt>
              </c:numCache>
            </c:numRef>
          </c:xVal>
          <c:yVal>
            <c:numRef>
              <c:f>生成!$N$12:$N$16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6</c:v>
                </c:pt>
                <c:pt idx="3">
                  <c:v>30</c:v>
                </c:pt>
                <c:pt idx="4">
                  <c:v>525</c:v>
                </c:pt>
              </c:numCache>
            </c:numRef>
          </c:yVal>
          <c:smooth val="0"/>
        </c:ser>
        <c:ser>
          <c:idx val="2"/>
          <c:order val="2"/>
          <c:tx>
            <c:v>傾き  60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生成!$B$20:$B$24</c:f>
              <c:numCache>
                <c:formatCode>General</c:formatCode>
                <c:ptCount val="5"/>
                <c:pt idx="0">
                  <c:v>0</c:v>
                </c:pt>
                <c:pt idx="1">
                  <c:v>0.5</c:v>
                </c:pt>
                <c:pt idx="2">
                  <c:v>1.5</c:v>
                </c:pt>
                <c:pt idx="3">
                  <c:v>3</c:v>
                </c:pt>
                <c:pt idx="4">
                  <c:v>13</c:v>
                </c:pt>
              </c:numCache>
            </c:numRef>
          </c:xVal>
          <c:yVal>
            <c:numRef>
              <c:f>生成!$N$20:$N$24</c:f>
              <c:numCache>
                <c:formatCode>General</c:formatCode>
                <c:ptCount val="5"/>
                <c:pt idx="0">
                  <c:v>0</c:v>
                </c:pt>
                <c:pt idx="1">
                  <c:v>0.75</c:v>
                </c:pt>
                <c:pt idx="2">
                  <c:v>8</c:v>
                </c:pt>
                <c:pt idx="3">
                  <c:v>40</c:v>
                </c:pt>
                <c:pt idx="4">
                  <c:v>640</c:v>
                </c:pt>
              </c:numCache>
            </c:numRef>
          </c:yVal>
          <c:smooth val="0"/>
        </c:ser>
        <c:ser>
          <c:idx val="3"/>
          <c:order val="3"/>
          <c:tx>
            <c:v>傾き  90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生成!$B$28:$B$32</c:f>
              <c:numCache>
                <c:formatCode>General</c:formatCode>
                <c:ptCount val="5"/>
                <c:pt idx="0">
                  <c:v>0</c:v>
                </c:pt>
                <c:pt idx="1">
                  <c:v>0.4</c:v>
                </c:pt>
                <c:pt idx="2">
                  <c:v>1.2</c:v>
                </c:pt>
                <c:pt idx="3">
                  <c:v>2.2000000000000002</c:v>
                </c:pt>
                <c:pt idx="4">
                  <c:v>9</c:v>
                </c:pt>
              </c:numCache>
            </c:numRef>
          </c:xVal>
          <c:yVal>
            <c:numRef>
              <c:f>生成!$N$28:$N$32</c:f>
              <c:numCache>
                <c:formatCode>General</c:formatCode>
                <c:ptCount val="5"/>
                <c:pt idx="0">
                  <c:v>0</c:v>
                </c:pt>
                <c:pt idx="1">
                  <c:v>0.6</c:v>
                </c:pt>
                <c:pt idx="2">
                  <c:v>6.6</c:v>
                </c:pt>
                <c:pt idx="3">
                  <c:v>35</c:v>
                </c:pt>
                <c:pt idx="4">
                  <c:v>647</c:v>
                </c:pt>
              </c:numCache>
            </c:numRef>
          </c:yVal>
          <c:smooth val="0"/>
        </c:ser>
        <c:ser>
          <c:idx val="4"/>
          <c:order val="4"/>
          <c:tx>
            <c:v>傾き 120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xVal>
            <c:numRef>
              <c:f>生成!$B$36:$B$40</c:f>
              <c:numCache>
                <c:formatCode>General</c:formatCode>
                <c:ptCount val="5"/>
                <c:pt idx="0">
                  <c:v>0</c:v>
                </c:pt>
                <c:pt idx="1">
                  <c:v>0.3</c:v>
                </c:pt>
                <c:pt idx="2">
                  <c:v>0.8</c:v>
                </c:pt>
                <c:pt idx="3">
                  <c:v>1.5</c:v>
                </c:pt>
                <c:pt idx="4">
                  <c:v>7</c:v>
                </c:pt>
              </c:numCache>
            </c:numRef>
          </c:xVal>
          <c:yVal>
            <c:numRef>
              <c:f>生成!$N$36:$N$40</c:f>
              <c:numCache>
                <c:formatCode>General</c:formatCode>
                <c:ptCount val="5"/>
                <c:pt idx="0">
                  <c:v>0</c:v>
                </c:pt>
                <c:pt idx="1">
                  <c:v>0.45</c:v>
                </c:pt>
                <c:pt idx="2">
                  <c:v>4.5</c:v>
                </c:pt>
                <c:pt idx="3">
                  <c:v>25.5</c:v>
                </c:pt>
                <c:pt idx="4">
                  <c:v>685.5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640256"/>
        <c:axId val="96485760"/>
      </c:scatterChart>
      <c:valAx>
        <c:axId val="122640256"/>
        <c:scaling>
          <c:orientation val="minMax"/>
          <c:max val="5"/>
        </c:scaling>
        <c:delete val="0"/>
        <c:axPos val="b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 sz="900" b="1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 マウスの速度（インチ/秒） </a:t>
                </a:r>
              </a:p>
            </c:rich>
          </c:tx>
          <c:layout>
            <c:manualLayout>
              <c:xMode val="edge"/>
              <c:yMode val="edge"/>
              <c:x val="0.28085886401945731"/>
              <c:y val="0.9275389706721441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ＭＳ ゴシック"/>
                <a:ea typeface="ＭＳ ゴシック"/>
                <a:cs typeface="ＭＳ ゴシック"/>
              </a:defRPr>
            </a:pPr>
            <a:endParaRPr lang="ja-JP"/>
          </a:p>
        </c:txPr>
        <c:crossAx val="96485760"/>
        <c:crosses val="autoZero"/>
        <c:crossBetween val="midCat"/>
      </c:valAx>
      <c:valAx>
        <c:axId val="96485760"/>
        <c:scaling>
          <c:orientation val="minMax"/>
          <c:max val="7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 sz="900" b="1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 ポインタの速度（インチ/秒） </a:t>
                </a:r>
              </a:p>
            </c:rich>
          </c:tx>
          <c:layout>
            <c:manualLayout>
              <c:xMode val="edge"/>
              <c:yMode val="edge"/>
              <c:x val="1.7889087656529516E-2"/>
              <c:y val="0.2260875651413138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ＭＳ ゴシック"/>
                <a:ea typeface="ＭＳ ゴシック"/>
                <a:cs typeface="ＭＳ ゴシック"/>
              </a:defRPr>
            </a:pPr>
            <a:endParaRPr lang="ja-JP"/>
          </a:p>
        </c:txPr>
        <c:crossAx val="12264025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1037642208856264"/>
          <c:y val="0.39710266651451176"/>
          <c:w val="0.17531324684593319"/>
          <c:h val="0.2347832173152268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ＭＳ ゴシック"/>
              <a:ea typeface="ＭＳ ゴシック"/>
              <a:cs typeface="ＭＳ ゴシック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ＭＳ ゴシック"/>
          <a:ea typeface="ＭＳ ゴシック"/>
          <a:cs typeface="ＭＳ 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altLang="en-US"/>
              <a:t>マウスの速度とポインタの速度の変換関数</a:t>
            </a:r>
          </a:p>
        </c:rich>
      </c:tx>
      <c:layout>
        <c:manualLayout>
          <c:xMode val="edge"/>
          <c:yMode val="edge"/>
          <c:x val="0.22361378351856284"/>
          <c:y val="3.478260869565217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1234426740715441E-2"/>
          <c:y val="0.13333371074986058"/>
          <c:w val="0.68157483506299188"/>
          <c:h val="0.72463973233619883"/>
        </c:manualLayout>
      </c:layout>
      <c:scatterChart>
        <c:scatterStyle val="lineMarker"/>
        <c:varyColors val="0"/>
        <c:ser>
          <c:idx val="0"/>
          <c:order val="0"/>
          <c:tx>
            <c:v>デフォルト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生成!$B$4:$B$8</c:f>
              <c:numCache>
                <c:formatCode>General</c:formatCode>
                <c:ptCount val="5"/>
                <c:pt idx="0">
                  <c:v>0</c:v>
                </c:pt>
                <c:pt idx="1">
                  <c:v>0.43</c:v>
                </c:pt>
                <c:pt idx="2">
                  <c:v>1.25</c:v>
                </c:pt>
                <c:pt idx="3">
                  <c:v>3.86</c:v>
                </c:pt>
                <c:pt idx="4">
                  <c:v>40</c:v>
                </c:pt>
              </c:numCache>
            </c:numRef>
          </c:xVal>
          <c:yVal>
            <c:numRef>
              <c:f>生成!$N$4:$N$8</c:f>
              <c:numCache>
                <c:formatCode>General</c:formatCode>
                <c:ptCount val="5"/>
                <c:pt idx="0">
                  <c:v>0</c:v>
                </c:pt>
                <c:pt idx="1">
                  <c:v>1.37</c:v>
                </c:pt>
                <c:pt idx="2">
                  <c:v>5.3</c:v>
                </c:pt>
                <c:pt idx="3">
                  <c:v>24.3</c:v>
                </c:pt>
                <c:pt idx="4">
                  <c:v>568</c:v>
                </c:pt>
              </c:numCache>
            </c:numRef>
          </c:yVal>
          <c:smooth val="0"/>
        </c:ser>
        <c:ser>
          <c:idx val="1"/>
          <c:order val="1"/>
          <c:tx>
            <c:v>傾き  30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生成!$B$12:$B$16</c:f>
              <c:numCache>
                <c:formatCode>General</c:formatCode>
                <c:ptCount val="5"/>
                <c:pt idx="0">
                  <c:v>0</c:v>
                </c:pt>
                <c:pt idx="1">
                  <c:v>0.5</c:v>
                </c:pt>
                <c:pt idx="2">
                  <c:v>1.5</c:v>
                </c:pt>
                <c:pt idx="3">
                  <c:v>3.5</c:v>
                </c:pt>
                <c:pt idx="4">
                  <c:v>20</c:v>
                </c:pt>
              </c:numCache>
            </c:numRef>
          </c:xVal>
          <c:yVal>
            <c:numRef>
              <c:f>生成!$N$12:$N$16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6</c:v>
                </c:pt>
                <c:pt idx="3">
                  <c:v>30</c:v>
                </c:pt>
                <c:pt idx="4">
                  <c:v>525</c:v>
                </c:pt>
              </c:numCache>
            </c:numRef>
          </c:yVal>
          <c:smooth val="0"/>
        </c:ser>
        <c:ser>
          <c:idx val="2"/>
          <c:order val="2"/>
          <c:tx>
            <c:v>傾き  60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生成!$B$20:$B$24</c:f>
              <c:numCache>
                <c:formatCode>General</c:formatCode>
                <c:ptCount val="5"/>
                <c:pt idx="0">
                  <c:v>0</c:v>
                </c:pt>
                <c:pt idx="1">
                  <c:v>0.5</c:v>
                </c:pt>
                <c:pt idx="2">
                  <c:v>1.5</c:v>
                </c:pt>
                <c:pt idx="3">
                  <c:v>3</c:v>
                </c:pt>
                <c:pt idx="4">
                  <c:v>13</c:v>
                </c:pt>
              </c:numCache>
            </c:numRef>
          </c:xVal>
          <c:yVal>
            <c:numRef>
              <c:f>生成!$N$20:$N$24</c:f>
              <c:numCache>
                <c:formatCode>General</c:formatCode>
                <c:ptCount val="5"/>
                <c:pt idx="0">
                  <c:v>0</c:v>
                </c:pt>
                <c:pt idx="1">
                  <c:v>0.75</c:v>
                </c:pt>
                <c:pt idx="2">
                  <c:v>8</c:v>
                </c:pt>
                <c:pt idx="3">
                  <c:v>40</c:v>
                </c:pt>
                <c:pt idx="4">
                  <c:v>640</c:v>
                </c:pt>
              </c:numCache>
            </c:numRef>
          </c:yVal>
          <c:smooth val="0"/>
        </c:ser>
        <c:ser>
          <c:idx val="3"/>
          <c:order val="3"/>
          <c:tx>
            <c:v>傾き  90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生成!$B$28:$B$32</c:f>
              <c:numCache>
                <c:formatCode>General</c:formatCode>
                <c:ptCount val="5"/>
                <c:pt idx="0">
                  <c:v>0</c:v>
                </c:pt>
                <c:pt idx="1">
                  <c:v>0.4</c:v>
                </c:pt>
                <c:pt idx="2">
                  <c:v>1.2</c:v>
                </c:pt>
                <c:pt idx="3">
                  <c:v>2.2000000000000002</c:v>
                </c:pt>
                <c:pt idx="4">
                  <c:v>9</c:v>
                </c:pt>
              </c:numCache>
            </c:numRef>
          </c:xVal>
          <c:yVal>
            <c:numRef>
              <c:f>生成!$N$28:$N$32</c:f>
              <c:numCache>
                <c:formatCode>General</c:formatCode>
                <c:ptCount val="5"/>
                <c:pt idx="0">
                  <c:v>0</c:v>
                </c:pt>
                <c:pt idx="1">
                  <c:v>0.6</c:v>
                </c:pt>
                <c:pt idx="2">
                  <c:v>6.6</c:v>
                </c:pt>
                <c:pt idx="3">
                  <c:v>35</c:v>
                </c:pt>
                <c:pt idx="4">
                  <c:v>647</c:v>
                </c:pt>
              </c:numCache>
            </c:numRef>
          </c:yVal>
          <c:smooth val="0"/>
        </c:ser>
        <c:ser>
          <c:idx val="4"/>
          <c:order val="4"/>
          <c:tx>
            <c:v>傾き 120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xVal>
            <c:numRef>
              <c:f>生成!$B$36:$B$40</c:f>
              <c:numCache>
                <c:formatCode>General</c:formatCode>
                <c:ptCount val="5"/>
                <c:pt idx="0">
                  <c:v>0</c:v>
                </c:pt>
                <c:pt idx="1">
                  <c:v>0.3</c:v>
                </c:pt>
                <c:pt idx="2">
                  <c:v>0.8</c:v>
                </c:pt>
                <c:pt idx="3">
                  <c:v>1.5</c:v>
                </c:pt>
                <c:pt idx="4">
                  <c:v>7</c:v>
                </c:pt>
              </c:numCache>
            </c:numRef>
          </c:xVal>
          <c:yVal>
            <c:numRef>
              <c:f>生成!$N$36:$N$40</c:f>
              <c:numCache>
                <c:formatCode>General</c:formatCode>
                <c:ptCount val="5"/>
                <c:pt idx="0">
                  <c:v>0</c:v>
                </c:pt>
                <c:pt idx="1">
                  <c:v>0.45</c:v>
                </c:pt>
                <c:pt idx="2">
                  <c:v>4.5</c:v>
                </c:pt>
                <c:pt idx="3">
                  <c:v>25.5</c:v>
                </c:pt>
                <c:pt idx="4">
                  <c:v>685.5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497024"/>
        <c:axId val="96511872"/>
      </c:scatterChart>
      <c:valAx>
        <c:axId val="96497024"/>
        <c:scaling>
          <c:orientation val="minMax"/>
          <c:max val="2.5"/>
        </c:scaling>
        <c:delete val="0"/>
        <c:axPos val="b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 sz="900" b="1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 マウスの速度（インチ/秒） </a:t>
                </a:r>
              </a:p>
            </c:rich>
          </c:tx>
          <c:layout>
            <c:manualLayout>
              <c:xMode val="edge"/>
              <c:yMode val="edge"/>
              <c:x val="0.27549213772249848"/>
              <c:y val="0.9275389706721441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ＭＳ ゴシック"/>
                <a:ea typeface="ＭＳ ゴシック"/>
                <a:cs typeface="ＭＳ ゴシック"/>
              </a:defRPr>
            </a:pPr>
            <a:endParaRPr lang="ja-JP"/>
          </a:p>
        </c:txPr>
        <c:crossAx val="96511872"/>
        <c:crosses val="autoZero"/>
        <c:crossBetween val="midCat"/>
      </c:valAx>
      <c:valAx>
        <c:axId val="96511872"/>
        <c:scaling>
          <c:orientation val="minMax"/>
          <c:max val="2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 sz="900" b="1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 ポインタの速度（インチ/秒） </a:t>
                </a:r>
              </a:p>
            </c:rich>
          </c:tx>
          <c:layout>
            <c:manualLayout>
              <c:xMode val="edge"/>
              <c:yMode val="edge"/>
              <c:x val="1.7889087656529516E-2"/>
              <c:y val="0.2260875651413138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ＭＳ ゴシック"/>
                <a:ea typeface="ＭＳ ゴシック"/>
                <a:cs typeface="ＭＳ ゴシック"/>
              </a:defRPr>
            </a:pPr>
            <a:endParaRPr lang="ja-JP"/>
          </a:p>
        </c:txPr>
        <c:crossAx val="9649702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1037642208856264"/>
          <c:y val="0.39710266651451176"/>
          <c:w val="0.17531324684593319"/>
          <c:h val="0.2347832173152268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ＭＳ ゴシック"/>
              <a:ea typeface="ＭＳ ゴシック"/>
              <a:cs typeface="ＭＳ ゴシック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ＭＳ ゴシック"/>
          <a:ea typeface="ＭＳ ゴシック"/>
          <a:cs typeface="ＭＳ 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altLang="en-US"/>
              <a:t>マウスの速度とポインタの速度の変換関数</a:t>
            </a:r>
          </a:p>
        </c:rich>
      </c:tx>
      <c:layout>
        <c:manualLayout>
          <c:xMode val="edge"/>
          <c:yMode val="edge"/>
          <c:x val="0.22361378351856284"/>
          <c:y val="3.478260869565217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196788871021138"/>
          <c:y val="0.13333371074986058"/>
          <c:w val="0.6708413730934959"/>
          <c:h val="0.72463973233619883"/>
        </c:manualLayout>
      </c:layout>
      <c:scatterChart>
        <c:scatterStyle val="lineMarker"/>
        <c:varyColors val="0"/>
        <c:ser>
          <c:idx val="0"/>
          <c:order val="0"/>
          <c:tx>
            <c:v>デフォルト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生成!$B$4:$B$8</c:f>
              <c:numCache>
                <c:formatCode>General</c:formatCode>
                <c:ptCount val="5"/>
                <c:pt idx="0">
                  <c:v>0</c:v>
                </c:pt>
                <c:pt idx="1">
                  <c:v>0.43</c:v>
                </c:pt>
                <c:pt idx="2">
                  <c:v>1.25</c:v>
                </c:pt>
                <c:pt idx="3">
                  <c:v>3.86</c:v>
                </c:pt>
                <c:pt idx="4">
                  <c:v>40</c:v>
                </c:pt>
              </c:numCache>
            </c:numRef>
          </c:xVal>
          <c:yVal>
            <c:numRef>
              <c:f>生成!$N$4:$N$8</c:f>
              <c:numCache>
                <c:formatCode>General</c:formatCode>
                <c:ptCount val="5"/>
                <c:pt idx="0">
                  <c:v>0</c:v>
                </c:pt>
                <c:pt idx="1">
                  <c:v>1.37</c:v>
                </c:pt>
                <c:pt idx="2">
                  <c:v>5.3</c:v>
                </c:pt>
                <c:pt idx="3">
                  <c:v>24.3</c:v>
                </c:pt>
                <c:pt idx="4">
                  <c:v>568</c:v>
                </c:pt>
              </c:numCache>
            </c:numRef>
          </c:yVal>
          <c:smooth val="0"/>
        </c:ser>
        <c:ser>
          <c:idx val="1"/>
          <c:order val="1"/>
          <c:tx>
            <c:v>傾き  30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生成!$B$12:$B$16</c:f>
              <c:numCache>
                <c:formatCode>General</c:formatCode>
                <c:ptCount val="5"/>
                <c:pt idx="0">
                  <c:v>0</c:v>
                </c:pt>
                <c:pt idx="1">
                  <c:v>0.5</c:v>
                </c:pt>
                <c:pt idx="2">
                  <c:v>1.5</c:v>
                </c:pt>
                <c:pt idx="3">
                  <c:v>3.5</c:v>
                </c:pt>
                <c:pt idx="4">
                  <c:v>20</c:v>
                </c:pt>
              </c:numCache>
            </c:numRef>
          </c:xVal>
          <c:yVal>
            <c:numRef>
              <c:f>生成!$N$12:$N$16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6</c:v>
                </c:pt>
                <c:pt idx="3">
                  <c:v>30</c:v>
                </c:pt>
                <c:pt idx="4">
                  <c:v>525</c:v>
                </c:pt>
              </c:numCache>
            </c:numRef>
          </c:yVal>
          <c:smooth val="0"/>
        </c:ser>
        <c:ser>
          <c:idx val="2"/>
          <c:order val="2"/>
          <c:tx>
            <c:v>傾き  60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生成!$B$20:$B$24</c:f>
              <c:numCache>
                <c:formatCode>General</c:formatCode>
                <c:ptCount val="5"/>
                <c:pt idx="0">
                  <c:v>0</c:v>
                </c:pt>
                <c:pt idx="1">
                  <c:v>0.5</c:v>
                </c:pt>
                <c:pt idx="2">
                  <c:v>1.5</c:v>
                </c:pt>
                <c:pt idx="3">
                  <c:v>3</c:v>
                </c:pt>
                <c:pt idx="4">
                  <c:v>13</c:v>
                </c:pt>
              </c:numCache>
            </c:numRef>
          </c:xVal>
          <c:yVal>
            <c:numRef>
              <c:f>生成!$N$20:$N$24</c:f>
              <c:numCache>
                <c:formatCode>General</c:formatCode>
                <c:ptCount val="5"/>
                <c:pt idx="0">
                  <c:v>0</c:v>
                </c:pt>
                <c:pt idx="1">
                  <c:v>0.75</c:v>
                </c:pt>
                <c:pt idx="2">
                  <c:v>8</c:v>
                </c:pt>
                <c:pt idx="3">
                  <c:v>40</c:v>
                </c:pt>
                <c:pt idx="4">
                  <c:v>640</c:v>
                </c:pt>
              </c:numCache>
            </c:numRef>
          </c:yVal>
          <c:smooth val="0"/>
        </c:ser>
        <c:ser>
          <c:idx val="3"/>
          <c:order val="3"/>
          <c:tx>
            <c:v>傾き  90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生成!$B$28:$B$32</c:f>
              <c:numCache>
                <c:formatCode>General</c:formatCode>
                <c:ptCount val="5"/>
                <c:pt idx="0">
                  <c:v>0</c:v>
                </c:pt>
                <c:pt idx="1">
                  <c:v>0.4</c:v>
                </c:pt>
                <c:pt idx="2">
                  <c:v>1.2</c:v>
                </c:pt>
                <c:pt idx="3">
                  <c:v>2.2000000000000002</c:v>
                </c:pt>
                <c:pt idx="4">
                  <c:v>9</c:v>
                </c:pt>
              </c:numCache>
            </c:numRef>
          </c:xVal>
          <c:yVal>
            <c:numRef>
              <c:f>生成!$N$28:$N$32</c:f>
              <c:numCache>
                <c:formatCode>General</c:formatCode>
                <c:ptCount val="5"/>
                <c:pt idx="0">
                  <c:v>0</c:v>
                </c:pt>
                <c:pt idx="1">
                  <c:v>0.6</c:v>
                </c:pt>
                <c:pt idx="2">
                  <c:v>6.6</c:v>
                </c:pt>
                <c:pt idx="3">
                  <c:v>35</c:v>
                </c:pt>
                <c:pt idx="4">
                  <c:v>647</c:v>
                </c:pt>
              </c:numCache>
            </c:numRef>
          </c:yVal>
          <c:smooth val="0"/>
        </c:ser>
        <c:ser>
          <c:idx val="4"/>
          <c:order val="4"/>
          <c:tx>
            <c:v>傾き 120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xVal>
            <c:numRef>
              <c:f>生成!$B$36:$B$40</c:f>
              <c:numCache>
                <c:formatCode>General</c:formatCode>
                <c:ptCount val="5"/>
                <c:pt idx="0">
                  <c:v>0</c:v>
                </c:pt>
                <c:pt idx="1">
                  <c:v>0.3</c:v>
                </c:pt>
                <c:pt idx="2">
                  <c:v>0.8</c:v>
                </c:pt>
                <c:pt idx="3">
                  <c:v>1.5</c:v>
                </c:pt>
                <c:pt idx="4">
                  <c:v>7</c:v>
                </c:pt>
              </c:numCache>
            </c:numRef>
          </c:xVal>
          <c:yVal>
            <c:numRef>
              <c:f>生成!$N$36:$N$40</c:f>
              <c:numCache>
                <c:formatCode>General</c:formatCode>
                <c:ptCount val="5"/>
                <c:pt idx="0">
                  <c:v>0</c:v>
                </c:pt>
                <c:pt idx="1">
                  <c:v>0.45</c:v>
                </c:pt>
                <c:pt idx="2">
                  <c:v>4.5</c:v>
                </c:pt>
                <c:pt idx="3">
                  <c:v>25.5</c:v>
                </c:pt>
                <c:pt idx="4">
                  <c:v>685.5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543872"/>
        <c:axId val="96546176"/>
      </c:scatterChart>
      <c:valAx>
        <c:axId val="96543872"/>
        <c:scaling>
          <c:orientation val="minMax"/>
          <c:max val="1"/>
        </c:scaling>
        <c:delete val="0"/>
        <c:axPos val="b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 sz="900" b="1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 マウスの速度（インチ/秒） </a:t>
                </a:r>
              </a:p>
            </c:rich>
          </c:tx>
          <c:layout>
            <c:manualLayout>
              <c:xMode val="edge"/>
              <c:yMode val="edge"/>
              <c:x val="0.28085886401945731"/>
              <c:y val="0.9275389706721441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ＭＳ ゴシック"/>
                <a:ea typeface="ＭＳ ゴシック"/>
                <a:cs typeface="ＭＳ ゴシック"/>
              </a:defRPr>
            </a:pPr>
            <a:endParaRPr lang="ja-JP"/>
          </a:p>
        </c:txPr>
        <c:crossAx val="96546176"/>
        <c:crosses val="autoZero"/>
        <c:crossBetween val="midCat"/>
      </c:valAx>
      <c:valAx>
        <c:axId val="96546176"/>
        <c:scaling>
          <c:orientation val="minMax"/>
          <c:max val="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 sz="900" b="1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 ポインタの速度（インチ/秒） </a:t>
                </a:r>
              </a:p>
            </c:rich>
          </c:tx>
          <c:layout>
            <c:manualLayout>
              <c:xMode val="edge"/>
              <c:yMode val="edge"/>
              <c:x val="1.7889087656529516E-2"/>
              <c:y val="0.2260875651413138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ＭＳ ゴシック"/>
                <a:ea typeface="ＭＳ ゴシック"/>
                <a:cs typeface="ＭＳ ゴシック"/>
              </a:defRPr>
            </a:pPr>
            <a:endParaRPr lang="ja-JP"/>
          </a:p>
        </c:txPr>
        <c:crossAx val="9654387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1037642208856264"/>
          <c:y val="0.39710266651451176"/>
          <c:w val="0.17531324684593319"/>
          <c:h val="0.2347832173152268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ＭＳ ゴシック"/>
              <a:ea typeface="ＭＳ ゴシック"/>
              <a:cs typeface="ＭＳ ゴシック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ＭＳ ゴシック"/>
          <a:ea typeface="ＭＳ ゴシック"/>
          <a:cs typeface="ＭＳ 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altLang="en-US"/>
              <a:t>Transfer Function for the Velocity of Mouse Vs. Velocity of Pointer</a:t>
            </a:r>
          </a:p>
        </c:rich>
      </c:tx>
      <c:layout>
        <c:manualLayout>
          <c:xMode val="edge"/>
          <c:yMode val="edge"/>
          <c:x val="0.16100197672070954"/>
          <c:y val="1.7391304347826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164590232095392"/>
          <c:y val="0.10724668038575744"/>
          <c:w val="0.67263028342174525"/>
          <c:h val="0.7275382912655437"/>
        </c:manualLayout>
      </c:layout>
      <c:scatterChart>
        <c:scatterStyle val="lineMarker"/>
        <c:varyColors val="0"/>
        <c:ser>
          <c:idx val="0"/>
          <c:order val="0"/>
          <c:tx>
            <c:v>Default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解読!$L$4:$L$8</c:f>
              <c:numCache>
                <c:formatCode>General</c:formatCode>
                <c:ptCount val="5"/>
                <c:pt idx="0">
                  <c:v>0</c:v>
                </c:pt>
                <c:pt idx="1">
                  <c:v>0.4300079345703125</c:v>
                </c:pt>
                <c:pt idx="2">
                  <c:v>1.25</c:v>
                </c:pt>
                <c:pt idx="3">
                  <c:v>3.8600006103515625</c:v>
                </c:pt>
                <c:pt idx="4">
                  <c:v>40</c:v>
                </c:pt>
              </c:numCache>
            </c:numRef>
          </c:xVal>
          <c:yVal>
            <c:numRef>
              <c:f>解読!$X$4:$X$8</c:f>
              <c:numCache>
                <c:formatCode>General</c:formatCode>
                <c:ptCount val="5"/>
                <c:pt idx="0">
                  <c:v>0</c:v>
                </c:pt>
                <c:pt idx="1">
                  <c:v>1.3699951171875</c:v>
                </c:pt>
                <c:pt idx="2">
                  <c:v>5.3000030517578125</c:v>
                </c:pt>
                <c:pt idx="3">
                  <c:v>24.300003051757813</c:v>
                </c:pt>
                <c:pt idx="4">
                  <c:v>568</c:v>
                </c:pt>
              </c:numCache>
            </c:numRef>
          </c:yVal>
          <c:smooth val="0"/>
        </c:ser>
        <c:ser>
          <c:idx val="1"/>
          <c:order val="1"/>
          <c:tx>
            <c:v>Slope 4.24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解読!$L$12:$L$16</c:f>
              <c:numCache>
                <c:formatCode>General</c:formatCode>
                <c:ptCount val="5"/>
                <c:pt idx="0">
                  <c:v>0</c:v>
                </c:pt>
                <c:pt idx="1">
                  <c:v>0.625</c:v>
                </c:pt>
                <c:pt idx="2">
                  <c:v>1.25</c:v>
                </c:pt>
                <c:pt idx="3">
                  <c:v>2.5</c:v>
                </c:pt>
                <c:pt idx="4">
                  <c:v>5</c:v>
                </c:pt>
              </c:numCache>
            </c:numRef>
          </c:xVal>
          <c:yVal>
            <c:numRef>
              <c:f>解読!$X$12:$X$16</c:f>
              <c:numCache>
                <c:formatCode>General</c:formatCode>
                <c:ptCount val="5"/>
                <c:pt idx="0">
                  <c:v>0</c:v>
                </c:pt>
                <c:pt idx="1">
                  <c:v>2.649993896484375</c:v>
                </c:pt>
                <c:pt idx="2">
                  <c:v>5.3000030517578125</c:v>
                </c:pt>
                <c:pt idx="3">
                  <c:v>10.60009765625</c:v>
                </c:pt>
                <c:pt idx="4">
                  <c:v>21.2000732421875</c:v>
                </c:pt>
              </c:numCache>
            </c:numRef>
          </c:yVal>
          <c:smooth val="0"/>
        </c:ser>
        <c:ser>
          <c:idx val="2"/>
          <c:order val="2"/>
          <c:tx>
            <c:v>Example A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解読!$L$20:$L$24</c:f>
              <c:numCache>
                <c:formatCode>General</c:formatCode>
                <c:ptCount val="5"/>
                <c:pt idx="0">
                  <c:v>0</c:v>
                </c:pt>
                <c:pt idx="1">
                  <c:v>0.3600006103515625</c:v>
                </c:pt>
                <c:pt idx="2">
                  <c:v>1</c:v>
                </c:pt>
                <c:pt idx="3">
                  <c:v>2.5</c:v>
                </c:pt>
                <c:pt idx="4">
                  <c:v>40</c:v>
                </c:pt>
              </c:numCache>
            </c:numRef>
          </c:xVal>
          <c:yVal>
            <c:numRef>
              <c:f>解読!$X$20:$X$24</c:f>
              <c:numCache>
                <c:formatCode>General</c:formatCode>
                <c:ptCount val="5"/>
                <c:pt idx="0">
                  <c:v>0</c:v>
                </c:pt>
                <c:pt idx="1">
                  <c:v>2</c:v>
                </c:pt>
                <c:pt idx="2">
                  <c:v>7</c:v>
                </c:pt>
                <c:pt idx="3">
                  <c:v>24</c:v>
                </c:pt>
                <c:pt idx="4">
                  <c:v>700</c:v>
                </c:pt>
              </c:numCache>
            </c:numRef>
          </c:yVal>
          <c:smooth val="0"/>
        </c:ser>
        <c:ser>
          <c:idx val="3"/>
          <c:order val="3"/>
          <c:tx>
            <c:v>Example B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解読!$L$28:$L$32</c:f>
              <c:numCache>
                <c:formatCode>General</c:formatCode>
                <c:ptCount val="5"/>
                <c:pt idx="0">
                  <c:v>0</c:v>
                </c:pt>
                <c:pt idx="1">
                  <c:v>0.25</c:v>
                </c:pt>
                <c:pt idx="2">
                  <c:v>1</c:v>
                </c:pt>
                <c:pt idx="3">
                  <c:v>2.5</c:v>
                </c:pt>
                <c:pt idx="4">
                  <c:v>40</c:v>
                </c:pt>
              </c:numCache>
            </c:numRef>
          </c:xVal>
          <c:yVal>
            <c:numRef>
              <c:f>解読!$X$28:$X$32</c:f>
              <c:numCache>
                <c:formatCode>General</c:formatCode>
                <c:ptCount val="5"/>
                <c:pt idx="0">
                  <c:v>0</c:v>
                </c:pt>
                <c:pt idx="1">
                  <c:v>1.600006103515625</c:v>
                </c:pt>
                <c:pt idx="2">
                  <c:v>12</c:v>
                </c:pt>
                <c:pt idx="3">
                  <c:v>40</c:v>
                </c:pt>
                <c:pt idx="4">
                  <c:v>1300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655616"/>
        <c:axId val="96686848"/>
      </c:scatterChart>
      <c:valAx>
        <c:axId val="96655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altLang="en-US"/>
                  <a:t>Velocity of Mouse (in/s)</a:t>
                </a:r>
              </a:p>
            </c:rich>
          </c:tx>
          <c:layout>
            <c:manualLayout>
              <c:xMode val="edge"/>
              <c:yMode val="edge"/>
              <c:x val="0.33810413233229564"/>
              <c:y val="0.9043502605652554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ＭＳ ゴシック"/>
                <a:ea typeface="ＭＳ ゴシック"/>
                <a:cs typeface="ＭＳ ゴシック"/>
              </a:defRPr>
            </a:pPr>
            <a:endParaRPr lang="ja-JP"/>
          </a:p>
        </c:txPr>
        <c:crossAx val="96686848"/>
        <c:crosses val="autoZero"/>
        <c:crossBetween val="midCat"/>
      </c:valAx>
      <c:valAx>
        <c:axId val="966868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altLang="en-US"/>
                  <a:t>Velocity of Pointer (in/s)</a:t>
                </a:r>
              </a:p>
            </c:rich>
          </c:tx>
          <c:layout>
            <c:manualLayout>
              <c:xMode val="edge"/>
              <c:yMode val="edge"/>
              <c:x val="1.7889087656529516E-2"/>
              <c:y val="0.2724646810453041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ＭＳ ゴシック"/>
                <a:ea typeface="ＭＳ ゴシック"/>
                <a:cs typeface="ＭＳ ゴシック"/>
              </a:defRPr>
            </a:pPr>
            <a:endParaRPr lang="ja-JP"/>
          </a:p>
        </c:txPr>
        <c:crossAx val="9665561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1037642208856264"/>
          <c:y val="0.41159542013770017"/>
          <c:w val="0.98568966893449583"/>
          <c:h val="0.6000018258587241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ＭＳ ゴシック"/>
              <a:ea typeface="ＭＳ ゴシック"/>
              <a:cs typeface="ＭＳ ゴシック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ＭＳ ゴシック"/>
          <a:ea typeface="ＭＳ ゴシック"/>
          <a:cs typeface="ＭＳ 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 paperSize="9" orientation="landscape" horizontalDpi="1200" verticalDpi="120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altLang="en-US"/>
              <a:t>Transfer Function for the Velocity of Mouse Vs. Velocity of Pointer</a:t>
            </a:r>
          </a:p>
        </c:rich>
      </c:tx>
      <c:layout>
        <c:manualLayout>
          <c:xMode val="edge"/>
          <c:yMode val="edge"/>
          <c:x val="0.16100197672070954"/>
          <c:y val="1.7391304347826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017897838196205"/>
          <c:y val="0.10724668038575744"/>
          <c:w val="0.69946393834548504"/>
          <c:h val="0.7275382912655437"/>
        </c:manualLayout>
      </c:layout>
      <c:scatterChart>
        <c:scatterStyle val="lineMarker"/>
        <c:varyColors val="0"/>
        <c:ser>
          <c:idx val="0"/>
          <c:order val="0"/>
          <c:tx>
            <c:v>Default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解読!$L$4:$L$8</c:f>
              <c:numCache>
                <c:formatCode>General</c:formatCode>
                <c:ptCount val="5"/>
                <c:pt idx="0">
                  <c:v>0</c:v>
                </c:pt>
                <c:pt idx="1">
                  <c:v>0.4300079345703125</c:v>
                </c:pt>
                <c:pt idx="2">
                  <c:v>1.25</c:v>
                </c:pt>
                <c:pt idx="3">
                  <c:v>3.8600006103515625</c:v>
                </c:pt>
                <c:pt idx="4">
                  <c:v>40</c:v>
                </c:pt>
              </c:numCache>
            </c:numRef>
          </c:xVal>
          <c:yVal>
            <c:numRef>
              <c:f>解読!$X$4:$X$8</c:f>
              <c:numCache>
                <c:formatCode>General</c:formatCode>
                <c:ptCount val="5"/>
                <c:pt idx="0">
                  <c:v>0</c:v>
                </c:pt>
                <c:pt idx="1">
                  <c:v>1.3699951171875</c:v>
                </c:pt>
                <c:pt idx="2">
                  <c:v>5.3000030517578125</c:v>
                </c:pt>
                <c:pt idx="3">
                  <c:v>24.300003051757813</c:v>
                </c:pt>
                <c:pt idx="4">
                  <c:v>568</c:v>
                </c:pt>
              </c:numCache>
            </c:numRef>
          </c:yVal>
          <c:smooth val="0"/>
        </c:ser>
        <c:ser>
          <c:idx val="1"/>
          <c:order val="1"/>
          <c:tx>
            <c:v>Slope 4.24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解読!$L$12:$L$16</c:f>
              <c:numCache>
                <c:formatCode>General</c:formatCode>
                <c:ptCount val="5"/>
                <c:pt idx="0">
                  <c:v>0</c:v>
                </c:pt>
                <c:pt idx="1">
                  <c:v>0.625</c:v>
                </c:pt>
                <c:pt idx="2">
                  <c:v>1.25</c:v>
                </c:pt>
                <c:pt idx="3">
                  <c:v>2.5</c:v>
                </c:pt>
                <c:pt idx="4">
                  <c:v>5</c:v>
                </c:pt>
              </c:numCache>
            </c:numRef>
          </c:xVal>
          <c:yVal>
            <c:numRef>
              <c:f>解読!$X$12:$X$16</c:f>
              <c:numCache>
                <c:formatCode>General</c:formatCode>
                <c:ptCount val="5"/>
                <c:pt idx="0">
                  <c:v>0</c:v>
                </c:pt>
                <c:pt idx="1">
                  <c:v>2.649993896484375</c:v>
                </c:pt>
                <c:pt idx="2">
                  <c:v>5.3000030517578125</c:v>
                </c:pt>
                <c:pt idx="3">
                  <c:v>10.60009765625</c:v>
                </c:pt>
                <c:pt idx="4">
                  <c:v>21.2000732421875</c:v>
                </c:pt>
              </c:numCache>
            </c:numRef>
          </c:yVal>
          <c:smooth val="0"/>
        </c:ser>
        <c:ser>
          <c:idx val="2"/>
          <c:order val="2"/>
          <c:tx>
            <c:v>Example A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解読!$L$20:$L$24</c:f>
              <c:numCache>
                <c:formatCode>General</c:formatCode>
                <c:ptCount val="5"/>
                <c:pt idx="0">
                  <c:v>0</c:v>
                </c:pt>
                <c:pt idx="1">
                  <c:v>0.3600006103515625</c:v>
                </c:pt>
                <c:pt idx="2">
                  <c:v>1</c:v>
                </c:pt>
                <c:pt idx="3">
                  <c:v>2.5</c:v>
                </c:pt>
                <c:pt idx="4">
                  <c:v>40</c:v>
                </c:pt>
              </c:numCache>
            </c:numRef>
          </c:xVal>
          <c:yVal>
            <c:numRef>
              <c:f>解読!$X$20:$X$24</c:f>
              <c:numCache>
                <c:formatCode>General</c:formatCode>
                <c:ptCount val="5"/>
                <c:pt idx="0">
                  <c:v>0</c:v>
                </c:pt>
                <c:pt idx="1">
                  <c:v>2</c:v>
                </c:pt>
                <c:pt idx="2">
                  <c:v>7</c:v>
                </c:pt>
                <c:pt idx="3">
                  <c:v>24</c:v>
                </c:pt>
                <c:pt idx="4">
                  <c:v>700</c:v>
                </c:pt>
              </c:numCache>
            </c:numRef>
          </c:yVal>
          <c:smooth val="0"/>
        </c:ser>
        <c:ser>
          <c:idx val="3"/>
          <c:order val="3"/>
          <c:tx>
            <c:v>Example B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解読!$L$28:$L$32</c:f>
              <c:numCache>
                <c:formatCode>General</c:formatCode>
                <c:ptCount val="5"/>
                <c:pt idx="0">
                  <c:v>0</c:v>
                </c:pt>
                <c:pt idx="1">
                  <c:v>0.25</c:v>
                </c:pt>
                <c:pt idx="2">
                  <c:v>1</c:v>
                </c:pt>
                <c:pt idx="3">
                  <c:v>2.5</c:v>
                </c:pt>
                <c:pt idx="4">
                  <c:v>40</c:v>
                </c:pt>
              </c:numCache>
            </c:numRef>
          </c:xVal>
          <c:yVal>
            <c:numRef>
              <c:f>解読!$X$28:$X$32</c:f>
              <c:numCache>
                <c:formatCode>General</c:formatCode>
                <c:ptCount val="5"/>
                <c:pt idx="0">
                  <c:v>0</c:v>
                </c:pt>
                <c:pt idx="1">
                  <c:v>1.600006103515625</c:v>
                </c:pt>
                <c:pt idx="2">
                  <c:v>12</c:v>
                </c:pt>
                <c:pt idx="3">
                  <c:v>40</c:v>
                </c:pt>
                <c:pt idx="4">
                  <c:v>1300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717824"/>
        <c:axId val="96740864"/>
      </c:scatterChart>
      <c:valAx>
        <c:axId val="96717824"/>
        <c:scaling>
          <c:orientation val="minMax"/>
          <c:max val="5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altLang="en-US"/>
                  <a:t>Velocity of Mouse (in/s)</a:t>
                </a:r>
              </a:p>
            </c:rich>
          </c:tx>
          <c:layout>
            <c:manualLayout>
              <c:xMode val="edge"/>
              <c:yMode val="edge"/>
              <c:x val="0.32915958850403088"/>
              <c:y val="0.9043502605652554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ＭＳ ゴシック"/>
                <a:ea typeface="ＭＳ ゴシック"/>
                <a:cs typeface="ＭＳ ゴシック"/>
              </a:defRPr>
            </a:pPr>
            <a:endParaRPr lang="ja-JP"/>
          </a:p>
        </c:txPr>
        <c:crossAx val="96740864"/>
        <c:crosses val="autoZero"/>
        <c:crossBetween val="midCat"/>
      </c:valAx>
      <c:valAx>
        <c:axId val="96740864"/>
        <c:scaling>
          <c:orientation val="minMax"/>
          <c:max val="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altLang="en-US"/>
                  <a:t>Velocity of Pointer (in/s)</a:t>
                </a:r>
              </a:p>
            </c:rich>
          </c:tx>
          <c:layout>
            <c:manualLayout>
              <c:xMode val="edge"/>
              <c:yMode val="edge"/>
              <c:x val="1.7889087656529516E-2"/>
              <c:y val="0.2724646810453041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ＭＳ ゴシック"/>
                <a:ea typeface="ＭＳ ゴシック"/>
                <a:cs typeface="ＭＳ ゴシック"/>
              </a:defRPr>
            </a:pPr>
            <a:endParaRPr lang="ja-JP"/>
          </a:p>
        </c:txPr>
        <c:crossAx val="9671782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1037642208856264"/>
          <c:y val="0.41159542013770017"/>
          <c:w val="0.98568966893449583"/>
          <c:h val="0.6000018258587241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ＭＳ ゴシック"/>
              <a:ea typeface="ＭＳ ゴシック"/>
              <a:cs typeface="ＭＳ ゴシック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ＭＳ ゴシック"/>
          <a:ea typeface="ＭＳ ゴシック"/>
          <a:cs typeface="ＭＳ 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altLang="en-US"/>
              <a:t>Transfer Function for the Velocity of Mouse Vs. Velocity of Pointer</a:t>
            </a:r>
          </a:p>
        </c:rich>
      </c:tx>
      <c:layout>
        <c:manualLayout>
          <c:xMode val="edge"/>
          <c:yMode val="edge"/>
          <c:x val="0.16100197672070954"/>
          <c:y val="1.7391304347826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017897838196205"/>
          <c:y val="0.10724668038575744"/>
          <c:w val="0.68873047637598916"/>
          <c:h val="0.7275382912655437"/>
        </c:manualLayout>
      </c:layout>
      <c:scatterChart>
        <c:scatterStyle val="lineMarker"/>
        <c:varyColors val="0"/>
        <c:ser>
          <c:idx val="0"/>
          <c:order val="0"/>
          <c:tx>
            <c:v>Default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解読!$L$4:$L$8</c:f>
              <c:numCache>
                <c:formatCode>General</c:formatCode>
                <c:ptCount val="5"/>
                <c:pt idx="0">
                  <c:v>0</c:v>
                </c:pt>
                <c:pt idx="1">
                  <c:v>0.4300079345703125</c:v>
                </c:pt>
                <c:pt idx="2">
                  <c:v>1.25</c:v>
                </c:pt>
                <c:pt idx="3">
                  <c:v>3.8600006103515625</c:v>
                </c:pt>
                <c:pt idx="4">
                  <c:v>40</c:v>
                </c:pt>
              </c:numCache>
            </c:numRef>
          </c:xVal>
          <c:yVal>
            <c:numRef>
              <c:f>解読!$X$4:$X$8</c:f>
              <c:numCache>
                <c:formatCode>General</c:formatCode>
                <c:ptCount val="5"/>
                <c:pt idx="0">
                  <c:v>0</c:v>
                </c:pt>
                <c:pt idx="1">
                  <c:v>1.3699951171875</c:v>
                </c:pt>
                <c:pt idx="2">
                  <c:v>5.3000030517578125</c:v>
                </c:pt>
                <c:pt idx="3">
                  <c:v>24.300003051757813</c:v>
                </c:pt>
                <c:pt idx="4">
                  <c:v>568</c:v>
                </c:pt>
              </c:numCache>
            </c:numRef>
          </c:yVal>
          <c:smooth val="0"/>
        </c:ser>
        <c:ser>
          <c:idx val="1"/>
          <c:order val="1"/>
          <c:tx>
            <c:v>Slope 4.24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解読!$L$12:$L$16</c:f>
              <c:numCache>
                <c:formatCode>General</c:formatCode>
                <c:ptCount val="5"/>
                <c:pt idx="0">
                  <c:v>0</c:v>
                </c:pt>
                <c:pt idx="1">
                  <c:v>0.625</c:v>
                </c:pt>
                <c:pt idx="2">
                  <c:v>1.25</c:v>
                </c:pt>
                <c:pt idx="3">
                  <c:v>2.5</c:v>
                </c:pt>
                <c:pt idx="4">
                  <c:v>5</c:v>
                </c:pt>
              </c:numCache>
            </c:numRef>
          </c:xVal>
          <c:yVal>
            <c:numRef>
              <c:f>解読!$X$12:$X$16</c:f>
              <c:numCache>
                <c:formatCode>General</c:formatCode>
                <c:ptCount val="5"/>
                <c:pt idx="0">
                  <c:v>0</c:v>
                </c:pt>
                <c:pt idx="1">
                  <c:v>2.649993896484375</c:v>
                </c:pt>
                <c:pt idx="2">
                  <c:v>5.3000030517578125</c:v>
                </c:pt>
                <c:pt idx="3">
                  <c:v>10.60009765625</c:v>
                </c:pt>
                <c:pt idx="4">
                  <c:v>21.2000732421875</c:v>
                </c:pt>
              </c:numCache>
            </c:numRef>
          </c:yVal>
          <c:smooth val="0"/>
        </c:ser>
        <c:ser>
          <c:idx val="2"/>
          <c:order val="2"/>
          <c:tx>
            <c:v>Example A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解読!$L$20:$L$24</c:f>
              <c:numCache>
                <c:formatCode>General</c:formatCode>
                <c:ptCount val="5"/>
                <c:pt idx="0">
                  <c:v>0</c:v>
                </c:pt>
                <c:pt idx="1">
                  <c:v>0.3600006103515625</c:v>
                </c:pt>
                <c:pt idx="2">
                  <c:v>1</c:v>
                </c:pt>
                <c:pt idx="3">
                  <c:v>2.5</c:v>
                </c:pt>
                <c:pt idx="4">
                  <c:v>40</c:v>
                </c:pt>
              </c:numCache>
            </c:numRef>
          </c:xVal>
          <c:yVal>
            <c:numRef>
              <c:f>解読!$X$20:$X$24</c:f>
              <c:numCache>
                <c:formatCode>General</c:formatCode>
                <c:ptCount val="5"/>
                <c:pt idx="0">
                  <c:v>0</c:v>
                </c:pt>
                <c:pt idx="1">
                  <c:v>2</c:v>
                </c:pt>
                <c:pt idx="2">
                  <c:v>7</c:v>
                </c:pt>
                <c:pt idx="3">
                  <c:v>24</c:v>
                </c:pt>
                <c:pt idx="4">
                  <c:v>700</c:v>
                </c:pt>
              </c:numCache>
            </c:numRef>
          </c:yVal>
          <c:smooth val="0"/>
        </c:ser>
        <c:ser>
          <c:idx val="3"/>
          <c:order val="3"/>
          <c:tx>
            <c:v>Example B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解読!$L$28:$L$32</c:f>
              <c:numCache>
                <c:formatCode>General</c:formatCode>
                <c:ptCount val="5"/>
                <c:pt idx="0">
                  <c:v>0</c:v>
                </c:pt>
                <c:pt idx="1">
                  <c:v>0.25</c:v>
                </c:pt>
                <c:pt idx="2">
                  <c:v>1</c:v>
                </c:pt>
                <c:pt idx="3">
                  <c:v>2.5</c:v>
                </c:pt>
                <c:pt idx="4">
                  <c:v>40</c:v>
                </c:pt>
              </c:numCache>
            </c:numRef>
          </c:xVal>
          <c:yVal>
            <c:numRef>
              <c:f>解読!$X$28:$X$32</c:f>
              <c:numCache>
                <c:formatCode>General</c:formatCode>
                <c:ptCount val="5"/>
                <c:pt idx="0">
                  <c:v>0</c:v>
                </c:pt>
                <c:pt idx="1">
                  <c:v>1.600006103515625</c:v>
                </c:pt>
                <c:pt idx="2">
                  <c:v>12</c:v>
                </c:pt>
                <c:pt idx="3">
                  <c:v>40</c:v>
                </c:pt>
                <c:pt idx="4">
                  <c:v>1300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763904"/>
        <c:axId val="96766208"/>
      </c:scatterChart>
      <c:valAx>
        <c:axId val="96763904"/>
        <c:scaling>
          <c:orientation val="minMax"/>
          <c:max val="2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altLang="en-US"/>
                  <a:t>Velocity of Mouse (in/s)</a:t>
                </a:r>
              </a:p>
            </c:rich>
          </c:tx>
          <c:layout>
            <c:manualLayout>
              <c:xMode val="edge"/>
              <c:yMode val="edge"/>
              <c:x val="0.32379286220707204"/>
              <c:y val="0.9043502605652554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ＭＳ ゴシック"/>
                <a:ea typeface="ＭＳ ゴシック"/>
                <a:cs typeface="ＭＳ ゴシック"/>
              </a:defRPr>
            </a:pPr>
            <a:endParaRPr lang="ja-JP"/>
          </a:p>
        </c:txPr>
        <c:crossAx val="96766208"/>
        <c:crosses val="autoZero"/>
        <c:crossBetween val="midCat"/>
      </c:valAx>
      <c:valAx>
        <c:axId val="96766208"/>
        <c:scaling>
          <c:orientation val="minMax"/>
          <c:max val="1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altLang="en-US"/>
                  <a:t>Velocity of Pointer (in/s)</a:t>
                </a:r>
              </a:p>
            </c:rich>
          </c:tx>
          <c:layout>
            <c:manualLayout>
              <c:xMode val="edge"/>
              <c:yMode val="edge"/>
              <c:x val="1.7889087656529516E-2"/>
              <c:y val="0.2724646810453041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ＭＳ ゴシック"/>
                <a:ea typeface="ＭＳ ゴシック"/>
                <a:cs typeface="ＭＳ ゴシック"/>
              </a:defRPr>
            </a:pPr>
            <a:endParaRPr lang="ja-JP"/>
          </a:p>
        </c:txPr>
        <c:crossAx val="9676390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1037642208856264"/>
          <c:y val="0.41159542013770017"/>
          <c:w val="0.98568966893449583"/>
          <c:h val="0.6000018258587241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ＭＳ ゴシック"/>
              <a:ea typeface="ＭＳ ゴシック"/>
              <a:cs typeface="ＭＳ ゴシック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ＭＳ ゴシック"/>
          <a:ea typeface="ＭＳ ゴシック"/>
          <a:cs typeface="ＭＳ 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0</xdr:colOff>
      <xdr:row>1</xdr:row>
      <xdr:rowOff>0</xdr:rowOff>
    </xdr:from>
    <xdr:to>
      <xdr:col>35</xdr:col>
      <xdr:colOff>523875</xdr:colOff>
      <xdr:row>24</xdr:row>
      <xdr:rowOff>0</xdr:rowOff>
    </xdr:to>
    <xdr:graphicFrame macro="">
      <xdr:nvGraphicFramePr>
        <xdr:cNvPr id="2053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0</xdr:colOff>
      <xdr:row>25</xdr:row>
      <xdr:rowOff>0</xdr:rowOff>
    </xdr:from>
    <xdr:to>
      <xdr:col>35</xdr:col>
      <xdr:colOff>523875</xdr:colOff>
      <xdr:row>48</xdr:row>
      <xdr:rowOff>0</xdr:rowOff>
    </xdr:to>
    <xdr:graphicFrame macro="">
      <xdr:nvGraphicFramePr>
        <xdr:cNvPr id="2054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49</xdr:row>
      <xdr:rowOff>0</xdr:rowOff>
    </xdr:from>
    <xdr:to>
      <xdr:col>35</xdr:col>
      <xdr:colOff>523875</xdr:colOff>
      <xdr:row>72</xdr:row>
      <xdr:rowOff>0</xdr:rowOff>
    </xdr:to>
    <xdr:graphicFrame macro="">
      <xdr:nvGraphicFramePr>
        <xdr:cNvPr id="2055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152400</xdr:colOff>
      <xdr:row>49</xdr:row>
      <xdr:rowOff>0</xdr:rowOff>
    </xdr:from>
    <xdr:to>
      <xdr:col>25</xdr:col>
      <xdr:colOff>0</xdr:colOff>
      <xdr:row>72</xdr:row>
      <xdr:rowOff>0</xdr:rowOff>
    </xdr:to>
    <xdr:graphicFrame macro="">
      <xdr:nvGraphicFramePr>
        <xdr:cNvPr id="2056" name="グラフ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0</xdr:colOff>
      <xdr:row>1</xdr:row>
      <xdr:rowOff>0</xdr:rowOff>
    </xdr:from>
    <xdr:to>
      <xdr:col>35</xdr:col>
      <xdr:colOff>523875</xdr:colOff>
      <xdr:row>24</xdr:row>
      <xdr:rowOff>0</xdr:rowOff>
    </xdr:to>
    <xdr:graphicFrame macro="">
      <xdr:nvGraphicFramePr>
        <xdr:cNvPr id="3078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0</xdr:colOff>
      <xdr:row>25</xdr:row>
      <xdr:rowOff>0</xdr:rowOff>
    </xdr:from>
    <xdr:to>
      <xdr:col>35</xdr:col>
      <xdr:colOff>523875</xdr:colOff>
      <xdr:row>48</xdr:row>
      <xdr:rowOff>0</xdr:rowOff>
    </xdr:to>
    <xdr:graphicFrame macro="">
      <xdr:nvGraphicFramePr>
        <xdr:cNvPr id="3079" name="グラフ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49</xdr:row>
      <xdr:rowOff>0</xdr:rowOff>
    </xdr:from>
    <xdr:to>
      <xdr:col>35</xdr:col>
      <xdr:colOff>523875</xdr:colOff>
      <xdr:row>72</xdr:row>
      <xdr:rowOff>0</xdr:rowOff>
    </xdr:to>
    <xdr:graphicFrame macro="">
      <xdr:nvGraphicFramePr>
        <xdr:cNvPr id="3080" name="グラフ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Y40"/>
  <sheetViews>
    <sheetView tabSelected="1" workbookViewId="0">
      <selection activeCell="Z17" sqref="Z17"/>
    </sheetView>
  </sheetViews>
  <sheetFormatPr defaultRowHeight="11.25" x14ac:dyDescent="0.15"/>
  <cols>
    <col min="1" max="1" width="3.83203125" customWidth="1"/>
    <col min="5" max="12" width="2.83203125" style="2" customWidth="1"/>
    <col min="13" max="13" width="3.83203125" customWidth="1"/>
    <col min="17" max="24" width="2.83203125" style="2" customWidth="1"/>
  </cols>
  <sheetData>
    <row r="2" spans="2:25" x14ac:dyDescent="0.15">
      <c r="B2" s="19" t="s">
        <v>2</v>
      </c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</row>
    <row r="3" spans="2:25" x14ac:dyDescent="0.15">
      <c r="B3" s="17" t="s">
        <v>3</v>
      </c>
      <c r="C3" s="17"/>
      <c r="D3" s="17"/>
      <c r="E3" s="17"/>
      <c r="F3" s="17"/>
      <c r="G3" s="17"/>
      <c r="H3" s="17"/>
      <c r="I3" s="17"/>
      <c r="J3" s="17"/>
      <c r="K3" s="17"/>
      <c r="L3" s="17"/>
      <c r="M3" s="1"/>
      <c r="N3" s="18" t="s">
        <v>4</v>
      </c>
      <c r="O3" s="18"/>
      <c r="P3" s="18"/>
      <c r="Q3" s="18"/>
      <c r="R3" s="18"/>
      <c r="S3" s="18"/>
      <c r="T3" s="18"/>
      <c r="U3" s="18"/>
      <c r="V3" s="18"/>
      <c r="W3" s="18"/>
      <c r="X3" s="18"/>
      <c r="Y3" s="12" t="s">
        <v>1</v>
      </c>
    </row>
    <row r="4" spans="2:25" x14ac:dyDescent="0.15">
      <c r="B4" s="7">
        <v>0</v>
      </c>
      <c r="C4">
        <f>B4*2^16</f>
        <v>0</v>
      </c>
      <c r="D4" t="str">
        <f>DEC2HEX(C4,8)</f>
        <v>00000000</v>
      </c>
      <c r="E4" s="3" t="str">
        <f>RIGHT(LEFT(D4,LEN(D4)-0),2)</f>
        <v>00</v>
      </c>
      <c r="F4" s="4" t="str">
        <f>RIGHT(LEFT(D4,LEN(D4)-2),2)</f>
        <v>00</v>
      </c>
      <c r="G4" s="4" t="str">
        <f>RIGHT(LEFT(D4,LEN(D4)-4),2)</f>
        <v>00</v>
      </c>
      <c r="H4" s="4" t="str">
        <f>RIGHT(LEFT(D4,LEN(D4)-6),2)</f>
        <v>00</v>
      </c>
      <c r="I4" s="4" t="str">
        <f t="shared" ref="I4:L8" si="0">TEXT(0,"00")</f>
        <v>00</v>
      </c>
      <c r="J4" s="4" t="str">
        <f t="shared" si="0"/>
        <v>00</v>
      </c>
      <c r="K4" s="4" t="str">
        <f t="shared" si="0"/>
        <v>00</v>
      </c>
      <c r="L4" s="4" t="str">
        <f t="shared" si="0"/>
        <v>00</v>
      </c>
      <c r="N4" s="7">
        <v>0</v>
      </c>
      <c r="O4">
        <f>N4*2^16</f>
        <v>0</v>
      </c>
      <c r="P4" t="str">
        <f>DEC2HEX(O4,8)</f>
        <v>00000000</v>
      </c>
      <c r="Q4" s="5" t="str">
        <f>RIGHT(LEFT(P4,LEN(P4)-0),2)</f>
        <v>00</v>
      </c>
      <c r="R4" s="6" t="str">
        <f>RIGHT(LEFT(P4,LEN(P4)-2),2)</f>
        <v>00</v>
      </c>
      <c r="S4" s="6" t="str">
        <f>RIGHT(LEFT(P4,LEN(P4)-4),2)</f>
        <v>00</v>
      </c>
      <c r="T4" s="6" t="str">
        <f>RIGHT(LEFT(P4,LEN(P4)-6),2)</f>
        <v>00</v>
      </c>
      <c r="U4" s="6" t="str">
        <f t="shared" ref="U4:X8" si="1">TEXT(0,"00")</f>
        <v>00</v>
      </c>
      <c r="V4" s="6" t="str">
        <f t="shared" si="1"/>
        <v>00</v>
      </c>
      <c r="W4" s="6" t="str">
        <f t="shared" si="1"/>
        <v>00</v>
      </c>
      <c r="X4" s="6" t="str">
        <f t="shared" si="1"/>
        <v>00</v>
      </c>
    </row>
    <row r="5" spans="2:25" x14ac:dyDescent="0.15">
      <c r="B5" s="8">
        <v>0.43</v>
      </c>
      <c r="C5">
        <f>B5*2^16</f>
        <v>28180.48</v>
      </c>
      <c r="D5" t="str">
        <f>DEC2HEX(C5,8)</f>
        <v>00006E14</v>
      </c>
      <c r="E5" s="3" t="str">
        <f>RIGHT(LEFT(D5,LEN(D5)-0),2)</f>
        <v>14</v>
      </c>
      <c r="F5" s="4" t="str">
        <f>RIGHT(LEFT(D5,LEN(D5)-2),2)</f>
        <v>6E</v>
      </c>
      <c r="G5" s="4" t="str">
        <f>RIGHT(LEFT(D5,LEN(D5)-4),2)</f>
        <v>00</v>
      </c>
      <c r="H5" s="4" t="str">
        <f>RIGHT(LEFT(D5,LEN(D5)-6),2)</f>
        <v>00</v>
      </c>
      <c r="I5" s="4" t="str">
        <f t="shared" si="0"/>
        <v>00</v>
      </c>
      <c r="J5" s="4" t="str">
        <f t="shared" si="0"/>
        <v>00</v>
      </c>
      <c r="K5" s="4" t="str">
        <f t="shared" si="0"/>
        <v>00</v>
      </c>
      <c r="L5" s="4" t="str">
        <f t="shared" si="0"/>
        <v>00</v>
      </c>
      <c r="N5" s="8">
        <v>1.37</v>
      </c>
      <c r="O5">
        <f>N5*2^16</f>
        <v>89784.320000000007</v>
      </c>
      <c r="P5" t="str">
        <f>DEC2HEX(O5,8)</f>
        <v>00015EB8</v>
      </c>
      <c r="Q5" s="5" t="str">
        <f>RIGHT(LEFT(P5,LEN(P5)-0),2)</f>
        <v>B8</v>
      </c>
      <c r="R5" s="6" t="str">
        <f>RIGHT(LEFT(P5,LEN(P5)-2),2)</f>
        <v>5E</v>
      </c>
      <c r="S5" s="6" t="str">
        <f>RIGHT(LEFT(P5,LEN(P5)-4),2)</f>
        <v>01</v>
      </c>
      <c r="T5" s="6" t="str">
        <f>RIGHT(LEFT(P5,LEN(P5)-6),2)</f>
        <v>00</v>
      </c>
      <c r="U5" s="6" t="str">
        <f t="shared" si="1"/>
        <v>00</v>
      </c>
      <c r="V5" s="6" t="str">
        <f t="shared" si="1"/>
        <v>00</v>
      </c>
      <c r="W5" s="6" t="str">
        <f t="shared" si="1"/>
        <v>00</v>
      </c>
      <c r="X5" s="6" t="str">
        <f t="shared" si="1"/>
        <v>00</v>
      </c>
      <c r="Y5">
        <f>(N5-N4)/(B5-B4)</f>
        <v>3.1860465116279073</v>
      </c>
    </row>
    <row r="6" spans="2:25" x14ac:dyDescent="0.15">
      <c r="B6" s="8">
        <v>1.25</v>
      </c>
      <c r="C6">
        <f>B6*2^16</f>
        <v>81920</v>
      </c>
      <c r="D6" t="str">
        <f>DEC2HEX(C6,8)</f>
        <v>00014000</v>
      </c>
      <c r="E6" s="3" t="str">
        <f>RIGHT(LEFT(D6,LEN(D6)-0),2)</f>
        <v>00</v>
      </c>
      <c r="F6" s="4" t="str">
        <f>RIGHT(LEFT(D6,LEN(D6)-2),2)</f>
        <v>40</v>
      </c>
      <c r="G6" s="4" t="str">
        <f>RIGHT(LEFT(D6,LEN(D6)-4),2)</f>
        <v>01</v>
      </c>
      <c r="H6" s="4" t="str">
        <f>RIGHT(LEFT(D6,LEN(D6)-6),2)</f>
        <v>00</v>
      </c>
      <c r="I6" s="4" t="str">
        <f t="shared" si="0"/>
        <v>00</v>
      </c>
      <c r="J6" s="4" t="str">
        <f t="shared" si="0"/>
        <v>00</v>
      </c>
      <c r="K6" s="4" t="str">
        <f t="shared" si="0"/>
        <v>00</v>
      </c>
      <c r="L6" s="4" t="str">
        <f t="shared" si="0"/>
        <v>00</v>
      </c>
      <c r="N6" s="8">
        <v>5.3</v>
      </c>
      <c r="O6">
        <f>N6*2^16</f>
        <v>347340.79999999999</v>
      </c>
      <c r="P6" t="str">
        <f>DEC2HEX(O6,8)</f>
        <v>00054CCC</v>
      </c>
      <c r="Q6" s="5" t="str">
        <f>RIGHT(LEFT(P6,LEN(P6)-0),2)</f>
        <v>CC</v>
      </c>
      <c r="R6" s="6" t="str">
        <f>RIGHT(LEFT(P6,LEN(P6)-2),2)</f>
        <v>4C</v>
      </c>
      <c r="S6" s="6" t="str">
        <f>RIGHT(LEFT(P6,LEN(P6)-4),2)</f>
        <v>05</v>
      </c>
      <c r="T6" s="6" t="str">
        <f>RIGHT(LEFT(P6,LEN(P6)-6),2)</f>
        <v>00</v>
      </c>
      <c r="U6" s="6" t="str">
        <f t="shared" si="1"/>
        <v>00</v>
      </c>
      <c r="V6" s="6" t="str">
        <f t="shared" si="1"/>
        <v>00</v>
      </c>
      <c r="W6" s="6" t="str">
        <f t="shared" si="1"/>
        <v>00</v>
      </c>
      <c r="X6" s="6" t="str">
        <f t="shared" si="1"/>
        <v>00</v>
      </c>
      <c r="Y6">
        <f>(N6-N5)/(B6-B5)</f>
        <v>4.7926829268292677</v>
      </c>
    </row>
    <row r="7" spans="2:25" x14ac:dyDescent="0.15">
      <c r="B7" s="8">
        <v>3.86</v>
      </c>
      <c r="C7">
        <f>B7*2^16</f>
        <v>252968.95999999999</v>
      </c>
      <c r="D7" t="str">
        <f>DEC2HEX(C7,8)</f>
        <v>0003DC28</v>
      </c>
      <c r="E7" s="3" t="str">
        <f>RIGHT(LEFT(D7,LEN(D7)-0),2)</f>
        <v>28</v>
      </c>
      <c r="F7" s="4" t="str">
        <f>RIGHT(LEFT(D7,LEN(D7)-2),2)</f>
        <v>DC</v>
      </c>
      <c r="G7" s="4" t="str">
        <f>RIGHT(LEFT(D7,LEN(D7)-4),2)</f>
        <v>03</v>
      </c>
      <c r="H7" s="4" t="str">
        <f>RIGHT(LEFT(D7,LEN(D7)-6),2)</f>
        <v>00</v>
      </c>
      <c r="I7" s="4" t="str">
        <f t="shared" si="0"/>
        <v>00</v>
      </c>
      <c r="J7" s="4" t="str">
        <f t="shared" si="0"/>
        <v>00</v>
      </c>
      <c r="K7" s="4" t="str">
        <f t="shared" si="0"/>
        <v>00</v>
      </c>
      <c r="L7" s="4" t="str">
        <f t="shared" si="0"/>
        <v>00</v>
      </c>
      <c r="N7" s="8">
        <v>24.3</v>
      </c>
      <c r="O7">
        <f>N7*2^16</f>
        <v>1592524.8</v>
      </c>
      <c r="P7" t="str">
        <f>DEC2HEX(O7,8)</f>
        <v>00184CCC</v>
      </c>
      <c r="Q7" s="5" t="str">
        <f>RIGHT(LEFT(P7,LEN(P7)-0),2)</f>
        <v>CC</v>
      </c>
      <c r="R7" s="6" t="str">
        <f>RIGHT(LEFT(P7,LEN(P7)-2),2)</f>
        <v>4C</v>
      </c>
      <c r="S7" s="6" t="str">
        <f>RIGHT(LEFT(P7,LEN(P7)-4),2)</f>
        <v>18</v>
      </c>
      <c r="T7" s="6" t="str">
        <f>RIGHT(LEFT(P7,LEN(P7)-6),2)</f>
        <v>00</v>
      </c>
      <c r="U7" s="6" t="str">
        <f t="shared" si="1"/>
        <v>00</v>
      </c>
      <c r="V7" s="6" t="str">
        <f t="shared" si="1"/>
        <v>00</v>
      </c>
      <c r="W7" s="6" t="str">
        <f t="shared" si="1"/>
        <v>00</v>
      </c>
      <c r="X7" s="6" t="str">
        <f t="shared" si="1"/>
        <v>00</v>
      </c>
      <c r="Y7">
        <f>(N7-N6)/(B7-B6)</f>
        <v>7.2796934865900385</v>
      </c>
    </row>
    <row r="8" spans="2:25" x14ac:dyDescent="0.15">
      <c r="B8" s="9">
        <v>40</v>
      </c>
      <c r="C8">
        <f>B8*2^16</f>
        <v>2621440</v>
      </c>
      <c r="D8" t="str">
        <f>DEC2HEX(C8,8)</f>
        <v>00280000</v>
      </c>
      <c r="E8" s="3" t="str">
        <f>RIGHT(LEFT(D8,LEN(D8)-0),2)</f>
        <v>00</v>
      </c>
      <c r="F8" s="4" t="str">
        <f>RIGHT(LEFT(D8,LEN(D8)-2),2)</f>
        <v>00</v>
      </c>
      <c r="G8" s="4" t="str">
        <f>RIGHT(LEFT(D8,LEN(D8)-4),2)</f>
        <v>28</v>
      </c>
      <c r="H8" s="4" t="str">
        <f>RIGHT(LEFT(D8,LEN(D8)-6),2)</f>
        <v>00</v>
      </c>
      <c r="I8" s="4" t="str">
        <f t="shared" si="0"/>
        <v>00</v>
      </c>
      <c r="J8" s="4" t="str">
        <f t="shared" si="0"/>
        <v>00</v>
      </c>
      <c r="K8" s="4" t="str">
        <f t="shared" si="0"/>
        <v>00</v>
      </c>
      <c r="L8" s="4" t="str">
        <f t="shared" si="0"/>
        <v>00</v>
      </c>
      <c r="N8" s="9">
        <v>568</v>
      </c>
      <c r="O8">
        <f>N8*2^16</f>
        <v>37224448</v>
      </c>
      <c r="P8" t="str">
        <f>DEC2HEX(O8,8)</f>
        <v>02380000</v>
      </c>
      <c r="Q8" s="5" t="str">
        <f>RIGHT(LEFT(P8,LEN(P8)-0),2)</f>
        <v>00</v>
      </c>
      <c r="R8" s="6" t="str">
        <f>RIGHT(LEFT(P8,LEN(P8)-2),2)</f>
        <v>00</v>
      </c>
      <c r="S8" s="6" t="str">
        <f>RIGHT(LEFT(P8,LEN(P8)-4),2)</f>
        <v>38</v>
      </c>
      <c r="T8" s="6" t="str">
        <f>RIGHT(LEFT(P8,LEN(P8)-6),2)</f>
        <v>02</v>
      </c>
      <c r="U8" s="6" t="str">
        <f t="shared" si="1"/>
        <v>00</v>
      </c>
      <c r="V8" s="6" t="str">
        <f t="shared" si="1"/>
        <v>00</v>
      </c>
      <c r="W8" s="6" t="str">
        <f t="shared" si="1"/>
        <v>00</v>
      </c>
      <c r="X8" s="6" t="str">
        <f t="shared" si="1"/>
        <v>00</v>
      </c>
      <c r="Y8">
        <f>(N8-N7)/(B8-B7)</f>
        <v>15.044272274488103</v>
      </c>
    </row>
    <row r="10" spans="2:25" x14ac:dyDescent="0.15">
      <c r="B10" s="19" t="s">
        <v>48</v>
      </c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</row>
    <row r="11" spans="2:25" x14ac:dyDescent="0.15">
      <c r="B11" s="17" t="s">
        <v>5</v>
      </c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"/>
      <c r="N11" s="18" t="s">
        <v>6</v>
      </c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2" t="s">
        <v>0</v>
      </c>
    </row>
    <row r="12" spans="2:25" x14ac:dyDescent="0.15">
      <c r="B12" s="7">
        <v>0</v>
      </c>
      <c r="C12">
        <f>B12*2^16</f>
        <v>0</v>
      </c>
      <c r="D12" t="str">
        <f>DEC2HEX(C12,8)</f>
        <v>00000000</v>
      </c>
      <c r="E12" s="3" t="str">
        <f>RIGHT(LEFT(D12,LEN(D12)-0),2)</f>
        <v>00</v>
      </c>
      <c r="F12" s="4" t="str">
        <f>RIGHT(LEFT(D12,LEN(D12)-2),2)</f>
        <v>00</v>
      </c>
      <c r="G12" s="4" t="str">
        <f>RIGHT(LEFT(D12,LEN(D12)-4),2)</f>
        <v>00</v>
      </c>
      <c r="H12" s="4" t="str">
        <f>RIGHT(LEFT(D12,LEN(D12)-6),2)</f>
        <v>00</v>
      </c>
      <c r="I12" s="4" t="str">
        <f t="shared" ref="I12:L16" si="2">TEXT(0,"00")</f>
        <v>00</v>
      </c>
      <c r="J12" s="4" t="str">
        <f t="shared" si="2"/>
        <v>00</v>
      </c>
      <c r="K12" s="4" t="str">
        <f t="shared" si="2"/>
        <v>00</v>
      </c>
      <c r="L12" s="4" t="str">
        <f t="shared" si="2"/>
        <v>00</v>
      </c>
      <c r="N12" s="7">
        <v>0</v>
      </c>
      <c r="O12">
        <f>N12*2^16</f>
        <v>0</v>
      </c>
      <c r="P12" t="str">
        <f>DEC2HEX(O12,8)</f>
        <v>00000000</v>
      </c>
      <c r="Q12" s="5" t="str">
        <f>RIGHT(LEFT(P12,LEN(P12)-0),2)</f>
        <v>00</v>
      </c>
      <c r="R12" s="6" t="str">
        <f>RIGHT(LEFT(P12,LEN(P12)-2),2)</f>
        <v>00</v>
      </c>
      <c r="S12" s="6" t="str">
        <f>RIGHT(LEFT(P12,LEN(P12)-4),2)</f>
        <v>00</v>
      </c>
      <c r="T12" s="6" t="str">
        <f>RIGHT(LEFT(P12,LEN(P12)-6),2)</f>
        <v>00</v>
      </c>
      <c r="U12" s="6" t="str">
        <f t="shared" ref="U12:X16" si="3">TEXT(0,"00")</f>
        <v>00</v>
      </c>
      <c r="V12" s="6" t="str">
        <f t="shared" si="3"/>
        <v>00</v>
      </c>
      <c r="W12" s="6" t="str">
        <f t="shared" si="3"/>
        <v>00</v>
      </c>
      <c r="X12" s="6" t="str">
        <f t="shared" si="3"/>
        <v>00</v>
      </c>
    </row>
    <row r="13" spans="2:25" x14ac:dyDescent="0.15">
      <c r="B13" s="8">
        <v>0.5</v>
      </c>
      <c r="C13">
        <f>B13*2^16</f>
        <v>32768</v>
      </c>
      <c r="D13" t="str">
        <f>DEC2HEX(C13,8)</f>
        <v>00008000</v>
      </c>
      <c r="E13" s="3" t="str">
        <f>RIGHT(LEFT(D13,LEN(D13)-0),2)</f>
        <v>00</v>
      </c>
      <c r="F13" s="4" t="str">
        <f>RIGHT(LEFT(D13,LEN(D13)-2),2)</f>
        <v>80</v>
      </c>
      <c r="G13" s="4" t="str">
        <f>RIGHT(LEFT(D13,LEN(D13)-4),2)</f>
        <v>00</v>
      </c>
      <c r="H13" s="4" t="str">
        <f>RIGHT(LEFT(D13,LEN(D13)-6),2)</f>
        <v>00</v>
      </c>
      <c r="I13" s="4" t="str">
        <f t="shared" si="2"/>
        <v>00</v>
      </c>
      <c r="J13" s="4" t="str">
        <f t="shared" si="2"/>
        <v>00</v>
      </c>
      <c r="K13" s="4" t="str">
        <f t="shared" si="2"/>
        <v>00</v>
      </c>
      <c r="L13" s="4" t="str">
        <f t="shared" si="2"/>
        <v>00</v>
      </c>
      <c r="N13" s="8">
        <v>1</v>
      </c>
      <c r="O13">
        <f>N13*2^16</f>
        <v>65536</v>
      </c>
      <c r="P13" t="str">
        <f>DEC2HEX(O13,8)</f>
        <v>00010000</v>
      </c>
      <c r="Q13" s="5" t="str">
        <f>RIGHT(LEFT(P13,LEN(P13)-0),2)</f>
        <v>00</v>
      </c>
      <c r="R13" s="6" t="str">
        <f>RIGHT(LEFT(P13,LEN(P13)-2),2)</f>
        <v>00</v>
      </c>
      <c r="S13" s="6" t="str">
        <f>RIGHT(LEFT(P13,LEN(P13)-4),2)</f>
        <v>01</v>
      </c>
      <c r="T13" s="6" t="str">
        <f>RIGHT(LEFT(P13,LEN(P13)-6),2)</f>
        <v>00</v>
      </c>
      <c r="U13" s="6" t="str">
        <f t="shared" si="3"/>
        <v>00</v>
      </c>
      <c r="V13" s="6" t="str">
        <f t="shared" si="3"/>
        <v>00</v>
      </c>
      <c r="W13" s="6" t="str">
        <f t="shared" si="3"/>
        <v>00</v>
      </c>
      <c r="X13" s="6" t="str">
        <f t="shared" si="3"/>
        <v>00</v>
      </c>
      <c r="Y13">
        <f>(N13-N12)/(B13-B12)</f>
        <v>2</v>
      </c>
    </row>
    <row r="14" spans="2:25" x14ac:dyDescent="0.15">
      <c r="B14" s="8">
        <v>1.5</v>
      </c>
      <c r="C14">
        <f>B14*2^16</f>
        <v>98304</v>
      </c>
      <c r="D14" t="str">
        <f>DEC2HEX(C14,8)</f>
        <v>00018000</v>
      </c>
      <c r="E14" s="3" t="str">
        <f>RIGHT(LEFT(D14,LEN(D14)-0),2)</f>
        <v>00</v>
      </c>
      <c r="F14" s="4" t="str">
        <f>RIGHT(LEFT(D14,LEN(D14)-2),2)</f>
        <v>80</v>
      </c>
      <c r="G14" s="4" t="str">
        <f>RIGHT(LEFT(D14,LEN(D14)-4),2)</f>
        <v>01</v>
      </c>
      <c r="H14" s="4" t="str">
        <f>RIGHT(LEFT(D14,LEN(D14)-6),2)</f>
        <v>00</v>
      </c>
      <c r="I14" s="4" t="str">
        <f t="shared" si="2"/>
        <v>00</v>
      </c>
      <c r="J14" s="4" t="str">
        <f t="shared" si="2"/>
        <v>00</v>
      </c>
      <c r="K14" s="4" t="str">
        <f t="shared" si="2"/>
        <v>00</v>
      </c>
      <c r="L14" s="4" t="str">
        <f t="shared" si="2"/>
        <v>00</v>
      </c>
      <c r="N14" s="8">
        <v>6</v>
      </c>
      <c r="O14">
        <f>N14*2^16</f>
        <v>393216</v>
      </c>
      <c r="P14" t="str">
        <f>DEC2HEX(O14,8)</f>
        <v>00060000</v>
      </c>
      <c r="Q14" s="5" t="str">
        <f>RIGHT(LEFT(P14,LEN(P14)-0),2)</f>
        <v>00</v>
      </c>
      <c r="R14" s="6" t="str">
        <f>RIGHT(LEFT(P14,LEN(P14)-2),2)</f>
        <v>00</v>
      </c>
      <c r="S14" s="6" t="str">
        <f>RIGHT(LEFT(P14,LEN(P14)-4),2)</f>
        <v>06</v>
      </c>
      <c r="T14" s="6" t="str">
        <f>RIGHT(LEFT(P14,LEN(P14)-6),2)</f>
        <v>00</v>
      </c>
      <c r="U14" s="6" t="str">
        <f t="shared" si="3"/>
        <v>00</v>
      </c>
      <c r="V14" s="6" t="str">
        <f t="shared" si="3"/>
        <v>00</v>
      </c>
      <c r="W14" s="6" t="str">
        <f t="shared" si="3"/>
        <v>00</v>
      </c>
      <c r="X14" s="6" t="str">
        <f t="shared" si="3"/>
        <v>00</v>
      </c>
      <c r="Y14">
        <f>(N14-N13)/(B14-B13)</f>
        <v>5</v>
      </c>
    </row>
    <row r="15" spans="2:25" x14ac:dyDescent="0.15">
      <c r="B15" s="8">
        <v>3.5</v>
      </c>
      <c r="C15">
        <f>B15*2^16</f>
        <v>229376</v>
      </c>
      <c r="D15" t="str">
        <f>DEC2HEX(C15,8)</f>
        <v>00038000</v>
      </c>
      <c r="E15" s="3" t="str">
        <f>RIGHT(LEFT(D15,LEN(D15)-0),2)</f>
        <v>00</v>
      </c>
      <c r="F15" s="4" t="str">
        <f>RIGHT(LEFT(D15,LEN(D15)-2),2)</f>
        <v>80</v>
      </c>
      <c r="G15" s="4" t="str">
        <f>RIGHT(LEFT(D15,LEN(D15)-4),2)</f>
        <v>03</v>
      </c>
      <c r="H15" s="4" t="str">
        <f>RIGHT(LEFT(D15,LEN(D15)-6),2)</f>
        <v>00</v>
      </c>
      <c r="I15" s="4" t="str">
        <f t="shared" si="2"/>
        <v>00</v>
      </c>
      <c r="J15" s="4" t="str">
        <f t="shared" si="2"/>
        <v>00</v>
      </c>
      <c r="K15" s="4" t="str">
        <f t="shared" si="2"/>
        <v>00</v>
      </c>
      <c r="L15" s="4" t="str">
        <f t="shared" si="2"/>
        <v>00</v>
      </c>
      <c r="N15" s="8">
        <v>30</v>
      </c>
      <c r="O15">
        <f>N15*2^16</f>
        <v>1966080</v>
      </c>
      <c r="P15" t="str">
        <f>DEC2HEX(O15,8)</f>
        <v>001E0000</v>
      </c>
      <c r="Q15" s="5" t="str">
        <f>RIGHT(LEFT(P15,LEN(P15)-0),2)</f>
        <v>00</v>
      </c>
      <c r="R15" s="6" t="str">
        <f>RIGHT(LEFT(P15,LEN(P15)-2),2)</f>
        <v>00</v>
      </c>
      <c r="S15" s="6" t="str">
        <f>RIGHT(LEFT(P15,LEN(P15)-4),2)</f>
        <v>1E</v>
      </c>
      <c r="T15" s="6" t="str">
        <f>RIGHT(LEFT(P15,LEN(P15)-6),2)</f>
        <v>00</v>
      </c>
      <c r="U15" s="6" t="str">
        <f t="shared" si="3"/>
        <v>00</v>
      </c>
      <c r="V15" s="6" t="str">
        <f t="shared" si="3"/>
        <v>00</v>
      </c>
      <c r="W15" s="6" t="str">
        <f t="shared" si="3"/>
        <v>00</v>
      </c>
      <c r="X15" s="6" t="str">
        <f t="shared" si="3"/>
        <v>00</v>
      </c>
      <c r="Y15">
        <f>(N15-N14)/(B15-B14)</f>
        <v>12</v>
      </c>
    </row>
    <row r="16" spans="2:25" x14ac:dyDescent="0.15">
      <c r="B16" s="9">
        <v>20</v>
      </c>
      <c r="C16">
        <f>B16*2^16</f>
        <v>1310720</v>
      </c>
      <c r="D16" t="str">
        <f>DEC2HEX(C16,8)</f>
        <v>00140000</v>
      </c>
      <c r="E16" s="3" t="str">
        <f>RIGHT(LEFT(D16,LEN(D16)-0),2)</f>
        <v>00</v>
      </c>
      <c r="F16" s="4" t="str">
        <f>RIGHT(LEFT(D16,LEN(D16)-2),2)</f>
        <v>00</v>
      </c>
      <c r="G16" s="4" t="str">
        <f>RIGHT(LEFT(D16,LEN(D16)-4),2)</f>
        <v>14</v>
      </c>
      <c r="H16" s="4" t="str">
        <f>RIGHT(LEFT(D16,LEN(D16)-6),2)</f>
        <v>00</v>
      </c>
      <c r="I16" s="4" t="str">
        <f t="shared" si="2"/>
        <v>00</v>
      </c>
      <c r="J16" s="4" t="str">
        <f t="shared" si="2"/>
        <v>00</v>
      </c>
      <c r="K16" s="4" t="str">
        <f t="shared" si="2"/>
        <v>00</v>
      </c>
      <c r="L16" s="4" t="str">
        <f t="shared" si="2"/>
        <v>00</v>
      </c>
      <c r="N16" s="9">
        <v>525</v>
      </c>
      <c r="O16">
        <f>N16*2^16</f>
        <v>34406400</v>
      </c>
      <c r="P16" t="str">
        <f>DEC2HEX(O16,8)</f>
        <v>020D0000</v>
      </c>
      <c r="Q16" s="5" t="str">
        <f>RIGHT(LEFT(P16,LEN(P16)-0),2)</f>
        <v>00</v>
      </c>
      <c r="R16" s="6" t="str">
        <f>RIGHT(LEFT(P16,LEN(P16)-2),2)</f>
        <v>00</v>
      </c>
      <c r="S16" s="6" t="str">
        <f>RIGHT(LEFT(P16,LEN(P16)-4),2)</f>
        <v>0D</v>
      </c>
      <c r="T16" s="6" t="str">
        <f>RIGHT(LEFT(P16,LEN(P16)-6),2)</f>
        <v>02</v>
      </c>
      <c r="U16" s="6" t="str">
        <f t="shared" si="3"/>
        <v>00</v>
      </c>
      <c r="V16" s="6" t="str">
        <f t="shared" si="3"/>
        <v>00</v>
      </c>
      <c r="W16" s="6" t="str">
        <f t="shared" si="3"/>
        <v>00</v>
      </c>
      <c r="X16" s="6" t="str">
        <f t="shared" si="3"/>
        <v>00</v>
      </c>
      <c r="Y16">
        <f>(N16-N15)/(B16-B15)</f>
        <v>30</v>
      </c>
    </row>
    <row r="18" spans="2:25" x14ac:dyDescent="0.15">
      <c r="B18" s="19" t="s">
        <v>49</v>
      </c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</row>
    <row r="19" spans="2:25" x14ac:dyDescent="0.15">
      <c r="B19" s="17" t="s">
        <v>5</v>
      </c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"/>
      <c r="N19" s="18" t="s">
        <v>6</v>
      </c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2" t="s">
        <v>0</v>
      </c>
    </row>
    <row r="20" spans="2:25" x14ac:dyDescent="0.15">
      <c r="B20" s="7">
        <v>0</v>
      </c>
      <c r="C20">
        <f>B20*2^16</f>
        <v>0</v>
      </c>
      <c r="D20" t="str">
        <f>DEC2HEX(C20,8)</f>
        <v>00000000</v>
      </c>
      <c r="E20" s="3" t="str">
        <f>RIGHT(LEFT(D20,LEN(D20)-0),2)</f>
        <v>00</v>
      </c>
      <c r="F20" s="4" t="str">
        <f>RIGHT(LEFT(D20,LEN(D20)-2),2)</f>
        <v>00</v>
      </c>
      <c r="G20" s="4" t="str">
        <f>RIGHT(LEFT(D20,LEN(D20)-4),2)</f>
        <v>00</v>
      </c>
      <c r="H20" s="4" t="str">
        <f>RIGHT(LEFT(D20,LEN(D20)-6),2)</f>
        <v>00</v>
      </c>
      <c r="I20" s="4" t="str">
        <f t="shared" ref="I20:L24" si="4">TEXT(0,"00")</f>
        <v>00</v>
      </c>
      <c r="J20" s="4" t="str">
        <f t="shared" si="4"/>
        <v>00</v>
      </c>
      <c r="K20" s="4" t="str">
        <f t="shared" si="4"/>
        <v>00</v>
      </c>
      <c r="L20" s="4" t="str">
        <f t="shared" si="4"/>
        <v>00</v>
      </c>
      <c r="N20" s="7">
        <v>0</v>
      </c>
      <c r="O20">
        <f>N20*2^16</f>
        <v>0</v>
      </c>
      <c r="P20" t="str">
        <f>DEC2HEX(O20,8)</f>
        <v>00000000</v>
      </c>
      <c r="Q20" s="5" t="str">
        <f>RIGHT(LEFT(P20,LEN(P20)-0),2)</f>
        <v>00</v>
      </c>
      <c r="R20" s="6" t="str">
        <f>RIGHT(LEFT(P20,LEN(P20)-2),2)</f>
        <v>00</v>
      </c>
      <c r="S20" s="6" t="str">
        <f>RIGHT(LEFT(P20,LEN(P20)-4),2)</f>
        <v>00</v>
      </c>
      <c r="T20" s="6" t="str">
        <f>RIGHT(LEFT(P20,LEN(P20)-6),2)</f>
        <v>00</v>
      </c>
      <c r="U20" s="6" t="str">
        <f t="shared" ref="U20:X24" si="5">TEXT(0,"00")</f>
        <v>00</v>
      </c>
      <c r="V20" s="6" t="str">
        <f t="shared" si="5"/>
        <v>00</v>
      </c>
      <c r="W20" s="6" t="str">
        <f t="shared" si="5"/>
        <v>00</v>
      </c>
      <c r="X20" s="6" t="str">
        <f t="shared" si="5"/>
        <v>00</v>
      </c>
    </row>
    <row r="21" spans="2:25" x14ac:dyDescent="0.15">
      <c r="B21" s="8">
        <v>0.5</v>
      </c>
      <c r="C21">
        <f>B21*2^16</f>
        <v>32768</v>
      </c>
      <c r="D21" t="str">
        <f>DEC2HEX(C21,8)</f>
        <v>00008000</v>
      </c>
      <c r="E21" s="3" t="str">
        <f>RIGHT(LEFT(D21,LEN(D21)-0),2)</f>
        <v>00</v>
      </c>
      <c r="F21" s="4" t="str">
        <f>RIGHT(LEFT(D21,LEN(D21)-2),2)</f>
        <v>80</v>
      </c>
      <c r="G21" s="4" t="str">
        <f>RIGHT(LEFT(D21,LEN(D21)-4),2)</f>
        <v>00</v>
      </c>
      <c r="H21" s="4" t="str">
        <f>RIGHT(LEFT(D21,LEN(D21)-6),2)</f>
        <v>00</v>
      </c>
      <c r="I21" s="4" t="str">
        <f t="shared" si="4"/>
        <v>00</v>
      </c>
      <c r="J21" s="4" t="str">
        <f t="shared" si="4"/>
        <v>00</v>
      </c>
      <c r="K21" s="4" t="str">
        <f t="shared" si="4"/>
        <v>00</v>
      </c>
      <c r="L21" s="4" t="str">
        <f t="shared" si="4"/>
        <v>00</v>
      </c>
      <c r="N21" s="8">
        <v>0.75</v>
      </c>
      <c r="O21">
        <f>N21*2^16</f>
        <v>49152</v>
      </c>
      <c r="P21" t="str">
        <f>DEC2HEX(O21,8)</f>
        <v>0000C000</v>
      </c>
      <c r="Q21" s="5" t="str">
        <f>RIGHT(LEFT(P21,LEN(P21)-0),2)</f>
        <v>00</v>
      </c>
      <c r="R21" s="6" t="str">
        <f>RIGHT(LEFT(P21,LEN(P21)-2),2)</f>
        <v>C0</v>
      </c>
      <c r="S21" s="6" t="str">
        <f>RIGHT(LEFT(P21,LEN(P21)-4),2)</f>
        <v>00</v>
      </c>
      <c r="T21" s="6" t="str">
        <f>RIGHT(LEFT(P21,LEN(P21)-6),2)</f>
        <v>00</v>
      </c>
      <c r="U21" s="6" t="str">
        <f t="shared" si="5"/>
        <v>00</v>
      </c>
      <c r="V21" s="6" t="str">
        <f t="shared" si="5"/>
        <v>00</v>
      </c>
      <c r="W21" s="6" t="str">
        <f t="shared" si="5"/>
        <v>00</v>
      </c>
      <c r="X21" s="6" t="str">
        <f t="shared" si="5"/>
        <v>00</v>
      </c>
      <c r="Y21">
        <f>(N21-N20)/(B21-B20)</f>
        <v>1.5</v>
      </c>
    </row>
    <row r="22" spans="2:25" x14ac:dyDescent="0.15">
      <c r="B22" s="8">
        <v>1.5</v>
      </c>
      <c r="C22">
        <f>B22*2^16</f>
        <v>98304</v>
      </c>
      <c r="D22" t="str">
        <f>DEC2HEX(C22,8)</f>
        <v>00018000</v>
      </c>
      <c r="E22" s="3" t="str">
        <f>RIGHT(LEFT(D22,LEN(D22)-0),2)</f>
        <v>00</v>
      </c>
      <c r="F22" s="4" t="str">
        <f>RIGHT(LEFT(D22,LEN(D22)-2),2)</f>
        <v>80</v>
      </c>
      <c r="G22" s="4" t="str">
        <f>RIGHT(LEFT(D22,LEN(D22)-4),2)</f>
        <v>01</v>
      </c>
      <c r="H22" s="4" t="str">
        <f>RIGHT(LEFT(D22,LEN(D22)-6),2)</f>
        <v>00</v>
      </c>
      <c r="I22" s="4" t="str">
        <f t="shared" si="4"/>
        <v>00</v>
      </c>
      <c r="J22" s="4" t="str">
        <f t="shared" si="4"/>
        <v>00</v>
      </c>
      <c r="K22" s="4" t="str">
        <f t="shared" si="4"/>
        <v>00</v>
      </c>
      <c r="L22" s="4" t="str">
        <f t="shared" si="4"/>
        <v>00</v>
      </c>
      <c r="N22" s="8">
        <v>8</v>
      </c>
      <c r="O22">
        <f>N22*2^16</f>
        <v>524288</v>
      </c>
      <c r="P22" t="str">
        <f>DEC2HEX(O22,8)</f>
        <v>00080000</v>
      </c>
      <c r="Q22" s="5" t="str">
        <f>RIGHT(LEFT(P22,LEN(P22)-0),2)</f>
        <v>00</v>
      </c>
      <c r="R22" s="6" t="str">
        <f>RIGHT(LEFT(P22,LEN(P22)-2),2)</f>
        <v>00</v>
      </c>
      <c r="S22" s="6" t="str">
        <f>RIGHT(LEFT(P22,LEN(P22)-4),2)</f>
        <v>08</v>
      </c>
      <c r="T22" s="6" t="str">
        <f>RIGHT(LEFT(P22,LEN(P22)-6),2)</f>
        <v>00</v>
      </c>
      <c r="U22" s="6" t="str">
        <f t="shared" si="5"/>
        <v>00</v>
      </c>
      <c r="V22" s="6" t="str">
        <f t="shared" si="5"/>
        <v>00</v>
      </c>
      <c r="W22" s="6" t="str">
        <f t="shared" si="5"/>
        <v>00</v>
      </c>
      <c r="X22" s="6" t="str">
        <f t="shared" si="5"/>
        <v>00</v>
      </c>
      <c r="Y22">
        <f>(N22-N21)/(B22-B21)</f>
        <v>7.25</v>
      </c>
    </row>
    <row r="23" spans="2:25" x14ac:dyDescent="0.15">
      <c r="B23" s="8">
        <v>3</v>
      </c>
      <c r="C23">
        <f>B23*2^16</f>
        <v>196608</v>
      </c>
      <c r="D23" t="str">
        <f>DEC2HEX(C23,8)</f>
        <v>00030000</v>
      </c>
      <c r="E23" s="3" t="str">
        <f>RIGHT(LEFT(D23,LEN(D23)-0),2)</f>
        <v>00</v>
      </c>
      <c r="F23" s="4" t="str">
        <f>RIGHT(LEFT(D23,LEN(D23)-2),2)</f>
        <v>00</v>
      </c>
      <c r="G23" s="4" t="str">
        <f>RIGHT(LEFT(D23,LEN(D23)-4),2)</f>
        <v>03</v>
      </c>
      <c r="H23" s="4" t="str">
        <f>RIGHT(LEFT(D23,LEN(D23)-6),2)</f>
        <v>00</v>
      </c>
      <c r="I23" s="4" t="str">
        <f t="shared" si="4"/>
        <v>00</v>
      </c>
      <c r="J23" s="4" t="str">
        <f t="shared" si="4"/>
        <v>00</v>
      </c>
      <c r="K23" s="4" t="str">
        <f t="shared" si="4"/>
        <v>00</v>
      </c>
      <c r="L23" s="4" t="str">
        <f t="shared" si="4"/>
        <v>00</v>
      </c>
      <c r="N23" s="8">
        <v>40</v>
      </c>
      <c r="O23">
        <f>N23*2^16</f>
        <v>2621440</v>
      </c>
      <c r="P23" t="str">
        <f>DEC2HEX(O23,8)</f>
        <v>00280000</v>
      </c>
      <c r="Q23" s="5" t="str">
        <f>RIGHT(LEFT(P23,LEN(P23)-0),2)</f>
        <v>00</v>
      </c>
      <c r="R23" s="6" t="str">
        <f>RIGHT(LEFT(P23,LEN(P23)-2),2)</f>
        <v>00</v>
      </c>
      <c r="S23" s="6" t="str">
        <f>RIGHT(LEFT(P23,LEN(P23)-4),2)</f>
        <v>28</v>
      </c>
      <c r="T23" s="6" t="str">
        <f>RIGHT(LEFT(P23,LEN(P23)-6),2)</f>
        <v>00</v>
      </c>
      <c r="U23" s="6" t="str">
        <f t="shared" si="5"/>
        <v>00</v>
      </c>
      <c r="V23" s="6" t="str">
        <f t="shared" si="5"/>
        <v>00</v>
      </c>
      <c r="W23" s="6" t="str">
        <f t="shared" si="5"/>
        <v>00</v>
      </c>
      <c r="X23" s="6" t="str">
        <f t="shared" si="5"/>
        <v>00</v>
      </c>
      <c r="Y23">
        <f>(N23-N22)/(B23-B22)</f>
        <v>21.333333333333332</v>
      </c>
    </row>
    <row r="24" spans="2:25" x14ac:dyDescent="0.15">
      <c r="B24" s="9">
        <v>13</v>
      </c>
      <c r="C24">
        <f>B24*2^16</f>
        <v>851968</v>
      </c>
      <c r="D24" t="str">
        <f>DEC2HEX(C24,8)</f>
        <v>000D0000</v>
      </c>
      <c r="E24" s="3" t="str">
        <f>RIGHT(LEFT(D24,LEN(D24)-0),2)</f>
        <v>00</v>
      </c>
      <c r="F24" s="4" t="str">
        <f>RIGHT(LEFT(D24,LEN(D24)-2),2)</f>
        <v>00</v>
      </c>
      <c r="G24" s="4" t="str">
        <f>RIGHT(LEFT(D24,LEN(D24)-4),2)</f>
        <v>0D</v>
      </c>
      <c r="H24" s="4" t="str">
        <f>RIGHT(LEFT(D24,LEN(D24)-6),2)</f>
        <v>00</v>
      </c>
      <c r="I24" s="4" t="str">
        <f t="shared" si="4"/>
        <v>00</v>
      </c>
      <c r="J24" s="4" t="str">
        <f t="shared" si="4"/>
        <v>00</v>
      </c>
      <c r="K24" s="4" t="str">
        <f t="shared" si="4"/>
        <v>00</v>
      </c>
      <c r="L24" s="4" t="str">
        <f t="shared" si="4"/>
        <v>00</v>
      </c>
      <c r="N24" s="9">
        <v>640</v>
      </c>
      <c r="O24">
        <f>N24*2^16</f>
        <v>41943040</v>
      </c>
      <c r="P24" t="str">
        <f>DEC2HEX(O24,8)</f>
        <v>02800000</v>
      </c>
      <c r="Q24" s="5" t="str">
        <f>RIGHT(LEFT(P24,LEN(P24)-0),2)</f>
        <v>00</v>
      </c>
      <c r="R24" s="6" t="str">
        <f>RIGHT(LEFT(P24,LEN(P24)-2),2)</f>
        <v>00</v>
      </c>
      <c r="S24" s="6" t="str">
        <f>RIGHT(LEFT(P24,LEN(P24)-4),2)</f>
        <v>80</v>
      </c>
      <c r="T24" s="6" t="str">
        <f>RIGHT(LEFT(P24,LEN(P24)-6),2)</f>
        <v>02</v>
      </c>
      <c r="U24" s="6" t="str">
        <f t="shared" si="5"/>
        <v>00</v>
      </c>
      <c r="V24" s="6" t="str">
        <f t="shared" si="5"/>
        <v>00</v>
      </c>
      <c r="W24" s="6" t="str">
        <f t="shared" si="5"/>
        <v>00</v>
      </c>
      <c r="X24" s="6" t="str">
        <f t="shared" si="5"/>
        <v>00</v>
      </c>
      <c r="Y24">
        <f>(N24-N23)/(B24-B23)</f>
        <v>60</v>
      </c>
    </row>
    <row r="26" spans="2:25" x14ac:dyDescent="0.15">
      <c r="B26" s="19" t="s">
        <v>50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</row>
    <row r="27" spans="2:25" x14ac:dyDescent="0.15">
      <c r="B27" s="17" t="s">
        <v>5</v>
      </c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"/>
      <c r="N27" s="18" t="s">
        <v>6</v>
      </c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2" t="s">
        <v>0</v>
      </c>
    </row>
    <row r="28" spans="2:25" x14ac:dyDescent="0.15">
      <c r="B28" s="7">
        <v>0</v>
      </c>
      <c r="C28">
        <f>B28*2^16</f>
        <v>0</v>
      </c>
      <c r="D28" t="str">
        <f>DEC2HEX(C28,8)</f>
        <v>00000000</v>
      </c>
      <c r="E28" s="3" t="str">
        <f>RIGHT(LEFT(D28,LEN(D28)-0),2)</f>
        <v>00</v>
      </c>
      <c r="F28" s="4" t="str">
        <f>RIGHT(LEFT(D28,LEN(D28)-2),2)</f>
        <v>00</v>
      </c>
      <c r="G28" s="4" t="str">
        <f>RIGHT(LEFT(D28,LEN(D28)-4),2)</f>
        <v>00</v>
      </c>
      <c r="H28" s="4" t="str">
        <f>RIGHT(LEFT(D28,LEN(D28)-6),2)</f>
        <v>00</v>
      </c>
      <c r="I28" s="4" t="str">
        <f t="shared" ref="I28:L32" si="6">TEXT(0,"00")</f>
        <v>00</v>
      </c>
      <c r="J28" s="4" t="str">
        <f t="shared" si="6"/>
        <v>00</v>
      </c>
      <c r="K28" s="4" t="str">
        <f t="shared" si="6"/>
        <v>00</v>
      </c>
      <c r="L28" s="4" t="str">
        <f t="shared" si="6"/>
        <v>00</v>
      </c>
      <c r="N28" s="7">
        <v>0</v>
      </c>
      <c r="O28">
        <f>N28*2^16</f>
        <v>0</v>
      </c>
      <c r="P28" t="str">
        <f>DEC2HEX(O28,8)</f>
        <v>00000000</v>
      </c>
      <c r="Q28" s="5" t="str">
        <f>RIGHT(LEFT(P28,LEN(P28)-0),2)</f>
        <v>00</v>
      </c>
      <c r="R28" s="6" t="str">
        <f>RIGHT(LEFT(P28,LEN(P28)-2),2)</f>
        <v>00</v>
      </c>
      <c r="S28" s="6" t="str">
        <f>RIGHT(LEFT(P28,LEN(P28)-4),2)</f>
        <v>00</v>
      </c>
      <c r="T28" s="6" t="str">
        <f>RIGHT(LEFT(P28,LEN(P28)-6),2)</f>
        <v>00</v>
      </c>
      <c r="U28" s="6" t="str">
        <f t="shared" ref="U28:X32" si="7">TEXT(0,"00")</f>
        <v>00</v>
      </c>
      <c r="V28" s="6" t="str">
        <f t="shared" si="7"/>
        <v>00</v>
      </c>
      <c r="W28" s="6" t="str">
        <f t="shared" si="7"/>
        <v>00</v>
      </c>
      <c r="X28" s="6" t="str">
        <f t="shared" si="7"/>
        <v>00</v>
      </c>
    </row>
    <row r="29" spans="2:25" x14ac:dyDescent="0.15">
      <c r="B29" s="8">
        <v>0.4</v>
      </c>
      <c r="C29">
        <f>B29*2^16</f>
        <v>26214.400000000001</v>
      </c>
      <c r="D29" t="str">
        <f>DEC2HEX(C29,8)</f>
        <v>00006666</v>
      </c>
      <c r="E29" s="3" t="str">
        <f>RIGHT(LEFT(D29,LEN(D29)-0),2)</f>
        <v>66</v>
      </c>
      <c r="F29" s="4" t="str">
        <f>RIGHT(LEFT(D29,LEN(D29)-2),2)</f>
        <v>66</v>
      </c>
      <c r="G29" s="4" t="str">
        <f>RIGHT(LEFT(D29,LEN(D29)-4),2)</f>
        <v>00</v>
      </c>
      <c r="H29" s="4" t="str">
        <f>RIGHT(LEFT(D29,LEN(D29)-6),2)</f>
        <v>00</v>
      </c>
      <c r="I29" s="4" t="str">
        <f t="shared" si="6"/>
        <v>00</v>
      </c>
      <c r="J29" s="4" t="str">
        <f t="shared" si="6"/>
        <v>00</v>
      </c>
      <c r="K29" s="4" t="str">
        <f t="shared" si="6"/>
        <v>00</v>
      </c>
      <c r="L29" s="4" t="str">
        <f t="shared" si="6"/>
        <v>00</v>
      </c>
      <c r="N29" s="8">
        <v>0.6</v>
      </c>
      <c r="O29">
        <f>N29*2^16</f>
        <v>39321.599999999999</v>
      </c>
      <c r="P29" t="str">
        <f>DEC2HEX(O29,8)</f>
        <v>00009999</v>
      </c>
      <c r="Q29" s="5" t="str">
        <f>RIGHT(LEFT(P29,LEN(P29)-0),2)</f>
        <v>99</v>
      </c>
      <c r="R29" s="6" t="str">
        <f>RIGHT(LEFT(P29,LEN(P29)-2),2)</f>
        <v>99</v>
      </c>
      <c r="S29" s="6" t="str">
        <f>RIGHT(LEFT(P29,LEN(P29)-4),2)</f>
        <v>00</v>
      </c>
      <c r="T29" s="6" t="str">
        <f>RIGHT(LEFT(P29,LEN(P29)-6),2)</f>
        <v>00</v>
      </c>
      <c r="U29" s="6" t="str">
        <f t="shared" si="7"/>
        <v>00</v>
      </c>
      <c r="V29" s="6" t="str">
        <f t="shared" si="7"/>
        <v>00</v>
      </c>
      <c r="W29" s="6" t="str">
        <f t="shared" si="7"/>
        <v>00</v>
      </c>
      <c r="X29" s="6" t="str">
        <f t="shared" si="7"/>
        <v>00</v>
      </c>
      <c r="Y29">
        <f>(N29-N28)/(B29-B28)</f>
        <v>1.4999999999999998</v>
      </c>
    </row>
    <row r="30" spans="2:25" x14ac:dyDescent="0.15">
      <c r="B30" s="8">
        <v>1.2</v>
      </c>
      <c r="C30">
        <f>B30*2^16</f>
        <v>78643.199999999997</v>
      </c>
      <c r="D30" t="str">
        <f>DEC2HEX(C30,8)</f>
        <v>00013333</v>
      </c>
      <c r="E30" s="3" t="str">
        <f>RIGHT(LEFT(D30,LEN(D30)-0),2)</f>
        <v>33</v>
      </c>
      <c r="F30" s="4" t="str">
        <f>RIGHT(LEFT(D30,LEN(D30)-2),2)</f>
        <v>33</v>
      </c>
      <c r="G30" s="4" t="str">
        <f>RIGHT(LEFT(D30,LEN(D30)-4),2)</f>
        <v>01</v>
      </c>
      <c r="H30" s="4" t="str">
        <f>RIGHT(LEFT(D30,LEN(D30)-6),2)</f>
        <v>00</v>
      </c>
      <c r="I30" s="4" t="str">
        <f t="shared" si="6"/>
        <v>00</v>
      </c>
      <c r="J30" s="4" t="str">
        <f t="shared" si="6"/>
        <v>00</v>
      </c>
      <c r="K30" s="4" t="str">
        <f t="shared" si="6"/>
        <v>00</v>
      </c>
      <c r="L30" s="4" t="str">
        <f t="shared" si="6"/>
        <v>00</v>
      </c>
      <c r="N30" s="8">
        <v>6.6</v>
      </c>
      <c r="O30">
        <f>N30*2^16</f>
        <v>432537.59999999998</v>
      </c>
      <c r="P30" t="str">
        <f>DEC2HEX(O30,8)</f>
        <v>00069999</v>
      </c>
      <c r="Q30" s="5" t="str">
        <f>RIGHT(LEFT(P30,LEN(P30)-0),2)</f>
        <v>99</v>
      </c>
      <c r="R30" s="6" t="str">
        <f>RIGHT(LEFT(P30,LEN(P30)-2),2)</f>
        <v>99</v>
      </c>
      <c r="S30" s="6" t="str">
        <f>RIGHT(LEFT(P30,LEN(P30)-4),2)</f>
        <v>06</v>
      </c>
      <c r="T30" s="6" t="str">
        <f>RIGHT(LEFT(P30,LEN(P30)-6),2)</f>
        <v>00</v>
      </c>
      <c r="U30" s="6" t="str">
        <f t="shared" si="7"/>
        <v>00</v>
      </c>
      <c r="V30" s="6" t="str">
        <f t="shared" si="7"/>
        <v>00</v>
      </c>
      <c r="W30" s="6" t="str">
        <f t="shared" si="7"/>
        <v>00</v>
      </c>
      <c r="X30" s="6" t="str">
        <f t="shared" si="7"/>
        <v>00</v>
      </c>
      <c r="Y30">
        <f>(N30-N29)/(B30-B29)</f>
        <v>7.5000000000000009</v>
      </c>
    </row>
    <row r="31" spans="2:25" x14ac:dyDescent="0.15">
      <c r="B31" s="8">
        <v>2.2000000000000002</v>
      </c>
      <c r="C31">
        <f>B31*2^16</f>
        <v>144179.20000000001</v>
      </c>
      <c r="D31" t="str">
        <f>DEC2HEX(C31,8)</f>
        <v>00023333</v>
      </c>
      <c r="E31" s="3" t="str">
        <f>RIGHT(LEFT(D31,LEN(D31)-0),2)</f>
        <v>33</v>
      </c>
      <c r="F31" s="4" t="str">
        <f>RIGHT(LEFT(D31,LEN(D31)-2),2)</f>
        <v>33</v>
      </c>
      <c r="G31" s="4" t="str">
        <f>RIGHT(LEFT(D31,LEN(D31)-4),2)</f>
        <v>02</v>
      </c>
      <c r="H31" s="4" t="str">
        <f>RIGHT(LEFT(D31,LEN(D31)-6),2)</f>
        <v>00</v>
      </c>
      <c r="I31" s="4" t="str">
        <f t="shared" si="6"/>
        <v>00</v>
      </c>
      <c r="J31" s="4" t="str">
        <f t="shared" si="6"/>
        <v>00</v>
      </c>
      <c r="K31" s="4" t="str">
        <f t="shared" si="6"/>
        <v>00</v>
      </c>
      <c r="L31" s="4" t="str">
        <f t="shared" si="6"/>
        <v>00</v>
      </c>
      <c r="N31" s="8">
        <v>35</v>
      </c>
      <c r="O31">
        <f>N31*2^16</f>
        <v>2293760</v>
      </c>
      <c r="P31" t="str">
        <f>DEC2HEX(O31,8)</f>
        <v>00230000</v>
      </c>
      <c r="Q31" s="5" t="str">
        <f>RIGHT(LEFT(P31,LEN(P31)-0),2)</f>
        <v>00</v>
      </c>
      <c r="R31" s="6" t="str">
        <f>RIGHT(LEFT(P31,LEN(P31)-2),2)</f>
        <v>00</v>
      </c>
      <c r="S31" s="6" t="str">
        <f>RIGHT(LEFT(P31,LEN(P31)-4),2)</f>
        <v>23</v>
      </c>
      <c r="T31" s="6" t="str">
        <f>RIGHT(LEFT(P31,LEN(P31)-6),2)</f>
        <v>00</v>
      </c>
      <c r="U31" s="6" t="str">
        <f t="shared" si="7"/>
        <v>00</v>
      </c>
      <c r="V31" s="6" t="str">
        <f t="shared" si="7"/>
        <v>00</v>
      </c>
      <c r="W31" s="6" t="str">
        <f t="shared" si="7"/>
        <v>00</v>
      </c>
      <c r="X31" s="6" t="str">
        <f t="shared" si="7"/>
        <v>00</v>
      </c>
      <c r="Y31">
        <f>(N31-N30)/(B31-B30)</f>
        <v>28.399999999999991</v>
      </c>
    </row>
    <row r="32" spans="2:25" x14ac:dyDescent="0.15">
      <c r="B32" s="9">
        <v>9</v>
      </c>
      <c r="C32">
        <f>B32*2^16</f>
        <v>589824</v>
      </c>
      <c r="D32" t="str">
        <f>DEC2HEX(C32,8)</f>
        <v>00090000</v>
      </c>
      <c r="E32" s="3" t="str">
        <f>RIGHT(LEFT(D32,LEN(D32)-0),2)</f>
        <v>00</v>
      </c>
      <c r="F32" s="4" t="str">
        <f>RIGHT(LEFT(D32,LEN(D32)-2),2)</f>
        <v>00</v>
      </c>
      <c r="G32" s="4" t="str">
        <f>RIGHT(LEFT(D32,LEN(D32)-4),2)</f>
        <v>09</v>
      </c>
      <c r="H32" s="4" t="str">
        <f>RIGHT(LEFT(D32,LEN(D32)-6),2)</f>
        <v>00</v>
      </c>
      <c r="I32" s="4" t="str">
        <f t="shared" si="6"/>
        <v>00</v>
      </c>
      <c r="J32" s="4" t="str">
        <f t="shared" si="6"/>
        <v>00</v>
      </c>
      <c r="K32" s="4" t="str">
        <f t="shared" si="6"/>
        <v>00</v>
      </c>
      <c r="L32" s="4" t="str">
        <f t="shared" si="6"/>
        <v>00</v>
      </c>
      <c r="N32" s="9">
        <v>647</v>
      </c>
      <c r="O32">
        <f>N32*2^16</f>
        <v>42401792</v>
      </c>
      <c r="P32" t="str">
        <f>DEC2HEX(O32,8)</f>
        <v>02870000</v>
      </c>
      <c r="Q32" s="5" t="str">
        <f>RIGHT(LEFT(P32,LEN(P32)-0),2)</f>
        <v>00</v>
      </c>
      <c r="R32" s="6" t="str">
        <f>RIGHT(LEFT(P32,LEN(P32)-2),2)</f>
        <v>00</v>
      </c>
      <c r="S32" s="6" t="str">
        <f>RIGHT(LEFT(P32,LEN(P32)-4),2)</f>
        <v>87</v>
      </c>
      <c r="T32" s="6" t="str">
        <f>RIGHT(LEFT(P32,LEN(P32)-6),2)</f>
        <v>02</v>
      </c>
      <c r="U32" s="6" t="str">
        <f t="shared" si="7"/>
        <v>00</v>
      </c>
      <c r="V32" s="6" t="str">
        <f t="shared" si="7"/>
        <v>00</v>
      </c>
      <c r="W32" s="6" t="str">
        <f t="shared" si="7"/>
        <v>00</v>
      </c>
      <c r="X32" s="6" t="str">
        <f t="shared" si="7"/>
        <v>00</v>
      </c>
      <c r="Y32">
        <f>(N32-N31)/(B32-B31)</f>
        <v>90</v>
      </c>
    </row>
    <row r="34" spans="2:25" x14ac:dyDescent="0.15">
      <c r="B34" s="19" t="s">
        <v>51</v>
      </c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</row>
    <row r="35" spans="2:25" x14ac:dyDescent="0.15">
      <c r="B35" s="17" t="s">
        <v>5</v>
      </c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"/>
      <c r="N35" s="18" t="s">
        <v>6</v>
      </c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2" t="s">
        <v>0</v>
      </c>
    </row>
    <row r="36" spans="2:25" x14ac:dyDescent="0.15">
      <c r="B36" s="7">
        <v>0</v>
      </c>
      <c r="C36">
        <f>B36*2^16</f>
        <v>0</v>
      </c>
      <c r="D36" t="str">
        <f>DEC2HEX(C36,8)</f>
        <v>00000000</v>
      </c>
      <c r="E36" s="3" t="str">
        <f>RIGHT(LEFT(D36,LEN(D36)-0),2)</f>
        <v>00</v>
      </c>
      <c r="F36" s="4" t="str">
        <f>RIGHT(LEFT(D36,LEN(D36)-2),2)</f>
        <v>00</v>
      </c>
      <c r="G36" s="4" t="str">
        <f>RIGHT(LEFT(D36,LEN(D36)-4),2)</f>
        <v>00</v>
      </c>
      <c r="H36" s="4" t="str">
        <f>RIGHT(LEFT(D36,LEN(D36)-6),2)</f>
        <v>00</v>
      </c>
      <c r="I36" s="4" t="str">
        <f t="shared" ref="I36:L40" si="8">TEXT(0,"00")</f>
        <v>00</v>
      </c>
      <c r="J36" s="4" t="str">
        <f t="shared" si="8"/>
        <v>00</v>
      </c>
      <c r="K36" s="4" t="str">
        <f t="shared" si="8"/>
        <v>00</v>
      </c>
      <c r="L36" s="4" t="str">
        <f t="shared" si="8"/>
        <v>00</v>
      </c>
      <c r="N36" s="7">
        <v>0</v>
      </c>
      <c r="O36">
        <f>N36*2^16</f>
        <v>0</v>
      </c>
      <c r="P36" t="str">
        <f>DEC2HEX(O36,8)</f>
        <v>00000000</v>
      </c>
      <c r="Q36" s="5" t="str">
        <f>RIGHT(LEFT(P36,LEN(P36)-0),2)</f>
        <v>00</v>
      </c>
      <c r="R36" s="6" t="str">
        <f>RIGHT(LEFT(P36,LEN(P36)-2),2)</f>
        <v>00</v>
      </c>
      <c r="S36" s="6" t="str">
        <f>RIGHT(LEFT(P36,LEN(P36)-4),2)</f>
        <v>00</v>
      </c>
      <c r="T36" s="6" t="str">
        <f>RIGHT(LEFT(P36,LEN(P36)-6),2)</f>
        <v>00</v>
      </c>
      <c r="U36" s="6" t="str">
        <f t="shared" ref="U36:X40" si="9">TEXT(0,"00")</f>
        <v>00</v>
      </c>
      <c r="V36" s="6" t="str">
        <f t="shared" si="9"/>
        <v>00</v>
      </c>
      <c r="W36" s="6" t="str">
        <f t="shared" si="9"/>
        <v>00</v>
      </c>
      <c r="X36" s="6" t="str">
        <f t="shared" si="9"/>
        <v>00</v>
      </c>
    </row>
    <row r="37" spans="2:25" x14ac:dyDescent="0.15">
      <c r="B37" s="8">
        <v>0.3</v>
      </c>
      <c r="C37">
        <f>B37*2^16</f>
        <v>19660.8</v>
      </c>
      <c r="D37" t="str">
        <f>DEC2HEX(C37,8)</f>
        <v>00004CCC</v>
      </c>
      <c r="E37" s="3" t="str">
        <f>RIGHT(LEFT(D37,LEN(D37)-0),2)</f>
        <v>CC</v>
      </c>
      <c r="F37" s="4" t="str">
        <f>RIGHT(LEFT(D37,LEN(D37)-2),2)</f>
        <v>4C</v>
      </c>
      <c r="G37" s="4" t="str">
        <f>RIGHT(LEFT(D37,LEN(D37)-4),2)</f>
        <v>00</v>
      </c>
      <c r="H37" s="4" t="str">
        <f>RIGHT(LEFT(D37,LEN(D37)-6),2)</f>
        <v>00</v>
      </c>
      <c r="I37" s="4" t="str">
        <f t="shared" si="8"/>
        <v>00</v>
      </c>
      <c r="J37" s="4" t="str">
        <f t="shared" si="8"/>
        <v>00</v>
      </c>
      <c r="K37" s="4" t="str">
        <f t="shared" si="8"/>
        <v>00</v>
      </c>
      <c r="L37" s="4" t="str">
        <f t="shared" si="8"/>
        <v>00</v>
      </c>
      <c r="N37" s="8">
        <v>0.45</v>
      </c>
      <c r="O37">
        <f>N37*2^16</f>
        <v>29491.200000000001</v>
      </c>
      <c r="P37" t="str">
        <f>DEC2HEX(O37,8)</f>
        <v>00007333</v>
      </c>
      <c r="Q37" s="5" t="str">
        <f>RIGHT(LEFT(P37,LEN(P37)-0),2)</f>
        <v>33</v>
      </c>
      <c r="R37" s="6" t="str">
        <f>RIGHT(LEFT(P37,LEN(P37)-2),2)</f>
        <v>73</v>
      </c>
      <c r="S37" s="6" t="str">
        <f>RIGHT(LEFT(P37,LEN(P37)-4),2)</f>
        <v>00</v>
      </c>
      <c r="T37" s="6" t="str">
        <f>RIGHT(LEFT(P37,LEN(P37)-6),2)</f>
        <v>00</v>
      </c>
      <c r="U37" s="6" t="str">
        <f t="shared" si="9"/>
        <v>00</v>
      </c>
      <c r="V37" s="6" t="str">
        <f t="shared" si="9"/>
        <v>00</v>
      </c>
      <c r="W37" s="6" t="str">
        <f t="shared" si="9"/>
        <v>00</v>
      </c>
      <c r="X37" s="6" t="str">
        <f t="shared" si="9"/>
        <v>00</v>
      </c>
      <c r="Y37">
        <f>(N37-N36)/(B37-B36)</f>
        <v>1.5</v>
      </c>
    </row>
    <row r="38" spans="2:25" x14ac:dyDescent="0.15">
      <c r="B38" s="8">
        <v>0.8</v>
      </c>
      <c r="C38">
        <f>B38*2^16</f>
        <v>52428.800000000003</v>
      </c>
      <c r="D38" t="str">
        <f>DEC2HEX(C38,8)</f>
        <v>0000CCCC</v>
      </c>
      <c r="E38" s="3" t="str">
        <f>RIGHT(LEFT(D38,LEN(D38)-0),2)</f>
        <v>CC</v>
      </c>
      <c r="F38" s="4" t="str">
        <f>RIGHT(LEFT(D38,LEN(D38)-2),2)</f>
        <v>CC</v>
      </c>
      <c r="G38" s="4" t="str">
        <f>RIGHT(LEFT(D38,LEN(D38)-4),2)</f>
        <v>00</v>
      </c>
      <c r="H38" s="4" t="str">
        <f>RIGHT(LEFT(D38,LEN(D38)-6),2)</f>
        <v>00</v>
      </c>
      <c r="I38" s="4" t="str">
        <f t="shared" si="8"/>
        <v>00</v>
      </c>
      <c r="J38" s="4" t="str">
        <f t="shared" si="8"/>
        <v>00</v>
      </c>
      <c r="K38" s="4" t="str">
        <f t="shared" si="8"/>
        <v>00</v>
      </c>
      <c r="L38" s="4" t="str">
        <f t="shared" si="8"/>
        <v>00</v>
      </c>
      <c r="N38" s="8">
        <v>4.5</v>
      </c>
      <c r="O38">
        <f>N38*2^16</f>
        <v>294912</v>
      </c>
      <c r="P38" t="str">
        <f>DEC2HEX(O38,8)</f>
        <v>00048000</v>
      </c>
      <c r="Q38" s="5" t="str">
        <f>RIGHT(LEFT(P38,LEN(P38)-0),2)</f>
        <v>00</v>
      </c>
      <c r="R38" s="6" t="str">
        <f>RIGHT(LEFT(P38,LEN(P38)-2),2)</f>
        <v>80</v>
      </c>
      <c r="S38" s="6" t="str">
        <f>RIGHT(LEFT(P38,LEN(P38)-4),2)</f>
        <v>04</v>
      </c>
      <c r="T38" s="6" t="str">
        <f>RIGHT(LEFT(P38,LEN(P38)-6),2)</f>
        <v>00</v>
      </c>
      <c r="U38" s="6" t="str">
        <f t="shared" si="9"/>
        <v>00</v>
      </c>
      <c r="V38" s="6" t="str">
        <f t="shared" si="9"/>
        <v>00</v>
      </c>
      <c r="W38" s="6" t="str">
        <f t="shared" si="9"/>
        <v>00</v>
      </c>
      <c r="X38" s="6" t="str">
        <f t="shared" si="9"/>
        <v>00</v>
      </c>
      <c r="Y38">
        <f>(N38-N37)/(B38-B37)</f>
        <v>8.1</v>
      </c>
    </row>
    <row r="39" spans="2:25" x14ac:dyDescent="0.15">
      <c r="B39" s="8">
        <v>1.5</v>
      </c>
      <c r="C39">
        <f>B39*2^16</f>
        <v>98304</v>
      </c>
      <c r="D39" t="str">
        <f>DEC2HEX(C39,8)</f>
        <v>00018000</v>
      </c>
      <c r="E39" s="3" t="str">
        <f>RIGHT(LEFT(D39,LEN(D39)-0),2)</f>
        <v>00</v>
      </c>
      <c r="F39" s="4" t="str">
        <f>RIGHT(LEFT(D39,LEN(D39)-2),2)</f>
        <v>80</v>
      </c>
      <c r="G39" s="4" t="str">
        <f>RIGHT(LEFT(D39,LEN(D39)-4),2)</f>
        <v>01</v>
      </c>
      <c r="H39" s="4" t="str">
        <f>RIGHT(LEFT(D39,LEN(D39)-6),2)</f>
        <v>00</v>
      </c>
      <c r="I39" s="4" t="str">
        <f t="shared" si="8"/>
        <v>00</v>
      </c>
      <c r="J39" s="4" t="str">
        <f t="shared" si="8"/>
        <v>00</v>
      </c>
      <c r="K39" s="4" t="str">
        <f t="shared" si="8"/>
        <v>00</v>
      </c>
      <c r="L39" s="4" t="str">
        <f t="shared" si="8"/>
        <v>00</v>
      </c>
      <c r="N39" s="8">
        <v>25.5</v>
      </c>
      <c r="O39">
        <f>N39*2^16</f>
        <v>1671168</v>
      </c>
      <c r="P39" t="str">
        <f>DEC2HEX(O39,8)</f>
        <v>00198000</v>
      </c>
      <c r="Q39" s="5" t="str">
        <f>RIGHT(LEFT(P39,LEN(P39)-0),2)</f>
        <v>00</v>
      </c>
      <c r="R39" s="6" t="str">
        <f>RIGHT(LEFT(P39,LEN(P39)-2),2)</f>
        <v>80</v>
      </c>
      <c r="S39" s="6" t="str">
        <f>RIGHT(LEFT(P39,LEN(P39)-4),2)</f>
        <v>19</v>
      </c>
      <c r="T39" s="6" t="str">
        <f>RIGHT(LEFT(P39,LEN(P39)-6),2)</f>
        <v>00</v>
      </c>
      <c r="U39" s="6" t="str">
        <f t="shared" si="9"/>
        <v>00</v>
      </c>
      <c r="V39" s="6" t="str">
        <f t="shared" si="9"/>
        <v>00</v>
      </c>
      <c r="W39" s="6" t="str">
        <f t="shared" si="9"/>
        <v>00</v>
      </c>
      <c r="X39" s="6" t="str">
        <f t="shared" si="9"/>
        <v>00</v>
      </c>
      <c r="Y39">
        <f>(N39-N38)/(B39-B38)</f>
        <v>30.000000000000004</v>
      </c>
    </row>
    <row r="40" spans="2:25" x14ac:dyDescent="0.15">
      <c r="B40" s="9">
        <v>7</v>
      </c>
      <c r="C40">
        <f>B40*2^16</f>
        <v>458752</v>
      </c>
      <c r="D40" t="str">
        <f>DEC2HEX(C40,8)</f>
        <v>00070000</v>
      </c>
      <c r="E40" s="3" t="str">
        <f>RIGHT(LEFT(D40,LEN(D40)-0),2)</f>
        <v>00</v>
      </c>
      <c r="F40" s="4" t="str">
        <f>RIGHT(LEFT(D40,LEN(D40)-2),2)</f>
        <v>00</v>
      </c>
      <c r="G40" s="4" t="str">
        <f>RIGHT(LEFT(D40,LEN(D40)-4),2)</f>
        <v>07</v>
      </c>
      <c r="H40" s="4" t="str">
        <f>RIGHT(LEFT(D40,LEN(D40)-6),2)</f>
        <v>00</v>
      </c>
      <c r="I40" s="4" t="str">
        <f t="shared" si="8"/>
        <v>00</v>
      </c>
      <c r="J40" s="4" t="str">
        <f t="shared" si="8"/>
        <v>00</v>
      </c>
      <c r="K40" s="4" t="str">
        <f t="shared" si="8"/>
        <v>00</v>
      </c>
      <c r="L40" s="4" t="str">
        <f t="shared" si="8"/>
        <v>00</v>
      </c>
      <c r="N40" s="9">
        <v>685.5</v>
      </c>
      <c r="O40">
        <f>N40*2^16</f>
        <v>44924928</v>
      </c>
      <c r="P40" t="str">
        <f>DEC2HEX(O40,8)</f>
        <v>02AD8000</v>
      </c>
      <c r="Q40" s="5" t="str">
        <f>RIGHT(LEFT(P40,LEN(P40)-0),2)</f>
        <v>00</v>
      </c>
      <c r="R40" s="6" t="str">
        <f>RIGHT(LEFT(P40,LEN(P40)-2),2)</f>
        <v>80</v>
      </c>
      <c r="S40" s="6" t="str">
        <f>RIGHT(LEFT(P40,LEN(P40)-4),2)</f>
        <v>AD</v>
      </c>
      <c r="T40" s="6" t="str">
        <f>RIGHT(LEFT(P40,LEN(P40)-6),2)</f>
        <v>02</v>
      </c>
      <c r="U40" s="6" t="str">
        <f t="shared" si="9"/>
        <v>00</v>
      </c>
      <c r="V40" s="6" t="str">
        <f t="shared" si="9"/>
        <v>00</v>
      </c>
      <c r="W40" s="6" t="str">
        <f t="shared" si="9"/>
        <v>00</v>
      </c>
      <c r="X40" s="6" t="str">
        <f t="shared" si="9"/>
        <v>00</v>
      </c>
      <c r="Y40">
        <f>(N40-N39)/(B40-B39)</f>
        <v>120</v>
      </c>
    </row>
  </sheetData>
  <mergeCells count="15">
    <mergeCell ref="B2:X2"/>
    <mergeCell ref="B10:X10"/>
    <mergeCell ref="B18:X18"/>
    <mergeCell ref="B19:L19"/>
    <mergeCell ref="N19:X19"/>
    <mergeCell ref="B11:L11"/>
    <mergeCell ref="N11:X11"/>
    <mergeCell ref="B3:L3"/>
    <mergeCell ref="N3:X3"/>
    <mergeCell ref="B35:L35"/>
    <mergeCell ref="N35:X35"/>
    <mergeCell ref="B26:X26"/>
    <mergeCell ref="B27:L27"/>
    <mergeCell ref="N27:X27"/>
    <mergeCell ref="B34:X34"/>
  </mergeCells>
  <phoneticPr fontId="1"/>
  <pageMargins left="0.75" right="0.75" top="1" bottom="1" header="0.51200000000000001" footer="0.51200000000000001"/>
  <pageSetup paperSize="9" orientation="portrait" horizontalDpi="1200" verticalDpi="1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Y40"/>
  <sheetViews>
    <sheetView workbookViewId="0"/>
  </sheetViews>
  <sheetFormatPr defaultRowHeight="11.25" x14ac:dyDescent="0.15"/>
  <cols>
    <col min="1" max="1" width="3.83203125" customWidth="1"/>
    <col min="2" max="9" width="2.83203125" style="10" customWidth="1"/>
    <col min="10" max="10" width="9.33203125" style="2"/>
    <col min="13" max="13" width="3.83203125" customWidth="1"/>
    <col min="14" max="21" width="2.83203125" customWidth="1"/>
  </cols>
  <sheetData>
    <row r="2" spans="2:25" x14ac:dyDescent="0.15">
      <c r="B2" s="20" t="s">
        <v>36</v>
      </c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</row>
    <row r="3" spans="2:25" x14ac:dyDescent="0.15">
      <c r="B3" s="21" t="s">
        <v>20</v>
      </c>
      <c r="C3" s="21"/>
      <c r="D3" s="21"/>
      <c r="E3" s="21"/>
      <c r="F3" s="21"/>
      <c r="G3" s="21"/>
      <c r="H3" s="21"/>
      <c r="I3" s="21"/>
      <c r="J3" s="21"/>
      <c r="K3" s="21"/>
      <c r="L3" s="21"/>
      <c r="N3" s="22" t="s">
        <v>21</v>
      </c>
      <c r="O3" s="22"/>
      <c r="P3" s="22"/>
      <c r="Q3" s="22"/>
      <c r="R3" s="22"/>
      <c r="S3" s="22"/>
      <c r="T3" s="22"/>
      <c r="U3" s="22"/>
      <c r="V3" s="22"/>
      <c r="W3" s="22"/>
      <c r="X3" s="22"/>
      <c r="Y3" s="12" t="s">
        <v>47</v>
      </c>
    </row>
    <row r="4" spans="2:25" x14ac:dyDescent="0.15">
      <c r="B4" s="13" t="s">
        <v>13</v>
      </c>
      <c r="C4" s="13" t="s">
        <v>13</v>
      </c>
      <c r="D4" s="13" t="s">
        <v>13</v>
      </c>
      <c r="E4" s="13" t="s">
        <v>13</v>
      </c>
      <c r="F4" s="14" t="s">
        <v>7</v>
      </c>
      <c r="G4" s="14" t="s">
        <v>7</v>
      </c>
      <c r="H4" s="14" t="s">
        <v>7</v>
      </c>
      <c r="I4" s="14" t="s">
        <v>7</v>
      </c>
      <c r="J4" s="10" t="str">
        <f>TEXT(E4,"00")&amp;TEXT(D4,"00")&amp;TEXT(C4,"00")&amp;TEXT(B4,"00")</f>
        <v>00000000</v>
      </c>
      <c r="K4">
        <f>HEX2DEC(J4)</f>
        <v>0</v>
      </c>
      <c r="L4" s="11">
        <f>K4*2^-16</f>
        <v>0</v>
      </c>
      <c r="N4" s="15" t="s">
        <v>13</v>
      </c>
      <c r="O4" s="15" t="s">
        <v>13</v>
      </c>
      <c r="P4" s="15" t="s">
        <v>13</v>
      </c>
      <c r="Q4" s="15" t="s">
        <v>13</v>
      </c>
      <c r="R4" s="16" t="s">
        <v>7</v>
      </c>
      <c r="S4" s="16" t="s">
        <v>7</v>
      </c>
      <c r="T4" s="16" t="s">
        <v>7</v>
      </c>
      <c r="U4" s="16" t="s">
        <v>7</v>
      </c>
      <c r="V4" s="10" t="str">
        <f>TEXT(Q4,"00")&amp;TEXT(P4,"00")&amp;TEXT(O4,"00")&amp;TEXT(N4,"00")</f>
        <v>00000000</v>
      </c>
      <c r="W4">
        <f>HEX2DEC(V4)</f>
        <v>0</v>
      </c>
      <c r="X4" s="11">
        <f>W4*2^-16</f>
        <v>0</v>
      </c>
    </row>
    <row r="5" spans="2:25" x14ac:dyDescent="0.15">
      <c r="B5" s="13" t="s">
        <v>30</v>
      </c>
      <c r="C5" s="13" t="s">
        <v>37</v>
      </c>
      <c r="D5" s="13" t="s">
        <v>13</v>
      </c>
      <c r="E5" s="13" t="s">
        <v>13</v>
      </c>
      <c r="F5" s="14" t="s">
        <v>7</v>
      </c>
      <c r="G5" s="14" t="s">
        <v>7</v>
      </c>
      <c r="H5" s="14" t="s">
        <v>7</v>
      </c>
      <c r="I5" s="14" t="s">
        <v>7</v>
      </c>
      <c r="J5" s="10" t="str">
        <f>TEXT(E5,"00")&amp;TEXT(D5,"00")&amp;TEXT(C5,"00")&amp;TEXT(B5,"00")</f>
        <v>00006E15</v>
      </c>
      <c r="K5">
        <f>HEX2DEC(J5)</f>
        <v>28181</v>
      </c>
      <c r="L5" s="11">
        <f>K5*2^-16</f>
        <v>0.4300079345703125</v>
      </c>
      <c r="N5" s="15" t="s">
        <v>41</v>
      </c>
      <c r="O5" s="15" t="s">
        <v>42</v>
      </c>
      <c r="P5" s="15" t="s">
        <v>10</v>
      </c>
      <c r="Q5" s="15" t="s">
        <v>13</v>
      </c>
      <c r="R5" s="16" t="s">
        <v>7</v>
      </c>
      <c r="S5" s="16" t="s">
        <v>7</v>
      </c>
      <c r="T5" s="16" t="s">
        <v>7</v>
      </c>
      <c r="U5" s="16" t="s">
        <v>7</v>
      </c>
      <c r="V5" s="10" t="str">
        <f>TEXT(Q5,"00")&amp;TEXT(P5,"00")&amp;TEXT(O5,"00")&amp;TEXT(N5,"00")</f>
        <v>00015EB8</v>
      </c>
      <c r="W5">
        <f>HEX2DEC(V5)</f>
        <v>89784</v>
      </c>
      <c r="X5" s="11">
        <f>W5*2^-16</f>
        <v>1.3699951171875</v>
      </c>
      <c r="Y5">
        <f>(X5-X4)/(L5-L4)</f>
        <v>3.1859763670558179</v>
      </c>
    </row>
    <row r="6" spans="2:25" x14ac:dyDescent="0.15">
      <c r="B6" s="13" t="s">
        <v>13</v>
      </c>
      <c r="C6" s="13" t="s">
        <v>15</v>
      </c>
      <c r="D6" s="13" t="s">
        <v>16</v>
      </c>
      <c r="E6" s="13" t="s">
        <v>13</v>
      </c>
      <c r="F6" s="14" t="s">
        <v>7</v>
      </c>
      <c r="G6" s="14" t="s">
        <v>7</v>
      </c>
      <c r="H6" s="14" t="s">
        <v>7</v>
      </c>
      <c r="I6" s="14" t="s">
        <v>7</v>
      </c>
      <c r="J6" s="10" t="str">
        <f>TEXT(E6,"00")&amp;TEXT(D6,"00")&amp;TEXT(C6,"00")&amp;TEXT(B6,"00")</f>
        <v>00014000</v>
      </c>
      <c r="K6">
        <f>HEX2DEC(J6)</f>
        <v>81920</v>
      </c>
      <c r="L6" s="11">
        <f>K6*2^-16</f>
        <v>1.25</v>
      </c>
      <c r="N6" s="15" t="s">
        <v>24</v>
      </c>
      <c r="O6" s="15" t="s">
        <v>25</v>
      </c>
      <c r="P6" s="15" t="s">
        <v>12</v>
      </c>
      <c r="Q6" s="15" t="s">
        <v>13</v>
      </c>
      <c r="R6" s="16" t="s">
        <v>7</v>
      </c>
      <c r="S6" s="16" t="s">
        <v>7</v>
      </c>
      <c r="T6" s="16" t="s">
        <v>7</v>
      </c>
      <c r="U6" s="16" t="s">
        <v>7</v>
      </c>
      <c r="V6" s="10" t="str">
        <f>TEXT(Q6,"00")&amp;TEXT(P6,"00")&amp;TEXT(O6,"00")&amp;TEXT(N6,"00")</f>
        <v>00054CCD</v>
      </c>
      <c r="W6">
        <f>HEX2DEC(V6)</f>
        <v>347341</v>
      </c>
      <c r="X6" s="11">
        <f>W6*2^-16</f>
        <v>5.3000030517578125</v>
      </c>
      <c r="Y6">
        <f>(X6-X5)/(L6-L5)</f>
        <v>4.7927389791399166</v>
      </c>
    </row>
    <row r="7" spans="2:25" x14ac:dyDescent="0.15">
      <c r="B7" s="13" t="s">
        <v>38</v>
      </c>
      <c r="C7" s="13" t="s">
        <v>39</v>
      </c>
      <c r="D7" s="13" t="s">
        <v>40</v>
      </c>
      <c r="E7" s="13" t="s">
        <v>13</v>
      </c>
      <c r="F7" s="14" t="s">
        <v>7</v>
      </c>
      <c r="G7" s="14" t="s">
        <v>7</v>
      </c>
      <c r="H7" s="14" t="s">
        <v>7</v>
      </c>
      <c r="I7" s="14" t="s">
        <v>7</v>
      </c>
      <c r="J7" s="10" t="str">
        <f>TEXT(E7,"00")&amp;TEXT(D7,"00")&amp;TEXT(C7,"00")&amp;TEXT(B7,"00")</f>
        <v>0003DC29</v>
      </c>
      <c r="K7">
        <f>HEX2DEC(J7)</f>
        <v>252969</v>
      </c>
      <c r="L7" s="11">
        <f>K7*2^-16</f>
        <v>3.8600006103515625</v>
      </c>
      <c r="N7" s="15" t="s">
        <v>24</v>
      </c>
      <c r="O7" s="15" t="s">
        <v>25</v>
      </c>
      <c r="P7" s="15" t="s">
        <v>43</v>
      </c>
      <c r="Q7" s="15" t="s">
        <v>13</v>
      </c>
      <c r="R7" s="16" t="s">
        <v>7</v>
      </c>
      <c r="S7" s="16" t="s">
        <v>7</v>
      </c>
      <c r="T7" s="16" t="s">
        <v>7</v>
      </c>
      <c r="U7" s="16" t="s">
        <v>7</v>
      </c>
      <c r="V7" s="10" t="str">
        <f>TEXT(Q7,"00")&amp;TEXT(P7,"00")&amp;TEXT(O7,"00")&amp;TEXT(N7,"00")</f>
        <v>00184CCD</v>
      </c>
      <c r="W7">
        <f>HEX2DEC(V7)</f>
        <v>1592525</v>
      </c>
      <c r="X7" s="11">
        <f>W7*2^-16</f>
        <v>24.300003051757813</v>
      </c>
      <c r="Y7">
        <f>(X7-X6)/(L7-L6)</f>
        <v>7.2796917842255731</v>
      </c>
    </row>
    <row r="8" spans="2:25" x14ac:dyDescent="0.15">
      <c r="B8" s="13" t="s">
        <v>13</v>
      </c>
      <c r="C8" s="13" t="s">
        <v>13</v>
      </c>
      <c r="D8" s="13" t="s">
        <v>32</v>
      </c>
      <c r="E8" s="13" t="s">
        <v>13</v>
      </c>
      <c r="F8" s="14" t="s">
        <v>7</v>
      </c>
      <c r="G8" s="14" t="s">
        <v>7</v>
      </c>
      <c r="H8" s="14" t="s">
        <v>7</v>
      </c>
      <c r="I8" s="14" t="s">
        <v>7</v>
      </c>
      <c r="J8" s="10" t="str">
        <f>TEXT(E8,"00")&amp;TEXT(D8,"00")&amp;TEXT(C8,"00")&amp;TEXT(B8,"00")</f>
        <v>00280000</v>
      </c>
      <c r="K8">
        <f>HEX2DEC(J8)</f>
        <v>2621440</v>
      </c>
      <c r="L8" s="11">
        <f>K8*2^-16</f>
        <v>40</v>
      </c>
      <c r="N8" s="15" t="s">
        <v>7</v>
      </c>
      <c r="O8" s="15" t="s">
        <v>7</v>
      </c>
      <c r="P8" s="15" t="s">
        <v>28</v>
      </c>
      <c r="Q8" s="15" t="s">
        <v>11</v>
      </c>
      <c r="R8" s="16" t="s">
        <v>7</v>
      </c>
      <c r="S8" s="16" t="s">
        <v>7</v>
      </c>
      <c r="T8" s="16" t="s">
        <v>7</v>
      </c>
      <c r="U8" s="16" t="s">
        <v>7</v>
      </c>
      <c r="V8" s="10" t="str">
        <f>TEXT(Q8,"00")&amp;TEXT(P8,"00")&amp;TEXT(O8,"00")&amp;TEXT(N8,"00")</f>
        <v>02380000</v>
      </c>
      <c r="W8">
        <f>HEX2DEC(V8)</f>
        <v>37224448</v>
      </c>
      <c r="X8" s="11">
        <f>W8*2^-16</f>
        <v>568</v>
      </c>
      <c r="Y8">
        <f>(X8-X7)/(L8-L7)</f>
        <v>15.044272444121123</v>
      </c>
    </row>
    <row r="10" spans="2:25" x14ac:dyDescent="0.15">
      <c r="B10" s="20" t="s">
        <v>31</v>
      </c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</row>
    <row r="11" spans="2:25" x14ac:dyDescent="0.15">
      <c r="B11" s="21" t="s">
        <v>20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N11" s="22" t="s">
        <v>21</v>
      </c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12" t="s">
        <v>47</v>
      </c>
    </row>
    <row r="12" spans="2:25" x14ac:dyDescent="0.15">
      <c r="B12" s="13" t="s">
        <v>13</v>
      </c>
      <c r="C12" s="13" t="s">
        <v>13</v>
      </c>
      <c r="D12" s="13" t="s">
        <v>13</v>
      </c>
      <c r="E12" s="13" t="s">
        <v>13</v>
      </c>
      <c r="F12" s="14" t="s">
        <v>7</v>
      </c>
      <c r="G12" s="14" t="s">
        <v>7</v>
      </c>
      <c r="H12" s="14" t="s">
        <v>7</v>
      </c>
      <c r="I12" s="14" t="s">
        <v>7</v>
      </c>
      <c r="J12" s="10" t="str">
        <f>TEXT(E12,"00")&amp;TEXT(D12,"00")&amp;TEXT(C12,"00")&amp;TEXT(B12,"00")</f>
        <v>00000000</v>
      </c>
      <c r="K12">
        <f>HEX2DEC(J12)</f>
        <v>0</v>
      </c>
      <c r="L12" s="11">
        <f>K12*2^-16</f>
        <v>0</v>
      </c>
      <c r="N12" s="15" t="s">
        <v>13</v>
      </c>
      <c r="O12" s="15" t="s">
        <v>13</v>
      </c>
      <c r="P12" s="15" t="s">
        <v>13</v>
      </c>
      <c r="Q12" s="15" t="s">
        <v>13</v>
      </c>
      <c r="R12" s="16" t="s">
        <v>7</v>
      </c>
      <c r="S12" s="16" t="s">
        <v>7</v>
      </c>
      <c r="T12" s="16" t="s">
        <v>7</v>
      </c>
      <c r="U12" s="16" t="s">
        <v>7</v>
      </c>
      <c r="V12" s="10" t="str">
        <f>TEXT(Q12,"00")&amp;TEXT(P12,"00")&amp;TEXT(O12,"00")&amp;TEXT(N12,"00")</f>
        <v>00000000</v>
      </c>
      <c r="W12">
        <f>HEX2DEC(V12)</f>
        <v>0</v>
      </c>
      <c r="X12" s="11">
        <f>W12*2^-16</f>
        <v>0</v>
      </c>
    </row>
    <row r="13" spans="2:25" x14ac:dyDescent="0.15">
      <c r="B13" s="13" t="s">
        <v>13</v>
      </c>
      <c r="C13" s="13" t="s">
        <v>14</v>
      </c>
      <c r="D13" s="13" t="s">
        <v>13</v>
      </c>
      <c r="E13" s="13" t="s">
        <v>13</v>
      </c>
      <c r="F13" s="14" t="s">
        <v>7</v>
      </c>
      <c r="G13" s="14" t="s">
        <v>7</v>
      </c>
      <c r="H13" s="14" t="s">
        <v>7</v>
      </c>
      <c r="I13" s="14" t="s">
        <v>7</v>
      </c>
      <c r="J13" s="10" t="str">
        <f>TEXT(E13,"00")&amp;TEXT(D13,"00")&amp;TEXT(C13,"00")&amp;TEXT(B13,"00")</f>
        <v>0000A000</v>
      </c>
      <c r="K13">
        <f>HEX2DEC(J13)</f>
        <v>40960</v>
      </c>
      <c r="L13" s="11">
        <f>K13*2^-16</f>
        <v>0.625</v>
      </c>
      <c r="N13" s="15" t="s">
        <v>22</v>
      </c>
      <c r="O13" s="15" t="s">
        <v>23</v>
      </c>
      <c r="P13" s="15" t="s">
        <v>11</v>
      </c>
      <c r="Q13" s="15" t="s">
        <v>13</v>
      </c>
      <c r="R13" s="16" t="s">
        <v>7</v>
      </c>
      <c r="S13" s="16" t="s">
        <v>7</v>
      </c>
      <c r="T13" s="16" t="s">
        <v>7</v>
      </c>
      <c r="U13" s="16" t="s">
        <v>7</v>
      </c>
      <c r="V13" s="10" t="str">
        <f>TEXT(Q13,"00")&amp;TEXT(P13,"00")&amp;TEXT(O13,"00")&amp;TEXT(N13,"00")</f>
        <v>0002A666</v>
      </c>
      <c r="W13">
        <f>HEX2DEC(V13)</f>
        <v>173670</v>
      </c>
      <c r="X13" s="11">
        <f>W13*2^-16</f>
        <v>2.649993896484375</v>
      </c>
      <c r="Y13">
        <f>(X13-X12)/(L13-L12)</f>
        <v>4.239990234375</v>
      </c>
    </row>
    <row r="14" spans="2:25" x14ac:dyDescent="0.15">
      <c r="B14" s="13" t="s">
        <v>13</v>
      </c>
      <c r="C14" s="13" t="s">
        <v>15</v>
      </c>
      <c r="D14" s="13" t="s">
        <v>16</v>
      </c>
      <c r="E14" s="13" t="s">
        <v>13</v>
      </c>
      <c r="F14" s="14" t="s">
        <v>7</v>
      </c>
      <c r="G14" s="14" t="s">
        <v>7</v>
      </c>
      <c r="H14" s="14" t="s">
        <v>7</v>
      </c>
      <c r="I14" s="14" t="s">
        <v>7</v>
      </c>
      <c r="J14" s="10" t="str">
        <f>TEXT(E14,"00")&amp;TEXT(D14,"00")&amp;TEXT(C14,"00")&amp;TEXT(B14,"00")</f>
        <v>00014000</v>
      </c>
      <c r="K14">
        <f>HEX2DEC(J14)</f>
        <v>81920</v>
      </c>
      <c r="L14" s="11">
        <f>K14*2^-16</f>
        <v>1.25</v>
      </c>
      <c r="N14" s="15" t="s">
        <v>24</v>
      </c>
      <c r="O14" s="15" t="s">
        <v>25</v>
      </c>
      <c r="P14" s="15" t="s">
        <v>12</v>
      </c>
      <c r="Q14" s="15" t="s">
        <v>13</v>
      </c>
      <c r="R14" s="16" t="s">
        <v>7</v>
      </c>
      <c r="S14" s="16" t="s">
        <v>7</v>
      </c>
      <c r="T14" s="16" t="s">
        <v>7</v>
      </c>
      <c r="U14" s="16" t="s">
        <v>7</v>
      </c>
      <c r="V14" s="10" t="str">
        <f>TEXT(Q14,"00")&amp;TEXT(P14,"00")&amp;TEXT(O14,"00")&amp;TEXT(N14,"00")</f>
        <v>00054CCD</v>
      </c>
      <c r="W14">
        <f>HEX2DEC(V14)</f>
        <v>347341</v>
      </c>
      <c r="X14" s="11">
        <f>W14*2^-16</f>
        <v>5.3000030517578125</v>
      </c>
      <c r="Y14">
        <f>(X14-X13)/(L14-L13)</f>
        <v>4.2400146484374996</v>
      </c>
    </row>
    <row r="15" spans="2:25" x14ac:dyDescent="0.15">
      <c r="B15" s="13" t="s">
        <v>13</v>
      </c>
      <c r="C15" s="13" t="s">
        <v>17</v>
      </c>
      <c r="D15" s="13" t="s">
        <v>18</v>
      </c>
      <c r="E15" s="13" t="s">
        <v>13</v>
      </c>
      <c r="F15" s="14" t="s">
        <v>7</v>
      </c>
      <c r="G15" s="14" t="s">
        <v>7</v>
      </c>
      <c r="H15" s="14" t="s">
        <v>7</v>
      </c>
      <c r="I15" s="14" t="s">
        <v>7</v>
      </c>
      <c r="J15" s="10" t="str">
        <f>TEXT(E15,"00")&amp;TEXT(D15,"00")&amp;TEXT(C15,"00")&amp;TEXT(B15,"00")</f>
        <v>00028000</v>
      </c>
      <c r="K15">
        <f>HEX2DEC(J15)</f>
        <v>163840</v>
      </c>
      <c r="L15" s="11">
        <f>K15*2^-16</f>
        <v>2.5</v>
      </c>
      <c r="N15" s="15" t="s">
        <v>8</v>
      </c>
      <c r="O15" s="15" t="s">
        <v>26</v>
      </c>
      <c r="P15" s="15" t="s">
        <v>27</v>
      </c>
      <c r="Q15" s="15" t="s">
        <v>13</v>
      </c>
      <c r="R15" s="16" t="s">
        <v>7</v>
      </c>
      <c r="S15" s="16" t="s">
        <v>7</v>
      </c>
      <c r="T15" s="16" t="s">
        <v>7</v>
      </c>
      <c r="U15" s="16" t="s">
        <v>7</v>
      </c>
      <c r="V15" s="10" t="str">
        <f>TEXT(Q15,"00")&amp;TEXT(P15,"00")&amp;TEXT(O15,"00")&amp;TEXT(N15,"00")</f>
        <v>000A99A0</v>
      </c>
      <c r="W15">
        <f>HEX2DEC(V15)</f>
        <v>694688</v>
      </c>
      <c r="X15" s="11">
        <f>W15*2^-16</f>
        <v>10.60009765625</v>
      </c>
      <c r="Y15">
        <f>(X15-X14)/(L15-L14)</f>
        <v>4.2400756835937496</v>
      </c>
    </row>
    <row r="16" spans="2:25" x14ac:dyDescent="0.15">
      <c r="B16" s="13" t="s">
        <v>13</v>
      </c>
      <c r="C16" s="13" t="s">
        <v>13</v>
      </c>
      <c r="D16" s="13" t="s">
        <v>19</v>
      </c>
      <c r="E16" s="13" t="s">
        <v>13</v>
      </c>
      <c r="F16" s="14" t="s">
        <v>7</v>
      </c>
      <c r="G16" s="14" t="s">
        <v>7</v>
      </c>
      <c r="H16" s="14" t="s">
        <v>7</v>
      </c>
      <c r="I16" s="14" t="s">
        <v>7</v>
      </c>
      <c r="J16" s="10" t="str">
        <f>TEXT(E16,"00")&amp;TEXT(D16,"00")&amp;TEXT(C16,"00")&amp;TEXT(B16,"00")</f>
        <v>00050000</v>
      </c>
      <c r="K16">
        <f>HEX2DEC(J16)</f>
        <v>327680</v>
      </c>
      <c r="L16" s="11">
        <f>K16*2^-16</f>
        <v>5</v>
      </c>
      <c r="N16" s="15" t="s">
        <v>28</v>
      </c>
      <c r="O16" s="15" t="s">
        <v>29</v>
      </c>
      <c r="P16" s="15" t="s">
        <v>30</v>
      </c>
      <c r="Q16" s="15" t="s">
        <v>13</v>
      </c>
      <c r="R16" s="16" t="s">
        <v>7</v>
      </c>
      <c r="S16" s="16" t="s">
        <v>7</v>
      </c>
      <c r="T16" s="16" t="s">
        <v>7</v>
      </c>
      <c r="U16" s="16" t="s">
        <v>7</v>
      </c>
      <c r="V16" s="10" t="str">
        <f>TEXT(Q16,"00")&amp;TEXT(P16,"00")&amp;TEXT(O16,"00")&amp;TEXT(N16,"00")</f>
        <v>00153338</v>
      </c>
      <c r="W16">
        <f>HEX2DEC(V16)</f>
        <v>1389368</v>
      </c>
      <c r="X16" s="11">
        <f>W16*2^-16</f>
        <v>21.2000732421875</v>
      </c>
      <c r="Y16">
        <f>(X16-X15)/(L16-L15)</f>
        <v>4.239990234375</v>
      </c>
    </row>
    <row r="18" spans="2:25" x14ac:dyDescent="0.15">
      <c r="B18" s="20" t="s">
        <v>52</v>
      </c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</row>
    <row r="19" spans="2:25" x14ac:dyDescent="0.15">
      <c r="B19" s="21" t="s">
        <v>20</v>
      </c>
      <c r="C19" s="21"/>
      <c r="D19" s="21"/>
      <c r="E19" s="21"/>
      <c r="F19" s="21"/>
      <c r="G19" s="21"/>
      <c r="H19" s="21"/>
      <c r="I19" s="21"/>
      <c r="J19" s="21"/>
      <c r="K19" s="21"/>
      <c r="L19" s="21"/>
      <c r="N19" s="22" t="s">
        <v>21</v>
      </c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12" t="s">
        <v>47</v>
      </c>
    </row>
    <row r="20" spans="2:25" x14ac:dyDescent="0.15">
      <c r="B20" s="13" t="s">
        <v>13</v>
      </c>
      <c r="C20" s="13" t="s">
        <v>13</v>
      </c>
      <c r="D20" s="13" t="s">
        <v>13</v>
      </c>
      <c r="E20" s="13" t="s">
        <v>13</v>
      </c>
      <c r="F20" s="14" t="s">
        <v>7</v>
      </c>
      <c r="G20" s="14" t="s">
        <v>7</v>
      </c>
      <c r="H20" s="14" t="s">
        <v>7</v>
      </c>
      <c r="I20" s="14" t="s">
        <v>7</v>
      </c>
      <c r="J20" s="10" t="str">
        <f>TEXT(E20,"00")&amp;TEXT(D20,"00")&amp;TEXT(C20,"00")&amp;TEXT(B20,"00")</f>
        <v>00000000</v>
      </c>
      <c r="K20">
        <f>HEX2DEC(J20)</f>
        <v>0</v>
      </c>
      <c r="L20" s="11">
        <f>K20*2^-16</f>
        <v>0</v>
      </c>
      <c r="N20" s="15" t="s">
        <v>13</v>
      </c>
      <c r="O20" s="15" t="s">
        <v>13</v>
      </c>
      <c r="P20" s="15" t="s">
        <v>13</v>
      </c>
      <c r="Q20" s="15" t="s">
        <v>13</v>
      </c>
      <c r="R20" s="16" t="s">
        <v>7</v>
      </c>
      <c r="S20" s="16" t="s">
        <v>7</v>
      </c>
      <c r="T20" s="16" t="s">
        <v>7</v>
      </c>
      <c r="U20" s="16" t="s">
        <v>7</v>
      </c>
      <c r="V20" s="10" t="str">
        <f>TEXT(Q20,"00")&amp;TEXT(P20,"00")&amp;TEXT(O20,"00")&amp;TEXT(N20,"00")</f>
        <v>00000000</v>
      </c>
      <c r="W20">
        <f>HEX2DEC(V20)</f>
        <v>0</v>
      </c>
      <c r="X20" s="11">
        <f>W20*2^-16</f>
        <v>0</v>
      </c>
    </row>
    <row r="21" spans="2:25" x14ac:dyDescent="0.15">
      <c r="B21" s="13" t="s">
        <v>38</v>
      </c>
      <c r="C21" s="13" t="s">
        <v>44</v>
      </c>
      <c r="D21" s="13" t="s">
        <v>13</v>
      </c>
      <c r="E21" s="13" t="s">
        <v>13</v>
      </c>
      <c r="F21" s="14" t="s">
        <v>7</v>
      </c>
      <c r="G21" s="14" t="s">
        <v>7</v>
      </c>
      <c r="H21" s="14" t="s">
        <v>7</v>
      </c>
      <c r="I21" s="14" t="s">
        <v>7</v>
      </c>
      <c r="J21" s="10" t="str">
        <f>TEXT(E21,"00")&amp;TEXT(D21,"00")&amp;TEXT(C21,"00")&amp;TEXT(B21,"00")</f>
        <v>00005C29</v>
      </c>
      <c r="K21">
        <f>HEX2DEC(J21)</f>
        <v>23593</v>
      </c>
      <c r="L21" s="11">
        <f>K21*2^-16</f>
        <v>0.3600006103515625</v>
      </c>
      <c r="N21" s="15" t="s">
        <v>7</v>
      </c>
      <c r="O21" s="15" t="s">
        <v>7</v>
      </c>
      <c r="P21" s="15" t="s">
        <v>11</v>
      </c>
      <c r="Q21" s="15" t="s">
        <v>13</v>
      </c>
      <c r="R21" s="16" t="s">
        <v>7</v>
      </c>
      <c r="S21" s="16" t="s">
        <v>7</v>
      </c>
      <c r="T21" s="16" t="s">
        <v>7</v>
      </c>
      <c r="U21" s="16" t="s">
        <v>7</v>
      </c>
      <c r="V21" s="10" t="str">
        <f>TEXT(Q21,"00")&amp;TEXT(P21,"00")&amp;TEXT(O21,"00")&amp;TEXT(N21,"00")</f>
        <v>00020000</v>
      </c>
      <c r="W21">
        <f>HEX2DEC(V21)</f>
        <v>131072</v>
      </c>
      <c r="X21" s="11">
        <f>W21*2^-16</f>
        <v>2</v>
      </c>
      <c r="Y21">
        <f>(X21-X20)/(L21-L20)</f>
        <v>5.5555461365659307</v>
      </c>
    </row>
    <row r="22" spans="2:25" x14ac:dyDescent="0.15">
      <c r="B22" s="13" t="s">
        <v>13</v>
      </c>
      <c r="C22" s="13" t="s">
        <v>7</v>
      </c>
      <c r="D22" s="13" t="s">
        <v>16</v>
      </c>
      <c r="E22" s="13" t="s">
        <v>13</v>
      </c>
      <c r="F22" s="14" t="s">
        <v>7</v>
      </c>
      <c r="G22" s="14" t="s">
        <v>7</v>
      </c>
      <c r="H22" s="14" t="s">
        <v>7</v>
      </c>
      <c r="I22" s="14" t="s">
        <v>7</v>
      </c>
      <c r="J22" s="10" t="str">
        <f>TEXT(E22,"00")&amp;TEXT(D22,"00")&amp;TEXT(C22,"00")&amp;TEXT(B22,"00")</f>
        <v>00010000</v>
      </c>
      <c r="K22">
        <f>HEX2DEC(J22)</f>
        <v>65536</v>
      </c>
      <c r="L22" s="11">
        <f>K22*2^-16</f>
        <v>1</v>
      </c>
      <c r="N22" s="15" t="s">
        <v>7</v>
      </c>
      <c r="O22" s="15" t="s">
        <v>7</v>
      </c>
      <c r="P22" s="15" t="s">
        <v>45</v>
      </c>
      <c r="Q22" s="15" t="s">
        <v>13</v>
      </c>
      <c r="R22" s="16" t="s">
        <v>7</v>
      </c>
      <c r="S22" s="16" t="s">
        <v>7</v>
      </c>
      <c r="T22" s="16" t="s">
        <v>7</v>
      </c>
      <c r="U22" s="16" t="s">
        <v>7</v>
      </c>
      <c r="V22" s="10" t="str">
        <f>TEXT(Q22,"00")&amp;TEXT(P22,"00")&amp;TEXT(O22,"00")&amp;TEXT(N22,"00")</f>
        <v>00070000</v>
      </c>
      <c r="W22">
        <f>HEX2DEC(V22)</f>
        <v>458752</v>
      </c>
      <c r="X22" s="11">
        <f>W22*2^-16</f>
        <v>7</v>
      </c>
      <c r="Y22">
        <f>(X22-X21)/(L22-L21)</f>
        <v>7.8125074505877024</v>
      </c>
    </row>
    <row r="23" spans="2:25" x14ac:dyDescent="0.15">
      <c r="B23" s="13" t="s">
        <v>13</v>
      </c>
      <c r="C23" s="13" t="s">
        <v>17</v>
      </c>
      <c r="D23" s="13" t="s">
        <v>18</v>
      </c>
      <c r="E23" s="13" t="s">
        <v>13</v>
      </c>
      <c r="F23" s="14" t="s">
        <v>7</v>
      </c>
      <c r="G23" s="14" t="s">
        <v>7</v>
      </c>
      <c r="H23" s="14" t="s">
        <v>7</v>
      </c>
      <c r="I23" s="14" t="s">
        <v>7</v>
      </c>
      <c r="J23" s="10" t="str">
        <f>TEXT(E23,"00")&amp;TEXT(D23,"00")&amp;TEXT(C23,"00")&amp;TEXT(B23,"00")</f>
        <v>00028000</v>
      </c>
      <c r="K23">
        <f>HEX2DEC(J23)</f>
        <v>163840</v>
      </c>
      <c r="L23" s="11">
        <f>K23*2^-16</f>
        <v>2.5</v>
      </c>
      <c r="N23" s="15" t="s">
        <v>7</v>
      </c>
      <c r="O23" s="15" t="s">
        <v>7</v>
      </c>
      <c r="P23" s="15" t="s">
        <v>43</v>
      </c>
      <c r="Q23" s="15" t="s">
        <v>13</v>
      </c>
      <c r="R23" s="16" t="s">
        <v>7</v>
      </c>
      <c r="S23" s="16" t="s">
        <v>7</v>
      </c>
      <c r="T23" s="16" t="s">
        <v>7</v>
      </c>
      <c r="U23" s="16" t="s">
        <v>7</v>
      </c>
      <c r="V23" s="10" t="str">
        <f>TEXT(Q23,"00")&amp;TEXT(P23,"00")&amp;TEXT(O23,"00")&amp;TEXT(N23,"00")</f>
        <v>00180000</v>
      </c>
      <c r="W23">
        <f>HEX2DEC(V23)</f>
        <v>1572864</v>
      </c>
      <c r="X23" s="11">
        <f>W23*2^-16</f>
        <v>24</v>
      </c>
      <c r="Y23">
        <f>(X23-X22)/(L23-L22)</f>
        <v>11.333333333333334</v>
      </c>
    </row>
    <row r="24" spans="2:25" x14ac:dyDescent="0.15">
      <c r="B24" s="13" t="s">
        <v>13</v>
      </c>
      <c r="C24" s="13" t="s">
        <v>13</v>
      </c>
      <c r="D24" s="13" t="s">
        <v>32</v>
      </c>
      <c r="E24" s="13" t="s">
        <v>13</v>
      </c>
      <c r="F24" s="14" t="s">
        <v>7</v>
      </c>
      <c r="G24" s="14" t="s">
        <v>7</v>
      </c>
      <c r="H24" s="14" t="s">
        <v>7</v>
      </c>
      <c r="I24" s="14" t="s">
        <v>7</v>
      </c>
      <c r="J24" s="10" t="str">
        <f>TEXT(E24,"00")&amp;TEXT(D24,"00")&amp;TEXT(C24,"00")&amp;TEXT(B24,"00")</f>
        <v>00280000</v>
      </c>
      <c r="K24">
        <f>HEX2DEC(J24)</f>
        <v>2621440</v>
      </c>
      <c r="L24" s="11">
        <f>K24*2^-16</f>
        <v>40</v>
      </c>
      <c r="N24" s="15" t="s">
        <v>7</v>
      </c>
      <c r="O24" s="15" t="s">
        <v>7</v>
      </c>
      <c r="P24" s="15" t="s">
        <v>46</v>
      </c>
      <c r="Q24" s="15" t="s">
        <v>11</v>
      </c>
      <c r="R24" s="16" t="s">
        <v>7</v>
      </c>
      <c r="S24" s="16" t="s">
        <v>7</v>
      </c>
      <c r="T24" s="16" t="s">
        <v>7</v>
      </c>
      <c r="U24" s="16" t="s">
        <v>7</v>
      </c>
      <c r="V24" s="10" t="str">
        <f>TEXT(Q24,"00")&amp;TEXT(P24,"00")&amp;TEXT(O24,"00")&amp;TEXT(N24,"00")</f>
        <v>02BC0000</v>
      </c>
      <c r="W24">
        <f>HEX2DEC(V24)</f>
        <v>45875200</v>
      </c>
      <c r="X24" s="11">
        <f>W24*2^-16</f>
        <v>700</v>
      </c>
      <c r="Y24">
        <f>(X24-X23)/(L24-L23)</f>
        <v>18.026666666666667</v>
      </c>
    </row>
    <row r="26" spans="2:25" x14ac:dyDescent="0.15">
      <c r="B26" s="20" t="s">
        <v>53</v>
      </c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</row>
    <row r="27" spans="2:25" x14ac:dyDescent="0.15">
      <c r="B27" s="21" t="s">
        <v>20</v>
      </c>
      <c r="C27" s="21"/>
      <c r="D27" s="21"/>
      <c r="E27" s="21"/>
      <c r="F27" s="21"/>
      <c r="G27" s="21"/>
      <c r="H27" s="21"/>
      <c r="I27" s="21"/>
      <c r="J27" s="21"/>
      <c r="K27" s="21"/>
      <c r="L27" s="21"/>
      <c r="N27" s="22" t="s">
        <v>21</v>
      </c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12" t="s">
        <v>47</v>
      </c>
    </row>
    <row r="28" spans="2:25" x14ac:dyDescent="0.15">
      <c r="B28" s="13" t="s">
        <v>13</v>
      </c>
      <c r="C28" s="13" t="s">
        <v>13</v>
      </c>
      <c r="D28" s="13" t="s">
        <v>13</v>
      </c>
      <c r="E28" s="13" t="s">
        <v>13</v>
      </c>
      <c r="F28" s="14" t="s">
        <v>7</v>
      </c>
      <c r="G28" s="14" t="s">
        <v>7</v>
      </c>
      <c r="H28" s="14" t="s">
        <v>7</v>
      </c>
      <c r="I28" s="14" t="s">
        <v>7</v>
      </c>
      <c r="J28" s="10" t="str">
        <f>TEXT(E28,"00")&amp;TEXT(D28,"00")&amp;TEXT(C28,"00")&amp;TEXT(B28,"00")</f>
        <v>00000000</v>
      </c>
      <c r="K28">
        <f>HEX2DEC(J28)</f>
        <v>0</v>
      </c>
      <c r="L28" s="11">
        <f>K28*2^-16</f>
        <v>0</v>
      </c>
      <c r="N28" s="15" t="s">
        <v>13</v>
      </c>
      <c r="O28" s="15" t="s">
        <v>13</v>
      </c>
      <c r="P28" s="15" t="s">
        <v>13</v>
      </c>
      <c r="Q28" s="15" t="s">
        <v>13</v>
      </c>
      <c r="R28" s="16" t="s">
        <v>7</v>
      </c>
      <c r="S28" s="16" t="s">
        <v>7</v>
      </c>
      <c r="T28" s="16" t="s">
        <v>7</v>
      </c>
      <c r="U28" s="16" t="s">
        <v>7</v>
      </c>
      <c r="V28" s="10" t="str">
        <f>TEXT(Q28,"00")&amp;TEXT(P28,"00")&amp;TEXT(O28,"00")&amp;TEXT(N28,"00")</f>
        <v>00000000</v>
      </c>
      <c r="W28">
        <f>HEX2DEC(V28)</f>
        <v>0</v>
      </c>
      <c r="X28" s="11">
        <f>W28*2^-16</f>
        <v>0</v>
      </c>
    </row>
    <row r="29" spans="2:25" x14ac:dyDescent="0.15">
      <c r="B29" s="13" t="s">
        <v>13</v>
      </c>
      <c r="C29" s="13" t="s">
        <v>9</v>
      </c>
      <c r="D29" s="13" t="s">
        <v>13</v>
      </c>
      <c r="E29" s="13" t="s">
        <v>13</v>
      </c>
      <c r="F29" s="14" t="s">
        <v>7</v>
      </c>
      <c r="G29" s="14" t="s">
        <v>7</v>
      </c>
      <c r="H29" s="14" t="s">
        <v>7</v>
      </c>
      <c r="I29" s="14" t="s">
        <v>7</v>
      </c>
      <c r="J29" s="10" t="str">
        <f>TEXT(E29,"00")&amp;TEXT(D29,"00")&amp;TEXT(C29,"00")&amp;TEXT(B29,"00")</f>
        <v>00004000</v>
      </c>
      <c r="K29">
        <f>HEX2DEC(J29)</f>
        <v>16384</v>
      </c>
      <c r="L29" s="11">
        <f>K29*2^-16</f>
        <v>0.25</v>
      </c>
      <c r="N29" s="15" t="s">
        <v>33</v>
      </c>
      <c r="O29" s="15" t="s">
        <v>26</v>
      </c>
      <c r="P29" s="15" t="s">
        <v>10</v>
      </c>
      <c r="Q29" s="15" t="s">
        <v>13</v>
      </c>
      <c r="R29" s="16" t="s">
        <v>7</v>
      </c>
      <c r="S29" s="16" t="s">
        <v>7</v>
      </c>
      <c r="T29" s="16" t="s">
        <v>7</v>
      </c>
      <c r="U29" s="16" t="s">
        <v>7</v>
      </c>
      <c r="V29" s="10" t="str">
        <f>TEXT(Q29,"00")&amp;TEXT(P29,"00")&amp;TEXT(O29,"00")&amp;TEXT(N29,"00")</f>
        <v>0001999A</v>
      </c>
      <c r="W29">
        <f>HEX2DEC(V29)</f>
        <v>104858</v>
      </c>
      <c r="X29" s="11">
        <f>W29*2^-16</f>
        <v>1.600006103515625</v>
      </c>
      <c r="Y29">
        <f>(X29-X28)/(L29-L28)</f>
        <v>6.4000244140625</v>
      </c>
    </row>
    <row r="30" spans="2:25" x14ac:dyDescent="0.15">
      <c r="B30" s="13" t="s">
        <v>13</v>
      </c>
      <c r="C30" s="13" t="s">
        <v>7</v>
      </c>
      <c r="D30" s="13" t="s">
        <v>16</v>
      </c>
      <c r="E30" s="13" t="s">
        <v>13</v>
      </c>
      <c r="F30" s="14" t="s">
        <v>7</v>
      </c>
      <c r="G30" s="14" t="s">
        <v>7</v>
      </c>
      <c r="H30" s="14" t="s">
        <v>7</v>
      </c>
      <c r="I30" s="14" t="s">
        <v>7</v>
      </c>
      <c r="J30" s="10" t="str">
        <f>TEXT(E30,"00")&amp;TEXT(D30,"00")&amp;TEXT(C30,"00")&amp;TEXT(B30,"00")</f>
        <v>00010000</v>
      </c>
      <c r="K30">
        <f>HEX2DEC(J30)</f>
        <v>65536</v>
      </c>
      <c r="L30" s="11">
        <f>K30*2^-16</f>
        <v>1</v>
      </c>
      <c r="N30" s="15" t="s">
        <v>7</v>
      </c>
      <c r="O30" s="15" t="s">
        <v>7</v>
      </c>
      <c r="P30" s="15" t="s">
        <v>34</v>
      </c>
      <c r="Q30" s="15" t="s">
        <v>13</v>
      </c>
      <c r="R30" s="16" t="s">
        <v>7</v>
      </c>
      <c r="S30" s="16" t="s">
        <v>7</v>
      </c>
      <c r="T30" s="16" t="s">
        <v>7</v>
      </c>
      <c r="U30" s="16" t="s">
        <v>7</v>
      </c>
      <c r="V30" s="10" t="str">
        <f>TEXT(Q30,"00")&amp;TEXT(P30,"00")&amp;TEXT(O30,"00")&amp;TEXT(N30,"00")</f>
        <v>000C0000</v>
      </c>
      <c r="W30">
        <f>HEX2DEC(V30)</f>
        <v>786432</v>
      </c>
      <c r="X30" s="11">
        <f>W30*2^-16</f>
        <v>12</v>
      </c>
      <c r="Y30">
        <f>(X30-X29)/(L30-L29)</f>
        <v>13.866658528645834</v>
      </c>
    </row>
    <row r="31" spans="2:25" x14ac:dyDescent="0.15">
      <c r="B31" s="13" t="s">
        <v>13</v>
      </c>
      <c r="C31" s="13" t="s">
        <v>17</v>
      </c>
      <c r="D31" s="13" t="s">
        <v>18</v>
      </c>
      <c r="E31" s="13" t="s">
        <v>13</v>
      </c>
      <c r="F31" s="14" t="s">
        <v>7</v>
      </c>
      <c r="G31" s="14" t="s">
        <v>7</v>
      </c>
      <c r="H31" s="14" t="s">
        <v>7</v>
      </c>
      <c r="I31" s="14" t="s">
        <v>7</v>
      </c>
      <c r="J31" s="10" t="str">
        <f>TEXT(E31,"00")&amp;TEXT(D31,"00")&amp;TEXT(C31,"00")&amp;TEXT(B31,"00")</f>
        <v>00028000</v>
      </c>
      <c r="K31">
        <f>HEX2DEC(J31)</f>
        <v>163840</v>
      </c>
      <c r="L31" s="11">
        <f>K31*2^-16</f>
        <v>2.5</v>
      </c>
      <c r="N31" s="15" t="s">
        <v>7</v>
      </c>
      <c r="O31" s="15" t="s">
        <v>7</v>
      </c>
      <c r="P31" s="15" t="s">
        <v>32</v>
      </c>
      <c r="Q31" s="15" t="s">
        <v>13</v>
      </c>
      <c r="R31" s="16" t="s">
        <v>7</v>
      </c>
      <c r="S31" s="16" t="s">
        <v>7</v>
      </c>
      <c r="T31" s="16" t="s">
        <v>7</v>
      </c>
      <c r="U31" s="16" t="s">
        <v>7</v>
      </c>
      <c r="V31" s="10" t="str">
        <f>TEXT(Q31,"00")&amp;TEXT(P31,"00")&amp;TEXT(O31,"00")&amp;TEXT(N31,"00")</f>
        <v>00280000</v>
      </c>
      <c r="W31">
        <f>HEX2DEC(V31)</f>
        <v>2621440</v>
      </c>
      <c r="X31" s="11">
        <f>W31*2^-16</f>
        <v>40</v>
      </c>
      <c r="Y31">
        <f>(X31-X30)/(L31-L30)</f>
        <v>18.666666666666668</v>
      </c>
    </row>
    <row r="32" spans="2:25" x14ac:dyDescent="0.15">
      <c r="B32" s="13" t="s">
        <v>13</v>
      </c>
      <c r="C32" s="13" t="s">
        <v>13</v>
      </c>
      <c r="D32" s="13" t="s">
        <v>32</v>
      </c>
      <c r="E32" s="13" t="s">
        <v>13</v>
      </c>
      <c r="F32" s="14" t="s">
        <v>7</v>
      </c>
      <c r="G32" s="14" t="s">
        <v>7</v>
      </c>
      <c r="H32" s="14" t="s">
        <v>7</v>
      </c>
      <c r="I32" s="14" t="s">
        <v>7</v>
      </c>
      <c r="J32" s="10" t="str">
        <f>TEXT(E32,"00")&amp;TEXT(D32,"00")&amp;TEXT(C32,"00")&amp;TEXT(B32,"00")</f>
        <v>00280000</v>
      </c>
      <c r="K32">
        <f>HEX2DEC(J32)</f>
        <v>2621440</v>
      </c>
      <c r="L32" s="11">
        <f>K32*2^-16</f>
        <v>40</v>
      </c>
      <c r="N32" s="15" t="s">
        <v>7</v>
      </c>
      <c r="O32" s="15" t="s">
        <v>7</v>
      </c>
      <c r="P32" s="15" t="s">
        <v>35</v>
      </c>
      <c r="Q32" s="15" t="s">
        <v>12</v>
      </c>
      <c r="R32" s="16" t="s">
        <v>7</v>
      </c>
      <c r="S32" s="16" t="s">
        <v>7</v>
      </c>
      <c r="T32" s="16" t="s">
        <v>7</v>
      </c>
      <c r="U32" s="16" t="s">
        <v>7</v>
      </c>
      <c r="V32" s="10" t="str">
        <f>TEXT(Q32,"00")&amp;TEXT(P32,"00")&amp;TEXT(O32,"00")&amp;TEXT(N32,"00")</f>
        <v>05140000</v>
      </c>
      <c r="W32">
        <f>HEX2DEC(V32)</f>
        <v>85196800</v>
      </c>
      <c r="X32" s="11">
        <f>W32*2^-16</f>
        <v>1300</v>
      </c>
      <c r="Y32">
        <f>(X32-X31)/(L32-L31)</f>
        <v>33.6</v>
      </c>
    </row>
    <row r="34" spans="2:10" x14ac:dyDescent="0.15">
      <c r="B34"/>
      <c r="C34"/>
      <c r="D34"/>
      <c r="E34"/>
      <c r="F34"/>
      <c r="G34"/>
      <c r="H34"/>
      <c r="I34"/>
      <c r="J34"/>
    </row>
    <row r="35" spans="2:10" x14ac:dyDescent="0.15">
      <c r="B35"/>
      <c r="C35"/>
      <c r="D35"/>
      <c r="E35"/>
      <c r="F35"/>
      <c r="G35"/>
      <c r="H35"/>
      <c r="I35"/>
      <c r="J35"/>
    </row>
    <row r="36" spans="2:10" x14ac:dyDescent="0.15">
      <c r="B36"/>
      <c r="C36"/>
      <c r="D36"/>
      <c r="E36"/>
      <c r="F36"/>
      <c r="G36"/>
      <c r="H36"/>
      <c r="I36"/>
      <c r="J36"/>
    </row>
    <row r="37" spans="2:10" x14ac:dyDescent="0.15">
      <c r="B37"/>
      <c r="C37"/>
      <c r="D37"/>
      <c r="E37"/>
      <c r="F37"/>
      <c r="G37"/>
      <c r="H37"/>
      <c r="I37"/>
      <c r="J37"/>
    </row>
    <row r="38" spans="2:10" x14ac:dyDescent="0.15">
      <c r="B38"/>
      <c r="C38"/>
      <c r="D38"/>
      <c r="E38"/>
      <c r="F38"/>
      <c r="G38"/>
      <c r="H38"/>
      <c r="I38"/>
      <c r="J38"/>
    </row>
    <row r="39" spans="2:10" x14ac:dyDescent="0.15">
      <c r="B39"/>
      <c r="C39"/>
      <c r="D39"/>
      <c r="E39"/>
      <c r="F39"/>
      <c r="G39"/>
      <c r="H39"/>
      <c r="I39"/>
      <c r="J39"/>
    </row>
    <row r="40" spans="2:10" x14ac:dyDescent="0.15">
      <c r="B40"/>
      <c r="C40"/>
      <c r="D40"/>
      <c r="E40"/>
      <c r="F40"/>
      <c r="G40"/>
      <c r="H40"/>
      <c r="I40"/>
      <c r="J40"/>
    </row>
  </sheetData>
  <mergeCells count="12">
    <mergeCell ref="B3:L3"/>
    <mergeCell ref="N3:X3"/>
    <mergeCell ref="B2:X2"/>
    <mergeCell ref="B10:X10"/>
    <mergeCell ref="B26:X26"/>
    <mergeCell ref="B27:L27"/>
    <mergeCell ref="N27:X27"/>
    <mergeCell ref="B11:L11"/>
    <mergeCell ref="N11:X11"/>
    <mergeCell ref="B18:X18"/>
    <mergeCell ref="B19:L19"/>
    <mergeCell ref="N19:X19"/>
  </mergeCells>
  <phoneticPr fontId="1"/>
  <pageMargins left="0.75" right="0.75" top="1" bottom="1" header="0.51200000000000001" footer="0.51200000000000001"/>
  <pageSetup paperSize="9" orientation="portrait" horizontalDpi="1200" verticalDpi="1200" r:id="rId1"/>
  <headerFooter alignWithMargins="0"/>
  <ignoredErrors>
    <ignoredError sqref="B4 B8 O4 D4:D6 N4 P4 C8 C4 B6 C6 E4:I8 R4:U8 Q4:Q7" numberStoredAsText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生成</vt:lpstr>
      <vt:lpstr>解読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1900-12-31T15:00:00Z</dcterms:created>
  <dcterms:modified xsi:type="dcterms:W3CDTF">2018-10-16T00:15:08Z</dcterms:modified>
</cp:coreProperties>
</file>