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oogle Drive\Librerías definitivas xc8\Periféricos externos\EXTERNAL_EEPROM\"/>
    </mc:Choice>
  </mc:AlternateContent>
  <xr:revisionPtr revIDLastSave="0" documentId="13_ncr:1_{CC13E968-BFC7-423B-BE19-1223E7A6EACB}" xr6:coauthVersionLast="41" xr6:coauthVersionMax="41" xr10:uidLastSave="{00000000-0000-0000-0000-000000000000}"/>
  <bookViews>
    <workbookView xWindow="-120" yWindow="-120" windowWidth="20730" windowHeight="11160" xr2:uid="{05BA7CEC-C233-41E1-8984-63C9D9BAABB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D11" i="2" s="1"/>
  <c r="G11" i="2" s="1"/>
  <c r="H11" i="2" s="1"/>
  <c r="I11" i="2" s="1"/>
  <c r="J11" i="2" s="1"/>
  <c r="K11" i="2" s="1"/>
  <c r="L11" i="2" s="1"/>
  <c r="E6" i="1"/>
  <c r="A12" i="2"/>
  <c r="A13" i="2" s="1"/>
  <c r="B13" i="2" s="1"/>
  <c r="C11" i="2"/>
  <c r="B12" i="2" l="1"/>
  <c r="E11" i="2"/>
  <c r="F11" i="2"/>
  <c r="F13" i="2"/>
  <c r="A14" i="2"/>
  <c r="B14" i="2" s="1"/>
  <c r="E12" i="2"/>
  <c r="F5" i="2"/>
  <c r="E5" i="2"/>
  <c r="D5" i="2"/>
  <c r="G5" i="2" s="1"/>
  <c r="H5" i="2" s="1"/>
  <c r="I5" i="2" s="1"/>
  <c r="J5" i="2" s="1"/>
  <c r="K5" i="2" s="1"/>
  <c r="L5" i="2" s="1"/>
  <c r="C5" i="2"/>
  <c r="G10" i="1"/>
  <c r="G9" i="1"/>
  <c r="G8" i="1"/>
  <c r="G7" i="1"/>
  <c r="G6" i="1"/>
  <c r="G5" i="1"/>
  <c r="G4" i="1"/>
  <c r="G3" i="1"/>
  <c r="G2" i="1"/>
  <c r="L10" i="1"/>
  <c r="M10" i="1" s="1"/>
  <c r="E10" i="1"/>
  <c r="H10" i="1" s="1"/>
  <c r="H9" i="1"/>
  <c r="H8" i="1"/>
  <c r="H7" i="1"/>
  <c r="H6" i="1"/>
  <c r="H5" i="1"/>
  <c r="H4" i="1"/>
  <c r="H3" i="1"/>
  <c r="H2" i="1"/>
  <c r="L9" i="1"/>
  <c r="M9" i="1" s="1"/>
  <c r="E9" i="1"/>
  <c r="F9" i="1" s="1"/>
  <c r="F12" i="2" l="1"/>
  <c r="D12" i="2"/>
  <c r="G12" i="2" s="1"/>
  <c r="H12" i="2" s="1"/>
  <c r="I12" i="2" s="1"/>
  <c r="J12" i="2" s="1"/>
  <c r="K12" i="2" s="1"/>
  <c r="L12" i="2" s="1"/>
  <c r="C12" i="2"/>
  <c r="F14" i="2"/>
  <c r="E14" i="2"/>
  <c r="C14" i="2"/>
  <c r="D14" i="2"/>
  <c r="G14" i="2" s="1"/>
  <c r="H14" i="2" s="1"/>
  <c r="I14" i="2" s="1"/>
  <c r="J14" i="2" s="1"/>
  <c r="K14" i="2" s="1"/>
  <c r="L14" i="2" s="1"/>
  <c r="C13" i="2"/>
  <c r="D13" i="2"/>
  <c r="G13" i="2" s="1"/>
  <c r="H13" i="2" s="1"/>
  <c r="I13" i="2" s="1"/>
  <c r="J13" i="2" s="1"/>
  <c r="K13" i="2" s="1"/>
  <c r="L13" i="2" s="1"/>
  <c r="E13" i="2"/>
  <c r="F10" i="1"/>
  <c r="L8" i="1"/>
  <c r="M8" i="1" s="1"/>
  <c r="E8" i="1"/>
  <c r="F8" i="1"/>
  <c r="M2" i="1"/>
  <c r="L2" i="1"/>
  <c r="E2" i="1"/>
  <c r="L3" i="1"/>
  <c r="M3" i="1" s="1"/>
  <c r="E3" i="1"/>
  <c r="L7" i="1"/>
  <c r="M7" i="1" s="1"/>
  <c r="E7" i="1"/>
  <c r="L6" i="1"/>
  <c r="M6" i="1" s="1"/>
  <c r="F6" i="1"/>
  <c r="L5" i="1"/>
  <c r="M5" i="1" s="1"/>
  <c r="E5" i="1"/>
  <c r="F5" i="1" s="1"/>
  <c r="E4" i="1"/>
  <c r="F4" i="1" s="1"/>
  <c r="L4" i="1"/>
  <c r="M4" i="1" s="1"/>
  <c r="F2" i="1" l="1"/>
  <c r="F3" i="1"/>
  <c r="F7" i="1"/>
</calcChain>
</file>

<file path=xl/sharedStrings.xml><?xml version="1.0" encoding="utf-8"?>
<sst xmlns="http://schemas.openxmlformats.org/spreadsheetml/2006/main" count="72" uniqueCount="55">
  <si>
    <t>Modelo</t>
  </si>
  <si>
    <t>Tamaño de registro [bits]</t>
  </si>
  <si>
    <t>Interfaz</t>
  </si>
  <si>
    <t>I2C</t>
  </si>
  <si>
    <t>Dispositivos simultáneos en bus</t>
  </si>
  <si>
    <t>Direccionamiento (byte de control)</t>
  </si>
  <si>
    <t>10100000</t>
  </si>
  <si>
    <t>Byte escritura (RW = 0)</t>
  </si>
  <si>
    <t>Byte lectura (RW = 1)</t>
  </si>
  <si>
    <t># de bytes de direccionamiento</t>
  </si>
  <si>
    <t>Tamaño de página [bytes]</t>
  </si>
  <si>
    <t>Memoria [kibits]</t>
  </si>
  <si>
    <t>Ciclo de escritura máximo [ms]</t>
  </si>
  <si>
    <t>24(AA/LC/FC)256</t>
  </si>
  <si>
    <t>24(AA/LC/FC)512</t>
  </si>
  <si>
    <t>24(AA/LC/FC)1025</t>
  </si>
  <si>
    <t xml:space="preserve">Bit 3 de direccionamiento controla acceso a bloques de 512 [kibits] </t>
  </si>
  <si>
    <t>Notas</t>
  </si>
  <si>
    <t>24(AA/LC/FC)1026</t>
  </si>
  <si>
    <t xml:space="preserve">Bit 1 de direccionamiento controla acceso a bloques de 512 [kibits] </t>
  </si>
  <si>
    <t>Fabricante</t>
  </si>
  <si>
    <t>Microchip</t>
  </si>
  <si>
    <t>24(AA/LC/FC)128</t>
  </si>
  <si>
    <t>24(AA/LC/FC)64</t>
  </si>
  <si>
    <t>AT24CM02</t>
  </si>
  <si>
    <t>ATMEL</t>
  </si>
  <si>
    <t>Bit 1 de direccionamiento es bit A16 global, mientras el 2 es el bit A17</t>
  </si>
  <si>
    <t>Cantidad de registros por memoria</t>
  </si>
  <si>
    <t>AT24C32</t>
  </si>
  <si>
    <t>AT24C64</t>
  </si>
  <si>
    <t>Última dirección (una memoria)</t>
  </si>
  <si>
    <t>Última dirección (máximo de memorias)</t>
  </si>
  <si>
    <t>24LC1025</t>
  </si>
  <si>
    <t>Address (DEC)</t>
  </si>
  <si>
    <t>Address (HEX)</t>
  </si>
  <si>
    <t>FF0000</t>
  </si>
  <si>
    <t>00FF00</t>
  </si>
  <si>
    <t>0000FF</t>
  </si>
  <si>
    <t>addr_U</t>
  </si>
  <si>
    <t>addr_H</t>
  </si>
  <si>
    <t>addr_L</t>
  </si>
  <si>
    <t>addr_U &amp; 0x01</t>
  </si>
  <si>
    <t>a</t>
  </si>
  <si>
    <t>b</t>
  </si>
  <si>
    <t>(a &lt;&lt; 3)</t>
  </si>
  <si>
    <t>0xA0 | b</t>
  </si>
  <si>
    <t>c</t>
  </si>
  <si>
    <t>c|(addr_U &amp; 0x06)</t>
  </si>
  <si>
    <t>d</t>
  </si>
  <si>
    <t>Byte de control (bin)</t>
  </si>
  <si>
    <t>Byte de control (hex)</t>
  </si>
  <si>
    <t>Máscaras--&gt;</t>
  </si>
  <si>
    <t>Bytes de dirección</t>
  </si>
  <si>
    <t>Memorias en bus</t>
  </si>
  <si>
    <t>Capacidad de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</si>
</sst>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8F9F-A697-4C77-9919-142850C8B02F}">
  <sheetPr codeName="Hoja1"/>
  <dimension ref="A1:P10"/>
  <sheetViews>
    <sheetView tabSelected="1" workbookViewId="0">
      <selection activeCell="D14" sqref="D14:K19"/>
    </sheetView>
  </sheetViews>
  <sheetFormatPr baseColWidth="10" defaultRowHeight="12.75" x14ac:dyDescent="0.25"/>
  <cols>
    <col min="1" max="2" width="16.140625" style="2" customWidth="1"/>
    <col min="3" max="3" width="8.7109375" style="2" bestFit="1" customWidth="1"/>
    <col min="4" max="4" width="14.42578125" style="2" customWidth="1"/>
    <col min="5" max="5" width="12.140625" style="2" bestFit="1" customWidth="1"/>
    <col min="6" max="6" width="15.5703125" style="2" bestFit="1" customWidth="1"/>
    <col min="7" max="7" width="11.5703125" style="2" customWidth="1"/>
    <col min="8" max="8" width="16.5703125" style="2" bestFit="1" customWidth="1"/>
    <col min="9" max="9" width="7.7109375" style="2" bestFit="1" customWidth="1"/>
    <col min="10" max="10" width="19.140625" style="2" customWidth="1"/>
    <col min="11" max="11" width="16.7109375" style="2" bestFit="1" customWidth="1"/>
    <col min="12" max="12" width="13.140625" style="2" bestFit="1" customWidth="1"/>
    <col min="13" max="13" width="11.5703125" style="2" bestFit="1" customWidth="1"/>
    <col min="14" max="14" width="14.140625" style="2" customWidth="1"/>
    <col min="15" max="15" width="17.140625" style="2" customWidth="1"/>
    <col min="16" max="16" width="27.85546875" style="2" bestFit="1" customWidth="1"/>
    <col min="17" max="16384" width="11.42578125" style="2"/>
  </cols>
  <sheetData>
    <row r="1" spans="1:16" ht="51" x14ac:dyDescent="0.25">
      <c r="A1" s="1" t="s">
        <v>0</v>
      </c>
      <c r="B1" s="1" t="s">
        <v>20</v>
      </c>
      <c r="C1" s="1" t="s">
        <v>11</v>
      </c>
      <c r="D1" s="1" t="s">
        <v>1</v>
      </c>
      <c r="E1" s="1" t="s">
        <v>27</v>
      </c>
      <c r="F1" s="1" t="s">
        <v>30</v>
      </c>
      <c r="G1" s="1" t="s">
        <v>31</v>
      </c>
      <c r="H1" s="1" t="s">
        <v>9</v>
      </c>
      <c r="I1" s="1" t="s">
        <v>2</v>
      </c>
      <c r="J1" s="1" t="s">
        <v>4</v>
      </c>
      <c r="K1" s="1" t="s">
        <v>5</v>
      </c>
      <c r="L1" s="1" t="s">
        <v>7</v>
      </c>
      <c r="M1" s="1" t="s">
        <v>8</v>
      </c>
      <c r="N1" s="1" t="s">
        <v>10</v>
      </c>
      <c r="O1" s="1" t="s">
        <v>12</v>
      </c>
      <c r="P1" s="1" t="s">
        <v>17</v>
      </c>
    </row>
    <row r="2" spans="1:16" x14ac:dyDescent="0.25">
      <c r="A2" s="3" t="s">
        <v>23</v>
      </c>
      <c r="B2" s="3" t="s">
        <v>21</v>
      </c>
      <c r="C2" s="3">
        <v>64</v>
      </c>
      <c r="D2" s="3">
        <v>8</v>
      </c>
      <c r="E2" s="3">
        <f t="shared" ref="E2:E9" si="0">(C2*1024)/D2</f>
        <v>8192</v>
      </c>
      <c r="F2" s="3" t="str">
        <f t="shared" ref="F2:F10" si="1">DEC2HEX(E2-1,5)</f>
        <v>01FFF</v>
      </c>
      <c r="G2" s="3" t="str">
        <f t="shared" ref="G2:G10" si="2">DEC2HEX((E2*J2)-1,6)</f>
        <v>00FFFF</v>
      </c>
      <c r="H2" s="3">
        <f>IF(E2&lt;=256,1,IF(E2&lt;=65536,2,IF(E2&lt;=16277216,"2+bits de control","N/A")))</f>
        <v>2</v>
      </c>
      <c r="I2" s="3" t="s">
        <v>3</v>
      </c>
      <c r="J2" s="3">
        <v>8</v>
      </c>
      <c r="K2" s="4" t="s">
        <v>6</v>
      </c>
      <c r="L2" s="3" t="str">
        <f t="shared" ref="L2:L10" si="3">BIN2HEX(K2,2)</f>
        <v>A0</v>
      </c>
      <c r="M2" s="3" t="str">
        <f t="shared" ref="M2:M10" si="4">DEC2HEX(HEX2DEC(L2)+1,2)</f>
        <v>A1</v>
      </c>
      <c r="N2" s="3">
        <v>32</v>
      </c>
      <c r="O2" s="3">
        <v>5</v>
      </c>
      <c r="P2" s="3"/>
    </row>
    <row r="3" spans="1:16" x14ac:dyDescent="0.25">
      <c r="A3" s="3" t="s">
        <v>22</v>
      </c>
      <c r="B3" s="3" t="s">
        <v>21</v>
      </c>
      <c r="C3" s="3">
        <v>128</v>
      </c>
      <c r="D3" s="3">
        <v>8</v>
      </c>
      <c r="E3" s="3">
        <f t="shared" si="0"/>
        <v>16384</v>
      </c>
      <c r="F3" s="3" t="str">
        <f t="shared" si="1"/>
        <v>03FFF</v>
      </c>
      <c r="G3" s="3" t="str">
        <f t="shared" si="2"/>
        <v>01FFFF</v>
      </c>
      <c r="H3" s="3">
        <f t="shared" ref="H3:H9" si="5">IF(E3&lt;=256,1,IF(E3&lt;=65536,2,IF(E3&lt;=16277216,"2+bits de control","N/A")))</f>
        <v>2</v>
      </c>
      <c r="I3" s="3" t="s">
        <v>3</v>
      </c>
      <c r="J3" s="3">
        <v>8</v>
      </c>
      <c r="K3" s="4" t="s">
        <v>6</v>
      </c>
      <c r="L3" s="3" t="str">
        <f t="shared" si="3"/>
        <v>A0</v>
      </c>
      <c r="M3" s="3" t="str">
        <f t="shared" si="4"/>
        <v>A1</v>
      </c>
      <c r="N3" s="3">
        <v>64</v>
      </c>
      <c r="O3" s="3">
        <v>5</v>
      </c>
      <c r="P3" s="3"/>
    </row>
    <row r="4" spans="1:16" x14ac:dyDescent="0.25">
      <c r="A4" s="3" t="s">
        <v>13</v>
      </c>
      <c r="B4" s="3" t="s">
        <v>21</v>
      </c>
      <c r="C4" s="3">
        <v>256</v>
      </c>
      <c r="D4" s="3">
        <v>8</v>
      </c>
      <c r="E4" s="3">
        <f t="shared" si="0"/>
        <v>32768</v>
      </c>
      <c r="F4" s="3" t="str">
        <f t="shared" si="1"/>
        <v>07FFF</v>
      </c>
      <c r="G4" s="3" t="str">
        <f t="shared" si="2"/>
        <v>03FFFF</v>
      </c>
      <c r="H4" s="3">
        <f t="shared" si="5"/>
        <v>2</v>
      </c>
      <c r="I4" s="3" t="s">
        <v>3</v>
      </c>
      <c r="J4" s="3">
        <v>8</v>
      </c>
      <c r="K4" s="4" t="s">
        <v>6</v>
      </c>
      <c r="L4" s="3" t="str">
        <f t="shared" si="3"/>
        <v>A0</v>
      </c>
      <c r="M4" s="3" t="str">
        <f t="shared" si="4"/>
        <v>A1</v>
      </c>
      <c r="N4" s="3">
        <v>64</v>
      </c>
      <c r="O4" s="3">
        <v>5</v>
      </c>
      <c r="P4" s="3"/>
    </row>
    <row r="5" spans="1:16" x14ac:dyDescent="0.25">
      <c r="A5" s="3" t="s">
        <v>14</v>
      </c>
      <c r="B5" s="3" t="s">
        <v>21</v>
      </c>
      <c r="C5" s="3">
        <v>512</v>
      </c>
      <c r="D5" s="3">
        <v>8</v>
      </c>
      <c r="E5" s="3">
        <f t="shared" si="0"/>
        <v>65536</v>
      </c>
      <c r="F5" s="3" t="str">
        <f t="shared" si="1"/>
        <v>0FFFF</v>
      </c>
      <c r="G5" s="3" t="str">
        <f t="shared" si="2"/>
        <v>07FFFF</v>
      </c>
      <c r="H5" s="3">
        <f t="shared" si="5"/>
        <v>2</v>
      </c>
      <c r="I5" s="3" t="s">
        <v>3</v>
      </c>
      <c r="J5" s="3">
        <v>8</v>
      </c>
      <c r="K5" s="3">
        <v>10100000</v>
      </c>
      <c r="L5" s="3" t="str">
        <f t="shared" si="3"/>
        <v>A0</v>
      </c>
      <c r="M5" s="3" t="str">
        <f t="shared" si="4"/>
        <v>A1</v>
      </c>
      <c r="N5" s="3">
        <v>128</v>
      </c>
      <c r="O5" s="3">
        <v>5</v>
      </c>
      <c r="P5" s="3"/>
    </row>
    <row r="6" spans="1:16" ht="25.5" x14ac:dyDescent="0.25">
      <c r="A6" s="3" t="s">
        <v>15</v>
      </c>
      <c r="B6" s="3" t="s">
        <v>21</v>
      </c>
      <c r="C6" s="3">
        <v>1024</v>
      </c>
      <c r="D6" s="3">
        <v>8</v>
      </c>
      <c r="E6" s="3">
        <f>(C6*1024)/D6</f>
        <v>131072</v>
      </c>
      <c r="F6" s="3" t="str">
        <f t="shared" si="1"/>
        <v>1FFFF</v>
      </c>
      <c r="G6" s="3" t="str">
        <f t="shared" si="2"/>
        <v>07FFFF</v>
      </c>
      <c r="H6" s="3" t="str">
        <f t="shared" si="5"/>
        <v>2+bits de control</v>
      </c>
      <c r="I6" s="3" t="s">
        <v>3</v>
      </c>
      <c r="J6" s="3">
        <v>4</v>
      </c>
      <c r="K6" s="5">
        <v>10100000</v>
      </c>
      <c r="L6" s="5" t="str">
        <f t="shared" si="3"/>
        <v>A0</v>
      </c>
      <c r="M6" s="5" t="str">
        <f t="shared" si="4"/>
        <v>A1</v>
      </c>
      <c r="N6" s="3">
        <v>128</v>
      </c>
      <c r="O6" s="3">
        <v>5</v>
      </c>
      <c r="P6" s="3" t="s">
        <v>16</v>
      </c>
    </row>
    <row r="7" spans="1:16" ht="25.5" x14ac:dyDescent="0.25">
      <c r="A7" s="3" t="s">
        <v>18</v>
      </c>
      <c r="B7" s="3" t="s">
        <v>21</v>
      </c>
      <c r="C7" s="3">
        <v>1024</v>
      </c>
      <c r="D7" s="3">
        <v>8</v>
      </c>
      <c r="E7" s="3">
        <f t="shared" si="0"/>
        <v>131072</v>
      </c>
      <c r="F7" s="3" t="str">
        <f t="shared" si="1"/>
        <v>1FFFF</v>
      </c>
      <c r="G7" s="3" t="str">
        <f t="shared" si="2"/>
        <v>07FFFF</v>
      </c>
      <c r="H7" s="3" t="str">
        <f t="shared" si="5"/>
        <v>2+bits de control</v>
      </c>
      <c r="I7" s="3" t="s">
        <v>3</v>
      </c>
      <c r="J7" s="3">
        <v>4</v>
      </c>
      <c r="K7" s="5">
        <v>10100000</v>
      </c>
      <c r="L7" s="5" t="str">
        <f t="shared" si="3"/>
        <v>A0</v>
      </c>
      <c r="M7" s="5" t="str">
        <f t="shared" si="4"/>
        <v>A1</v>
      </c>
      <c r="N7" s="3">
        <v>128</v>
      </c>
      <c r="O7" s="3">
        <v>5</v>
      </c>
      <c r="P7" s="3" t="s">
        <v>19</v>
      </c>
    </row>
    <row r="8" spans="1:16" ht="38.25" x14ac:dyDescent="0.25">
      <c r="A8" s="3" t="s">
        <v>24</v>
      </c>
      <c r="B8" s="3" t="s">
        <v>25</v>
      </c>
      <c r="C8" s="3">
        <v>2048</v>
      </c>
      <c r="D8" s="3">
        <v>8</v>
      </c>
      <c r="E8" s="3">
        <f t="shared" si="0"/>
        <v>262144</v>
      </c>
      <c r="F8" s="3" t="str">
        <f t="shared" si="1"/>
        <v>3FFFF</v>
      </c>
      <c r="G8" s="3" t="str">
        <f t="shared" si="2"/>
        <v>07FFFF</v>
      </c>
      <c r="H8" s="3" t="str">
        <f t="shared" si="5"/>
        <v>2+bits de control</v>
      </c>
      <c r="I8" s="3" t="s">
        <v>3</v>
      </c>
      <c r="J8" s="3">
        <v>2</v>
      </c>
      <c r="K8" s="5">
        <v>10100000</v>
      </c>
      <c r="L8" s="5" t="str">
        <f t="shared" si="3"/>
        <v>A0</v>
      </c>
      <c r="M8" s="5" t="str">
        <f t="shared" si="4"/>
        <v>A1</v>
      </c>
      <c r="N8" s="3">
        <v>256</v>
      </c>
      <c r="O8" s="3">
        <v>10</v>
      </c>
      <c r="P8" s="3" t="s">
        <v>26</v>
      </c>
    </row>
    <row r="9" spans="1:16" x14ac:dyDescent="0.25">
      <c r="A9" s="3" t="s">
        <v>28</v>
      </c>
      <c r="B9" s="3" t="s">
        <v>25</v>
      </c>
      <c r="C9" s="3">
        <v>32</v>
      </c>
      <c r="D9" s="3">
        <v>8</v>
      </c>
      <c r="E9" s="3">
        <f t="shared" si="0"/>
        <v>4096</v>
      </c>
      <c r="F9" s="3" t="str">
        <f t="shared" si="1"/>
        <v>00FFF</v>
      </c>
      <c r="G9" s="3" t="str">
        <f t="shared" si="2"/>
        <v>007FFF</v>
      </c>
      <c r="H9" s="3">
        <f t="shared" si="5"/>
        <v>2</v>
      </c>
      <c r="I9" s="3" t="s">
        <v>3</v>
      </c>
      <c r="J9" s="3">
        <v>8</v>
      </c>
      <c r="K9" s="5">
        <v>10100000</v>
      </c>
      <c r="L9" s="5" t="str">
        <f t="shared" si="3"/>
        <v>A0</v>
      </c>
      <c r="M9" s="5" t="str">
        <f t="shared" si="4"/>
        <v>A1</v>
      </c>
      <c r="N9" s="3">
        <v>32</v>
      </c>
      <c r="O9" s="3">
        <v>10</v>
      </c>
      <c r="P9" s="3"/>
    </row>
    <row r="10" spans="1:16" x14ac:dyDescent="0.25">
      <c r="A10" s="3" t="s">
        <v>29</v>
      </c>
      <c r="B10" s="3" t="s">
        <v>25</v>
      </c>
      <c r="C10" s="3">
        <v>64</v>
      </c>
      <c r="D10" s="3">
        <v>8</v>
      </c>
      <c r="E10" s="3">
        <f t="shared" ref="E10" si="6">(C10*1024)/D10</f>
        <v>8192</v>
      </c>
      <c r="F10" s="3" t="str">
        <f t="shared" si="1"/>
        <v>01FFF</v>
      </c>
      <c r="G10" s="3" t="str">
        <f t="shared" si="2"/>
        <v>00FFFF</v>
      </c>
      <c r="H10" s="3">
        <f t="shared" ref="H10" si="7">IF(E10&lt;=256,1,IF(E10&lt;=65536,2,IF(E10&lt;=16277216,"2+bits de control","N/A")))</f>
        <v>2</v>
      </c>
      <c r="I10" s="3" t="s">
        <v>3</v>
      </c>
      <c r="J10" s="3">
        <v>8</v>
      </c>
      <c r="K10" s="5">
        <v>10100000</v>
      </c>
      <c r="L10" s="5" t="str">
        <f t="shared" si="3"/>
        <v>A0</v>
      </c>
      <c r="M10" s="5" t="str">
        <f t="shared" si="4"/>
        <v>A1</v>
      </c>
      <c r="N10" s="3">
        <v>32</v>
      </c>
      <c r="O10" s="3">
        <v>10</v>
      </c>
      <c r="P1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BC84-7151-4651-8354-EB897EE38AE9}">
  <sheetPr codeName="Hoja2"/>
  <dimension ref="A2:L14"/>
  <sheetViews>
    <sheetView workbookViewId="0">
      <selection activeCell="B9" sqref="B9:C9"/>
    </sheetView>
  </sheetViews>
  <sheetFormatPr baseColWidth="10" defaultRowHeight="15" x14ac:dyDescent="0.25"/>
  <cols>
    <col min="1" max="1" width="16.28515625" style="6" bestFit="1" customWidth="1"/>
    <col min="2" max="3" width="13.42578125" style="6" bestFit="1" customWidth="1"/>
    <col min="4" max="4" width="11.85546875" style="6" bestFit="1" customWidth="1"/>
    <col min="5" max="5" width="9.42578125" style="6" bestFit="1" customWidth="1"/>
    <col min="6" max="6" width="7.85546875" style="6" bestFit="1" customWidth="1"/>
    <col min="7" max="7" width="16.42578125" style="6" customWidth="1"/>
    <col min="8" max="8" width="19" style="6" bestFit="1" customWidth="1"/>
    <col min="9" max="9" width="11.42578125" style="6"/>
    <col min="10" max="10" width="17" style="6" bestFit="1" customWidth="1"/>
    <col min="11" max="11" width="19.28515625" style="6" bestFit="1" customWidth="1"/>
    <col min="12" max="12" width="19.7109375" style="6" bestFit="1" customWidth="1"/>
    <col min="13" max="16384" width="11.42578125" style="6"/>
  </cols>
  <sheetData>
    <row r="2" spans="1:12" x14ac:dyDescent="0.25">
      <c r="D2" s="11" t="s">
        <v>52</v>
      </c>
      <c r="E2" s="12"/>
      <c r="F2" s="13"/>
      <c r="G2" s="14" t="s">
        <v>32</v>
      </c>
      <c r="H2" s="15"/>
      <c r="I2" s="15"/>
      <c r="J2" s="15"/>
      <c r="K2" s="15"/>
      <c r="L2" s="15"/>
    </row>
    <row r="3" spans="1:12" x14ac:dyDescent="0.25">
      <c r="C3" s="6" t="s">
        <v>51</v>
      </c>
      <c r="D3" s="7" t="s">
        <v>35</v>
      </c>
      <c r="E3" s="7" t="s">
        <v>36</v>
      </c>
      <c r="F3" s="7" t="s">
        <v>37</v>
      </c>
      <c r="G3" s="7" t="s">
        <v>42</v>
      </c>
      <c r="H3" s="7" t="s">
        <v>43</v>
      </c>
      <c r="I3" s="7" t="s">
        <v>46</v>
      </c>
      <c r="J3" s="7" t="s">
        <v>48</v>
      </c>
    </row>
    <row r="4" spans="1:12" x14ac:dyDescent="0.25">
      <c r="B4" s="8" t="s">
        <v>33</v>
      </c>
      <c r="C4" s="8" t="s">
        <v>34</v>
      </c>
      <c r="D4" s="8" t="s">
        <v>38</v>
      </c>
      <c r="E4" s="8" t="s">
        <v>39</v>
      </c>
      <c r="F4" s="8" t="s">
        <v>40</v>
      </c>
      <c r="G4" s="7" t="s">
        <v>41</v>
      </c>
      <c r="H4" s="7" t="s">
        <v>44</v>
      </c>
      <c r="I4" s="7" t="s">
        <v>45</v>
      </c>
      <c r="J4" s="7" t="s">
        <v>47</v>
      </c>
      <c r="K4" s="8" t="s">
        <v>49</v>
      </c>
      <c r="L4" s="8" t="s">
        <v>50</v>
      </c>
    </row>
    <row r="5" spans="1:12" x14ac:dyDescent="0.25">
      <c r="B5" s="7">
        <v>0</v>
      </c>
      <c r="C5" s="7" t="str">
        <f>DEC2HEX(B5,6)</f>
        <v>000000</v>
      </c>
      <c r="D5" s="7" t="str">
        <f>DEC2HEX(_xlfn.BITRSHIFT(_xlfn.BITAND($B5,HEX2DEC(D$3)),16),2)</f>
        <v>00</v>
      </c>
      <c r="E5" s="7" t="str">
        <f>DEC2HEX(_xlfn.BITRSHIFT(_xlfn.BITAND($B5,HEX2DEC(E$3)),8),2)</f>
        <v>00</v>
      </c>
      <c r="F5" s="7" t="str">
        <f>DEC2HEX(_xlfn.BITRSHIFT(_xlfn.BITAND($B5,HEX2DEC(F$3)),0),2)</f>
        <v>00</v>
      </c>
      <c r="G5" s="7">
        <f>_xlfn.BITAND($D5,1)</f>
        <v>0</v>
      </c>
      <c r="H5" s="7">
        <f>_xlfn.BITLSHIFT(G5,3)</f>
        <v>0</v>
      </c>
      <c r="I5" s="7">
        <f>_xlfn.BITOR(HEX2DEC("A0"),H5)</f>
        <v>160</v>
      </c>
      <c r="J5" s="7">
        <f>_xlfn.BITOR(I5,_xlfn.BITAND($D5,6))</f>
        <v>160</v>
      </c>
      <c r="K5" s="7" t="str">
        <f>DEC2BIN(J5)</f>
        <v>10100000</v>
      </c>
      <c r="L5" s="7" t="str">
        <f>BIN2HEX(K5,2)</f>
        <v>A0</v>
      </c>
    </row>
    <row r="9" spans="1:12" x14ac:dyDescent="0.25">
      <c r="B9" s="16" t="s">
        <v>54</v>
      </c>
      <c r="C9" s="16"/>
    </row>
    <row r="10" spans="1:12" x14ac:dyDescent="0.25">
      <c r="A10" s="9" t="s">
        <v>53</v>
      </c>
      <c r="B10" s="10">
        <v>512</v>
      </c>
    </row>
    <row r="11" spans="1:12" x14ac:dyDescent="0.25">
      <c r="A11" s="7">
        <v>1</v>
      </c>
      <c r="B11" s="7">
        <f>(($B$10*1024*A11)/8)-1</f>
        <v>65535</v>
      </c>
      <c r="C11" s="7" t="str">
        <f>DEC2HEX(B11,6)</f>
        <v>00FFFF</v>
      </c>
      <c r="D11" s="7" t="str">
        <f>DEC2HEX(_xlfn.BITRSHIFT(_xlfn.BITAND($B11,HEX2DEC(D$3)),16),2)</f>
        <v>00</v>
      </c>
      <c r="E11" s="7" t="str">
        <f>DEC2HEX(_xlfn.BITRSHIFT(_xlfn.BITAND($B11,HEX2DEC(E$3)),8),2)</f>
        <v>FF</v>
      </c>
      <c r="F11" s="7" t="str">
        <f>DEC2HEX(_xlfn.BITRSHIFT(_xlfn.BITAND($B11,HEX2DEC(F$3)),0),2)</f>
        <v>FF</v>
      </c>
      <c r="G11" s="7">
        <f>_xlfn.BITAND($D11,1)</f>
        <v>0</v>
      </c>
      <c r="H11" s="7">
        <f>_xlfn.BITLSHIFT(G11,3)</f>
        <v>0</v>
      </c>
      <c r="I11" s="7">
        <f>_xlfn.BITOR(HEX2DEC("A0"),H11)</f>
        <v>160</v>
      </c>
      <c r="J11" s="7">
        <f>_xlfn.BITOR(I11,_xlfn.BITAND($D11,6))</f>
        <v>160</v>
      </c>
      <c r="K11" s="7" t="str">
        <f>DEC2BIN(J11)</f>
        <v>10100000</v>
      </c>
      <c r="L11" s="7" t="str">
        <f>BIN2HEX(K11,2)</f>
        <v>A0</v>
      </c>
    </row>
    <row r="12" spans="1:12" x14ac:dyDescent="0.25">
      <c r="A12" s="7">
        <f>A11+1</f>
        <v>2</v>
      </c>
      <c r="B12" s="7">
        <f>(($B$10*1024*A12)/8)-1</f>
        <v>131071</v>
      </c>
      <c r="C12" s="7" t="str">
        <f t="shared" ref="C12:C14" si="0">DEC2HEX(B12,6)</f>
        <v>01FFFF</v>
      </c>
      <c r="D12" s="7" t="str">
        <f>DEC2HEX(_xlfn.BITRSHIFT(_xlfn.BITAND($B12,HEX2DEC(D$3)),16),2)</f>
        <v>01</v>
      </c>
      <c r="E12" s="7" t="str">
        <f>DEC2HEX(_xlfn.BITRSHIFT(_xlfn.BITAND($B12,HEX2DEC(E$3)),8),2)</f>
        <v>FF</v>
      </c>
      <c r="F12" s="7" t="str">
        <f>DEC2HEX(_xlfn.BITRSHIFT(_xlfn.BITAND($B12,HEX2DEC(F$3)),0),2)</f>
        <v>FF</v>
      </c>
      <c r="G12" s="7">
        <f>_xlfn.BITAND($D12,1)</f>
        <v>1</v>
      </c>
      <c r="H12" s="7">
        <f t="shared" ref="H12:H14" si="1">_xlfn.BITLSHIFT(G12,3)</f>
        <v>8</v>
      </c>
      <c r="I12" s="7">
        <f t="shared" ref="I12:I14" si="2">_xlfn.BITOR(HEX2DEC("A0"),H12)</f>
        <v>168</v>
      </c>
      <c r="J12" s="7">
        <f>_xlfn.BITOR(I12,_xlfn.BITAND($D12,6))</f>
        <v>168</v>
      </c>
      <c r="K12" s="7" t="str">
        <f t="shared" ref="K12:K14" si="3">DEC2BIN(J12)</f>
        <v>10101000</v>
      </c>
      <c r="L12" s="7" t="str">
        <f t="shared" ref="L12:L14" si="4">BIN2HEX(K12,2)</f>
        <v>A8</v>
      </c>
    </row>
    <row r="13" spans="1:12" x14ac:dyDescent="0.25">
      <c r="A13" s="7">
        <f>A12+1</f>
        <v>3</v>
      </c>
      <c r="B13" s="7">
        <f>(($B$10*1024*A13)/8)-1</f>
        <v>196607</v>
      </c>
      <c r="C13" s="7" t="str">
        <f t="shared" si="0"/>
        <v>02FFFF</v>
      </c>
      <c r="D13" s="7" t="str">
        <f>DEC2HEX(_xlfn.BITRSHIFT(_xlfn.BITAND($B13,HEX2DEC(D$3)),16),2)</f>
        <v>02</v>
      </c>
      <c r="E13" s="7" t="str">
        <f>DEC2HEX(_xlfn.BITRSHIFT(_xlfn.BITAND($B13,HEX2DEC(E$3)),8),2)</f>
        <v>FF</v>
      </c>
      <c r="F13" s="7" t="str">
        <f>DEC2HEX(_xlfn.BITRSHIFT(_xlfn.BITAND($B13,HEX2DEC(F$3)),0),2)</f>
        <v>FF</v>
      </c>
      <c r="G13" s="7">
        <f>_xlfn.BITAND($D13,1)</f>
        <v>0</v>
      </c>
      <c r="H13" s="7">
        <f t="shared" si="1"/>
        <v>0</v>
      </c>
      <c r="I13" s="7">
        <f t="shared" si="2"/>
        <v>160</v>
      </c>
      <c r="J13" s="7">
        <f>_xlfn.BITOR(I13,_xlfn.BITAND($D13,6))</f>
        <v>162</v>
      </c>
      <c r="K13" s="7" t="str">
        <f t="shared" si="3"/>
        <v>10100010</v>
      </c>
      <c r="L13" s="7" t="str">
        <f t="shared" si="4"/>
        <v>A2</v>
      </c>
    </row>
    <row r="14" spans="1:12" x14ac:dyDescent="0.25">
      <c r="A14" s="7">
        <f>A13+1</f>
        <v>4</v>
      </c>
      <c r="B14" s="7">
        <f>(($B$10*1024*A14)/8)-1</f>
        <v>262143</v>
      </c>
      <c r="C14" s="7" t="str">
        <f t="shared" si="0"/>
        <v>03FFFF</v>
      </c>
      <c r="D14" s="7" t="str">
        <f>DEC2HEX(_xlfn.BITRSHIFT(_xlfn.BITAND($B14,HEX2DEC(D$3)),16),2)</f>
        <v>03</v>
      </c>
      <c r="E14" s="7" t="str">
        <f>DEC2HEX(_xlfn.BITRSHIFT(_xlfn.BITAND($B14,HEX2DEC(E$3)),8),2)</f>
        <v>FF</v>
      </c>
      <c r="F14" s="7" t="str">
        <f>DEC2HEX(_xlfn.BITRSHIFT(_xlfn.BITAND($B14,HEX2DEC(F$3)),0),2)</f>
        <v>FF</v>
      </c>
      <c r="G14" s="7">
        <f>_xlfn.BITAND($D14,1)</f>
        <v>1</v>
      </c>
      <c r="H14" s="7">
        <f t="shared" si="1"/>
        <v>8</v>
      </c>
      <c r="I14" s="7">
        <f t="shared" si="2"/>
        <v>168</v>
      </c>
      <c r="J14" s="7">
        <f>_xlfn.BITOR(I14,_xlfn.BITAND($D14,6))</f>
        <v>170</v>
      </c>
      <c r="K14" s="7" t="str">
        <f t="shared" si="3"/>
        <v>10101010</v>
      </c>
      <c r="L14" s="7" t="str">
        <f t="shared" si="4"/>
        <v>AA</v>
      </c>
    </row>
  </sheetData>
  <mergeCells count="3">
    <mergeCell ref="D2:F2"/>
    <mergeCell ref="G2:L2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2019-03-06T23:53:13Z</dcterms:created>
  <dcterms:modified xsi:type="dcterms:W3CDTF">2019-03-12T06:01:28Z</dcterms:modified>
</cp:coreProperties>
</file>