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kep\Desktop\建模单子\48_还蛮复杂的\"/>
    </mc:Choice>
  </mc:AlternateContent>
  <xr:revisionPtr revIDLastSave="0" documentId="13_ncr:1_{0A0FFD18-7320-4E3E-B2CF-0F648BAEC299}" xr6:coauthVersionLast="45" xr6:coauthVersionMax="45" xr10:uidLastSave="{00000000-0000-0000-0000-000000000000}"/>
  <bookViews>
    <workbookView xWindow="-98" yWindow="-98" windowWidth="19396" windowHeight="11596" activeTab="1" xr2:uid="{00000000-000D-0000-FFFF-FFFF00000000}"/>
  </bookViews>
  <sheets>
    <sheet name="50ETF期权" sheetId="1" r:id="rId1"/>
    <sheet name="50ETF处理" sheetId="6" r:id="rId2"/>
    <sheet name="股票" sheetId="2" r:id="rId3"/>
    <sheet name="债券" sheetId="3" r:id="rId4"/>
    <sheet name="组合数据汇总raw" sheetId="4" r:id="rId5"/>
    <sheet name="组合数据处理" sheetId="5" r:id="rId6"/>
  </sheets>
  <definedNames>
    <definedName name="_xlnm._FilterDatabase" localSheetId="2" hidden="1">股票!$C$1:$C$16</definedName>
    <definedName name="_xlnm._FilterDatabase" localSheetId="3" hidden="1">债券!$D$1:$E$329</definedName>
    <definedName name="solver_adj" localSheetId="5" hidden="1">组合数据处理!$AH$84:$BI$84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0" localSheetId="5" hidden="1">组合数据处理!$BJ$84</definedName>
    <definedName name="solver_lhs1" localSheetId="5" hidden="1">组合数据处理!$AF$84</definedName>
    <definedName name="solver_lhs2" localSheetId="5" hidden="1">组合数据处理!$BJ$84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2</definedName>
    <definedName name="solver_nod" localSheetId="5" hidden="1">2147483647</definedName>
    <definedName name="solver_num" localSheetId="5" hidden="1">2</definedName>
    <definedName name="solver_nwt" localSheetId="5" hidden="1">1</definedName>
    <definedName name="solver_opt" localSheetId="5" hidden="1">组合数据处理!$AG$84</definedName>
    <definedName name="solver_pre" localSheetId="5" hidden="1">0.000001</definedName>
    <definedName name="solver_rbv" localSheetId="5" hidden="1">1</definedName>
    <definedName name="solver_rel0" localSheetId="5" hidden="1">2</definedName>
    <definedName name="solver_rel1" localSheetId="5" hidden="1">2</definedName>
    <definedName name="solver_rel2" localSheetId="5" hidden="1">2</definedName>
    <definedName name="solver_rhs0" localSheetId="5" hidden="1">1</definedName>
    <definedName name="solver_rhs1" localSheetId="5" hidden="1">0.2</definedName>
    <definedName name="solver_rhs2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0.2</definedName>
    <definedName name="solver_ver" localSheetId="5" hidden="1">3</definedName>
  </definedNames>
  <calcPr calcId="191029"/>
</workbook>
</file>

<file path=xl/calcChain.xml><?xml version="1.0" encoding="utf-8"?>
<calcChain xmlns="http://schemas.openxmlformats.org/spreadsheetml/2006/main">
  <c r="AH73" i="5" l="1"/>
  <c r="AG46" i="5"/>
  <c r="AG83" i="5"/>
  <c r="AF83" i="5"/>
  <c r="AF85" i="5" a="1"/>
  <c r="AF85" i="5" s="1"/>
  <c r="AG85" i="5" a="1"/>
  <c r="AG85" i="5" s="1"/>
  <c r="BJ85" i="5"/>
  <c r="AF86" i="5" a="1"/>
  <c r="AF86" i="5" s="1"/>
  <c r="AG86" i="5" a="1"/>
  <c r="AG86" i="5" s="1"/>
  <c r="BJ86" i="5"/>
  <c r="AF87" i="5" a="1"/>
  <c r="AF87" i="5" s="1"/>
  <c r="AG87" i="5" a="1"/>
  <c r="AG87" i="5" s="1"/>
  <c r="BJ87" i="5"/>
  <c r="AF88" i="5" a="1"/>
  <c r="AF88" i="5" s="1"/>
  <c r="AG88" i="5" a="1"/>
  <c r="AG88" i="5" s="1"/>
  <c r="BJ88" i="5"/>
  <c r="AF89" i="5" a="1"/>
  <c r="AF89" i="5" s="1"/>
  <c r="AG89" i="5" a="1"/>
  <c r="AG89" i="5" s="1"/>
  <c r="BJ89" i="5"/>
  <c r="AF90" i="5" a="1"/>
  <c r="AF90" i="5"/>
  <c r="AG90" i="5" a="1"/>
  <c r="AG90" i="5" s="1"/>
  <c r="BJ90" i="5"/>
  <c r="BJ84" i="5"/>
  <c r="AF84" i="5" a="1"/>
  <c r="AF84" i="5" s="1"/>
  <c r="AG84" i="5" a="1"/>
  <c r="AG84" i="5" s="1"/>
  <c r="AG63" i="5"/>
  <c r="AG70" i="5"/>
  <c r="AG56" i="5"/>
  <c r="AG76" i="5" a="1"/>
  <c r="AG76" i="5" s="1"/>
  <c r="AI76" i="5" s="1"/>
  <c r="AI48" i="5" s="1"/>
  <c r="AG75" i="5"/>
  <c r="AG48" i="5" s="1"/>
  <c r="AG47" i="5" s="1"/>
  <c r="AG73" i="5"/>
  <c r="AI69" i="5"/>
  <c r="AI62" i="5"/>
  <c r="AI55" i="5"/>
  <c r="AG43" i="5"/>
  <c r="AG69" i="5" a="1"/>
  <c r="AG69" i="5" s="1"/>
  <c r="AG68" i="5"/>
  <c r="AG66" i="5"/>
  <c r="AG59" i="5"/>
  <c r="AG62" i="5" a="1"/>
  <c r="AG62" i="5" s="1"/>
  <c r="AG55" i="5" a="1"/>
  <c r="AG55" i="5" s="1"/>
  <c r="AG54" i="5"/>
  <c r="AG52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BH53" i="5"/>
  <c r="AG53" i="5"/>
  <c r="AG77" i="5" l="1"/>
  <c r="AI47" i="5"/>
  <c r="AG61" i="5"/>
  <c r="AG5" i="5" l="1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AH5" i="5"/>
  <c r="AH4" i="5" l="1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AG4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AG3" i="5"/>
</calcChain>
</file>

<file path=xl/sharedStrings.xml><?xml version="1.0" encoding="utf-8"?>
<sst xmlns="http://schemas.openxmlformats.org/spreadsheetml/2006/main" count="2033" uniqueCount="1206">
  <si>
    <t>证券代码</t>
  </si>
  <si>
    <t>证券名称</t>
  </si>
  <si>
    <t>交易时间</t>
  </si>
  <si>
    <t>开盘价</t>
  </si>
  <si>
    <t>最高价</t>
  </si>
  <si>
    <t>最低价</t>
  </si>
  <si>
    <t>收盘价</t>
  </si>
  <si>
    <t>涨跌</t>
  </si>
  <si>
    <t>涨跌幅%</t>
  </si>
  <si>
    <t>成交量</t>
  </si>
  <si>
    <t>成交额</t>
  </si>
  <si>
    <t>结算价</t>
  </si>
  <si>
    <t>10002481</t>
  </si>
  <si>
    <t>50ETF购12月2800</t>
  </si>
  <si>
    <t>——</t>
  </si>
  <si>
    <t>数据来源：东方财富Choice数据</t>
  </si>
  <si>
    <t>所属申万行业指数(可查历史)[截止日期]最新(2020-09-14)[行业类别]1级</t>
  </si>
  <si>
    <t>净资产收益率ROE[报告期]去年年报[单位]%</t>
  </si>
  <si>
    <t>总市值[交易日期]最新(2020-09-14)[单位]亿元</t>
  </si>
  <si>
    <t>电子(申万)</t>
  </si>
  <si>
    <t>医药生物(申万)</t>
  </si>
  <si>
    <t>600732.SH</t>
  </si>
  <si>
    <t>爱旭股份</t>
  </si>
  <si>
    <t>房地产(申万)</t>
  </si>
  <si>
    <t>300122.SZ</t>
  </si>
  <si>
    <t>智飞生物</t>
  </si>
  <si>
    <t>600132.SH</t>
  </si>
  <si>
    <t>重庆啤酒</t>
  </si>
  <si>
    <t>食品饮料(申万)</t>
  </si>
  <si>
    <t>600556.SH</t>
  </si>
  <si>
    <t>天下秀</t>
  </si>
  <si>
    <t>传媒(申万)</t>
  </si>
  <si>
    <t>000672.SZ</t>
  </si>
  <si>
    <t>上峰水泥</t>
  </si>
  <si>
    <t>建筑材料(申万)</t>
  </si>
  <si>
    <t>002607.SZ</t>
  </si>
  <si>
    <t>中公教育</t>
  </si>
  <si>
    <t>000048.SZ</t>
  </si>
  <si>
    <t>京基智农</t>
  </si>
  <si>
    <t>农林牧渔(申万)</t>
  </si>
  <si>
    <t>300116.SZ</t>
  </si>
  <si>
    <t>坚瑞沃能</t>
  </si>
  <si>
    <t>电气设备(申万)</t>
  </si>
  <si>
    <t>002458.SZ</t>
  </si>
  <si>
    <t>益生股份</t>
  </si>
  <si>
    <t>首发发行日期</t>
  </si>
  <si>
    <t>002299.SZ</t>
  </si>
  <si>
    <t>圣农发展</t>
  </si>
  <si>
    <t>603160.SH</t>
  </si>
  <si>
    <t>汇顶科技</t>
  </si>
  <si>
    <t>600779.SH</t>
  </si>
  <si>
    <t>水井坊</t>
  </si>
  <si>
    <t>000785.SZ</t>
  </si>
  <si>
    <t>居然之家</t>
  </si>
  <si>
    <t>商业贸易(申万)</t>
  </si>
  <si>
    <t>600570.SH</t>
  </si>
  <si>
    <t>恒生电子</t>
  </si>
  <si>
    <t>计算机(申万)</t>
  </si>
  <si>
    <t>000895.SZ</t>
  </si>
  <si>
    <t>双汇发展</t>
  </si>
  <si>
    <t>筛选</t>
    <phoneticPr fontId="4" type="noConversion"/>
  </si>
  <si>
    <t>市值100亿元以上</t>
    <phoneticPr fontId="4" type="noConversion"/>
  </si>
  <si>
    <t>发行日期早于1997-01-01</t>
    <phoneticPr fontId="4" type="noConversion"/>
  </si>
  <si>
    <t>ROE排序从高到低（选出较为优质的股票</t>
    <phoneticPr fontId="4" type="noConversion"/>
  </si>
  <si>
    <t>选出的股票中包含十个申万一级行业，说明选择结果分布较好</t>
    <phoneticPr fontId="4" type="noConversion"/>
  </si>
  <si>
    <t>使用数据</t>
    <phoneticPr fontId="4" type="noConversion"/>
  </si>
  <si>
    <t>涨跌幅</t>
    <phoneticPr fontId="4" type="noConversion"/>
  </si>
  <si>
    <t>前复权</t>
    <phoneticPr fontId="4" type="noConversion"/>
  </si>
  <si>
    <t>2019-01-01——2020-0901</t>
    <phoneticPr fontId="4" type="noConversion"/>
  </si>
  <si>
    <t>周度数据</t>
    <phoneticPr fontId="4" type="noConversion"/>
  </si>
  <si>
    <t>缺失值记为0</t>
    <phoneticPr fontId="4" type="noConversion"/>
  </si>
  <si>
    <t>证券简称</t>
  </si>
  <si>
    <t>上市日期↑</t>
  </si>
  <si>
    <t>发行信用等级</t>
  </si>
  <si>
    <t>债券余额[日期] 最新[单位] 亿</t>
  </si>
  <si>
    <t>正股简称</t>
  </si>
  <si>
    <t>113008.SH</t>
  </si>
  <si>
    <t>电气转债</t>
  </si>
  <si>
    <t>AAA</t>
  </si>
  <si>
    <t>上海电气</t>
  </si>
  <si>
    <t>110031.SH</t>
  </si>
  <si>
    <t>航信转债</t>
  </si>
  <si>
    <t>航天信息</t>
  </si>
  <si>
    <t>110033.SH</t>
  </si>
  <si>
    <t>国贸转债</t>
  </si>
  <si>
    <t>AA+</t>
  </si>
  <si>
    <t>厦门国贸</t>
  </si>
  <si>
    <t>110034.SH</t>
  </si>
  <si>
    <t>九州转债</t>
  </si>
  <si>
    <t>九州通</t>
  </si>
  <si>
    <t>113009.SH</t>
  </si>
  <si>
    <t>广汽转债</t>
  </si>
  <si>
    <t>广汽集团</t>
  </si>
  <si>
    <t>128010.SZ</t>
  </si>
  <si>
    <t>顺昌转债</t>
  </si>
  <si>
    <t>AA</t>
  </si>
  <si>
    <t>澳洋顺昌</t>
  </si>
  <si>
    <t>128012.SZ</t>
  </si>
  <si>
    <t>辉丰转债</t>
  </si>
  <si>
    <t>*ST辉丰</t>
  </si>
  <si>
    <t>127003.SZ</t>
  </si>
  <si>
    <t>海印转债</t>
  </si>
  <si>
    <t>AA-</t>
  </si>
  <si>
    <t>海印股份</t>
  </si>
  <si>
    <t>128013.SZ</t>
  </si>
  <si>
    <t>洪涛转债</t>
  </si>
  <si>
    <t>洪涛股份</t>
  </si>
  <si>
    <t>113011.SH</t>
  </si>
  <si>
    <t>光大转债</t>
  </si>
  <si>
    <t>光大银行</t>
  </si>
  <si>
    <t>113012.SH</t>
  </si>
  <si>
    <t>骆驼转债</t>
  </si>
  <si>
    <t>骆驼股份</t>
  </si>
  <si>
    <t>128014.SZ</t>
  </si>
  <si>
    <t>永东转债</t>
  </si>
  <si>
    <t>永东股份</t>
  </si>
  <si>
    <t>127004.SZ</t>
  </si>
  <si>
    <t>模塑转债</t>
  </si>
  <si>
    <t>模塑科技</t>
  </si>
  <si>
    <t>128015.SZ</t>
  </si>
  <si>
    <t>久其转债</t>
  </si>
  <si>
    <t>久其软件</t>
  </si>
  <si>
    <t>113013.SH</t>
  </si>
  <si>
    <t>国君转债</t>
  </si>
  <si>
    <t>国泰君安</t>
  </si>
  <si>
    <t>113014.SH</t>
  </si>
  <si>
    <t>林洋转债</t>
  </si>
  <si>
    <t>林洋能源</t>
  </si>
  <si>
    <t>113016.SH</t>
  </si>
  <si>
    <t>小康转债</t>
  </si>
  <si>
    <t>小康股份</t>
  </si>
  <si>
    <t>117103.SZ</t>
  </si>
  <si>
    <t>蓝天转S1</t>
  </si>
  <si>
    <t>ST蓝天</t>
  </si>
  <si>
    <t>113502.SH</t>
  </si>
  <si>
    <t>嘉澳转债</t>
  </si>
  <si>
    <t>嘉澳环保</t>
  </si>
  <si>
    <t>128017.SZ</t>
  </si>
  <si>
    <t>金禾转债</t>
  </si>
  <si>
    <t>金禾实业</t>
  </si>
  <si>
    <t>110038.SH</t>
  </si>
  <si>
    <t>济川转债</t>
  </si>
  <si>
    <t>济川药业</t>
  </si>
  <si>
    <t>128019.SZ</t>
  </si>
  <si>
    <t>久立转2</t>
  </si>
  <si>
    <t>久立特材</t>
  </si>
  <si>
    <t>128018.SZ</t>
  </si>
  <si>
    <t>时达转债</t>
  </si>
  <si>
    <t>新时达</t>
  </si>
  <si>
    <t>123002.SZ</t>
  </si>
  <si>
    <t>国祯转债</t>
  </si>
  <si>
    <t>国祯环保</t>
  </si>
  <si>
    <t>128023.SZ</t>
  </si>
  <si>
    <t>亚太转债</t>
  </si>
  <si>
    <t>亚太股份</t>
  </si>
  <si>
    <t>128021.SZ</t>
  </si>
  <si>
    <t>兄弟转债</t>
  </si>
  <si>
    <t>兄弟科技</t>
  </si>
  <si>
    <t>128022.SZ</t>
  </si>
  <si>
    <t>众信转债</t>
  </si>
  <si>
    <t>众信旅游</t>
  </si>
  <si>
    <t>128025.SZ</t>
  </si>
  <si>
    <t>特一转债</t>
  </si>
  <si>
    <t>特一药业</t>
  </si>
  <si>
    <t>128026.SZ</t>
  </si>
  <si>
    <t>众兴转债</t>
  </si>
  <si>
    <t>众兴菌业</t>
  </si>
  <si>
    <t>110041.SH</t>
  </si>
  <si>
    <t>蒙电转债</t>
  </si>
  <si>
    <t>内蒙华电</t>
  </si>
  <si>
    <t>113017.SH</t>
  </si>
  <si>
    <t>吉视转债</t>
  </si>
  <si>
    <t>吉视传媒</t>
  </si>
  <si>
    <t>128029.SZ</t>
  </si>
  <si>
    <t>太阳转债</t>
  </si>
  <si>
    <t>太阳纸业</t>
  </si>
  <si>
    <t>128028.SZ</t>
  </si>
  <si>
    <t>赣锋转债</t>
  </si>
  <si>
    <t>赣锋锂业</t>
  </si>
  <si>
    <t>128032.SZ</t>
  </si>
  <si>
    <t>双环转债</t>
  </si>
  <si>
    <t>双环传动</t>
  </si>
  <si>
    <t>123004.SZ</t>
  </si>
  <si>
    <t>铁汉转债</t>
  </si>
  <si>
    <t>铁汉生态</t>
  </si>
  <si>
    <t>123007.SZ</t>
  </si>
  <si>
    <t>道氏转债</t>
  </si>
  <si>
    <t>道氏技术</t>
  </si>
  <si>
    <t>128030.SZ</t>
  </si>
  <si>
    <t>天康转债</t>
  </si>
  <si>
    <t>天康生物</t>
  </si>
  <si>
    <t>128033.SZ</t>
  </si>
  <si>
    <t>迪龙转债</t>
  </si>
  <si>
    <t>雪迪龙</t>
  </si>
  <si>
    <t>128034.SZ</t>
  </si>
  <si>
    <t>江银转债</t>
  </si>
  <si>
    <t>江阴银行</t>
  </si>
  <si>
    <t>128035.SZ</t>
  </si>
  <si>
    <t>大族转债</t>
  </si>
  <si>
    <t>大族激光</t>
  </si>
  <si>
    <t>110043.SH</t>
  </si>
  <si>
    <t>无锡转债</t>
  </si>
  <si>
    <t>无锡银行</t>
  </si>
  <si>
    <t>113504.SH</t>
  </si>
  <si>
    <t>艾华转债</t>
  </si>
  <si>
    <t>艾华集团</t>
  </si>
  <si>
    <t>113505.SH</t>
  </si>
  <si>
    <t>杭电转债</t>
  </si>
  <si>
    <t>杭电股份</t>
  </si>
  <si>
    <t>128036.SZ</t>
  </si>
  <si>
    <t>金农转债</t>
  </si>
  <si>
    <t>金新农</t>
  </si>
  <si>
    <t>127005.SZ</t>
  </si>
  <si>
    <t>长证转债</t>
  </si>
  <si>
    <t>长江证券</t>
  </si>
  <si>
    <t>128037.SZ</t>
  </si>
  <si>
    <t>岩土转债</t>
  </si>
  <si>
    <t>中化岩土</t>
  </si>
  <si>
    <t>127006.SZ</t>
  </si>
  <si>
    <t>敖东转债</t>
  </si>
  <si>
    <t>吉林敖东</t>
  </si>
  <si>
    <t>113508.SH</t>
  </si>
  <si>
    <t>新凤转债</t>
  </si>
  <si>
    <t>新凤鸣</t>
  </si>
  <si>
    <t>113509.SH</t>
  </si>
  <si>
    <t>新泉转债</t>
  </si>
  <si>
    <t>新泉股份</t>
  </si>
  <si>
    <t>128039.SZ</t>
  </si>
  <si>
    <t>三力转债</t>
  </si>
  <si>
    <t>三力士</t>
  </si>
  <si>
    <t>128040.SZ</t>
  </si>
  <si>
    <t>华通转债</t>
  </si>
  <si>
    <t>华通医药</t>
  </si>
  <si>
    <t>110044.SH</t>
  </si>
  <si>
    <t>广电转债</t>
  </si>
  <si>
    <t>广电网络</t>
  </si>
  <si>
    <t>110045.SH</t>
  </si>
  <si>
    <t>海澜转债</t>
  </si>
  <si>
    <t>海澜之家</t>
  </si>
  <si>
    <t>127007.SZ</t>
  </si>
  <si>
    <t>湖广转债</t>
  </si>
  <si>
    <t>湖北广电</t>
  </si>
  <si>
    <t>123010.SZ</t>
  </si>
  <si>
    <t>博世转债</t>
  </si>
  <si>
    <t>博世科</t>
  </si>
  <si>
    <t>123011.SZ</t>
  </si>
  <si>
    <t>德尔转债</t>
  </si>
  <si>
    <t>德尔股份</t>
  </si>
  <si>
    <t>128041.SZ</t>
  </si>
  <si>
    <t>盛路转债</t>
  </si>
  <si>
    <t>盛路通信</t>
  </si>
  <si>
    <t>113516.SH</t>
  </si>
  <si>
    <t>苏农转债</t>
  </si>
  <si>
    <t>苏农银行</t>
  </si>
  <si>
    <t>123013.SZ</t>
  </si>
  <si>
    <t>横河转债</t>
  </si>
  <si>
    <t>A+</t>
  </si>
  <si>
    <t>横河模具</t>
  </si>
  <si>
    <t>123014.SZ</t>
  </si>
  <si>
    <t>凯发转债</t>
  </si>
  <si>
    <t>凯发电气</t>
  </si>
  <si>
    <t>128043.SZ</t>
  </si>
  <si>
    <t>东音转债</t>
  </si>
  <si>
    <t>罗欣药业</t>
  </si>
  <si>
    <t>123012.SZ</t>
  </si>
  <si>
    <t>万顺转债</t>
  </si>
  <si>
    <t>万顺新材</t>
  </si>
  <si>
    <t>128042.SZ</t>
  </si>
  <si>
    <t>凯中转债</t>
  </si>
  <si>
    <t>凯中精密</t>
  </si>
  <si>
    <t>128044.SZ</t>
  </si>
  <si>
    <t>岭南转债</t>
  </si>
  <si>
    <t>岭南股份</t>
  </si>
  <si>
    <t>123015.SZ</t>
  </si>
  <si>
    <t>蓝盾转债</t>
  </si>
  <si>
    <t>蓝盾股份</t>
  </si>
  <si>
    <t>128045.SZ</t>
  </si>
  <si>
    <t>机电转债</t>
  </si>
  <si>
    <t>中航机电</t>
  </si>
  <si>
    <t>128046.SZ</t>
  </si>
  <si>
    <t>利尔转债</t>
  </si>
  <si>
    <t>利尔化学</t>
  </si>
  <si>
    <t>113520.SH</t>
  </si>
  <si>
    <t>百合转债</t>
  </si>
  <si>
    <t>梦百合</t>
  </si>
  <si>
    <t>128048.SZ</t>
  </si>
  <si>
    <t>张行转债</t>
  </si>
  <si>
    <t>张家港行</t>
  </si>
  <si>
    <t>113519.SH</t>
  </si>
  <si>
    <t>长久转债</t>
  </si>
  <si>
    <t>长久物流</t>
  </si>
  <si>
    <t>113521.SH</t>
  </si>
  <si>
    <t>科森转债</t>
  </si>
  <si>
    <t>科森科技</t>
  </si>
  <si>
    <t>110047.SH</t>
  </si>
  <si>
    <t>山鹰转债</t>
  </si>
  <si>
    <t>山鹰纸业</t>
  </si>
  <si>
    <t>113020.SH</t>
  </si>
  <si>
    <t>桐昆转债</t>
  </si>
  <si>
    <t>桐昆股份</t>
  </si>
  <si>
    <t>128049.SZ</t>
  </si>
  <si>
    <t>华源转债</t>
  </si>
  <si>
    <t>华源控股</t>
  </si>
  <si>
    <t>123017.SZ</t>
  </si>
  <si>
    <t>寒锐转债</t>
  </si>
  <si>
    <t>寒锐钴业</t>
  </si>
  <si>
    <t>127008.SZ</t>
  </si>
  <si>
    <t>特发转债</t>
  </si>
  <si>
    <t>特发信息</t>
  </si>
  <si>
    <t>128050.SZ</t>
  </si>
  <si>
    <t>钧达转债</t>
  </si>
  <si>
    <t>钧达股份</t>
  </si>
  <si>
    <t>110048.SH</t>
  </si>
  <si>
    <t>福能转债</t>
  </si>
  <si>
    <t>福能股份</t>
  </si>
  <si>
    <t>113524.SH</t>
  </si>
  <si>
    <t>奇精转债</t>
  </si>
  <si>
    <t>奇精机械</t>
  </si>
  <si>
    <t>128051.SZ</t>
  </si>
  <si>
    <t>光华转债</t>
  </si>
  <si>
    <t>光华科技</t>
  </si>
  <si>
    <t>113525.SH</t>
  </si>
  <si>
    <t>台华转债</t>
  </si>
  <si>
    <t>台华新材</t>
  </si>
  <si>
    <t>128052.SZ</t>
  </si>
  <si>
    <t>凯龙转债</t>
  </si>
  <si>
    <t>凯龙股份</t>
  </si>
  <si>
    <t>123018.SZ</t>
  </si>
  <si>
    <t>溢利转债</t>
  </si>
  <si>
    <t>溢多利</t>
  </si>
  <si>
    <t>113526.SH</t>
  </si>
  <si>
    <t>联泰转债</t>
  </si>
  <si>
    <t>联泰环保</t>
  </si>
  <si>
    <t>113527.SH</t>
  </si>
  <si>
    <t>维格转债</t>
  </si>
  <si>
    <t>锦泓集团</t>
  </si>
  <si>
    <t>128053.SZ</t>
  </si>
  <si>
    <t>尚荣转债</t>
  </si>
  <si>
    <t>尚荣医疗</t>
  </si>
  <si>
    <t>113021.SH</t>
  </si>
  <si>
    <t>中信转债</t>
  </si>
  <si>
    <t>中信银行</t>
  </si>
  <si>
    <t>113528.SH</t>
  </si>
  <si>
    <t>长城转债</t>
  </si>
  <si>
    <t>长城科技</t>
  </si>
  <si>
    <t>110051.SH</t>
  </si>
  <si>
    <t>中天转债</t>
  </si>
  <si>
    <t>中天科技</t>
  </si>
  <si>
    <t>128056.SZ</t>
  </si>
  <si>
    <t>今飞转债</t>
  </si>
  <si>
    <t>今飞凯达</t>
  </si>
  <si>
    <t>110052.SH</t>
  </si>
  <si>
    <t>贵广转债</t>
  </si>
  <si>
    <t>贵广网络</t>
  </si>
  <si>
    <t>128057.SZ</t>
  </si>
  <si>
    <t>博彦转债</t>
  </si>
  <si>
    <t>博彦科技</t>
  </si>
  <si>
    <t>110053.SH</t>
  </si>
  <si>
    <t>苏银转债</t>
  </si>
  <si>
    <t>江苏银行</t>
  </si>
  <si>
    <t>110055.SH</t>
  </si>
  <si>
    <t>伊力转债</t>
  </si>
  <si>
    <t>伊力特</t>
  </si>
  <si>
    <t>127011.SZ</t>
  </si>
  <si>
    <t>中鼎转2</t>
  </si>
  <si>
    <t>中鼎股份</t>
  </si>
  <si>
    <t>128058.SZ</t>
  </si>
  <si>
    <t>拓邦转债</t>
  </si>
  <si>
    <t>拓邦股份</t>
  </si>
  <si>
    <t>123022.SZ</t>
  </si>
  <si>
    <t>长信转债</t>
  </si>
  <si>
    <t>长信科技</t>
  </si>
  <si>
    <t>110056.SH</t>
  </si>
  <si>
    <t>亨通转债</t>
  </si>
  <si>
    <t>亨通光电</t>
  </si>
  <si>
    <t>123023.SZ</t>
  </si>
  <si>
    <t>迪森转债</t>
  </si>
  <si>
    <t>迪森股份</t>
  </si>
  <si>
    <t>123024.SZ</t>
  </si>
  <si>
    <t>岱勒转债</t>
  </si>
  <si>
    <t>岱勒新材</t>
  </si>
  <si>
    <t>113530.SH</t>
  </si>
  <si>
    <t>大丰转债</t>
  </si>
  <si>
    <t>大丰实业</t>
  </si>
  <si>
    <t>123025.SZ</t>
  </si>
  <si>
    <t>精测转债</t>
  </si>
  <si>
    <t>精测电子</t>
  </si>
  <si>
    <t>113532.SH</t>
  </si>
  <si>
    <t>海环转债</t>
  </si>
  <si>
    <t>海峡环保</t>
  </si>
  <si>
    <t>128062.SZ</t>
  </si>
  <si>
    <t>亚药转债</t>
  </si>
  <si>
    <t>亚太药业</t>
  </si>
  <si>
    <t>128063.SZ</t>
  </si>
  <si>
    <t>未来转债</t>
  </si>
  <si>
    <t>德尔未来</t>
  </si>
  <si>
    <t>113024.SH</t>
  </si>
  <si>
    <t>核建转债</t>
  </si>
  <si>
    <t>中国核建</t>
  </si>
  <si>
    <t>110057.SH</t>
  </si>
  <si>
    <t>现代转债</t>
  </si>
  <si>
    <t>现代制药</t>
  </si>
  <si>
    <t>113534.SH</t>
  </si>
  <si>
    <t>鼎胜转债</t>
  </si>
  <si>
    <t>鼎胜新材</t>
  </si>
  <si>
    <t>127012.SZ</t>
  </si>
  <si>
    <t>招路转债</t>
  </si>
  <si>
    <t>招商公路</t>
  </si>
  <si>
    <t>113025.SH</t>
  </si>
  <si>
    <t>明泰转债</t>
  </si>
  <si>
    <t>明泰铝业</t>
  </si>
  <si>
    <t>128064.SZ</t>
  </si>
  <si>
    <t>司尔转债</t>
  </si>
  <si>
    <t>司尔特</t>
  </si>
  <si>
    <t>110058.SH</t>
  </si>
  <si>
    <t>永鼎转债</t>
  </si>
  <si>
    <t>永鼎股份</t>
  </si>
  <si>
    <t>113026.SH</t>
  </si>
  <si>
    <t>核能转债</t>
  </si>
  <si>
    <t>中国核电</t>
  </si>
  <si>
    <t>128065.SZ</t>
  </si>
  <si>
    <t>雅化转债</t>
  </si>
  <si>
    <t>雅化集团</t>
  </si>
  <si>
    <t>128066.SZ</t>
  </si>
  <si>
    <t>亚泰转债</t>
  </si>
  <si>
    <t>郑中设计</t>
  </si>
  <si>
    <t>127013.SZ</t>
  </si>
  <si>
    <t>创维转债</t>
  </si>
  <si>
    <t>创维数字</t>
  </si>
  <si>
    <t>128067.SZ</t>
  </si>
  <si>
    <t>一心转债</t>
  </si>
  <si>
    <t>一心堂</t>
  </si>
  <si>
    <t>113535.SH</t>
  </si>
  <si>
    <t>大业转债</t>
  </si>
  <si>
    <t>大业股份</t>
  </si>
  <si>
    <t>113536.SH</t>
  </si>
  <si>
    <t>三星转债</t>
  </si>
  <si>
    <t>三星新材</t>
  </si>
  <si>
    <t>123026.SZ</t>
  </si>
  <si>
    <t>中环转债</t>
  </si>
  <si>
    <t>中环环保</t>
  </si>
  <si>
    <t>123027.SZ</t>
  </si>
  <si>
    <t>蓝晓转债</t>
  </si>
  <si>
    <t>蓝晓科技</t>
  </si>
  <si>
    <t>113537.SH</t>
  </si>
  <si>
    <t>文灿转债</t>
  </si>
  <si>
    <t>文灿股份</t>
  </si>
  <si>
    <t>113028.SH</t>
  </si>
  <si>
    <t>环境转债</t>
  </si>
  <si>
    <t>上海环境</t>
  </si>
  <si>
    <t>113027.SH</t>
  </si>
  <si>
    <t>华钰转债</t>
  </si>
  <si>
    <t>华钰矿业</t>
  </si>
  <si>
    <t>128069.SZ</t>
  </si>
  <si>
    <t>华森转债</t>
  </si>
  <si>
    <t>华森制药</t>
  </si>
  <si>
    <t>123028.SZ</t>
  </si>
  <si>
    <t>清水转债</t>
  </si>
  <si>
    <t>清水源</t>
  </si>
  <si>
    <t>128070.SZ</t>
  </si>
  <si>
    <t>智能转债</t>
  </si>
  <si>
    <t>智能自控</t>
  </si>
  <si>
    <t>113541.SH</t>
  </si>
  <si>
    <t>荣晟转债</t>
  </si>
  <si>
    <t>荣晟环保</t>
  </si>
  <si>
    <t>113542.SH</t>
  </si>
  <si>
    <t>好客转债</t>
  </si>
  <si>
    <t>好莱客</t>
  </si>
  <si>
    <t>113543.SH</t>
  </si>
  <si>
    <t>欧派转债</t>
  </si>
  <si>
    <t>欧派家居</t>
  </si>
  <si>
    <t>123029.SZ</t>
  </si>
  <si>
    <t>英科转债</t>
  </si>
  <si>
    <t>英科医疗</t>
  </si>
  <si>
    <t>128073.SZ</t>
  </si>
  <si>
    <t>哈尔转债</t>
  </si>
  <si>
    <t>哈尔斯</t>
  </si>
  <si>
    <t>123030.SZ</t>
  </si>
  <si>
    <t>九洲转债</t>
  </si>
  <si>
    <t>九洲集团</t>
  </si>
  <si>
    <t>128071.SZ</t>
  </si>
  <si>
    <t>合兴转债</t>
  </si>
  <si>
    <t>合兴包装</t>
  </si>
  <si>
    <t>128072.SZ</t>
  </si>
  <si>
    <t>翔鹭转债</t>
  </si>
  <si>
    <t>翔鹭钨业</t>
  </si>
  <si>
    <t>123031.SZ</t>
  </si>
  <si>
    <t>晶瑞转债</t>
  </si>
  <si>
    <t>晶瑞股份</t>
  </si>
  <si>
    <t>113544.SH</t>
  </si>
  <si>
    <t>桃李转债</t>
  </si>
  <si>
    <t>桃李面包</t>
  </si>
  <si>
    <t>128074.SZ</t>
  </si>
  <si>
    <t>游族转债</t>
  </si>
  <si>
    <t>游族网络</t>
  </si>
  <si>
    <t>123032.SZ</t>
  </si>
  <si>
    <t>万里转债</t>
  </si>
  <si>
    <t>万里马</t>
  </si>
  <si>
    <t>128075.SZ</t>
  </si>
  <si>
    <t>远东转债</t>
  </si>
  <si>
    <t>远东传动</t>
  </si>
  <si>
    <t>113545.SH</t>
  </si>
  <si>
    <t>金能转债</t>
  </si>
  <si>
    <t>金能科技</t>
  </si>
  <si>
    <t>128076.SZ</t>
  </si>
  <si>
    <t>金轮转债</t>
  </si>
  <si>
    <t>金轮股份</t>
  </si>
  <si>
    <t>128078.SZ</t>
  </si>
  <si>
    <t>太极转债</t>
  </si>
  <si>
    <t>太极股份</t>
  </si>
  <si>
    <t>110059.SH</t>
  </si>
  <si>
    <t>浦发转债</t>
  </si>
  <si>
    <t>浦发银行</t>
  </si>
  <si>
    <t>113546.SH</t>
  </si>
  <si>
    <t>迪贝转债</t>
  </si>
  <si>
    <t>迪贝电气</t>
  </si>
  <si>
    <t>127014.SZ</t>
  </si>
  <si>
    <t>北方转债</t>
  </si>
  <si>
    <t>北方国际</t>
  </si>
  <si>
    <t>128079.SZ</t>
  </si>
  <si>
    <t>英联转债</t>
  </si>
  <si>
    <t>英联股份</t>
  </si>
  <si>
    <t>113547.SH</t>
  </si>
  <si>
    <t>索发转债</t>
  </si>
  <si>
    <t>索通发展</t>
  </si>
  <si>
    <t>113548.SH</t>
  </si>
  <si>
    <t>石英转债</t>
  </si>
  <si>
    <t>石英股份</t>
  </si>
  <si>
    <t>123033.SZ</t>
  </si>
  <si>
    <t>金力转债</t>
  </si>
  <si>
    <t>金力永磁</t>
  </si>
  <si>
    <t>110060.SH</t>
  </si>
  <si>
    <t>天路转债</t>
  </si>
  <si>
    <t>西藏天路</t>
  </si>
  <si>
    <t>123034.SZ</t>
  </si>
  <si>
    <t>通光转债</t>
  </si>
  <si>
    <t>通光线缆</t>
  </si>
  <si>
    <t>110061.SH</t>
  </si>
  <si>
    <t>川投转债</t>
  </si>
  <si>
    <t>川投能源</t>
  </si>
  <si>
    <t>123035.SZ</t>
  </si>
  <si>
    <t>利德转债</t>
  </si>
  <si>
    <t>利亚德</t>
  </si>
  <si>
    <t>113549.SH</t>
  </si>
  <si>
    <t>白电转债</t>
  </si>
  <si>
    <t>白云电器</t>
  </si>
  <si>
    <t>113550.SH</t>
  </si>
  <si>
    <t>常汽转债</t>
  </si>
  <si>
    <t>常熟汽饰</t>
  </si>
  <si>
    <t>128081.SZ</t>
  </si>
  <si>
    <t>海亮转债</t>
  </si>
  <si>
    <t>海亮股份</t>
  </si>
  <si>
    <t>110062.SH</t>
  </si>
  <si>
    <t>烽火转债</t>
  </si>
  <si>
    <t>烽火通信</t>
  </si>
  <si>
    <t>128083.SZ</t>
  </si>
  <si>
    <t>新北转债</t>
  </si>
  <si>
    <t>新北洋</t>
  </si>
  <si>
    <t>110063.SH</t>
  </si>
  <si>
    <t>鹰19转债</t>
  </si>
  <si>
    <t>128082.SZ</t>
  </si>
  <si>
    <t>华锋转债</t>
  </si>
  <si>
    <t>华锋股份</t>
  </si>
  <si>
    <t>113029.SH</t>
  </si>
  <si>
    <t>明阳转债</t>
  </si>
  <si>
    <t>明阳智能</t>
  </si>
  <si>
    <t>113553.SH</t>
  </si>
  <si>
    <t>金牌转债</t>
  </si>
  <si>
    <t>金牌厨柜</t>
  </si>
  <si>
    <t>128085.SZ</t>
  </si>
  <si>
    <t>鸿达转债</t>
  </si>
  <si>
    <t>鸿达兴业</t>
  </si>
  <si>
    <t>113556.SH</t>
  </si>
  <si>
    <t>至纯转债</t>
  </si>
  <si>
    <t>至纯科技</t>
  </si>
  <si>
    <t>113557.SH</t>
  </si>
  <si>
    <t>森特转债</t>
  </si>
  <si>
    <t>森特股份</t>
  </si>
  <si>
    <t>113559.SH</t>
  </si>
  <si>
    <t>永创转债</t>
  </si>
  <si>
    <t>永创智能</t>
  </si>
  <si>
    <t>123036.SZ</t>
  </si>
  <si>
    <t>先导转债</t>
  </si>
  <si>
    <t>先导智能</t>
  </si>
  <si>
    <t>128084.SZ</t>
  </si>
  <si>
    <t>木森转债</t>
  </si>
  <si>
    <t>木林森</t>
  </si>
  <si>
    <t>110065.SH</t>
  </si>
  <si>
    <t>淮矿转债</t>
  </si>
  <si>
    <t>淮北矿业</t>
  </si>
  <si>
    <t>113555.SH</t>
  </si>
  <si>
    <t>振德转债</t>
  </si>
  <si>
    <t>振德医疗</t>
  </si>
  <si>
    <t>110064.SH</t>
  </si>
  <si>
    <t>建工转债</t>
  </si>
  <si>
    <t>重庆建工</t>
  </si>
  <si>
    <t>128087.SZ</t>
  </si>
  <si>
    <t>孚日转债</t>
  </si>
  <si>
    <t>孚日股份</t>
  </si>
  <si>
    <t>128091.SZ</t>
  </si>
  <si>
    <t>新天转债</t>
  </si>
  <si>
    <t>新天药业</t>
  </si>
  <si>
    <t>113030.SH</t>
  </si>
  <si>
    <t>东风转债</t>
  </si>
  <si>
    <t>东风股份</t>
  </si>
  <si>
    <t>128093.SZ</t>
  </si>
  <si>
    <t>百川转债</t>
  </si>
  <si>
    <t>百川股份</t>
  </si>
  <si>
    <t>123037.SZ</t>
  </si>
  <si>
    <t>新莱转债</t>
  </si>
  <si>
    <t>新莱应材</t>
  </si>
  <si>
    <t>123038.SZ</t>
  </si>
  <si>
    <t>联得转债</t>
  </si>
  <si>
    <t>联得装备</t>
  </si>
  <si>
    <t>128092.SZ</t>
  </si>
  <si>
    <t>唐人转债</t>
  </si>
  <si>
    <t>唐人神</t>
  </si>
  <si>
    <t>123039.SZ</t>
  </si>
  <si>
    <t>开润转债</t>
  </si>
  <si>
    <t>开润股份</t>
  </si>
  <si>
    <t>128090.SZ</t>
  </si>
  <si>
    <t>汽模转2</t>
  </si>
  <si>
    <t>天汽模</t>
  </si>
  <si>
    <t>113562.SH</t>
  </si>
  <si>
    <t>璞泰转债</t>
  </si>
  <si>
    <t>璞泰来</t>
  </si>
  <si>
    <t>127015.SZ</t>
  </si>
  <si>
    <t>希望转债</t>
  </si>
  <si>
    <t>新希望</t>
  </si>
  <si>
    <t>113561.SH</t>
  </si>
  <si>
    <t>正裕转债</t>
  </si>
  <si>
    <t>正裕工业</t>
  </si>
  <si>
    <t>123042.SZ</t>
  </si>
  <si>
    <t>银河转债</t>
  </si>
  <si>
    <t>金银河</t>
  </si>
  <si>
    <t>128094.SZ</t>
  </si>
  <si>
    <t>星帅转债</t>
  </si>
  <si>
    <t>星帅尔</t>
  </si>
  <si>
    <t>113563.SH</t>
  </si>
  <si>
    <t>柳药转债</t>
  </si>
  <si>
    <t>柳药股份</t>
  </si>
  <si>
    <t>128095.SZ</t>
  </si>
  <si>
    <t>恩捷转债</t>
  </si>
  <si>
    <t>恩捷股份</t>
  </si>
  <si>
    <t>113564.SH</t>
  </si>
  <si>
    <t>天目转债</t>
  </si>
  <si>
    <t>天目湖</t>
  </si>
  <si>
    <t>113565.SH</t>
  </si>
  <si>
    <t>宏辉转债</t>
  </si>
  <si>
    <t>宏辉果蔬</t>
  </si>
  <si>
    <t>128096.SZ</t>
  </si>
  <si>
    <t>奥瑞转债</t>
  </si>
  <si>
    <t>奥瑞金</t>
  </si>
  <si>
    <t>128097.SZ</t>
  </si>
  <si>
    <t>奥佳转债</t>
  </si>
  <si>
    <t>奥佳华</t>
  </si>
  <si>
    <t>113032.SH</t>
  </si>
  <si>
    <t>桐20转债</t>
  </si>
  <si>
    <t>110066.SH</t>
  </si>
  <si>
    <t>盛屯转债</t>
  </si>
  <si>
    <t>盛屯矿业</t>
  </si>
  <si>
    <t>113566.SH</t>
  </si>
  <si>
    <t>翔港转债</t>
  </si>
  <si>
    <t>翔港科技</t>
  </si>
  <si>
    <t>123043.SZ</t>
  </si>
  <si>
    <t>正元转债</t>
  </si>
  <si>
    <t>正元智慧</t>
  </si>
  <si>
    <t>128098.SZ</t>
  </si>
  <si>
    <t>康弘转债</t>
  </si>
  <si>
    <t>康弘药业</t>
  </si>
  <si>
    <t>113571.SH</t>
  </si>
  <si>
    <t>博特转债</t>
  </si>
  <si>
    <t>苏博特</t>
  </si>
  <si>
    <t>113568.SH</t>
  </si>
  <si>
    <t>新春转债</t>
  </si>
  <si>
    <t>五洲新春</t>
  </si>
  <si>
    <t>113567.SH</t>
  </si>
  <si>
    <t>君禾转债</t>
  </si>
  <si>
    <t>君禾股份</t>
  </si>
  <si>
    <t>113569.SH</t>
  </si>
  <si>
    <t>科达转债</t>
  </si>
  <si>
    <t>苏州科达</t>
  </si>
  <si>
    <t>113570.SH</t>
  </si>
  <si>
    <t>百达转债</t>
  </si>
  <si>
    <t>百达精工</t>
  </si>
  <si>
    <t>110067.SH</t>
  </si>
  <si>
    <t>华安转债</t>
  </si>
  <si>
    <t>华安证券</t>
  </si>
  <si>
    <t>113572.SH</t>
  </si>
  <si>
    <t>三祥转债</t>
  </si>
  <si>
    <t>三祥新材</t>
  </si>
  <si>
    <t>128100.SZ</t>
  </si>
  <si>
    <t>搜特转债</t>
  </si>
  <si>
    <t>搜于特</t>
  </si>
  <si>
    <t>128099.SZ</t>
  </si>
  <si>
    <t>永高转债</t>
  </si>
  <si>
    <t>永高股份</t>
  </si>
  <si>
    <t>123044.SZ</t>
  </si>
  <si>
    <t>红相转债</t>
  </si>
  <si>
    <t>红相股份</t>
  </si>
  <si>
    <t>123045.SZ</t>
  </si>
  <si>
    <t>雷迪转债</t>
  </si>
  <si>
    <t>雷迪克</t>
  </si>
  <si>
    <t>128101.SZ</t>
  </si>
  <si>
    <t>联创转债</t>
  </si>
  <si>
    <t>联创电子</t>
  </si>
  <si>
    <t>110068.SH</t>
  </si>
  <si>
    <t>龙净转债</t>
  </si>
  <si>
    <t>龙净环保</t>
  </si>
  <si>
    <t>128102.SZ</t>
  </si>
  <si>
    <t>海大转债</t>
  </si>
  <si>
    <t>海大集团</t>
  </si>
  <si>
    <t>123046.SZ</t>
  </si>
  <si>
    <t>天铁转债</t>
  </si>
  <si>
    <t>天铁股份</t>
  </si>
  <si>
    <t>123047.SZ</t>
  </si>
  <si>
    <t>久吾转债</t>
  </si>
  <si>
    <t>久吾高科</t>
  </si>
  <si>
    <t>113033.SH</t>
  </si>
  <si>
    <t>利群转债</t>
  </si>
  <si>
    <t>利群股份</t>
  </si>
  <si>
    <t>128103.SZ</t>
  </si>
  <si>
    <t>同德转债</t>
  </si>
  <si>
    <t>同德化工</t>
  </si>
  <si>
    <t>113574.SH</t>
  </si>
  <si>
    <t>华体转债</t>
  </si>
  <si>
    <t>华体科技</t>
  </si>
  <si>
    <t>128104.SZ</t>
  </si>
  <si>
    <t>裕同转债</t>
  </si>
  <si>
    <t>裕同科技</t>
  </si>
  <si>
    <t>113034.SH</t>
  </si>
  <si>
    <t>滨化转债</t>
  </si>
  <si>
    <t>滨化股份</t>
  </si>
  <si>
    <t>113575.SH</t>
  </si>
  <si>
    <t>东时转债</t>
  </si>
  <si>
    <t>东方时尚</t>
  </si>
  <si>
    <t>110069.SH</t>
  </si>
  <si>
    <t>瀚蓝转债</t>
  </si>
  <si>
    <t>瀚蓝环境</t>
  </si>
  <si>
    <t>113576.SH</t>
  </si>
  <si>
    <t>起步转债</t>
  </si>
  <si>
    <t>起步股份</t>
  </si>
  <si>
    <t>128106.SZ</t>
  </si>
  <si>
    <t>华统转债</t>
  </si>
  <si>
    <t>华统股份</t>
  </si>
  <si>
    <t>123048.SZ</t>
  </si>
  <si>
    <t>应急转债</t>
  </si>
  <si>
    <t>中船应急</t>
  </si>
  <si>
    <t>123049.SZ</t>
  </si>
  <si>
    <t>维尔转债</t>
  </si>
  <si>
    <t>维尔利</t>
  </si>
  <si>
    <t>110070.SH</t>
  </si>
  <si>
    <t>凌钢转债</t>
  </si>
  <si>
    <t>凌钢股份</t>
  </si>
  <si>
    <t>113577.SH</t>
  </si>
  <si>
    <t>春秋转债</t>
  </si>
  <si>
    <t>春秋电子</t>
  </si>
  <si>
    <t>127016.SZ</t>
  </si>
  <si>
    <t>鲁泰转债</t>
  </si>
  <si>
    <t>鲁泰A</t>
  </si>
  <si>
    <t>128105.SZ</t>
  </si>
  <si>
    <t>长集转债</t>
  </si>
  <si>
    <t>长青集团</t>
  </si>
  <si>
    <t>123050.SZ</t>
  </si>
  <si>
    <t>聚飞转债</t>
  </si>
  <si>
    <t>聚飞光电</t>
  </si>
  <si>
    <t>113578.SH</t>
  </si>
  <si>
    <t>全筑转债</t>
  </si>
  <si>
    <t>全筑股份</t>
  </si>
  <si>
    <t>113581.SH</t>
  </si>
  <si>
    <t>龙蟠转债</t>
  </si>
  <si>
    <t>龙蟠科技</t>
  </si>
  <si>
    <t>113580.SH</t>
  </si>
  <si>
    <t>康隆转债</t>
  </si>
  <si>
    <t>康隆达</t>
  </si>
  <si>
    <t>113573.SH</t>
  </si>
  <si>
    <t>纵横转债</t>
  </si>
  <si>
    <t>纵横通信</t>
  </si>
  <si>
    <t>113579.SH</t>
  </si>
  <si>
    <t>健友转债</t>
  </si>
  <si>
    <t>健友股份</t>
  </si>
  <si>
    <t>128107.SZ</t>
  </si>
  <si>
    <t>交科转债</t>
  </si>
  <si>
    <t>浙江交科</t>
  </si>
  <si>
    <t>113035.SH</t>
  </si>
  <si>
    <t>福莱转债</t>
  </si>
  <si>
    <t>福莱特</t>
  </si>
  <si>
    <t>128108.SZ</t>
  </si>
  <si>
    <t>蓝帆转债</t>
  </si>
  <si>
    <t>蓝帆医疗</t>
  </si>
  <si>
    <t>113583.SH</t>
  </si>
  <si>
    <t>益丰转债</t>
  </si>
  <si>
    <t>益丰药房</t>
  </si>
  <si>
    <t>113582.SH</t>
  </si>
  <si>
    <t>火炬转债</t>
  </si>
  <si>
    <t>火炬电子</t>
  </si>
  <si>
    <t>128109.SZ</t>
  </si>
  <si>
    <t>楚江转债</t>
  </si>
  <si>
    <t>楚江新材</t>
  </si>
  <si>
    <t>113584.SH</t>
  </si>
  <si>
    <t>家悦转债</t>
  </si>
  <si>
    <t>家家悦</t>
  </si>
  <si>
    <t>123051.SZ</t>
  </si>
  <si>
    <t>今天转债</t>
  </si>
  <si>
    <t>今天国际</t>
  </si>
  <si>
    <t>123053.SZ</t>
  </si>
  <si>
    <t>宝通转债</t>
  </si>
  <si>
    <t>宝通科技</t>
  </si>
  <si>
    <t>127017.SZ</t>
  </si>
  <si>
    <t>万青转债</t>
  </si>
  <si>
    <t>万年青</t>
  </si>
  <si>
    <t>123052.SZ</t>
  </si>
  <si>
    <t>飞鹿转债</t>
  </si>
  <si>
    <t>飞鹿股份</t>
  </si>
  <si>
    <t>123054.SZ</t>
  </si>
  <si>
    <t>思特转债</t>
  </si>
  <si>
    <t>思特奇</t>
  </si>
  <si>
    <t>113585.SH</t>
  </si>
  <si>
    <t>寿仙转债</t>
  </si>
  <si>
    <t>寿仙谷</t>
  </si>
  <si>
    <t>113586.SH</t>
  </si>
  <si>
    <t>上机转债</t>
  </si>
  <si>
    <t>上机数控</t>
  </si>
  <si>
    <t>128111.SZ</t>
  </si>
  <si>
    <t>中矿转债</t>
  </si>
  <si>
    <t>中矿资源</t>
  </si>
  <si>
    <t>128110.SZ</t>
  </si>
  <si>
    <t>永兴转债</t>
  </si>
  <si>
    <t>永兴材料</t>
  </si>
  <si>
    <t>113588.SH</t>
  </si>
  <si>
    <t>润达转债</t>
  </si>
  <si>
    <t>润达医疗</t>
  </si>
  <si>
    <t>123055.SZ</t>
  </si>
  <si>
    <t>晨光转债</t>
  </si>
  <si>
    <t>晨光生物</t>
  </si>
  <si>
    <t>128112.SZ</t>
  </si>
  <si>
    <t>歌尔转2</t>
  </si>
  <si>
    <t>歌尔股份</t>
  </si>
  <si>
    <t>113587.SH</t>
  </si>
  <si>
    <t>泛微转债</t>
  </si>
  <si>
    <t>泛微网络</t>
  </si>
  <si>
    <t>128113.SZ</t>
  </si>
  <si>
    <t>比音转债</t>
  </si>
  <si>
    <t>比音勒芬</t>
  </si>
  <si>
    <t>128114.SZ</t>
  </si>
  <si>
    <t>正邦转债</t>
  </si>
  <si>
    <t>正邦科技</t>
  </si>
  <si>
    <t>113589.SH</t>
  </si>
  <si>
    <t>天创转债</t>
  </si>
  <si>
    <t>天创时尚</t>
  </si>
  <si>
    <t>128115.SZ</t>
  </si>
  <si>
    <t>巨星转债</t>
  </si>
  <si>
    <t>巨星科技</t>
  </si>
  <si>
    <t>128117.SZ</t>
  </si>
  <si>
    <t>道恩转债</t>
  </si>
  <si>
    <t>道恩股份</t>
  </si>
  <si>
    <t>113591.SH</t>
  </si>
  <si>
    <t>胜达转债</t>
  </si>
  <si>
    <t>大胜达</t>
  </si>
  <si>
    <t>123056.SZ</t>
  </si>
  <si>
    <t>雪榕转债</t>
  </si>
  <si>
    <t>雪榕生物</t>
  </si>
  <si>
    <t>128116.SZ</t>
  </si>
  <si>
    <t>瑞达转债</t>
  </si>
  <si>
    <t>瑞达期货</t>
  </si>
  <si>
    <t>113590.SH</t>
  </si>
  <si>
    <t>海容转债</t>
  </si>
  <si>
    <t>海容冷链</t>
  </si>
  <si>
    <t>123057.SZ</t>
  </si>
  <si>
    <t>美联转债</t>
  </si>
  <si>
    <t>美联新材</t>
  </si>
  <si>
    <t>110071.SH</t>
  </si>
  <si>
    <t>湖盐转债</t>
  </si>
  <si>
    <t>湖南盐业</t>
  </si>
  <si>
    <t>113592.SH</t>
  </si>
  <si>
    <t>安20转债</t>
  </si>
  <si>
    <t>安井食品</t>
  </si>
  <si>
    <t>127018.SZ</t>
  </si>
  <si>
    <t>本钢转债</t>
  </si>
  <si>
    <t>本钢板材</t>
  </si>
  <si>
    <t>128118.SZ</t>
  </si>
  <si>
    <t>瀛通转债</t>
  </si>
  <si>
    <t>瀛通通讯</t>
  </si>
  <si>
    <t>113036.SH</t>
  </si>
  <si>
    <t>宁建转债</t>
  </si>
  <si>
    <t>宁波建工</t>
  </si>
  <si>
    <t>123058.SZ</t>
  </si>
  <si>
    <t>欣旺转债</t>
  </si>
  <si>
    <t>欣旺达</t>
  </si>
  <si>
    <t>128119.SZ</t>
  </si>
  <si>
    <t>龙大转债</t>
  </si>
  <si>
    <t>龙大肉食</t>
  </si>
  <si>
    <t>128121.SZ</t>
  </si>
  <si>
    <t>宏川转债</t>
  </si>
  <si>
    <t>宏川智慧</t>
  </si>
  <si>
    <t>113593.SH</t>
  </si>
  <si>
    <t>沪工转债</t>
  </si>
  <si>
    <t>上海沪工</t>
  </si>
  <si>
    <t>127019.SZ</t>
  </si>
  <si>
    <t>国城转债</t>
  </si>
  <si>
    <t>国城矿业</t>
  </si>
  <si>
    <t>123059.SZ</t>
  </si>
  <si>
    <t>银信转债</t>
  </si>
  <si>
    <t>银信科技</t>
  </si>
  <si>
    <t>127020.SZ</t>
  </si>
  <si>
    <t>中金转债</t>
  </si>
  <si>
    <t>中金岭南</t>
  </si>
  <si>
    <t>113037.SH</t>
  </si>
  <si>
    <t>紫银转债</t>
  </si>
  <si>
    <t>紫金银行</t>
  </si>
  <si>
    <t>123060.SZ</t>
  </si>
  <si>
    <t>苏试转债</t>
  </si>
  <si>
    <t>苏试试验</t>
  </si>
  <si>
    <t>123062.SZ</t>
  </si>
  <si>
    <t>三超转债</t>
  </si>
  <si>
    <t>A</t>
  </si>
  <si>
    <t>三超新材</t>
  </si>
  <si>
    <t>128120.SZ</t>
  </si>
  <si>
    <t>联诚转债</t>
  </si>
  <si>
    <t>联诚精密</t>
  </si>
  <si>
    <t>128122.SZ</t>
  </si>
  <si>
    <t>兴森转债</t>
  </si>
  <si>
    <t>兴森科技</t>
  </si>
  <si>
    <t>113595.SH</t>
  </si>
  <si>
    <t>花王转债</t>
  </si>
  <si>
    <t>花王股份</t>
  </si>
  <si>
    <t>123061.SZ</t>
  </si>
  <si>
    <t>航新转债</t>
  </si>
  <si>
    <t>航新科技</t>
  </si>
  <si>
    <t>128123.SZ</t>
  </si>
  <si>
    <t>国光转债</t>
  </si>
  <si>
    <t>国光股份</t>
  </si>
  <si>
    <t>110073.SH</t>
  </si>
  <si>
    <t>国投转债</t>
  </si>
  <si>
    <t>国投资本</t>
  </si>
  <si>
    <t>113596.SH</t>
  </si>
  <si>
    <t>城地转债</t>
  </si>
  <si>
    <t>城地股份</t>
  </si>
  <si>
    <t>123063.SZ</t>
  </si>
  <si>
    <t>大禹转债</t>
  </si>
  <si>
    <t>大禹节水</t>
  </si>
  <si>
    <t>128124.SZ</t>
  </si>
  <si>
    <t>科华转债</t>
  </si>
  <si>
    <t>科华生物</t>
  </si>
  <si>
    <t>113597.SH</t>
  </si>
  <si>
    <t>佳力转债</t>
  </si>
  <si>
    <t>佳力图</t>
  </si>
  <si>
    <t>128125.SZ</t>
  </si>
  <si>
    <t>华阳转债</t>
  </si>
  <si>
    <t>华阳国际</t>
  </si>
  <si>
    <t>113598.SH</t>
  </si>
  <si>
    <t>法兰转债</t>
  </si>
  <si>
    <t>法兰泰克</t>
  </si>
  <si>
    <t>113594.SH</t>
  </si>
  <si>
    <t>淳中转债</t>
  </si>
  <si>
    <t>淳中科技</t>
  </si>
  <si>
    <t>127021.SZ</t>
  </si>
  <si>
    <t>特发转2</t>
  </si>
  <si>
    <t>113599.SH</t>
  </si>
  <si>
    <t>嘉友转债</t>
  </si>
  <si>
    <t>嘉友国际</t>
  </si>
  <si>
    <t>113038.SH</t>
  </si>
  <si>
    <t>隆20转债</t>
  </si>
  <si>
    <t>隆基股份</t>
  </si>
  <si>
    <t>128126.SZ</t>
  </si>
  <si>
    <t>赣锋转2</t>
  </si>
  <si>
    <t>113600.SH</t>
  </si>
  <si>
    <t>新星转债</t>
  </si>
  <si>
    <t>深圳新星</t>
  </si>
  <si>
    <t>128127.SZ</t>
  </si>
  <si>
    <t>文科转债</t>
  </si>
  <si>
    <t>文科园林</t>
  </si>
  <si>
    <t>110072.SH</t>
  </si>
  <si>
    <t>广汇转债</t>
  </si>
  <si>
    <t>广汇汽车</t>
  </si>
  <si>
    <t>113601.SH</t>
  </si>
  <si>
    <t>塞力转债</t>
  </si>
  <si>
    <t>塞力斯</t>
  </si>
  <si>
    <t>128128.SZ</t>
  </si>
  <si>
    <t>齐翔转2</t>
  </si>
  <si>
    <t>齐翔腾达</t>
  </si>
  <si>
    <t>113039.SH</t>
  </si>
  <si>
    <t>嘉泽转债</t>
  </si>
  <si>
    <t>嘉泽新能</t>
  </si>
  <si>
    <t>128132.SZ</t>
  </si>
  <si>
    <t>交建转债</t>
  </si>
  <si>
    <t>新疆交建</t>
  </si>
  <si>
    <t>128131.SZ</t>
  </si>
  <si>
    <t>崇达转2</t>
  </si>
  <si>
    <t>崇达技术</t>
  </si>
  <si>
    <t>128130.SZ</t>
  </si>
  <si>
    <t>景兴转债</t>
  </si>
  <si>
    <t>景兴纸业</t>
  </si>
  <si>
    <t>128129.SZ</t>
  </si>
  <si>
    <t>青农转债</t>
  </si>
  <si>
    <t>青农商行</t>
  </si>
  <si>
    <t>124015.SZ</t>
  </si>
  <si>
    <t>北新定转</t>
  </si>
  <si>
    <t>北新路桥</t>
  </si>
  <si>
    <t>124014.SZ</t>
  </si>
  <si>
    <t>华铭定02</t>
  </si>
  <si>
    <t>华铭智能</t>
  </si>
  <si>
    <t>124013.SZ</t>
  </si>
  <si>
    <t>劲刚定02</t>
  </si>
  <si>
    <t>新劲刚</t>
  </si>
  <si>
    <t>124012.SZ</t>
  </si>
  <si>
    <t>雷科定02</t>
  </si>
  <si>
    <t>雷科防务</t>
  </si>
  <si>
    <t>124011.SZ</t>
  </si>
  <si>
    <t>必创定02</t>
  </si>
  <si>
    <t>必创科技</t>
  </si>
  <si>
    <t>124009.SZ</t>
  </si>
  <si>
    <t>辉隆定02</t>
  </si>
  <si>
    <t>辉隆股份</t>
  </si>
  <si>
    <t>124008.SZ</t>
  </si>
  <si>
    <t>辉隆定转</t>
  </si>
  <si>
    <t>124007.SZ</t>
  </si>
  <si>
    <t>雷科定转</t>
  </si>
  <si>
    <t>124006.SZ</t>
  </si>
  <si>
    <t>高新定转</t>
  </si>
  <si>
    <t>长春高新</t>
  </si>
  <si>
    <t>124005.SZ</t>
  </si>
  <si>
    <t>中京定02</t>
  </si>
  <si>
    <t>中京电子</t>
  </si>
  <si>
    <t>124004.SZ</t>
  </si>
  <si>
    <t>中京定转</t>
  </si>
  <si>
    <t>124003.SZ</t>
  </si>
  <si>
    <t>必创定转</t>
  </si>
  <si>
    <t>124002.SZ</t>
  </si>
  <si>
    <t>华铭定转</t>
  </si>
  <si>
    <t>124001.SZ</t>
  </si>
  <si>
    <t>劲刚定转</t>
  </si>
  <si>
    <t>123066.SZ</t>
  </si>
  <si>
    <t>赛意转债</t>
  </si>
  <si>
    <t>赛意信息</t>
  </si>
  <si>
    <t>123065.SZ</t>
  </si>
  <si>
    <t>宝莱转债</t>
  </si>
  <si>
    <t>宝莱特</t>
  </si>
  <si>
    <t>123064.SZ</t>
  </si>
  <si>
    <t>万孚转债</t>
  </si>
  <si>
    <t>万孚生物</t>
  </si>
  <si>
    <t>113602.SH</t>
  </si>
  <si>
    <t>景20转债</t>
  </si>
  <si>
    <t>景旺电子</t>
  </si>
  <si>
    <t>110806.SH</t>
  </si>
  <si>
    <t>中闽定02</t>
  </si>
  <si>
    <t>中闽能源</t>
  </si>
  <si>
    <t>110804.SH</t>
  </si>
  <si>
    <t>国泰定02</t>
  </si>
  <si>
    <t>国泰集团</t>
  </si>
  <si>
    <t>110074.SH</t>
  </si>
  <si>
    <t>精达转债</t>
  </si>
  <si>
    <t>精达股份</t>
  </si>
  <si>
    <t>筛选：</t>
    <phoneticPr fontId="4" type="noConversion"/>
  </si>
  <si>
    <t>转债</t>
    <phoneticPr fontId="4" type="noConversion"/>
  </si>
  <si>
    <t>评级AAA</t>
    <phoneticPr fontId="4" type="noConversion"/>
  </si>
  <si>
    <t>债券余额大于1亿元</t>
    <phoneticPr fontId="4" type="noConversion"/>
  </si>
  <si>
    <t>转债上市日期早于2019-01-01</t>
    <phoneticPr fontId="4" type="noConversion"/>
  </si>
  <si>
    <t>选择前三个</t>
    <phoneticPr fontId="4" type="noConversion"/>
  </si>
  <si>
    <t>电气转债、航信转债、广汽转债</t>
    <phoneticPr fontId="4" type="noConversion"/>
  </si>
  <si>
    <t>不选普通债券：</t>
    <phoneticPr fontId="4" type="noConversion"/>
  </si>
  <si>
    <t>信用债成交太少</t>
    <phoneticPr fontId="4" type="noConversion"/>
  </si>
  <si>
    <t>利率债风险太小</t>
    <phoneticPr fontId="4" type="noConversion"/>
  </si>
  <si>
    <t>涨跌幅(%)</t>
  </si>
  <si>
    <t>2019-01-04</t>
  </si>
  <si>
    <t>2019-01-11</t>
  </si>
  <si>
    <t>2019-01-18</t>
  </si>
  <si>
    <t>--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</si>
  <si>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</si>
  <si>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</si>
  <si>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</si>
  <si>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</si>
  <si>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</si>
  <si>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</si>
  <si>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</si>
  <si>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</si>
  <si>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</si>
  <si>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</si>
  <si>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</si>
  <si>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</si>
  <si>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</si>
  <si>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</si>
  <si>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</si>
  <si>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</si>
  <si>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</si>
  <si>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</si>
  <si>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</si>
  <si>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</si>
  <si>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</si>
  <si>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</si>
  <si>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</si>
  <si>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</si>
  <si>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</si>
  <si>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</si>
  <si>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</si>
  <si>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</si>
  <si>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</si>
  <si>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</si>
  <si>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</si>
  <si>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</si>
  <si>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</si>
  <si>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</si>
  <si>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</si>
  <si>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</si>
  <si>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</si>
  <si>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</si>
  <si>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</si>
  <si>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</si>
  <si>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</si>
  <si>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</si>
  <si>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</si>
  <si>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</si>
  <si>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</si>
  <si>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</si>
  <si>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</si>
  <si>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</si>
  <si>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</si>
  <si>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</si>
  <si>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</si>
  <si>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</si>
  <si>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</si>
  <si>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</si>
  <si>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</si>
  <si>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</si>
  <si>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</si>
  <si>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</si>
  <si>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</si>
  <si>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</si>
  <si>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</si>
  <si>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</si>
  <si>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</si>
  <si>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</si>
  <si>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</si>
  <si>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</si>
  <si>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</si>
  <si>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</si>
  <si>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</si>
  <si>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</si>
  <si>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</si>
  <si>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</si>
  <si>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</si>
  <si>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</si>
  <si>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</si>
  <si>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</si>
  <si>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</si>
  <si>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</si>
  <si>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</si>
  <si>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</si>
  <si>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</si>
  <si>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</si>
  <si>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2020-09-01</t>
  </si>
  <si>
    <t>IFM.CFE</t>
  </si>
  <si>
    <t>ICM.CFE</t>
  </si>
  <si>
    <t>TFM.CFE</t>
  </si>
  <si>
    <t>TM.CFE</t>
  </si>
  <si>
    <t>AG0.SHF</t>
  </si>
  <si>
    <t>CF0.CZC</t>
  </si>
  <si>
    <t>C0.DCE</t>
  </si>
  <si>
    <t>scm.INE</t>
  </si>
  <si>
    <t>CU0.SHF</t>
  </si>
  <si>
    <t>IHM.CFE</t>
  </si>
  <si>
    <t>沪深300股指期货主力连续</t>
  </si>
  <si>
    <t>中证500股指期货主力连续</t>
  </si>
  <si>
    <t>5年期国债期货主力连续</t>
  </si>
  <si>
    <t>10年期国债期货主力连续</t>
  </si>
  <si>
    <t>沪银主力连续</t>
  </si>
  <si>
    <t>郑棉主力连续</t>
  </si>
  <si>
    <t>玉米主力连续</t>
  </si>
  <si>
    <t>原油主力连续</t>
  </si>
  <si>
    <t>沪铜主力连续</t>
  </si>
  <si>
    <t>上证50股指期货主力连续</t>
  </si>
  <si>
    <t>涨跌幅(结算价)(%)</t>
  </si>
  <si>
    <t>另：</t>
    <phoneticPr fontId="4" type="noConversion"/>
  </si>
  <si>
    <t>期货选择思路：</t>
    <phoneticPr fontId="4" type="noConversion"/>
  </si>
  <si>
    <t>商品选择思路：</t>
    <phoneticPr fontId="4" type="noConversion"/>
  </si>
  <si>
    <t>各个商品交易所各选择一种</t>
    <phoneticPr fontId="4" type="noConversion"/>
  </si>
  <si>
    <t>由于上海期货交易所中白银和铜分别属于贵金属和贱金属，因此分别选取</t>
    <phoneticPr fontId="4" type="noConversion"/>
  </si>
  <si>
    <t>股指期货三种都选了</t>
    <phoneticPr fontId="4" type="noConversion"/>
  </si>
  <si>
    <t>国债期货选择10年与5年的</t>
    <phoneticPr fontId="4" type="noConversion"/>
  </si>
  <si>
    <t>因为两年国债期货数据较少</t>
    <phoneticPr fontId="4" type="noConversion"/>
  </si>
  <si>
    <t>以上两者的数据，均使用主力连续数据（不然没那么长的数据</t>
    <phoneticPr fontId="4" type="noConversion"/>
  </si>
  <si>
    <t>日期选择周度也有数据完整性考虑</t>
    <phoneticPr fontId="4" type="noConversion"/>
  </si>
  <si>
    <t>均值</t>
    <phoneticPr fontId="4" type="noConversion"/>
  </si>
  <si>
    <t>方差</t>
    <phoneticPr fontId="4" type="noConversion"/>
  </si>
  <si>
    <t>标准差</t>
    <phoneticPr fontId="4" type="noConversion"/>
  </si>
  <si>
    <t>列 28</t>
  </si>
  <si>
    <t>最小方差组合</t>
    <phoneticPr fontId="4" type="noConversion"/>
  </si>
  <si>
    <t>市场组合</t>
    <phoneticPr fontId="4" type="noConversion"/>
  </si>
  <si>
    <t>等权重组合</t>
    <phoneticPr fontId="4" type="noConversion"/>
  </si>
  <si>
    <t>组合方差</t>
    <phoneticPr fontId="4" type="noConversion"/>
  </si>
  <si>
    <t>组合均值</t>
    <phoneticPr fontId="4" type="noConversion"/>
  </si>
  <si>
    <t>组合beta</t>
    <phoneticPr fontId="4" type="noConversion"/>
  </si>
  <si>
    <t>最小方差组合（非负约束）</t>
    <phoneticPr fontId="4" type="noConversion"/>
  </si>
  <si>
    <t>最小方差组合（无非负约束）</t>
    <phoneticPr fontId="4" type="noConversion"/>
  </si>
  <si>
    <t>无风险利率</t>
    <phoneticPr fontId="4" type="noConversion"/>
  </si>
  <si>
    <t>周度无风险利率</t>
    <phoneticPr fontId="4" type="noConversion"/>
  </si>
  <si>
    <t>组合标准差</t>
    <phoneticPr fontId="4" type="noConversion"/>
  </si>
  <si>
    <t>线上的其点</t>
    <phoneticPr fontId="4" type="noConversion"/>
  </si>
  <si>
    <t>收益率</t>
    <phoneticPr fontId="4" type="noConversion"/>
  </si>
  <si>
    <t>周度无风险利率（%）</t>
    <phoneticPr fontId="4" type="noConversion"/>
  </si>
  <si>
    <t>中间点</t>
    <phoneticPr fontId="4" type="noConversion"/>
  </si>
  <si>
    <t>由于CML线与有效前沿切点很远，实际画出来的资本市场线很长，我们只展示了部分</t>
    <phoneticPr fontId="4" type="noConversion"/>
  </si>
  <si>
    <t>三个月时间选择从6月至8月</t>
    <phoneticPr fontId="4" type="noConversion"/>
  </si>
  <si>
    <t>Shibor1Y收盘价</t>
    <phoneticPr fontId="4" type="noConversion"/>
  </si>
  <si>
    <r>
      <rPr>
        <b/>
        <sz val="12"/>
        <color rgb="FF000000"/>
        <rFont val="微软雅黑"/>
        <family val="2"/>
        <charset val="134"/>
      </rPr>
      <t>50</t>
    </r>
    <r>
      <rPr>
        <b/>
        <sz val="12"/>
        <color rgb="FF000000"/>
        <rFont val="Calibri"/>
        <family val="2"/>
      </rPr>
      <t>ETF</t>
    </r>
    <r>
      <rPr>
        <b/>
        <sz val="12"/>
        <color rgb="FF000000"/>
        <rFont val="宋体"/>
        <family val="2"/>
        <charset val="134"/>
      </rPr>
      <t>基金</t>
    </r>
    <phoneticPr fontId="4" type="noConversion"/>
  </si>
  <si>
    <r>
      <rPr>
        <b/>
        <sz val="12"/>
        <color rgb="FF000000"/>
        <rFont val="微软雅黑"/>
        <family val="2"/>
        <charset val="134"/>
      </rPr>
      <t>50</t>
    </r>
    <r>
      <rPr>
        <b/>
        <sz val="12"/>
        <color rgb="FF000000"/>
        <rFont val="Calibri"/>
        <family val="2"/>
      </rPr>
      <t>ETF</t>
    </r>
    <r>
      <rPr>
        <b/>
        <sz val="12"/>
        <color rgb="FF000000"/>
        <rFont val="微软雅黑"/>
        <family val="2"/>
        <charset val="134"/>
      </rPr>
      <t>期权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</si>
</sst>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11" x14ac:knownFonts="1">
    <font>
      <sz val="11"/>
      <color indexed="8"/>
      <name val="等线"/>
      <family val="2"/>
      <scheme val="minor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2"/>
      <scheme val="minor"/>
    </font>
    <font>
      <b/>
      <sz val="11"/>
      <color indexed="8"/>
      <name val="等线"/>
      <family val="3"/>
      <charset val="134"/>
      <scheme val="minor"/>
    </font>
    <font>
      <b/>
      <sz val="12"/>
      <color rgb="FF000000"/>
      <name val="微软雅黑"/>
      <family val="2"/>
      <charset val="134"/>
    </font>
    <font>
      <b/>
      <sz val="12"/>
      <color rgb="FF000000"/>
      <name val="Calibri"/>
      <family val="2"/>
    </font>
    <font>
      <b/>
      <sz val="12"/>
      <color rgb="FF000000"/>
      <name val="宋体"/>
      <family val="2"/>
      <charset val="134"/>
    </font>
    <font>
      <b/>
      <sz val="12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left" vertical="top"/>
    </xf>
    <xf numFmtId="3" fontId="0" fillId="0" borderId="0" xfId="0" applyNumberFormat="1" applyAlignment="1"/>
    <xf numFmtId="177" fontId="0" fillId="0" borderId="0" xfId="0" applyNumberFormat="1" applyAlignment="1"/>
    <xf numFmtId="0" fontId="0" fillId="0" borderId="0" xfId="0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/>
    <xf numFmtId="0" fontId="5" fillId="0" borderId="0" xfId="0" applyFont="1" applyAlignment="1"/>
    <xf numFmtId="0" fontId="5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6" fillId="0" borderId="0" xfId="0" applyFont="1">
      <alignment vertical="center"/>
    </xf>
    <xf numFmtId="10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'50ETF处理'!$B$1</c:f>
              <c:strCache>
                <c:ptCount val="1"/>
                <c:pt idx="0">
                  <c:v>50ETF期权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'50ETF处理'!$A$2:$A$65</c:f>
              <c:numCache>
                <c:formatCode>yyyy\-mm\-dd</c:formatCode>
                <c:ptCount val="64"/>
                <c:pt idx="0">
                  <c:v>43983</c:v>
                </c:pt>
                <c:pt idx="1">
                  <c:v>43984</c:v>
                </c:pt>
                <c:pt idx="2">
                  <c:v>43985</c:v>
                </c:pt>
                <c:pt idx="3">
                  <c:v>43986</c:v>
                </c:pt>
                <c:pt idx="4">
                  <c:v>43987</c:v>
                </c:pt>
                <c:pt idx="5">
                  <c:v>43990</c:v>
                </c:pt>
                <c:pt idx="6">
                  <c:v>43991</c:v>
                </c:pt>
                <c:pt idx="7">
                  <c:v>43992</c:v>
                </c:pt>
                <c:pt idx="8">
                  <c:v>43993</c:v>
                </c:pt>
                <c:pt idx="9">
                  <c:v>43994</c:v>
                </c:pt>
                <c:pt idx="10">
                  <c:v>43997</c:v>
                </c:pt>
                <c:pt idx="11">
                  <c:v>43998</c:v>
                </c:pt>
                <c:pt idx="12">
                  <c:v>43999</c:v>
                </c:pt>
                <c:pt idx="13">
                  <c:v>44000</c:v>
                </c:pt>
                <c:pt idx="14">
                  <c:v>44001</c:v>
                </c:pt>
                <c:pt idx="15">
                  <c:v>44004</c:v>
                </c:pt>
                <c:pt idx="16">
                  <c:v>44005</c:v>
                </c:pt>
                <c:pt idx="17">
                  <c:v>44006</c:v>
                </c:pt>
                <c:pt idx="18">
                  <c:v>44011</c:v>
                </c:pt>
                <c:pt idx="19">
                  <c:v>44012</c:v>
                </c:pt>
                <c:pt idx="20">
                  <c:v>44013</c:v>
                </c:pt>
                <c:pt idx="21">
                  <c:v>44014</c:v>
                </c:pt>
                <c:pt idx="22">
                  <c:v>44015</c:v>
                </c:pt>
                <c:pt idx="23">
                  <c:v>44018</c:v>
                </c:pt>
                <c:pt idx="24">
                  <c:v>44019</c:v>
                </c:pt>
                <c:pt idx="25">
                  <c:v>44020</c:v>
                </c:pt>
                <c:pt idx="26">
                  <c:v>44021</c:v>
                </c:pt>
                <c:pt idx="27">
                  <c:v>44022</c:v>
                </c:pt>
                <c:pt idx="28">
                  <c:v>44025</c:v>
                </c:pt>
                <c:pt idx="29">
                  <c:v>44026</c:v>
                </c:pt>
                <c:pt idx="30">
                  <c:v>44027</c:v>
                </c:pt>
                <c:pt idx="31">
                  <c:v>44028</c:v>
                </c:pt>
                <c:pt idx="32">
                  <c:v>44029</c:v>
                </c:pt>
                <c:pt idx="33">
                  <c:v>44032</c:v>
                </c:pt>
                <c:pt idx="34">
                  <c:v>44033</c:v>
                </c:pt>
                <c:pt idx="35">
                  <c:v>44034</c:v>
                </c:pt>
                <c:pt idx="36">
                  <c:v>44035</c:v>
                </c:pt>
                <c:pt idx="37">
                  <c:v>44036</c:v>
                </c:pt>
                <c:pt idx="38">
                  <c:v>44039</c:v>
                </c:pt>
                <c:pt idx="39">
                  <c:v>44040</c:v>
                </c:pt>
                <c:pt idx="40">
                  <c:v>44041</c:v>
                </c:pt>
                <c:pt idx="41">
                  <c:v>44042</c:v>
                </c:pt>
                <c:pt idx="42">
                  <c:v>44043</c:v>
                </c:pt>
                <c:pt idx="43">
                  <c:v>44046</c:v>
                </c:pt>
                <c:pt idx="44">
                  <c:v>44047</c:v>
                </c:pt>
                <c:pt idx="45">
                  <c:v>44048</c:v>
                </c:pt>
                <c:pt idx="46">
                  <c:v>44049</c:v>
                </c:pt>
                <c:pt idx="47">
                  <c:v>44050</c:v>
                </c:pt>
                <c:pt idx="48">
                  <c:v>44053</c:v>
                </c:pt>
                <c:pt idx="49">
                  <c:v>44054</c:v>
                </c:pt>
                <c:pt idx="50">
                  <c:v>44055</c:v>
                </c:pt>
                <c:pt idx="51">
                  <c:v>44056</c:v>
                </c:pt>
                <c:pt idx="52">
                  <c:v>44057</c:v>
                </c:pt>
                <c:pt idx="53">
                  <c:v>44060</c:v>
                </c:pt>
                <c:pt idx="54">
                  <c:v>44061</c:v>
                </c:pt>
                <c:pt idx="55">
                  <c:v>44062</c:v>
                </c:pt>
                <c:pt idx="56">
                  <c:v>44063</c:v>
                </c:pt>
                <c:pt idx="57">
                  <c:v>44064</c:v>
                </c:pt>
                <c:pt idx="58">
                  <c:v>44067</c:v>
                </c:pt>
                <c:pt idx="59">
                  <c:v>44068</c:v>
                </c:pt>
                <c:pt idx="60">
                  <c:v>44069</c:v>
                </c:pt>
                <c:pt idx="61">
                  <c:v>44070</c:v>
                </c:pt>
                <c:pt idx="62">
                  <c:v>44071</c:v>
                </c:pt>
                <c:pt idx="63">
                  <c:v>44074</c:v>
                </c:pt>
              </c:numCache>
            </c:numRef>
          </c:cat>
          <c:val>
            <c:numRef>
              <c:f>'50ETF处理'!$B$2:$B$65</c:f>
              <c:numCache>
                <c:formatCode>#,##0.0000</c:formatCode>
                <c:ptCount val="64"/>
                <c:pt idx="0">
                  <c:v>0.1547</c:v>
                </c:pt>
                <c:pt idx="1">
                  <c:v>0.15870000000000001</c:v>
                </c:pt>
                <c:pt idx="2">
                  <c:v>0.1671</c:v>
                </c:pt>
                <c:pt idx="3">
                  <c:v>0.16070000000000001</c:v>
                </c:pt>
                <c:pt idx="4">
                  <c:v>0.1651</c:v>
                </c:pt>
                <c:pt idx="5">
                  <c:v>0.16520000000000001</c:v>
                </c:pt>
                <c:pt idx="6">
                  <c:v>0.17760000000000001</c:v>
                </c:pt>
                <c:pt idx="7">
                  <c:v>0.17080000000000001</c:v>
                </c:pt>
                <c:pt idx="8">
                  <c:v>0.152</c:v>
                </c:pt>
                <c:pt idx="9">
                  <c:v>0.1578</c:v>
                </c:pt>
                <c:pt idx="10">
                  <c:v>0.13289999999999999</c:v>
                </c:pt>
                <c:pt idx="11">
                  <c:v>0.14460000000000001</c:v>
                </c:pt>
                <c:pt idx="12">
                  <c:v>0.1457</c:v>
                </c:pt>
                <c:pt idx="13">
                  <c:v>0.15690000000000001</c:v>
                </c:pt>
                <c:pt idx="14">
                  <c:v>0.1961</c:v>
                </c:pt>
                <c:pt idx="15">
                  <c:v>0.2077</c:v>
                </c:pt>
                <c:pt idx="16">
                  <c:v>0.20499999999999999</c:v>
                </c:pt>
                <c:pt idx="17">
                  <c:v>0.2233</c:v>
                </c:pt>
                <c:pt idx="18">
                  <c:v>0.20080000000000001</c:v>
                </c:pt>
                <c:pt idx="19">
                  <c:v>0.20880000000000001</c:v>
                </c:pt>
                <c:pt idx="20">
                  <c:v>0.25969999999999999</c:v>
                </c:pt>
                <c:pt idx="21">
                  <c:v>0.36249999999999999</c:v>
                </c:pt>
                <c:pt idx="22">
                  <c:v>0.4451</c:v>
                </c:pt>
                <c:pt idx="23">
                  <c:v>0.7581</c:v>
                </c:pt>
                <c:pt idx="24">
                  <c:v>0.67969999999999997</c:v>
                </c:pt>
                <c:pt idx="25">
                  <c:v>0.72</c:v>
                </c:pt>
                <c:pt idx="26">
                  <c:v>0.7147</c:v>
                </c:pt>
                <c:pt idx="27">
                  <c:v>0.64870000000000005</c:v>
                </c:pt>
                <c:pt idx="28">
                  <c:v>0.67410000000000003</c:v>
                </c:pt>
                <c:pt idx="29">
                  <c:v>0.63680000000000003</c:v>
                </c:pt>
                <c:pt idx="30">
                  <c:v>0.62729999999999997</c:v>
                </c:pt>
                <c:pt idx="31">
                  <c:v>0.47020000000000001</c:v>
                </c:pt>
                <c:pt idx="32">
                  <c:v>0.48559999999999998</c:v>
                </c:pt>
                <c:pt idx="33">
                  <c:v>0.57210000000000005</c:v>
                </c:pt>
                <c:pt idx="34">
                  <c:v>0.56759999999999999</c:v>
                </c:pt>
                <c:pt idx="35">
                  <c:v>0.57140000000000002</c:v>
                </c:pt>
                <c:pt idx="36">
                  <c:v>0.57530000000000003</c:v>
                </c:pt>
                <c:pt idx="37">
                  <c:v>0.46100000000000002</c:v>
                </c:pt>
                <c:pt idx="38">
                  <c:v>0.45540000000000003</c:v>
                </c:pt>
                <c:pt idx="39">
                  <c:v>0.47839999999999999</c:v>
                </c:pt>
                <c:pt idx="40">
                  <c:v>0.54</c:v>
                </c:pt>
                <c:pt idx="41">
                  <c:v>0.52859999999999996</c:v>
                </c:pt>
                <c:pt idx="42">
                  <c:v>0.53159999999999996</c:v>
                </c:pt>
                <c:pt idx="43">
                  <c:v>0.55520000000000003</c:v>
                </c:pt>
                <c:pt idx="44">
                  <c:v>0.59450000000000003</c:v>
                </c:pt>
                <c:pt idx="45">
                  <c:v>0.57469999999999999</c:v>
                </c:pt>
                <c:pt idx="46">
                  <c:v>0.57689999999999997</c:v>
                </c:pt>
                <c:pt idx="47">
                  <c:v>0.55649999999999999</c:v>
                </c:pt>
                <c:pt idx="48">
                  <c:v>0.56889999999999996</c:v>
                </c:pt>
                <c:pt idx="49">
                  <c:v>0.53320000000000001</c:v>
                </c:pt>
                <c:pt idx="50">
                  <c:v>0.50800000000000001</c:v>
                </c:pt>
                <c:pt idx="51">
                  <c:v>0.51060000000000005</c:v>
                </c:pt>
                <c:pt idx="52">
                  <c:v>0.55430000000000001</c:v>
                </c:pt>
                <c:pt idx="53">
                  <c:v>0.63649999999999995</c:v>
                </c:pt>
                <c:pt idx="54">
                  <c:v>0.628</c:v>
                </c:pt>
                <c:pt idx="55">
                  <c:v>0.58150000000000002</c:v>
                </c:pt>
                <c:pt idx="56">
                  <c:v>0.52600000000000002</c:v>
                </c:pt>
                <c:pt idx="57">
                  <c:v>0.55389999999999995</c:v>
                </c:pt>
                <c:pt idx="58">
                  <c:v>0.55620000000000003</c:v>
                </c:pt>
                <c:pt idx="59">
                  <c:v>0.57299999999999995</c:v>
                </c:pt>
                <c:pt idx="60">
                  <c:v>0.54290000000000005</c:v>
                </c:pt>
                <c:pt idx="61">
                  <c:v>0.5353</c:v>
                </c:pt>
                <c:pt idx="62">
                  <c:v>0.62260000000000004</c:v>
                </c:pt>
                <c:pt idx="63">
                  <c:v>0.59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5F-4EC3-A548-1396685C3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706224"/>
        <c:axId val="507401824"/>
      </c:lineChart>
      <c:lineChart>
        <c:grouping val="standard"/>
        <c:varyColors val="0"/>
        <c:ser>
          <c:idx val="1"/>
          <c:order val="1"/>
          <c:tx>
            <c:strRef>
              <c:f>'50ETF处理'!$C$1</c:f>
              <c:strCache>
                <c:ptCount val="1"/>
                <c:pt idx="0">
                  <c:v>Shibor1Y收盘价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'50ETF处理'!$A$2:$A$65</c:f>
              <c:numCache>
                <c:formatCode>yyyy\-mm\-dd</c:formatCode>
                <c:ptCount val="64"/>
                <c:pt idx="0">
                  <c:v>43983</c:v>
                </c:pt>
                <c:pt idx="1">
                  <c:v>43984</c:v>
                </c:pt>
                <c:pt idx="2">
                  <c:v>43985</c:v>
                </c:pt>
                <c:pt idx="3">
                  <c:v>43986</c:v>
                </c:pt>
                <c:pt idx="4">
                  <c:v>43987</c:v>
                </c:pt>
                <c:pt idx="5">
                  <c:v>43990</c:v>
                </c:pt>
                <c:pt idx="6">
                  <c:v>43991</c:v>
                </c:pt>
                <c:pt idx="7">
                  <c:v>43992</c:v>
                </c:pt>
                <c:pt idx="8">
                  <c:v>43993</c:v>
                </c:pt>
                <c:pt idx="9">
                  <c:v>43994</c:v>
                </c:pt>
                <c:pt idx="10">
                  <c:v>43997</c:v>
                </c:pt>
                <c:pt idx="11">
                  <c:v>43998</c:v>
                </c:pt>
                <c:pt idx="12">
                  <c:v>43999</c:v>
                </c:pt>
                <c:pt idx="13">
                  <c:v>44000</c:v>
                </c:pt>
                <c:pt idx="14">
                  <c:v>44001</c:v>
                </c:pt>
                <c:pt idx="15">
                  <c:v>44004</c:v>
                </c:pt>
                <c:pt idx="16">
                  <c:v>44005</c:v>
                </c:pt>
                <c:pt idx="17">
                  <c:v>44006</c:v>
                </c:pt>
                <c:pt idx="18">
                  <c:v>44011</c:v>
                </c:pt>
                <c:pt idx="19">
                  <c:v>44012</c:v>
                </c:pt>
                <c:pt idx="20">
                  <c:v>44013</c:v>
                </c:pt>
                <c:pt idx="21">
                  <c:v>44014</c:v>
                </c:pt>
                <c:pt idx="22">
                  <c:v>44015</c:v>
                </c:pt>
                <c:pt idx="23">
                  <c:v>44018</c:v>
                </c:pt>
                <c:pt idx="24">
                  <c:v>44019</c:v>
                </c:pt>
                <c:pt idx="25">
                  <c:v>44020</c:v>
                </c:pt>
                <c:pt idx="26">
                  <c:v>44021</c:v>
                </c:pt>
                <c:pt idx="27">
                  <c:v>44022</c:v>
                </c:pt>
                <c:pt idx="28">
                  <c:v>44025</c:v>
                </c:pt>
                <c:pt idx="29">
                  <c:v>44026</c:v>
                </c:pt>
                <c:pt idx="30">
                  <c:v>44027</c:v>
                </c:pt>
                <c:pt idx="31">
                  <c:v>44028</c:v>
                </c:pt>
                <c:pt idx="32">
                  <c:v>44029</c:v>
                </c:pt>
                <c:pt idx="33">
                  <c:v>44032</c:v>
                </c:pt>
                <c:pt idx="34">
                  <c:v>44033</c:v>
                </c:pt>
                <c:pt idx="35">
                  <c:v>44034</c:v>
                </c:pt>
                <c:pt idx="36">
                  <c:v>44035</c:v>
                </c:pt>
                <c:pt idx="37">
                  <c:v>44036</c:v>
                </c:pt>
                <c:pt idx="38">
                  <c:v>44039</c:v>
                </c:pt>
                <c:pt idx="39">
                  <c:v>44040</c:v>
                </c:pt>
                <c:pt idx="40">
                  <c:v>44041</c:v>
                </c:pt>
                <c:pt idx="41">
                  <c:v>44042</c:v>
                </c:pt>
                <c:pt idx="42">
                  <c:v>44043</c:v>
                </c:pt>
                <c:pt idx="43">
                  <c:v>44046</c:v>
                </c:pt>
                <c:pt idx="44">
                  <c:v>44047</c:v>
                </c:pt>
                <c:pt idx="45">
                  <c:v>44048</c:v>
                </c:pt>
                <c:pt idx="46">
                  <c:v>44049</c:v>
                </c:pt>
                <c:pt idx="47">
                  <c:v>44050</c:v>
                </c:pt>
                <c:pt idx="48">
                  <c:v>44053</c:v>
                </c:pt>
                <c:pt idx="49">
                  <c:v>44054</c:v>
                </c:pt>
                <c:pt idx="50">
                  <c:v>44055</c:v>
                </c:pt>
                <c:pt idx="51">
                  <c:v>44056</c:v>
                </c:pt>
                <c:pt idx="52">
                  <c:v>44057</c:v>
                </c:pt>
                <c:pt idx="53">
                  <c:v>44060</c:v>
                </c:pt>
                <c:pt idx="54">
                  <c:v>44061</c:v>
                </c:pt>
                <c:pt idx="55">
                  <c:v>44062</c:v>
                </c:pt>
                <c:pt idx="56">
                  <c:v>44063</c:v>
                </c:pt>
                <c:pt idx="57">
                  <c:v>44064</c:v>
                </c:pt>
                <c:pt idx="58">
                  <c:v>44067</c:v>
                </c:pt>
                <c:pt idx="59">
                  <c:v>44068</c:v>
                </c:pt>
                <c:pt idx="60">
                  <c:v>44069</c:v>
                </c:pt>
                <c:pt idx="61">
                  <c:v>44070</c:v>
                </c:pt>
                <c:pt idx="62">
                  <c:v>44071</c:v>
                </c:pt>
                <c:pt idx="63">
                  <c:v>44074</c:v>
                </c:pt>
              </c:numCache>
            </c:numRef>
          </c:cat>
          <c:val>
            <c:numRef>
              <c:f>'50ETF处理'!$C$2:$C$65</c:f>
              <c:numCache>
                <c:formatCode>#,##0.0000</c:formatCode>
                <c:ptCount val="64"/>
                <c:pt idx="0">
                  <c:v>1.788</c:v>
                </c:pt>
                <c:pt idx="1">
                  <c:v>1.8009999999999999</c:v>
                </c:pt>
                <c:pt idx="2">
                  <c:v>1.8260000000000001</c:v>
                </c:pt>
                <c:pt idx="3">
                  <c:v>1.851</c:v>
                </c:pt>
                <c:pt idx="4">
                  <c:v>1.903</c:v>
                </c:pt>
                <c:pt idx="5">
                  <c:v>1.9570000000000001</c:v>
                </c:pt>
                <c:pt idx="6">
                  <c:v>2.0070000000000001</c:v>
                </c:pt>
                <c:pt idx="7">
                  <c:v>2.0529999999999999</c:v>
                </c:pt>
                <c:pt idx="8">
                  <c:v>2.1379999999999999</c:v>
                </c:pt>
                <c:pt idx="9">
                  <c:v>2.1890000000000001</c:v>
                </c:pt>
                <c:pt idx="10">
                  <c:v>2.2069999999999999</c:v>
                </c:pt>
                <c:pt idx="11">
                  <c:v>2.23</c:v>
                </c:pt>
                <c:pt idx="12">
                  <c:v>2.266</c:v>
                </c:pt>
                <c:pt idx="13">
                  <c:v>2.2850000000000001</c:v>
                </c:pt>
                <c:pt idx="14">
                  <c:v>2.2999999999999998</c:v>
                </c:pt>
                <c:pt idx="15">
                  <c:v>2.3079999999999998</c:v>
                </c:pt>
                <c:pt idx="16">
                  <c:v>2.3250000000000002</c:v>
                </c:pt>
                <c:pt idx="17">
                  <c:v>2.3439999999999999</c:v>
                </c:pt>
                <c:pt idx="18">
                  <c:v>2.35</c:v>
                </c:pt>
                <c:pt idx="19">
                  <c:v>2.3580000000000001</c:v>
                </c:pt>
                <c:pt idx="20">
                  <c:v>2.3610000000000002</c:v>
                </c:pt>
                <c:pt idx="21">
                  <c:v>2.3679999999999999</c:v>
                </c:pt>
                <c:pt idx="22">
                  <c:v>2.3759999999999999</c:v>
                </c:pt>
                <c:pt idx="23">
                  <c:v>2.3839999999999999</c:v>
                </c:pt>
                <c:pt idx="24">
                  <c:v>2.3919999999999999</c:v>
                </c:pt>
                <c:pt idx="25">
                  <c:v>2.4039999999999999</c:v>
                </c:pt>
                <c:pt idx="26">
                  <c:v>2.42</c:v>
                </c:pt>
                <c:pt idx="27">
                  <c:v>2.4329999999999998</c:v>
                </c:pt>
                <c:pt idx="28">
                  <c:v>2.4550000000000001</c:v>
                </c:pt>
                <c:pt idx="29">
                  <c:v>2.48</c:v>
                </c:pt>
                <c:pt idx="30">
                  <c:v>2.516</c:v>
                </c:pt>
                <c:pt idx="31">
                  <c:v>2.5739999999999998</c:v>
                </c:pt>
                <c:pt idx="32">
                  <c:v>2.637</c:v>
                </c:pt>
                <c:pt idx="33">
                  <c:v>2.6709999999999998</c:v>
                </c:pt>
                <c:pt idx="34">
                  <c:v>2.7269999999999999</c:v>
                </c:pt>
                <c:pt idx="35">
                  <c:v>2.758</c:v>
                </c:pt>
                <c:pt idx="36">
                  <c:v>2.7829999999999999</c:v>
                </c:pt>
                <c:pt idx="37">
                  <c:v>2.7959999999999998</c:v>
                </c:pt>
                <c:pt idx="38">
                  <c:v>2.8039999999999998</c:v>
                </c:pt>
                <c:pt idx="39">
                  <c:v>2.8069999999999999</c:v>
                </c:pt>
                <c:pt idx="40">
                  <c:v>2.8149999999999999</c:v>
                </c:pt>
                <c:pt idx="41">
                  <c:v>2.82</c:v>
                </c:pt>
                <c:pt idx="42">
                  <c:v>2.8279999999999998</c:v>
                </c:pt>
                <c:pt idx="43">
                  <c:v>2.8279999999999998</c:v>
                </c:pt>
                <c:pt idx="44">
                  <c:v>2.8370000000000002</c:v>
                </c:pt>
                <c:pt idx="45">
                  <c:v>2.8460000000000001</c:v>
                </c:pt>
                <c:pt idx="46">
                  <c:v>2.85</c:v>
                </c:pt>
                <c:pt idx="47">
                  <c:v>2.8519999999999999</c:v>
                </c:pt>
                <c:pt idx="48">
                  <c:v>2.8530000000000002</c:v>
                </c:pt>
                <c:pt idx="49">
                  <c:v>2.855</c:v>
                </c:pt>
                <c:pt idx="50">
                  <c:v>2.8620000000000001</c:v>
                </c:pt>
                <c:pt idx="51">
                  <c:v>2.8660000000000001</c:v>
                </c:pt>
                <c:pt idx="52">
                  <c:v>2.8719999999999999</c:v>
                </c:pt>
                <c:pt idx="53">
                  <c:v>2.8780000000000001</c:v>
                </c:pt>
                <c:pt idx="54">
                  <c:v>2.8860000000000001</c:v>
                </c:pt>
                <c:pt idx="55">
                  <c:v>2.8929999999999998</c:v>
                </c:pt>
                <c:pt idx="56">
                  <c:v>2.8959999999999999</c:v>
                </c:pt>
                <c:pt idx="57">
                  <c:v>2.9</c:v>
                </c:pt>
                <c:pt idx="58">
                  <c:v>2.9009999999999998</c:v>
                </c:pt>
                <c:pt idx="59">
                  <c:v>2.9049999999999998</c:v>
                </c:pt>
                <c:pt idx="60">
                  <c:v>2.907</c:v>
                </c:pt>
                <c:pt idx="61">
                  <c:v>2.9169999999999998</c:v>
                </c:pt>
                <c:pt idx="62">
                  <c:v>2.9220000000000002</c:v>
                </c:pt>
                <c:pt idx="63">
                  <c:v>2.9329999999999998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5F-4EC3-A548-1396685C3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8365664"/>
        <c:axId val="507394336"/>
      </c:lineChart>
      <c:dateAx>
        <c:axId val="6157062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401824"/>
        <c:crosses val="autoZero"/>
        <c:auto val="1"/>
        <c:lblOffset val="100"/>
        <c:baseTimeUnit val="days"/>
      </c:dateAx>
      <c:valAx>
        <c:axId val="5074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5706224"/>
        <c:crosses val="autoZero"/>
        <c:crossBetween val="between"/>
      </c:valAx>
      <c:valAx>
        <c:axId val="507394336"/>
        <c:scaling>
          <c:orientation val="minMax"/>
        </c:scaling>
        <c:delete val="0"/>
        <c:axPos val="r"/>
        <c:numFmt formatCode="#,##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8365664"/>
        <c:crosses val="max"/>
        <c:crossBetween val="between"/>
      </c:valAx>
      <c:dateAx>
        <c:axId val="748365664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507394336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3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资本市场线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3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股票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组合数据处理!$AG$5:$AU$5</c:f>
              <c:numCache>
                <c:formatCode>General</c:formatCode>
                <c:ptCount val="15"/>
                <c:pt idx="0">
                  <c:v>9.7783974214559173</c:v>
                </c:pt>
                <c:pt idx="1">
                  <c:v>9.1923060930553611</c:v>
                </c:pt>
                <c:pt idx="2">
                  <c:v>6.0821544310784308</c:v>
                </c:pt>
                <c:pt idx="3">
                  <c:v>5.1947245741087684</c:v>
                </c:pt>
                <c:pt idx="4">
                  <c:v>5.5454691701051653</c:v>
                </c:pt>
                <c:pt idx="5">
                  <c:v>7.7365467572926647</c:v>
                </c:pt>
                <c:pt idx="6">
                  <c:v>5.5240634003144429</c:v>
                </c:pt>
                <c:pt idx="7">
                  <c:v>6.5849393261468672</c:v>
                </c:pt>
                <c:pt idx="8">
                  <c:v>7.1033315564585235</c:v>
                </c:pt>
                <c:pt idx="9">
                  <c:v>5.8597276661365338</c:v>
                </c:pt>
                <c:pt idx="10">
                  <c:v>7.8497853536038757</c:v>
                </c:pt>
                <c:pt idx="11">
                  <c:v>5.3253843234579943</c:v>
                </c:pt>
                <c:pt idx="12">
                  <c:v>6.559946235248546</c:v>
                </c:pt>
                <c:pt idx="13">
                  <c:v>5.4435083724835245</c:v>
                </c:pt>
                <c:pt idx="14">
                  <c:v>4.9701026603887168</c:v>
                </c:pt>
              </c:numCache>
            </c:numRef>
          </c:xVal>
          <c:yVal>
            <c:numRef>
              <c:f>组合数据处理!$AG$3:$AU$3</c:f>
              <c:numCache>
                <c:formatCode>General</c:formatCode>
                <c:ptCount val="15"/>
                <c:pt idx="0">
                  <c:v>1.7789523255813962</c:v>
                </c:pt>
                <c:pt idx="1">
                  <c:v>1.5881872093023257</c:v>
                </c:pt>
                <c:pt idx="2">
                  <c:v>1.1855802325581395</c:v>
                </c:pt>
                <c:pt idx="3">
                  <c:v>2.1468337209302328</c:v>
                </c:pt>
                <c:pt idx="4">
                  <c:v>1.6131011627906984</c:v>
                </c:pt>
                <c:pt idx="5">
                  <c:v>1.639162790697674</c:v>
                </c:pt>
                <c:pt idx="6">
                  <c:v>1.4226034883720931</c:v>
                </c:pt>
                <c:pt idx="7">
                  <c:v>1.7029220930232558</c:v>
                </c:pt>
                <c:pt idx="8">
                  <c:v>1.557386046511628</c:v>
                </c:pt>
                <c:pt idx="9">
                  <c:v>0.81034186046511636</c:v>
                </c:pt>
                <c:pt idx="10">
                  <c:v>1.2653104651162792</c:v>
                </c:pt>
                <c:pt idx="11">
                  <c:v>1.1733686046511629</c:v>
                </c:pt>
                <c:pt idx="12">
                  <c:v>0.64144883720930213</c:v>
                </c:pt>
                <c:pt idx="13">
                  <c:v>1.6076151162790699</c:v>
                </c:pt>
                <c:pt idx="14">
                  <c:v>1.2476639534883724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F-4DD6-A030-4CCBC7DFF94D}"/>
            </c:ext>
          </c:extLst>
        </c:ser>
        <c:ser>
          <c:idx val="1"/>
          <c:order val="1"/>
          <c:tx>
            <c:v>商品&amp;期货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组合数据处理!$AV$5:$BE$5</c:f>
              <c:numCache>
                <c:formatCode>General</c:formatCode>
                <c:ptCount val="10"/>
                <c:pt idx="0">
                  <c:v>2.9127542590434783</c:v>
                </c:pt>
                <c:pt idx="1">
                  <c:v>3.2810050929821948</c:v>
                </c:pt>
                <c:pt idx="2">
                  <c:v>0.38780472982859315</c:v>
                </c:pt>
                <c:pt idx="3">
                  <c:v>0.54894025340761576</c:v>
                </c:pt>
                <c:pt idx="4">
                  <c:v>4.796803623301793</c:v>
                </c:pt>
                <c:pt idx="5">
                  <c:v>2.6825087766306392</c:v>
                </c:pt>
                <c:pt idx="6">
                  <c:v>1.3294520477315119</c:v>
                </c:pt>
                <c:pt idx="7">
                  <c:v>5.4278328689560889</c:v>
                </c:pt>
                <c:pt idx="8">
                  <c:v>2.0935391752898544</c:v>
                </c:pt>
                <c:pt idx="9">
                  <c:v>2.8231811103793416</c:v>
                </c:pt>
              </c:numCache>
            </c:numRef>
          </c:xVal>
          <c:yVal>
            <c:numRef>
              <c:f>组合数据处理!$AV$3:$BE$3</c:f>
              <c:numCache>
                <c:formatCode>General</c:formatCode>
                <c:ptCount val="10"/>
                <c:pt idx="0">
                  <c:v>0.57584651162790701</c:v>
                </c:pt>
                <c:pt idx="1">
                  <c:v>0.59275116279069762</c:v>
                </c:pt>
                <c:pt idx="2">
                  <c:v>1.2104651162790853E-3</c:v>
                </c:pt>
                <c:pt idx="3">
                  <c:v>1.5534883720930189E-3</c:v>
                </c:pt>
                <c:pt idx="4">
                  <c:v>0.68029186046511614</c:v>
                </c:pt>
                <c:pt idx="5">
                  <c:v>-0.12500232558139532</c:v>
                </c:pt>
                <c:pt idx="6">
                  <c:v>0.24882325581395354</c:v>
                </c:pt>
                <c:pt idx="7">
                  <c:v>-0.17026627906976738</c:v>
                </c:pt>
                <c:pt idx="8">
                  <c:v>9.7718604651162791E-2</c:v>
                </c:pt>
                <c:pt idx="9">
                  <c:v>0.46231860465116276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FF-4DD6-A030-4CCBC7DFF94D}"/>
            </c:ext>
          </c:extLst>
        </c:ser>
        <c:ser>
          <c:idx val="2"/>
          <c:order val="2"/>
          <c:tx>
            <c:v>债券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组合数据处理!$BF$5:$BH$5</c:f>
              <c:numCache>
                <c:formatCode>General</c:formatCode>
                <c:ptCount val="3"/>
                <c:pt idx="0">
                  <c:v>2.2200597589869795</c:v>
                </c:pt>
                <c:pt idx="1">
                  <c:v>1.5274414547578319</c:v>
                </c:pt>
                <c:pt idx="2">
                  <c:v>1.7261123936581755</c:v>
                </c:pt>
              </c:numCache>
            </c:numRef>
          </c:xVal>
          <c:yVal>
            <c:numRef>
              <c:f>组合数据处理!$BF$3:$BH$3</c:f>
              <c:numCache>
                <c:formatCode>General</c:formatCode>
                <c:ptCount val="3"/>
                <c:pt idx="0">
                  <c:v>0.13606860465116283</c:v>
                </c:pt>
                <c:pt idx="1">
                  <c:v>7.4639534883721034E-2</c:v>
                </c:pt>
                <c:pt idx="2">
                  <c:v>8.3062790697674402E-2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FF-4DD6-A030-4CCBC7DFF94D}"/>
            </c:ext>
          </c:extLst>
        </c:ser>
        <c:ser>
          <c:idx val="3"/>
          <c:order val="3"/>
          <c:tx>
            <c:v>最小方差组合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组合数据处理!$AI$62</c:f>
              <c:numCache>
                <c:formatCode>General</c:formatCode>
                <c:ptCount val="1"/>
                <c:pt idx="0">
                  <c:v>0.25220381637387157</c:v>
                </c:pt>
              </c:numCache>
            </c:numRef>
          </c:xVal>
          <c:yVal>
            <c:numRef>
              <c:f>组合数据处理!$AG$61</c:f>
              <c:numCache>
                <c:formatCode>General</c:formatCode>
                <c:ptCount val="1"/>
                <c:pt idx="0">
                  <c:v>0.10067825126656564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FF-4DD6-A030-4CCBC7DFF94D}"/>
            </c:ext>
          </c:extLst>
        </c:ser>
        <c:ser>
          <c:idx val="5"/>
          <c:order val="5"/>
          <c:tx>
            <c:v>有效前沿</c:v>
          </c:tx>
          <c:spPr>
            <a:ln w="508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6"/>
              </a:solidFill>
              <a:ln w="63500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DFF-4DD6-A030-4CCBC7DFF94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DFF-4DD6-A030-4CCBC7DFF94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DFF-4DD6-A030-4CCBC7DFF94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DFF-4DD6-A030-4CCBC7DFF94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DFF-4DD6-A030-4CCBC7DFF94D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DFF-4DD6-A030-4CCBC7DFF94D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DFF-4DD6-A030-4CCBC7DFF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组合数据处理!$AG$83:$AG$90</c:f>
              <c:numCache>
                <c:formatCode>General</c:formatCode>
                <c:ptCount val="8"/>
                <c:pt idx="0">
                  <c:v>0.25220381637387157</c:v>
                </c:pt>
                <c:pt idx="1">
                  <c:v>0.25881121423885528</c:v>
                </c:pt>
                <c:pt idx="2">
                  <c:v>0.2914164331611877</c:v>
                </c:pt>
                <c:pt idx="3">
                  <c:v>0.40925941240197183</c:v>
                </c:pt>
                <c:pt idx="4">
                  <c:v>0.56138079874776026</c:v>
                </c:pt>
                <c:pt idx="5">
                  <c:v>0.72602662340683788</c:v>
                </c:pt>
                <c:pt idx="6">
                  <c:v>0.89614436285927435</c:v>
                </c:pt>
                <c:pt idx="7">
                  <c:v>1.0692435285455115</c:v>
                </c:pt>
              </c:numCache>
            </c:numRef>
          </c:xVal>
          <c:yVal>
            <c:numRef>
              <c:f>组合数据处理!$AF$83:$AF$90</c:f>
              <c:numCache>
                <c:formatCode>0.00</c:formatCode>
                <c:ptCount val="8"/>
                <c:pt idx="0">
                  <c:v>0.10067825126656564</c:v>
                </c:pt>
                <c:pt idx="1">
                  <c:v>0.19999950000100003</c:v>
                </c:pt>
                <c:pt idx="2">
                  <c:v>0.49999900000000014</c:v>
                </c:pt>
                <c:pt idx="3">
                  <c:v>1</c:v>
                </c:pt>
                <c:pt idx="4">
                  <c:v>1.4999999999999998</c:v>
                </c:pt>
                <c:pt idx="5">
                  <c:v>1.9999999999999998</c:v>
                </c:pt>
                <c:pt idx="6">
                  <c:v>2.4999999999999996</c:v>
                </c:pt>
                <c:pt idx="7">
                  <c:v>3.0000001999999997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DFF-4DD6-A030-4CCBC7DFF94D}"/>
            </c:ext>
          </c:extLst>
        </c:ser>
        <c:ser>
          <c:idx val="6"/>
          <c:order val="6"/>
          <c:tx>
            <c:v>无风险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0402966875116791E-2"/>
                  <c:y val="-2.2509596021143902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5.7811563099105359E-2"/>
                      <c:h val="3.817859742225387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F-EDFF-4DD6-A030-4CCBC7DFF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组合数据处理!$AI$46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组合数据处理!$AG$46</c:f>
              <c:numCache>
                <c:formatCode>General</c:formatCode>
                <c:ptCount val="1"/>
                <c:pt idx="0">
                  <c:v>7.1428571428571425E-2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DFF-4DD6-A030-4CCBC7DFF94D}"/>
            </c:ext>
          </c:extLst>
        </c:ser>
        <c:ser>
          <c:idx val="7"/>
          <c:order val="7"/>
          <c:tx>
            <c:v>资本市场线（部分）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组合数据处理!$AI$46:$AI$47</c:f>
              <c:numCache>
                <c:formatCode>General</c:formatCode>
                <c:ptCount val="2"/>
                <c:pt idx="0">
                  <c:v>0</c:v>
                </c:pt>
                <c:pt idx="1">
                  <c:v>1.0724695838966127</c:v>
                </c:pt>
              </c:numCache>
            </c:numRef>
          </c:xVal>
          <c:yVal>
            <c:numRef>
              <c:f>组合数据处理!$AG$46:$AG$47</c:f>
              <c:numCache>
                <c:formatCode>General</c:formatCode>
                <c:ptCount val="2"/>
                <c:pt idx="0">
                  <c:v>7.1428571428571425E-2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DFF-4DD6-A030-4CCBC7DFF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15631"/>
        <c:axId val="460573615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市场组合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组合数据处理!$AI$76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13.104694403956293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组合数据处理!$AG$75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36.657527450828667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EDFF-4DD6-A030-4CCBC7DFF94D}"/>
                  </c:ext>
                </c:extLst>
              </c15:ser>
            </c15:filteredScatterSeries>
          </c:ext>
        </c:extLst>
      </c:scatterChart>
      <c:valAx>
        <c:axId val="2811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0573615"/>
        <c:crosses val="autoZero"/>
        <c:crossBetween val="midCat"/>
      </c:valAx>
      <c:valAx>
        <c:axId val="46057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115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297649</xdr:colOff>
      <xdr:row>1</xdr:row>
      <xdr:rowOff>161927</xdr:rowOff>
    </xdr:from>
    <xdr:to>
      <xdr:col>16</xdr:col>
      <xdr:colOff>188112</xdr:colOff>
      <xdr:row>17</xdr:row>
      <xdr:rowOff>85727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A23D6D0-F855-4952-8DC3-66E35729D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535782</xdr:colOff>
      <xdr:row>28</xdr:row>
      <xdr:rowOff>59530</xdr:rowOff>
    </xdr:from>
    <xdr:to>
      <xdr:col>58</xdr:col>
      <xdr:colOff>261938</xdr:colOff>
      <xdr:row>70</xdr:row>
      <xdr:rowOff>47625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2170392-5B30-484A-8898-E7614B96CC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"/>
  <sheetViews>
    <sheetView zoomScale="70" zoomScaleNormal="70" workbookViewId="0">
      <pane ySplit="1" topLeftCell="A2" activePane="bottomLeft" state="frozen"/>
      <selection pane="bottomLeft" activeCell="N2" sqref="N2"/>
    </sheetView>
  </sheetViews>
  <sheetFormatPr defaultRowHeight="13.9" x14ac:dyDescent="0.4"/>
  <cols>
    <col min="1" max="12" width="14.06640625" customWidth="1" collapsed="1"/>
  </cols>
  <sheetData>
    <row r="1" spans="1:14" x14ac:dyDescent="0.4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</row>
    <row r="2" spans="1:14" x14ac:dyDescent="0.4">
      <c r="A2" s="5" t="s">
        <v>12</v>
      </c>
      <c r="B2" t="s">
        <v>13</v>
      </c>
      <c r="C2" s="2">
        <v>43944</v>
      </c>
      <c r="D2" s="4">
        <v>0.16719999999999999</v>
      </c>
      <c r="E2" s="4">
        <v>0.17</v>
      </c>
      <c r="F2" s="4">
        <v>0.14000000000000001</v>
      </c>
      <c r="G2" s="4">
        <v>0.1512</v>
      </c>
      <c r="H2" t="s">
        <v>14</v>
      </c>
      <c r="I2" t="s">
        <v>14</v>
      </c>
      <c r="J2" s="3">
        <v>1601</v>
      </c>
      <c r="K2" s="3">
        <v>2508628</v>
      </c>
      <c r="L2" s="4">
        <v>0.1512</v>
      </c>
      <c r="N2" s="11" t="s">
        <v>1202</v>
      </c>
    </row>
    <row r="3" spans="1:14" x14ac:dyDescent="0.4">
      <c r="A3" s="5" t="s">
        <v>12</v>
      </c>
      <c r="B3" t="s">
        <v>13</v>
      </c>
      <c r="C3" s="2">
        <v>43945</v>
      </c>
      <c r="D3" s="4">
        <v>0.1459</v>
      </c>
      <c r="E3" s="4">
        <v>0.15</v>
      </c>
      <c r="F3" s="4">
        <v>0.14269999999999999</v>
      </c>
      <c r="G3" s="4">
        <v>0.14319999999999999</v>
      </c>
      <c r="H3" s="4">
        <v>-8.0000009999999996E-3</v>
      </c>
      <c r="I3" s="4">
        <v>-5.2910060000000003</v>
      </c>
      <c r="J3" s="3">
        <v>895</v>
      </c>
      <c r="K3" s="3">
        <v>1294973</v>
      </c>
      <c r="L3" s="4">
        <v>0.14319999999999999</v>
      </c>
    </row>
    <row r="4" spans="1:14" x14ac:dyDescent="0.4">
      <c r="A4" s="5" t="s">
        <v>12</v>
      </c>
      <c r="B4" t="s">
        <v>13</v>
      </c>
      <c r="C4" s="2">
        <v>43948</v>
      </c>
      <c r="D4" s="4">
        <v>0.14649999999999999</v>
      </c>
      <c r="E4" s="4">
        <v>0.1537</v>
      </c>
      <c r="F4" s="4">
        <v>0.1404</v>
      </c>
      <c r="G4" s="4">
        <v>0.14630000000000001</v>
      </c>
      <c r="H4" s="4">
        <v>3.100008E-3</v>
      </c>
      <c r="I4" s="4">
        <v>2.1648100000000001</v>
      </c>
      <c r="J4" s="3">
        <v>1688</v>
      </c>
      <c r="K4" s="3">
        <v>2492099</v>
      </c>
      <c r="L4" s="4">
        <v>0.14630000000000001</v>
      </c>
    </row>
    <row r="5" spans="1:14" x14ac:dyDescent="0.4">
      <c r="A5" s="5" t="s">
        <v>12</v>
      </c>
      <c r="B5" t="s">
        <v>13</v>
      </c>
      <c r="C5" s="2">
        <v>43949</v>
      </c>
      <c r="D5" s="4">
        <v>0.14699999999999999</v>
      </c>
      <c r="E5" s="4">
        <v>0.15890000000000001</v>
      </c>
      <c r="F5" s="4">
        <v>0.13900000000000001</v>
      </c>
      <c r="G5" s="4">
        <v>0.15160000000000001</v>
      </c>
      <c r="H5" s="4">
        <v>5.3E-3</v>
      </c>
      <c r="I5" s="4">
        <v>3.6226929999999999</v>
      </c>
      <c r="J5" s="3">
        <v>1290</v>
      </c>
      <c r="K5" s="3">
        <v>1947439</v>
      </c>
      <c r="L5" s="4">
        <v>0.15160000000000001</v>
      </c>
    </row>
    <row r="6" spans="1:14" x14ac:dyDescent="0.4">
      <c r="A6" s="5" t="s">
        <v>12</v>
      </c>
      <c r="B6" t="s">
        <v>13</v>
      </c>
      <c r="C6" s="2">
        <v>43950</v>
      </c>
      <c r="D6" s="4">
        <v>0.15010000000000001</v>
      </c>
      <c r="E6" s="4">
        <v>0.16750000000000001</v>
      </c>
      <c r="F6" s="4">
        <v>0.15</v>
      </c>
      <c r="G6" s="4">
        <v>0.16470000000000001</v>
      </c>
      <c r="H6" s="4">
        <v>1.3100000000000001E-2</v>
      </c>
      <c r="I6" s="4">
        <v>8.6411599999999993</v>
      </c>
      <c r="J6" s="3">
        <v>806</v>
      </c>
      <c r="K6" s="3">
        <v>1309580</v>
      </c>
      <c r="L6" s="4">
        <v>0.16470000000000001</v>
      </c>
    </row>
    <row r="7" spans="1:14" x14ac:dyDescent="0.4">
      <c r="A7" s="5" t="s">
        <v>12</v>
      </c>
      <c r="B7" t="s">
        <v>13</v>
      </c>
      <c r="C7" s="2">
        <v>43951</v>
      </c>
      <c r="D7" s="4">
        <v>0.16700000000000001</v>
      </c>
      <c r="E7" s="4">
        <v>0.19439999999999999</v>
      </c>
      <c r="F7" s="4">
        <v>0.16700000000000001</v>
      </c>
      <c r="G7" s="4">
        <v>0.19420000000000001</v>
      </c>
      <c r="H7" s="4">
        <v>2.949999E-2</v>
      </c>
      <c r="I7" s="4">
        <v>17.911349999999999</v>
      </c>
      <c r="J7" s="3">
        <v>1487</v>
      </c>
      <c r="K7" s="3">
        <v>2821379</v>
      </c>
      <c r="L7" s="4">
        <v>0.19420000000000001</v>
      </c>
    </row>
    <row r="8" spans="1:14" x14ac:dyDescent="0.4">
      <c r="A8" s="5" t="s">
        <v>12</v>
      </c>
      <c r="B8" t="s">
        <v>13</v>
      </c>
      <c r="C8" s="2">
        <v>43957</v>
      </c>
      <c r="D8" s="4">
        <v>0.18340000000000001</v>
      </c>
      <c r="E8" s="4">
        <v>0.18340000000000001</v>
      </c>
      <c r="F8" s="4">
        <v>0.1673</v>
      </c>
      <c r="G8" s="4">
        <v>0.1792</v>
      </c>
      <c r="H8" s="4">
        <v>-1.4999999999999999E-2</v>
      </c>
      <c r="I8" s="4">
        <v>-7.7239969999999998</v>
      </c>
      <c r="J8" s="3">
        <v>790</v>
      </c>
      <c r="K8" s="3">
        <v>1376105</v>
      </c>
      <c r="L8" s="4">
        <v>0.1812</v>
      </c>
    </row>
    <row r="9" spans="1:14" x14ac:dyDescent="0.4">
      <c r="A9" s="5" t="s">
        <v>12</v>
      </c>
      <c r="B9" t="s">
        <v>13</v>
      </c>
      <c r="C9" s="2">
        <v>43958</v>
      </c>
      <c r="D9" s="4">
        <v>0.1812</v>
      </c>
      <c r="E9" s="4">
        <v>0.1812</v>
      </c>
      <c r="F9" s="4">
        <v>0.1711</v>
      </c>
      <c r="G9" s="4">
        <v>0.17299999999999999</v>
      </c>
      <c r="H9" s="4">
        <v>-6.2000010000000001E-3</v>
      </c>
      <c r="I9" s="4">
        <v>-3.459822</v>
      </c>
      <c r="J9" s="3">
        <v>794</v>
      </c>
      <c r="K9" s="3">
        <v>1379275</v>
      </c>
      <c r="L9" s="4">
        <v>0.17299999999999999</v>
      </c>
    </row>
    <row r="10" spans="1:14" x14ac:dyDescent="0.4">
      <c r="A10" s="5" t="s">
        <v>12</v>
      </c>
      <c r="B10" t="s">
        <v>13</v>
      </c>
      <c r="C10" s="2">
        <v>43959</v>
      </c>
      <c r="D10" s="4">
        <v>0.1792</v>
      </c>
      <c r="E10" s="4">
        <v>0.18659999999999999</v>
      </c>
      <c r="F10" s="4">
        <v>0.17530000000000001</v>
      </c>
      <c r="G10" s="4">
        <v>0.17649999999999999</v>
      </c>
      <c r="H10" s="4">
        <v>3.5000000000000001E-3</v>
      </c>
      <c r="I10" s="4">
        <v>2.0231210000000002</v>
      </c>
      <c r="J10" s="3">
        <v>871</v>
      </c>
      <c r="K10" s="3">
        <v>1575410</v>
      </c>
      <c r="L10" s="4">
        <v>0.17680000000000001</v>
      </c>
    </row>
    <row r="11" spans="1:14" x14ac:dyDescent="0.4">
      <c r="A11" s="5" t="s">
        <v>12</v>
      </c>
      <c r="B11" t="s">
        <v>13</v>
      </c>
      <c r="C11" s="2">
        <v>43962</v>
      </c>
      <c r="D11" s="4">
        <v>0.18029999999999999</v>
      </c>
      <c r="E11" s="4">
        <v>0.18779999999999999</v>
      </c>
      <c r="F11" s="4">
        <v>0.17069999999999999</v>
      </c>
      <c r="G11" s="4">
        <v>0.17199999999999999</v>
      </c>
      <c r="H11" s="4">
        <v>-4.4999870000000004E-3</v>
      </c>
      <c r="I11" s="4">
        <v>-2.5495679999999998</v>
      </c>
      <c r="J11" s="3">
        <v>872</v>
      </c>
      <c r="K11" s="3">
        <v>1581355</v>
      </c>
      <c r="L11" s="4">
        <v>0.17199999999999999</v>
      </c>
    </row>
    <row r="12" spans="1:14" x14ac:dyDescent="0.4">
      <c r="A12" s="5" t="s">
        <v>12</v>
      </c>
      <c r="B12" t="s">
        <v>13</v>
      </c>
      <c r="C12" s="2">
        <v>43963</v>
      </c>
      <c r="D12" s="4">
        <v>0.17649999999999999</v>
      </c>
      <c r="E12" s="4">
        <v>0.17660000000000001</v>
      </c>
      <c r="F12" s="4">
        <v>0.16309999999999999</v>
      </c>
      <c r="G12" s="4">
        <v>0.16919999999999999</v>
      </c>
      <c r="H12" s="4">
        <v>-2.8000030000000001E-3</v>
      </c>
      <c r="I12" s="4">
        <v>-1.6279079999999999</v>
      </c>
      <c r="J12" s="3">
        <v>957</v>
      </c>
      <c r="K12" s="3">
        <v>1612922</v>
      </c>
      <c r="L12" s="4">
        <v>0.16919999999999999</v>
      </c>
    </row>
    <row r="13" spans="1:14" x14ac:dyDescent="0.4">
      <c r="A13" s="5" t="s">
        <v>12</v>
      </c>
      <c r="B13" t="s">
        <v>13</v>
      </c>
      <c r="C13" s="2">
        <v>43964</v>
      </c>
      <c r="D13" s="4">
        <v>0.16139999999999999</v>
      </c>
      <c r="E13" s="4">
        <v>0.1711</v>
      </c>
      <c r="F13" s="4">
        <v>0.1608</v>
      </c>
      <c r="G13" s="4">
        <v>0.16900000000000001</v>
      </c>
      <c r="H13" s="4">
        <v>-2.000034E-4</v>
      </c>
      <c r="I13" s="4">
        <v>-0.1182053</v>
      </c>
      <c r="J13" s="3">
        <v>399</v>
      </c>
      <c r="K13" s="3">
        <v>660169</v>
      </c>
      <c r="L13" s="4">
        <v>0.16830000000000001</v>
      </c>
    </row>
    <row r="14" spans="1:14" x14ac:dyDescent="0.4">
      <c r="A14" s="5" t="s">
        <v>12</v>
      </c>
      <c r="B14" t="s">
        <v>13</v>
      </c>
      <c r="C14" s="2">
        <v>43965</v>
      </c>
      <c r="D14" s="4">
        <v>0.16389999999999999</v>
      </c>
      <c r="E14" s="4">
        <v>0.16389999999999999</v>
      </c>
      <c r="F14" s="4">
        <v>0.15229999999999999</v>
      </c>
      <c r="G14" s="4">
        <v>0.15609999999999999</v>
      </c>
      <c r="H14" s="4">
        <v>-1.289999E-2</v>
      </c>
      <c r="I14" s="4">
        <v>-7.6331329999999999</v>
      </c>
      <c r="J14" s="3">
        <v>572</v>
      </c>
      <c r="K14" s="3">
        <v>893825</v>
      </c>
      <c r="L14" s="4">
        <v>0.15609999999999999</v>
      </c>
    </row>
    <row r="15" spans="1:14" x14ac:dyDescent="0.4">
      <c r="A15" s="5" t="s">
        <v>12</v>
      </c>
      <c r="B15" t="s">
        <v>13</v>
      </c>
      <c r="C15" s="2">
        <v>43966</v>
      </c>
      <c r="D15" s="4">
        <v>0.15690000000000001</v>
      </c>
      <c r="E15" s="4">
        <v>0.16020000000000001</v>
      </c>
      <c r="F15" s="4">
        <v>0.14610000000000001</v>
      </c>
      <c r="G15" s="4">
        <v>0.14729999999999999</v>
      </c>
      <c r="H15" s="4">
        <v>-8.8000000000000005E-3</v>
      </c>
      <c r="I15" s="4">
        <v>-5.6374120000000003</v>
      </c>
      <c r="J15" s="3">
        <v>909</v>
      </c>
      <c r="K15" s="3">
        <v>1382532</v>
      </c>
      <c r="L15" s="4">
        <v>0.14729999999999999</v>
      </c>
    </row>
    <row r="16" spans="1:14" x14ac:dyDescent="0.4">
      <c r="A16" s="5" t="s">
        <v>12</v>
      </c>
      <c r="B16" t="s">
        <v>13</v>
      </c>
      <c r="C16" s="2">
        <v>43969</v>
      </c>
      <c r="D16" s="4">
        <v>0.14610000000000001</v>
      </c>
      <c r="E16" s="4">
        <v>0.15659999999999999</v>
      </c>
      <c r="F16" s="4">
        <v>0.14499999999999999</v>
      </c>
      <c r="G16" s="4">
        <v>0.1482</v>
      </c>
      <c r="H16" s="4">
        <v>9.0000029999999997E-4</v>
      </c>
      <c r="I16" s="4">
        <v>0.61099820000000005</v>
      </c>
      <c r="J16" s="3">
        <v>1671</v>
      </c>
      <c r="K16" s="3">
        <v>2537501</v>
      </c>
      <c r="L16" s="4">
        <v>0.1482</v>
      </c>
    </row>
    <row r="17" spans="1:12" x14ac:dyDescent="0.4">
      <c r="A17" s="5" t="s">
        <v>12</v>
      </c>
      <c r="B17" t="s">
        <v>13</v>
      </c>
      <c r="C17" s="2">
        <v>43970</v>
      </c>
      <c r="D17" s="4">
        <v>0.16059999999999999</v>
      </c>
      <c r="E17" s="4">
        <v>0.1651</v>
      </c>
      <c r="F17" s="4">
        <v>0.15390000000000001</v>
      </c>
      <c r="G17" s="4">
        <v>0.15390000000000001</v>
      </c>
      <c r="H17" s="4">
        <v>5.6999920000000001E-3</v>
      </c>
      <c r="I17" s="4">
        <v>3.8461479999999999</v>
      </c>
      <c r="J17" s="3">
        <v>754</v>
      </c>
      <c r="K17" s="3">
        <v>1191876</v>
      </c>
      <c r="L17" s="4">
        <v>0.15390000000000001</v>
      </c>
    </row>
    <row r="18" spans="1:12" x14ac:dyDescent="0.4">
      <c r="A18" s="5" t="s">
        <v>12</v>
      </c>
      <c r="B18" t="s">
        <v>13</v>
      </c>
      <c r="C18" s="2">
        <v>43971</v>
      </c>
      <c r="D18" s="4">
        <v>0.154</v>
      </c>
      <c r="E18" s="4">
        <v>0.1575</v>
      </c>
      <c r="F18" s="4">
        <v>0.14949999999999999</v>
      </c>
      <c r="G18" s="4">
        <v>0.153</v>
      </c>
      <c r="H18" s="4">
        <v>-9.0000029999999997E-4</v>
      </c>
      <c r="I18" s="4">
        <v>-0.58479550000000002</v>
      </c>
      <c r="J18" s="3">
        <v>1072</v>
      </c>
      <c r="K18" s="3">
        <v>1642033</v>
      </c>
      <c r="L18" s="4">
        <v>0.153</v>
      </c>
    </row>
    <row r="19" spans="1:12" x14ac:dyDescent="0.4">
      <c r="A19" s="5" t="s">
        <v>12</v>
      </c>
      <c r="B19" t="s">
        <v>13</v>
      </c>
      <c r="C19" s="2">
        <v>43972</v>
      </c>
      <c r="D19" s="4">
        <v>0.1555</v>
      </c>
      <c r="E19" s="4">
        <v>0.15890000000000001</v>
      </c>
      <c r="F19" s="4">
        <v>0.15029999999999999</v>
      </c>
      <c r="G19" s="4">
        <v>0.15229999999999999</v>
      </c>
      <c r="H19" s="4">
        <v>-6.9999690000000002E-4</v>
      </c>
      <c r="I19" s="4">
        <v>-0.45751429999999998</v>
      </c>
      <c r="J19" s="3">
        <v>304</v>
      </c>
      <c r="K19" s="3">
        <v>467083</v>
      </c>
      <c r="L19" s="4">
        <v>0.15229999999999999</v>
      </c>
    </row>
    <row r="20" spans="1:12" x14ac:dyDescent="0.4">
      <c r="A20" s="5" t="s">
        <v>12</v>
      </c>
      <c r="B20" t="s">
        <v>13</v>
      </c>
      <c r="C20" s="2">
        <v>43973</v>
      </c>
      <c r="D20" s="4">
        <v>0.15</v>
      </c>
      <c r="E20" s="4">
        <v>0.15</v>
      </c>
      <c r="F20" s="4">
        <v>0.127</v>
      </c>
      <c r="G20" s="4">
        <v>0.127</v>
      </c>
      <c r="H20" s="4">
        <v>-2.53E-2</v>
      </c>
      <c r="I20" s="4">
        <v>-16.61195</v>
      </c>
      <c r="J20" s="3">
        <v>3243</v>
      </c>
      <c r="K20" s="3">
        <v>4516711</v>
      </c>
      <c r="L20" s="4">
        <v>0.127</v>
      </c>
    </row>
    <row r="21" spans="1:12" x14ac:dyDescent="0.4">
      <c r="A21" s="5" t="s">
        <v>12</v>
      </c>
      <c r="B21" t="s">
        <v>13</v>
      </c>
      <c r="C21" s="2">
        <v>43976</v>
      </c>
      <c r="D21" s="4">
        <v>0.12640000000000001</v>
      </c>
      <c r="E21" s="4">
        <v>0.12909999999999999</v>
      </c>
      <c r="F21" s="4">
        <v>0.1201</v>
      </c>
      <c r="G21" s="4">
        <v>0.1229</v>
      </c>
      <c r="H21" s="4">
        <v>-4.1000020000000002E-3</v>
      </c>
      <c r="I21" s="4">
        <v>-3.228348</v>
      </c>
      <c r="J21" s="3">
        <v>1225</v>
      </c>
      <c r="K21" s="3">
        <v>1521339</v>
      </c>
      <c r="L21" s="4">
        <v>0.1229</v>
      </c>
    </row>
    <row r="22" spans="1:12" x14ac:dyDescent="0.4">
      <c r="A22" s="5" t="s">
        <v>12</v>
      </c>
      <c r="B22" t="s">
        <v>13</v>
      </c>
      <c r="C22" s="2">
        <v>43977</v>
      </c>
      <c r="D22" s="4">
        <v>0.12859999999999999</v>
      </c>
      <c r="E22" s="4">
        <v>0.12859999999999999</v>
      </c>
      <c r="F22" s="4">
        <v>0.1221</v>
      </c>
      <c r="G22" s="4">
        <v>0.12659999999999999</v>
      </c>
      <c r="H22" s="4">
        <v>3.6999960000000001E-3</v>
      </c>
      <c r="I22" s="4">
        <v>3.0105740000000001</v>
      </c>
      <c r="J22" s="3">
        <v>816</v>
      </c>
      <c r="K22" s="3">
        <v>1017947</v>
      </c>
      <c r="L22" s="4">
        <v>0.12659999999999999</v>
      </c>
    </row>
    <row r="23" spans="1:12" x14ac:dyDescent="0.4">
      <c r="A23" s="5" t="s">
        <v>12</v>
      </c>
      <c r="B23" t="s">
        <v>13</v>
      </c>
      <c r="C23" s="2">
        <v>43978</v>
      </c>
      <c r="D23" s="4">
        <v>0.125</v>
      </c>
      <c r="E23" s="4">
        <v>0.1298</v>
      </c>
      <c r="F23" s="4">
        <v>0.124</v>
      </c>
      <c r="G23" s="4">
        <v>0.12690000000000001</v>
      </c>
      <c r="H23" s="4">
        <v>3.0000509999999998E-4</v>
      </c>
      <c r="I23" s="4">
        <v>0.23697080000000001</v>
      </c>
      <c r="J23" s="3">
        <v>895</v>
      </c>
      <c r="K23" s="3">
        <v>1132237</v>
      </c>
      <c r="L23" s="4">
        <v>0.12690000000000001</v>
      </c>
    </row>
    <row r="24" spans="1:12" x14ac:dyDescent="0.4">
      <c r="A24" s="5" t="s">
        <v>12</v>
      </c>
      <c r="B24" t="s">
        <v>13</v>
      </c>
      <c r="C24" s="2">
        <v>43979</v>
      </c>
      <c r="D24" s="4">
        <v>0.12870000000000001</v>
      </c>
      <c r="E24" s="4">
        <v>0.1426</v>
      </c>
      <c r="F24" s="4">
        <v>0.1255</v>
      </c>
      <c r="G24" s="4">
        <v>0.1356</v>
      </c>
      <c r="H24" s="4">
        <v>8.6999980000000005E-3</v>
      </c>
      <c r="I24" s="4">
        <v>6.855791</v>
      </c>
      <c r="J24" s="3">
        <v>1594</v>
      </c>
      <c r="K24" s="3">
        <v>2126233</v>
      </c>
      <c r="L24" s="4">
        <v>0.1356</v>
      </c>
    </row>
    <row r="25" spans="1:12" x14ac:dyDescent="0.4">
      <c r="A25" s="5" t="s">
        <v>12</v>
      </c>
      <c r="B25" t="s">
        <v>13</v>
      </c>
      <c r="C25" s="2">
        <v>43980</v>
      </c>
      <c r="D25" s="4">
        <v>0.128</v>
      </c>
      <c r="E25" s="4">
        <v>0.13900000000000001</v>
      </c>
      <c r="F25" s="4">
        <v>0.128</v>
      </c>
      <c r="G25" s="4">
        <v>0.13250000000000001</v>
      </c>
      <c r="H25" s="4">
        <v>-3.100008E-3</v>
      </c>
      <c r="I25" s="4">
        <v>-2.2861410000000002</v>
      </c>
      <c r="J25" s="3">
        <v>714</v>
      </c>
      <c r="K25" s="3">
        <v>962026</v>
      </c>
      <c r="L25" s="4">
        <v>0.13250000000000001</v>
      </c>
    </row>
    <row r="26" spans="1:12" x14ac:dyDescent="0.4">
      <c r="A26" s="5" t="s">
        <v>12</v>
      </c>
      <c r="B26" t="s">
        <v>13</v>
      </c>
      <c r="C26" s="2">
        <v>43983</v>
      </c>
      <c r="D26" s="4">
        <v>0.14829999999999999</v>
      </c>
      <c r="E26" s="4">
        <v>0.15890000000000001</v>
      </c>
      <c r="F26" s="4">
        <v>0.1431</v>
      </c>
      <c r="G26" s="4">
        <v>0.1547</v>
      </c>
      <c r="H26" s="4">
        <v>2.2200000000000001E-2</v>
      </c>
      <c r="I26" s="4">
        <v>16.754719999999999</v>
      </c>
      <c r="J26" s="3">
        <v>2049</v>
      </c>
      <c r="K26" s="3">
        <v>3022304</v>
      </c>
      <c r="L26" s="4">
        <v>0.1547</v>
      </c>
    </row>
    <row r="27" spans="1:12" x14ac:dyDescent="0.4">
      <c r="A27" s="5" t="s">
        <v>12</v>
      </c>
      <c r="B27" t="s">
        <v>13</v>
      </c>
      <c r="C27" s="2">
        <v>43984</v>
      </c>
      <c r="D27" s="4">
        <v>0.15060000000000001</v>
      </c>
      <c r="E27" s="4">
        <v>0.1641</v>
      </c>
      <c r="F27" s="4">
        <v>0.15060000000000001</v>
      </c>
      <c r="G27" s="4">
        <v>0.15870000000000001</v>
      </c>
      <c r="H27" s="4">
        <v>4.0000080000000002E-3</v>
      </c>
      <c r="I27" s="4">
        <v>2.585655</v>
      </c>
      <c r="J27" s="3">
        <v>721</v>
      </c>
      <c r="K27" s="3">
        <v>1141347</v>
      </c>
      <c r="L27" s="4">
        <v>0.15870000000000001</v>
      </c>
    </row>
    <row r="28" spans="1:12" x14ac:dyDescent="0.4">
      <c r="A28" s="5" t="s">
        <v>12</v>
      </c>
      <c r="B28" t="s">
        <v>13</v>
      </c>
      <c r="C28" s="2">
        <v>43985</v>
      </c>
      <c r="D28" s="4">
        <v>0.17</v>
      </c>
      <c r="E28" s="4">
        <v>0.186</v>
      </c>
      <c r="F28" s="4">
        <v>0.1633</v>
      </c>
      <c r="G28" s="4">
        <v>0.1671</v>
      </c>
      <c r="H28" s="4">
        <v>8.3999929999999997E-3</v>
      </c>
      <c r="I28" s="4">
        <v>5.2930010000000003</v>
      </c>
      <c r="J28" s="3">
        <v>916</v>
      </c>
      <c r="K28" s="3">
        <v>1575718</v>
      </c>
      <c r="L28" s="4">
        <v>0.1671</v>
      </c>
    </row>
    <row r="29" spans="1:12" x14ac:dyDescent="0.4">
      <c r="A29" s="5" t="s">
        <v>12</v>
      </c>
      <c r="B29" t="s">
        <v>13</v>
      </c>
      <c r="C29" s="2">
        <v>43986</v>
      </c>
      <c r="D29" s="4">
        <v>0.17280000000000001</v>
      </c>
      <c r="E29" s="4">
        <v>0.17699999999999999</v>
      </c>
      <c r="F29" s="4">
        <v>0.16070000000000001</v>
      </c>
      <c r="G29" s="4">
        <v>0.16070000000000001</v>
      </c>
      <c r="H29" s="4">
        <v>-6.4000039999999999E-3</v>
      </c>
      <c r="I29" s="4">
        <v>-3.830044</v>
      </c>
      <c r="J29" s="3">
        <v>424</v>
      </c>
      <c r="K29" s="3">
        <v>699402</v>
      </c>
      <c r="L29" s="4">
        <v>0.1623</v>
      </c>
    </row>
    <row r="30" spans="1:12" x14ac:dyDescent="0.4">
      <c r="A30" s="5" t="s">
        <v>12</v>
      </c>
      <c r="B30" t="s">
        <v>13</v>
      </c>
      <c r="C30" s="2">
        <v>43987</v>
      </c>
      <c r="D30" s="4">
        <v>0.1623</v>
      </c>
      <c r="E30" s="4">
        <v>0.16669999999999999</v>
      </c>
      <c r="F30" s="4">
        <v>0.15620000000000001</v>
      </c>
      <c r="G30" s="4">
        <v>0.1651</v>
      </c>
      <c r="H30" s="4">
        <v>4.4000000000000003E-3</v>
      </c>
      <c r="I30" s="4">
        <v>2.7380209999999998</v>
      </c>
      <c r="J30" s="3">
        <v>834</v>
      </c>
      <c r="K30" s="3">
        <v>1327745</v>
      </c>
      <c r="L30" s="4">
        <v>0.16800000000000001</v>
      </c>
    </row>
    <row r="31" spans="1:12" x14ac:dyDescent="0.4">
      <c r="A31" s="5" t="s">
        <v>12</v>
      </c>
      <c r="B31" t="s">
        <v>13</v>
      </c>
      <c r="C31" s="2">
        <v>43990</v>
      </c>
      <c r="D31" s="4">
        <v>0.18190000000000001</v>
      </c>
      <c r="E31" s="4">
        <v>0.18429999999999999</v>
      </c>
      <c r="F31" s="4">
        <v>0.15010000000000001</v>
      </c>
      <c r="G31" s="4">
        <v>0.16520000000000001</v>
      </c>
      <c r="H31" s="4">
        <v>1.000017E-4</v>
      </c>
      <c r="I31" s="4">
        <v>6.057038E-2</v>
      </c>
      <c r="J31" s="3">
        <v>1224</v>
      </c>
      <c r="K31" s="3">
        <v>2094257</v>
      </c>
      <c r="L31" s="4">
        <v>0.16520000000000001</v>
      </c>
    </row>
    <row r="32" spans="1:12" x14ac:dyDescent="0.4">
      <c r="A32" s="5" t="s">
        <v>12</v>
      </c>
      <c r="B32" t="s">
        <v>13</v>
      </c>
      <c r="C32" s="2">
        <v>43991</v>
      </c>
      <c r="D32" s="4">
        <v>0.1701</v>
      </c>
      <c r="E32" s="4">
        <v>0.17949999999999999</v>
      </c>
      <c r="F32" s="4">
        <v>0.1701</v>
      </c>
      <c r="G32" s="4">
        <v>0.17760000000000001</v>
      </c>
      <c r="H32" s="4">
        <v>1.24E-2</v>
      </c>
      <c r="I32" s="4">
        <v>7.5060539999999998</v>
      </c>
      <c r="J32" s="3">
        <v>513</v>
      </c>
      <c r="K32" s="3">
        <v>901196</v>
      </c>
      <c r="L32" s="4">
        <v>0.17760000000000001</v>
      </c>
    </row>
    <row r="33" spans="1:12" x14ac:dyDescent="0.4">
      <c r="A33" s="5" t="s">
        <v>12</v>
      </c>
      <c r="B33" t="s">
        <v>13</v>
      </c>
      <c r="C33" s="2">
        <v>43992</v>
      </c>
      <c r="D33" s="4">
        <v>0.17699999999999999</v>
      </c>
      <c r="E33" s="4">
        <v>0.17829999999999999</v>
      </c>
      <c r="F33" s="4">
        <v>0.16889999999999999</v>
      </c>
      <c r="G33" s="4">
        <v>0.17080000000000001</v>
      </c>
      <c r="H33" s="4">
        <v>-6.799996E-3</v>
      </c>
      <c r="I33" s="4">
        <v>-3.828827</v>
      </c>
      <c r="J33" s="3">
        <v>312</v>
      </c>
      <c r="K33" s="3">
        <v>538888</v>
      </c>
      <c r="L33" s="4">
        <v>0.17080000000000001</v>
      </c>
    </row>
    <row r="34" spans="1:12" x14ac:dyDescent="0.4">
      <c r="A34" s="5" t="s">
        <v>12</v>
      </c>
      <c r="B34" t="s">
        <v>13</v>
      </c>
      <c r="C34" s="2">
        <v>43993</v>
      </c>
      <c r="D34" s="4">
        <v>0.16189999999999999</v>
      </c>
      <c r="E34" s="4">
        <v>0.17</v>
      </c>
      <c r="F34" s="4">
        <v>0.1502</v>
      </c>
      <c r="G34" s="4">
        <v>0.152</v>
      </c>
      <c r="H34" s="4">
        <v>-1.8800009999999999E-2</v>
      </c>
      <c r="I34" s="4">
        <v>-11.00703</v>
      </c>
      <c r="J34" s="3">
        <v>1305</v>
      </c>
      <c r="K34" s="3">
        <v>2080716</v>
      </c>
      <c r="L34" s="4">
        <v>0.15440000000000001</v>
      </c>
    </row>
    <row r="35" spans="1:12" x14ac:dyDescent="0.4">
      <c r="A35" s="5" t="s">
        <v>12</v>
      </c>
      <c r="B35" t="s">
        <v>13</v>
      </c>
      <c r="C35" s="2">
        <v>43994</v>
      </c>
      <c r="D35" s="4">
        <v>0.1469</v>
      </c>
      <c r="E35" s="4">
        <v>0.1595</v>
      </c>
      <c r="F35" s="4">
        <v>0.14499999999999999</v>
      </c>
      <c r="G35" s="4">
        <v>0.1578</v>
      </c>
      <c r="H35" s="4">
        <v>5.8000090000000001E-3</v>
      </c>
      <c r="I35" s="4">
        <v>3.815795</v>
      </c>
      <c r="J35" s="3">
        <v>837</v>
      </c>
      <c r="K35" s="3">
        <v>1279290</v>
      </c>
      <c r="L35" s="4">
        <v>0.1578</v>
      </c>
    </row>
    <row r="36" spans="1:12" x14ac:dyDescent="0.4">
      <c r="A36" s="5" t="s">
        <v>12</v>
      </c>
      <c r="B36" t="s">
        <v>13</v>
      </c>
      <c r="C36" s="2">
        <v>43997</v>
      </c>
      <c r="D36" s="4">
        <v>0.14779999999999999</v>
      </c>
      <c r="E36" s="4">
        <v>0.15010000000000001</v>
      </c>
      <c r="F36" s="4">
        <v>0.12939999999999999</v>
      </c>
      <c r="G36" s="4">
        <v>0.13289999999999999</v>
      </c>
      <c r="H36" s="4">
        <v>-2.4899999999999999E-2</v>
      </c>
      <c r="I36" s="4">
        <v>-15.77947</v>
      </c>
      <c r="J36" s="3">
        <v>820</v>
      </c>
      <c r="K36" s="3">
        <v>1133894</v>
      </c>
      <c r="L36" s="4">
        <v>0.13289999999999999</v>
      </c>
    </row>
    <row r="37" spans="1:12" x14ac:dyDescent="0.4">
      <c r="A37" s="5" t="s">
        <v>12</v>
      </c>
      <c r="B37" t="s">
        <v>13</v>
      </c>
      <c r="C37" s="2">
        <v>43998</v>
      </c>
      <c r="D37" s="4">
        <v>0.13819999999999999</v>
      </c>
      <c r="E37" s="4">
        <v>0.14699999999999999</v>
      </c>
      <c r="F37" s="4">
        <v>0.13339999999999999</v>
      </c>
      <c r="G37" s="4">
        <v>0.14460000000000001</v>
      </c>
      <c r="H37" s="4">
        <v>1.17E-2</v>
      </c>
      <c r="I37" s="4">
        <v>8.8036150000000006</v>
      </c>
      <c r="J37" s="3">
        <v>904</v>
      </c>
      <c r="K37" s="3">
        <v>1269910</v>
      </c>
      <c r="L37" s="4">
        <v>0.14460000000000001</v>
      </c>
    </row>
    <row r="38" spans="1:12" x14ac:dyDescent="0.4">
      <c r="A38" s="5" t="s">
        <v>12</v>
      </c>
      <c r="B38" t="s">
        <v>13</v>
      </c>
      <c r="C38" s="2">
        <v>43999</v>
      </c>
      <c r="D38" s="4">
        <v>0.14410000000000001</v>
      </c>
      <c r="E38" s="4">
        <v>0.14699999999999999</v>
      </c>
      <c r="F38" s="4">
        <v>0.13819999999999999</v>
      </c>
      <c r="G38" s="4">
        <v>0.1457</v>
      </c>
      <c r="H38" s="4">
        <v>1.099989E-3</v>
      </c>
      <c r="I38" s="4">
        <v>0.76071149999999998</v>
      </c>
      <c r="J38" s="3">
        <v>807</v>
      </c>
      <c r="K38" s="3">
        <v>1152489</v>
      </c>
      <c r="L38" s="4">
        <v>0.1457</v>
      </c>
    </row>
    <row r="39" spans="1:12" x14ac:dyDescent="0.4">
      <c r="A39" s="5" t="s">
        <v>12</v>
      </c>
      <c r="B39" t="s">
        <v>13</v>
      </c>
      <c r="C39" s="2">
        <v>44000</v>
      </c>
      <c r="D39" s="4">
        <v>0.14599999999999999</v>
      </c>
      <c r="E39" s="4">
        <v>0.1593</v>
      </c>
      <c r="F39" s="4">
        <v>0.1361</v>
      </c>
      <c r="G39" s="4">
        <v>0.15690000000000001</v>
      </c>
      <c r="H39" s="4">
        <v>1.120001E-2</v>
      </c>
      <c r="I39" s="4">
        <v>7.687036</v>
      </c>
      <c r="J39" s="3">
        <v>932</v>
      </c>
      <c r="K39" s="3">
        <v>1396074</v>
      </c>
      <c r="L39" s="4">
        <v>0.15690000000000001</v>
      </c>
    </row>
    <row r="40" spans="1:12" x14ac:dyDescent="0.4">
      <c r="A40" s="5" t="s">
        <v>12</v>
      </c>
      <c r="B40" t="s">
        <v>13</v>
      </c>
      <c r="C40" s="2">
        <v>44001</v>
      </c>
      <c r="D40" s="4">
        <v>0.1636</v>
      </c>
      <c r="E40" s="4">
        <v>0.2019</v>
      </c>
      <c r="F40" s="4">
        <v>0.1636</v>
      </c>
      <c r="G40" s="4">
        <v>0.1961</v>
      </c>
      <c r="H40" s="4">
        <v>3.9199989999999997E-2</v>
      </c>
      <c r="I40" s="4">
        <v>24.984059999999999</v>
      </c>
      <c r="J40" s="3">
        <v>1447</v>
      </c>
      <c r="K40" s="3">
        <v>2626107</v>
      </c>
      <c r="L40" s="4">
        <v>0.1961</v>
      </c>
    </row>
    <row r="41" spans="1:12" x14ac:dyDescent="0.4">
      <c r="A41" s="5" t="s">
        <v>12</v>
      </c>
      <c r="B41" t="s">
        <v>13</v>
      </c>
      <c r="C41" s="2">
        <v>44004</v>
      </c>
      <c r="D41" s="4">
        <v>0.20080000000000001</v>
      </c>
      <c r="E41" s="4">
        <v>0.2316</v>
      </c>
      <c r="F41" s="4">
        <v>0.19869999999999999</v>
      </c>
      <c r="G41" s="4">
        <v>0.2077</v>
      </c>
      <c r="H41" s="4">
        <v>1.1599999999999999E-2</v>
      </c>
      <c r="I41" s="4">
        <v>5.9153510000000002</v>
      </c>
      <c r="J41" s="3">
        <v>1528</v>
      </c>
      <c r="K41" s="3">
        <v>3306703</v>
      </c>
      <c r="L41" s="4">
        <v>0.20630000000000001</v>
      </c>
    </row>
    <row r="42" spans="1:12" x14ac:dyDescent="0.4">
      <c r="A42" s="5" t="s">
        <v>12</v>
      </c>
      <c r="B42" t="s">
        <v>13</v>
      </c>
      <c r="C42" s="2">
        <v>44005</v>
      </c>
      <c r="D42" s="4">
        <v>0.2</v>
      </c>
      <c r="E42" s="4">
        <v>0.21210000000000001</v>
      </c>
      <c r="F42" s="4">
        <v>0.19259999999999999</v>
      </c>
      <c r="G42" s="4">
        <v>0.20499999999999999</v>
      </c>
      <c r="H42" s="4">
        <v>-2.7000010000000001E-3</v>
      </c>
      <c r="I42" s="4">
        <v>-1.299952</v>
      </c>
      <c r="J42" s="3">
        <v>902</v>
      </c>
      <c r="K42" s="3">
        <v>1825023</v>
      </c>
      <c r="L42" s="4">
        <v>0.20499999999999999</v>
      </c>
    </row>
    <row r="43" spans="1:12" x14ac:dyDescent="0.4">
      <c r="A43" s="5" t="s">
        <v>12</v>
      </c>
      <c r="B43" t="s">
        <v>13</v>
      </c>
      <c r="C43" s="2">
        <v>44006</v>
      </c>
      <c r="D43" s="4">
        <v>0.2026</v>
      </c>
      <c r="E43" s="4">
        <v>0.2233</v>
      </c>
      <c r="F43" s="4">
        <v>0.2001</v>
      </c>
      <c r="G43" s="4">
        <v>0.2233</v>
      </c>
      <c r="H43" s="4">
        <v>1.83E-2</v>
      </c>
      <c r="I43" s="4">
        <v>8.9268269999999994</v>
      </c>
      <c r="J43" s="3">
        <v>1168</v>
      </c>
      <c r="K43" s="3">
        <v>2502895</v>
      </c>
      <c r="L43" s="4">
        <v>0.2233</v>
      </c>
    </row>
    <row r="44" spans="1:12" x14ac:dyDescent="0.4">
      <c r="A44" s="5" t="s">
        <v>12</v>
      </c>
      <c r="B44" t="s">
        <v>13</v>
      </c>
      <c r="C44" s="2">
        <v>44011</v>
      </c>
      <c r="D44" s="4">
        <v>0.2145</v>
      </c>
      <c r="E44" s="4">
        <v>0.2145</v>
      </c>
      <c r="F44" s="4">
        <v>0.19670000000000001</v>
      </c>
      <c r="G44" s="4">
        <v>0.20080000000000001</v>
      </c>
      <c r="H44" s="4">
        <v>-2.2499990000000001E-2</v>
      </c>
      <c r="I44" s="4">
        <v>-10.076129999999999</v>
      </c>
      <c r="J44" s="3">
        <v>631</v>
      </c>
      <c r="K44" s="3">
        <v>1283239</v>
      </c>
      <c r="L44" s="4">
        <v>0.20080000000000001</v>
      </c>
    </row>
    <row r="45" spans="1:12" x14ac:dyDescent="0.4">
      <c r="A45" s="5" t="s">
        <v>12</v>
      </c>
      <c r="B45" t="s">
        <v>13</v>
      </c>
      <c r="C45" s="2">
        <v>44012</v>
      </c>
      <c r="D45" s="4">
        <v>0.2097</v>
      </c>
      <c r="E45" s="4">
        <v>0.22009999999999999</v>
      </c>
      <c r="F45" s="4">
        <v>0.20430000000000001</v>
      </c>
      <c r="G45" s="4">
        <v>0.20880000000000001</v>
      </c>
      <c r="H45" s="4">
        <v>8.0000009999999996E-3</v>
      </c>
      <c r="I45" s="4">
        <v>3.984064</v>
      </c>
      <c r="J45" s="3">
        <v>560</v>
      </c>
      <c r="K45" s="3">
        <v>1182029</v>
      </c>
      <c r="L45" s="4">
        <v>0.20880000000000001</v>
      </c>
    </row>
    <row r="46" spans="1:12" x14ac:dyDescent="0.4">
      <c r="A46" s="5" t="s">
        <v>12</v>
      </c>
      <c r="B46" t="s">
        <v>13</v>
      </c>
      <c r="C46" s="2">
        <v>44013</v>
      </c>
      <c r="D46" s="4">
        <v>0.21329999999999999</v>
      </c>
      <c r="E46" s="4">
        <v>0.26090000000000002</v>
      </c>
      <c r="F46" s="4">
        <v>0.21329999999999999</v>
      </c>
      <c r="G46" s="4">
        <v>0.25969999999999999</v>
      </c>
      <c r="H46" s="4">
        <v>5.0900000000000001E-2</v>
      </c>
      <c r="I46" s="4">
        <v>24.377389999999998</v>
      </c>
      <c r="J46" s="3">
        <v>1035</v>
      </c>
      <c r="K46" s="3">
        <v>2462302</v>
      </c>
      <c r="L46" s="4">
        <v>0.25969999999999999</v>
      </c>
    </row>
    <row r="47" spans="1:12" x14ac:dyDescent="0.4">
      <c r="A47" s="5" t="s">
        <v>12</v>
      </c>
      <c r="B47" t="s">
        <v>13</v>
      </c>
      <c r="C47" s="2">
        <v>44014</v>
      </c>
      <c r="D47" s="4">
        <v>0.26719999999999999</v>
      </c>
      <c r="E47" s="4">
        <v>0.36990000000000001</v>
      </c>
      <c r="F47" s="4">
        <v>0.26719999999999999</v>
      </c>
      <c r="G47" s="4">
        <v>0.36249999999999999</v>
      </c>
      <c r="H47" s="4">
        <v>0.1028</v>
      </c>
      <c r="I47" s="4">
        <v>39.584139999999998</v>
      </c>
      <c r="J47" s="3">
        <v>1020</v>
      </c>
      <c r="K47" s="3">
        <v>3169389</v>
      </c>
      <c r="L47" s="4">
        <v>0.36249999999999999</v>
      </c>
    </row>
    <row r="48" spans="1:12" x14ac:dyDescent="0.4">
      <c r="A48" s="5" t="s">
        <v>12</v>
      </c>
      <c r="B48" t="s">
        <v>13</v>
      </c>
      <c r="C48" s="2">
        <v>44015</v>
      </c>
      <c r="D48" s="4">
        <v>0.37990000000000002</v>
      </c>
      <c r="E48" s="4">
        <v>0.4451</v>
      </c>
      <c r="F48" s="4">
        <v>0.37990000000000002</v>
      </c>
      <c r="G48" s="4">
        <v>0.4451</v>
      </c>
      <c r="H48" s="4">
        <v>8.2600000000000007E-2</v>
      </c>
      <c r="I48" s="4">
        <v>22.786210000000001</v>
      </c>
      <c r="J48" s="3">
        <v>700</v>
      </c>
      <c r="K48" s="3">
        <v>2921625</v>
      </c>
      <c r="L48" s="4">
        <v>0.4451</v>
      </c>
    </row>
    <row r="49" spans="1:12" x14ac:dyDescent="0.4">
      <c r="A49" s="5" t="s">
        <v>12</v>
      </c>
      <c r="B49" t="s">
        <v>13</v>
      </c>
      <c r="C49" s="2">
        <v>44018</v>
      </c>
      <c r="D49" s="4">
        <v>0.76359999999999995</v>
      </c>
      <c r="E49" s="4">
        <v>0.76359999999999995</v>
      </c>
      <c r="F49" s="4">
        <v>0.50639999999999996</v>
      </c>
      <c r="G49" s="4">
        <v>0.7581</v>
      </c>
      <c r="H49" s="4">
        <v>0.313</v>
      </c>
      <c r="I49" s="4">
        <v>70.321269999999998</v>
      </c>
      <c r="J49" s="3">
        <v>1364</v>
      </c>
      <c r="K49" s="3">
        <v>8840038</v>
      </c>
      <c r="L49" s="4">
        <v>0.7581</v>
      </c>
    </row>
    <row r="50" spans="1:12" x14ac:dyDescent="0.4">
      <c r="A50" s="5" t="s">
        <v>12</v>
      </c>
      <c r="B50" t="s">
        <v>13</v>
      </c>
      <c r="C50" s="2">
        <v>44019</v>
      </c>
      <c r="D50" s="4">
        <v>0.7954</v>
      </c>
      <c r="E50" s="4">
        <v>0.86919999999999997</v>
      </c>
      <c r="F50" s="4">
        <v>0.67969999999999997</v>
      </c>
      <c r="G50" s="4">
        <v>0.67969999999999997</v>
      </c>
      <c r="H50" s="4">
        <v>-7.8399960000000005E-2</v>
      </c>
      <c r="I50" s="4">
        <v>-10.34164</v>
      </c>
      <c r="J50" s="3">
        <v>375</v>
      </c>
      <c r="K50" s="3">
        <v>2858872</v>
      </c>
      <c r="L50" s="4">
        <v>0.67969999999999997</v>
      </c>
    </row>
    <row r="51" spans="1:12" x14ac:dyDescent="0.4">
      <c r="A51" s="5" t="s">
        <v>12</v>
      </c>
      <c r="B51" t="s">
        <v>13</v>
      </c>
      <c r="C51" s="2">
        <v>44020</v>
      </c>
      <c r="D51" s="4">
        <v>0.72119999999999995</v>
      </c>
      <c r="E51" s="4">
        <v>0.75590000000000002</v>
      </c>
      <c r="F51" s="4">
        <v>0.65820000000000001</v>
      </c>
      <c r="G51" s="4">
        <v>0.72</v>
      </c>
      <c r="H51" s="4">
        <v>4.0300009999999997E-2</v>
      </c>
      <c r="I51" s="4">
        <v>5.9290880000000001</v>
      </c>
      <c r="J51" s="3">
        <v>485</v>
      </c>
      <c r="K51" s="3">
        <v>3471506</v>
      </c>
      <c r="L51" s="4">
        <v>0.71730000000000005</v>
      </c>
    </row>
    <row r="52" spans="1:12" x14ac:dyDescent="0.4">
      <c r="A52" s="5" t="s">
        <v>12</v>
      </c>
      <c r="B52" t="s">
        <v>13</v>
      </c>
      <c r="C52" s="2">
        <v>44021</v>
      </c>
      <c r="D52" s="4">
        <v>0.72219999999999995</v>
      </c>
      <c r="E52" s="4">
        <v>0.73399999999999999</v>
      </c>
      <c r="F52" s="4">
        <v>0.69159999999999999</v>
      </c>
      <c r="G52" s="4">
        <v>0.7147</v>
      </c>
      <c r="H52" s="4">
        <v>-5.3000449999999998E-3</v>
      </c>
      <c r="I52" s="4">
        <v>-0.73611740000000003</v>
      </c>
      <c r="J52" s="3">
        <v>236</v>
      </c>
      <c r="K52" s="3">
        <v>1683456</v>
      </c>
      <c r="L52" s="4">
        <v>0.71850000000000003</v>
      </c>
    </row>
    <row r="53" spans="1:12" x14ac:dyDescent="0.4">
      <c r="A53" s="5" t="s">
        <v>12</v>
      </c>
      <c r="B53" t="s">
        <v>13</v>
      </c>
      <c r="C53" s="2">
        <v>44022</v>
      </c>
      <c r="D53" s="4">
        <v>0.70179999999999998</v>
      </c>
      <c r="E53" s="4">
        <v>0.70650000000000002</v>
      </c>
      <c r="F53" s="4">
        <v>0.64529999999999998</v>
      </c>
      <c r="G53" s="4">
        <v>0.64870000000000005</v>
      </c>
      <c r="H53" s="4">
        <v>-6.599998E-2</v>
      </c>
      <c r="I53" s="4">
        <v>-9.2346419999999991</v>
      </c>
      <c r="J53" s="3">
        <v>293</v>
      </c>
      <c r="K53" s="3">
        <v>2017395</v>
      </c>
      <c r="L53" s="4">
        <v>0.64870000000000005</v>
      </c>
    </row>
    <row r="54" spans="1:12" x14ac:dyDescent="0.4">
      <c r="A54" s="5" t="s">
        <v>12</v>
      </c>
      <c r="B54" t="s">
        <v>13</v>
      </c>
      <c r="C54" s="2">
        <v>44025</v>
      </c>
      <c r="D54" s="4">
        <v>0.6694</v>
      </c>
      <c r="E54" s="4">
        <v>0.70120000000000005</v>
      </c>
      <c r="F54" s="4">
        <v>0.63300000000000001</v>
      </c>
      <c r="G54" s="4">
        <v>0.67410000000000003</v>
      </c>
      <c r="H54" s="4">
        <v>2.5399979999999999E-2</v>
      </c>
      <c r="I54" s="4">
        <v>3.915521</v>
      </c>
      <c r="J54" s="3">
        <v>527</v>
      </c>
      <c r="K54" s="3">
        <v>3483162</v>
      </c>
      <c r="L54" s="4">
        <v>0.67410000000000003</v>
      </c>
    </row>
    <row r="55" spans="1:12" x14ac:dyDescent="0.4">
      <c r="A55" s="5" t="s">
        <v>12</v>
      </c>
      <c r="B55" t="s">
        <v>13</v>
      </c>
      <c r="C55" s="2">
        <v>44026</v>
      </c>
      <c r="D55" s="4">
        <v>0.65880000000000005</v>
      </c>
      <c r="E55" s="4">
        <v>0.6885</v>
      </c>
      <c r="F55" s="4">
        <v>0.61329999999999996</v>
      </c>
      <c r="G55" s="4">
        <v>0.63680000000000003</v>
      </c>
      <c r="H55" s="4">
        <v>-3.7299989999999998E-2</v>
      </c>
      <c r="I55" s="4">
        <v>-5.5333019999999999</v>
      </c>
      <c r="J55" s="3">
        <v>58</v>
      </c>
      <c r="K55" s="3">
        <v>382412</v>
      </c>
      <c r="L55" s="4">
        <v>0.63680000000000003</v>
      </c>
    </row>
    <row r="56" spans="1:12" x14ac:dyDescent="0.4">
      <c r="A56" s="5" t="s">
        <v>12</v>
      </c>
      <c r="B56" t="s">
        <v>13</v>
      </c>
      <c r="C56" s="2">
        <v>44027</v>
      </c>
      <c r="D56" s="4">
        <v>0.65029999999999999</v>
      </c>
      <c r="E56" s="4">
        <v>0.65280000000000005</v>
      </c>
      <c r="F56" s="4">
        <v>0.60619999999999996</v>
      </c>
      <c r="G56" s="4">
        <v>0.62729999999999997</v>
      </c>
      <c r="H56" s="4">
        <v>-9.4999669999999998E-3</v>
      </c>
      <c r="I56" s="4">
        <v>-1.4918290000000001</v>
      </c>
      <c r="J56" s="3">
        <v>92</v>
      </c>
      <c r="K56" s="3">
        <v>582658</v>
      </c>
      <c r="L56" s="4">
        <v>0.61270000000000002</v>
      </c>
    </row>
    <row r="57" spans="1:12" x14ac:dyDescent="0.4">
      <c r="A57" s="5" t="s">
        <v>12</v>
      </c>
      <c r="B57" t="s">
        <v>13</v>
      </c>
      <c r="C57" s="2">
        <v>44028</v>
      </c>
      <c r="D57" s="4">
        <v>0.62470000000000003</v>
      </c>
      <c r="E57" s="4">
        <v>0.62470000000000003</v>
      </c>
      <c r="F57" s="4">
        <v>0.47020000000000001</v>
      </c>
      <c r="G57" s="4">
        <v>0.47020000000000001</v>
      </c>
      <c r="H57" s="4">
        <v>-0.15709999999999999</v>
      </c>
      <c r="I57" s="4">
        <v>-25.043839999999999</v>
      </c>
      <c r="J57" s="3">
        <v>182</v>
      </c>
      <c r="K57" s="3">
        <v>985983</v>
      </c>
      <c r="L57" s="4">
        <v>0.47020000000000001</v>
      </c>
    </row>
    <row r="58" spans="1:12" x14ac:dyDescent="0.4">
      <c r="A58" s="5" t="s">
        <v>12</v>
      </c>
      <c r="B58" t="s">
        <v>13</v>
      </c>
      <c r="C58" s="2">
        <v>44029</v>
      </c>
      <c r="D58" s="4">
        <v>0.48909999999999998</v>
      </c>
      <c r="E58" s="4">
        <v>0.51339999999999997</v>
      </c>
      <c r="F58" s="4">
        <v>0.4698</v>
      </c>
      <c r="G58" s="4">
        <v>0.48559999999999998</v>
      </c>
      <c r="H58" s="4">
        <v>1.5399990000000001E-2</v>
      </c>
      <c r="I58" s="4">
        <v>3.2751999999999999</v>
      </c>
      <c r="J58" s="3">
        <v>123</v>
      </c>
      <c r="K58" s="3">
        <v>607282</v>
      </c>
      <c r="L58" s="4">
        <v>0.48820000000000002</v>
      </c>
    </row>
    <row r="59" spans="1:12" x14ac:dyDescent="0.4">
      <c r="A59" s="5" t="s">
        <v>12</v>
      </c>
      <c r="B59" t="s">
        <v>13</v>
      </c>
      <c r="C59" s="2">
        <v>44032</v>
      </c>
      <c r="D59" s="4">
        <v>0.51129999999999998</v>
      </c>
      <c r="E59" s="4">
        <v>0.57499999999999996</v>
      </c>
      <c r="F59" s="4">
        <v>0.49270000000000003</v>
      </c>
      <c r="G59" s="4">
        <v>0.57210000000000005</v>
      </c>
      <c r="H59" s="4">
        <v>8.6499989999999999E-2</v>
      </c>
      <c r="I59" s="4">
        <v>17.813009999999998</v>
      </c>
      <c r="J59" s="3">
        <v>184</v>
      </c>
      <c r="K59" s="3">
        <v>999548</v>
      </c>
      <c r="L59" s="4">
        <v>0.5716</v>
      </c>
    </row>
    <row r="60" spans="1:12" x14ac:dyDescent="0.4">
      <c r="A60" s="5" t="s">
        <v>12</v>
      </c>
      <c r="B60" t="s">
        <v>13</v>
      </c>
      <c r="C60" s="2">
        <v>44033</v>
      </c>
      <c r="D60" s="4">
        <v>0.56940000000000002</v>
      </c>
      <c r="E60" s="4">
        <v>0.57779999999999998</v>
      </c>
      <c r="F60" s="4">
        <v>0.55220000000000002</v>
      </c>
      <c r="G60" s="4">
        <v>0.56759999999999999</v>
      </c>
      <c r="H60" s="4">
        <v>-4.4999719999999997E-3</v>
      </c>
      <c r="I60" s="4">
        <v>-0.78657089999999996</v>
      </c>
      <c r="J60" s="3">
        <v>80</v>
      </c>
      <c r="K60" s="3">
        <v>453541</v>
      </c>
      <c r="L60" s="4">
        <v>0.56299999999999994</v>
      </c>
    </row>
    <row r="61" spans="1:12" x14ac:dyDescent="0.4">
      <c r="A61" s="5" t="s">
        <v>12</v>
      </c>
      <c r="B61" t="s">
        <v>13</v>
      </c>
      <c r="C61" s="2">
        <v>44034</v>
      </c>
      <c r="D61" s="4">
        <v>0.56330000000000002</v>
      </c>
      <c r="E61" s="4">
        <v>0.63349999999999995</v>
      </c>
      <c r="F61" s="4">
        <v>0.55589999999999995</v>
      </c>
      <c r="G61" s="4">
        <v>0.57140000000000002</v>
      </c>
      <c r="H61" s="4">
        <v>3.7999750000000001E-3</v>
      </c>
      <c r="I61" s="4">
        <v>0.66948110000000005</v>
      </c>
      <c r="J61" s="3">
        <v>127</v>
      </c>
      <c r="K61" s="3">
        <v>741012</v>
      </c>
      <c r="L61" s="4">
        <v>0.5665</v>
      </c>
    </row>
    <row r="62" spans="1:12" x14ac:dyDescent="0.4">
      <c r="A62" s="5" t="s">
        <v>12</v>
      </c>
      <c r="B62" t="s">
        <v>13</v>
      </c>
      <c r="C62" s="2">
        <v>44035</v>
      </c>
      <c r="D62" s="4">
        <v>0.57030000000000003</v>
      </c>
      <c r="E62" s="4">
        <v>0.58069999999999999</v>
      </c>
      <c r="F62" s="4">
        <v>0.52090000000000003</v>
      </c>
      <c r="G62" s="4">
        <v>0.57530000000000003</v>
      </c>
      <c r="H62" s="4">
        <v>3.8999920000000001E-3</v>
      </c>
      <c r="I62" s="4">
        <v>0.68253269999999999</v>
      </c>
      <c r="J62" s="3">
        <v>82</v>
      </c>
      <c r="K62" s="3">
        <v>455703</v>
      </c>
      <c r="L62" s="4">
        <v>0.57540000000000002</v>
      </c>
    </row>
    <row r="63" spans="1:12" x14ac:dyDescent="0.4">
      <c r="A63" s="5" t="s">
        <v>12</v>
      </c>
      <c r="B63" t="s">
        <v>13</v>
      </c>
      <c r="C63" s="2">
        <v>44036</v>
      </c>
      <c r="D63" s="4">
        <v>0.53680000000000005</v>
      </c>
      <c r="E63" s="4">
        <v>0.54490000000000005</v>
      </c>
      <c r="F63" s="4">
        <v>0.45729999999999998</v>
      </c>
      <c r="G63" s="4">
        <v>0.46100000000000002</v>
      </c>
      <c r="H63" s="4">
        <v>-0.1143</v>
      </c>
      <c r="I63" s="4">
        <v>-19.867889999999999</v>
      </c>
      <c r="J63" s="3">
        <v>182</v>
      </c>
      <c r="K63" s="3">
        <v>898226</v>
      </c>
      <c r="L63" s="4">
        <v>0.46100000000000002</v>
      </c>
    </row>
    <row r="64" spans="1:12" x14ac:dyDescent="0.4">
      <c r="A64" s="5" t="s">
        <v>12</v>
      </c>
      <c r="B64" t="s">
        <v>13</v>
      </c>
      <c r="C64" s="2">
        <v>44039</v>
      </c>
      <c r="D64" s="4">
        <v>0.48549999999999999</v>
      </c>
      <c r="E64" s="4">
        <v>0.48549999999999999</v>
      </c>
      <c r="F64" s="4">
        <v>0.45540000000000003</v>
      </c>
      <c r="G64" s="4">
        <v>0.45540000000000003</v>
      </c>
      <c r="H64" s="4">
        <v>-5.6000049999999999E-3</v>
      </c>
      <c r="I64" s="4">
        <v>-1.2147520000000001</v>
      </c>
      <c r="J64" s="3">
        <v>239</v>
      </c>
      <c r="K64" s="3">
        <v>1125787</v>
      </c>
      <c r="L64" s="4">
        <v>0.46889999999999998</v>
      </c>
    </row>
    <row r="65" spans="1:12" x14ac:dyDescent="0.4">
      <c r="A65" s="5" t="s">
        <v>12</v>
      </c>
      <c r="B65" t="s">
        <v>13</v>
      </c>
      <c r="C65" s="2">
        <v>44040</v>
      </c>
      <c r="D65" s="4">
        <v>0.48830000000000001</v>
      </c>
      <c r="E65" s="4">
        <v>0.49830000000000002</v>
      </c>
      <c r="F65" s="4">
        <v>0.46660000000000001</v>
      </c>
      <c r="G65" s="4">
        <v>0.47839999999999999</v>
      </c>
      <c r="H65" s="4">
        <v>2.3E-2</v>
      </c>
      <c r="I65" s="4">
        <v>5.0505060000000004</v>
      </c>
      <c r="J65" s="3">
        <v>68</v>
      </c>
      <c r="K65" s="3">
        <v>328682</v>
      </c>
      <c r="L65" s="4">
        <v>0.47839999999999999</v>
      </c>
    </row>
    <row r="66" spans="1:12" x14ac:dyDescent="0.4">
      <c r="A66" s="5" t="s">
        <v>12</v>
      </c>
      <c r="B66" t="s">
        <v>13</v>
      </c>
      <c r="C66" s="2">
        <v>44041</v>
      </c>
      <c r="D66" s="4">
        <v>0.4768</v>
      </c>
      <c r="E66" s="4">
        <v>0.54</v>
      </c>
      <c r="F66" s="4">
        <v>0.46989999999999998</v>
      </c>
      <c r="G66" s="4">
        <v>0.54</v>
      </c>
      <c r="H66" s="4">
        <v>6.160003E-2</v>
      </c>
      <c r="I66" s="4">
        <v>12.87626</v>
      </c>
      <c r="J66" s="3">
        <v>42</v>
      </c>
      <c r="K66" s="3">
        <v>207976</v>
      </c>
      <c r="L66" s="4">
        <v>0.53890000000000005</v>
      </c>
    </row>
    <row r="67" spans="1:12" x14ac:dyDescent="0.4">
      <c r="A67" s="5" t="s">
        <v>12</v>
      </c>
      <c r="B67" t="s">
        <v>13</v>
      </c>
      <c r="C67" s="2">
        <v>44042</v>
      </c>
      <c r="D67" s="4">
        <v>0.54990000000000006</v>
      </c>
      <c r="E67" s="4">
        <v>0.55940000000000001</v>
      </c>
      <c r="F67" s="4">
        <v>0.52859999999999996</v>
      </c>
      <c r="G67" s="4">
        <v>0.52859999999999996</v>
      </c>
      <c r="H67" s="4">
        <v>-1.140004E-2</v>
      </c>
      <c r="I67" s="4">
        <v>-2.111119</v>
      </c>
      <c r="J67" s="3">
        <v>30</v>
      </c>
      <c r="K67" s="3">
        <v>161592</v>
      </c>
      <c r="L67" s="4">
        <v>0.52859999999999996</v>
      </c>
    </row>
    <row r="68" spans="1:12" x14ac:dyDescent="0.4">
      <c r="A68" s="5" t="s">
        <v>12</v>
      </c>
      <c r="B68" t="s">
        <v>13</v>
      </c>
      <c r="C68" s="2">
        <v>44043</v>
      </c>
      <c r="D68" s="4">
        <v>0.55059999999999998</v>
      </c>
      <c r="E68" s="4">
        <v>0.57979999999999998</v>
      </c>
      <c r="F68" s="4">
        <v>0.503</v>
      </c>
      <c r="G68" s="4">
        <v>0.53159999999999996</v>
      </c>
      <c r="H68" s="4">
        <v>3.0000209999999999E-3</v>
      </c>
      <c r="I68" s="4">
        <v>0.56754090000000001</v>
      </c>
      <c r="J68" s="3">
        <v>92</v>
      </c>
      <c r="K68" s="3">
        <v>493197</v>
      </c>
      <c r="L68" s="4">
        <v>0.53159999999999996</v>
      </c>
    </row>
    <row r="69" spans="1:12" x14ac:dyDescent="0.4">
      <c r="A69" s="5" t="s">
        <v>12</v>
      </c>
      <c r="B69" t="s">
        <v>13</v>
      </c>
      <c r="C69" s="2">
        <v>44046</v>
      </c>
      <c r="D69" s="4">
        <v>0.56469999999999998</v>
      </c>
      <c r="E69" s="4">
        <v>0.57099999999999995</v>
      </c>
      <c r="F69" s="4">
        <v>0.55520000000000003</v>
      </c>
      <c r="G69" s="4">
        <v>0.55520000000000003</v>
      </c>
      <c r="H69" s="4">
        <v>2.359998E-2</v>
      </c>
      <c r="I69" s="4">
        <v>4.439425</v>
      </c>
      <c r="J69" s="3">
        <v>17</v>
      </c>
      <c r="K69" s="3">
        <v>95086</v>
      </c>
      <c r="L69" s="4">
        <v>0.56100000000000005</v>
      </c>
    </row>
    <row r="70" spans="1:12" x14ac:dyDescent="0.4">
      <c r="A70" s="5" t="s">
        <v>12</v>
      </c>
      <c r="B70" t="s">
        <v>13</v>
      </c>
      <c r="C70" s="2">
        <v>44047</v>
      </c>
      <c r="D70" s="4">
        <v>0.57789999999999997</v>
      </c>
      <c r="E70" s="4">
        <v>0.61270000000000002</v>
      </c>
      <c r="F70" s="4">
        <v>0.56999999999999995</v>
      </c>
      <c r="G70" s="4">
        <v>0.59450000000000003</v>
      </c>
      <c r="H70" s="4">
        <v>3.9300019999999998E-2</v>
      </c>
      <c r="I70" s="4">
        <v>7.0785349999999996</v>
      </c>
      <c r="J70" s="3">
        <v>52</v>
      </c>
      <c r="K70" s="3">
        <v>304529</v>
      </c>
      <c r="L70" s="4">
        <v>0.59540000000000004</v>
      </c>
    </row>
    <row r="71" spans="1:12" x14ac:dyDescent="0.4">
      <c r="A71" s="5" t="s">
        <v>12</v>
      </c>
      <c r="B71" t="s">
        <v>13</v>
      </c>
      <c r="C71" s="2">
        <v>44048</v>
      </c>
      <c r="D71" s="4">
        <v>0.56910000000000005</v>
      </c>
      <c r="E71" s="4">
        <v>0.58140000000000003</v>
      </c>
      <c r="F71" s="4">
        <v>0.54679999999999995</v>
      </c>
      <c r="G71" s="4">
        <v>0.57469999999999999</v>
      </c>
      <c r="H71" s="4">
        <v>-1.980001E-2</v>
      </c>
      <c r="I71" s="4">
        <v>-3.3305310000000001</v>
      </c>
      <c r="J71" s="3">
        <v>73</v>
      </c>
      <c r="K71" s="3">
        <v>415313</v>
      </c>
      <c r="L71" s="4">
        <v>0.57469999999999999</v>
      </c>
    </row>
    <row r="72" spans="1:12" x14ac:dyDescent="0.4">
      <c r="A72" s="5" t="s">
        <v>12</v>
      </c>
      <c r="B72" t="s">
        <v>13</v>
      </c>
      <c r="C72" s="2">
        <v>44049</v>
      </c>
      <c r="D72" s="4">
        <v>0.57620000000000005</v>
      </c>
      <c r="E72" s="4">
        <v>0.57969999999999999</v>
      </c>
      <c r="F72" s="4">
        <v>0.53369999999999995</v>
      </c>
      <c r="G72" s="4">
        <v>0.57689999999999997</v>
      </c>
      <c r="H72" s="4">
        <v>2.2000069999999999E-3</v>
      </c>
      <c r="I72" s="4">
        <v>0.38280969999999997</v>
      </c>
      <c r="J72" s="3">
        <v>49</v>
      </c>
      <c r="K72" s="3">
        <v>270157</v>
      </c>
      <c r="L72" s="4">
        <v>0.57389999999999997</v>
      </c>
    </row>
    <row r="73" spans="1:12" x14ac:dyDescent="0.4">
      <c r="A73" s="5" t="s">
        <v>12</v>
      </c>
      <c r="B73" t="s">
        <v>13</v>
      </c>
      <c r="C73" s="2">
        <v>44050</v>
      </c>
      <c r="D73" s="4">
        <v>0.56389999999999996</v>
      </c>
      <c r="E73" s="4">
        <v>0.56989999999999996</v>
      </c>
      <c r="F73" s="4">
        <v>0.51259999999999994</v>
      </c>
      <c r="G73" s="4">
        <v>0.55649999999999999</v>
      </c>
      <c r="H73" s="4">
        <v>-2.039999E-2</v>
      </c>
      <c r="I73" s="4">
        <v>-3.5361389999999999</v>
      </c>
      <c r="J73" s="3">
        <v>68</v>
      </c>
      <c r="K73" s="3">
        <v>370813</v>
      </c>
      <c r="L73" s="4">
        <v>0.5413</v>
      </c>
    </row>
    <row r="74" spans="1:12" x14ac:dyDescent="0.4">
      <c r="A74" s="5" t="s">
        <v>12</v>
      </c>
      <c r="B74" t="s">
        <v>13</v>
      </c>
      <c r="C74" s="2">
        <v>44053</v>
      </c>
      <c r="D74" s="4">
        <v>0.54069999999999996</v>
      </c>
      <c r="E74" s="4">
        <v>0.57640000000000002</v>
      </c>
      <c r="F74" s="4">
        <v>0.51570000000000005</v>
      </c>
      <c r="G74" s="4">
        <v>0.56889999999999996</v>
      </c>
      <c r="H74" s="4">
        <v>1.239997E-2</v>
      </c>
      <c r="I74" s="4">
        <v>2.2282069999999998</v>
      </c>
      <c r="J74" s="3">
        <v>32</v>
      </c>
      <c r="K74" s="3">
        <v>172854</v>
      </c>
      <c r="L74" s="4">
        <v>0.55649999999999999</v>
      </c>
    </row>
    <row r="75" spans="1:12" x14ac:dyDescent="0.4">
      <c r="A75" s="5" t="s">
        <v>12</v>
      </c>
      <c r="B75" t="s">
        <v>13</v>
      </c>
      <c r="C75" s="2">
        <v>44054</v>
      </c>
      <c r="D75" s="4">
        <v>0.59209999999999996</v>
      </c>
      <c r="E75" s="4">
        <v>0.6008</v>
      </c>
      <c r="F75" s="4">
        <v>0.53320000000000001</v>
      </c>
      <c r="G75" s="4">
        <v>0.53320000000000001</v>
      </c>
      <c r="H75" s="4">
        <v>-3.5699960000000003E-2</v>
      </c>
      <c r="I75" s="4">
        <v>-6.2752619999999997</v>
      </c>
      <c r="J75" s="3">
        <v>65</v>
      </c>
      <c r="K75" s="3">
        <v>375997</v>
      </c>
      <c r="L75" s="4">
        <v>0.52880000000000005</v>
      </c>
    </row>
    <row r="76" spans="1:12" x14ac:dyDescent="0.4">
      <c r="A76" s="5" t="s">
        <v>12</v>
      </c>
      <c r="B76" t="s">
        <v>13</v>
      </c>
      <c r="C76" s="2">
        <v>44055</v>
      </c>
      <c r="D76" s="4">
        <v>0.52070000000000005</v>
      </c>
      <c r="E76" s="4">
        <v>0.53749999999999998</v>
      </c>
      <c r="F76" s="4">
        <v>0.4834</v>
      </c>
      <c r="G76" s="4">
        <v>0.50800000000000001</v>
      </c>
      <c r="H76" s="4">
        <v>-2.5200009999999998E-2</v>
      </c>
      <c r="I76" s="4">
        <v>-4.7261829999999998</v>
      </c>
      <c r="J76" s="3">
        <v>91</v>
      </c>
      <c r="K76" s="3">
        <v>458157</v>
      </c>
      <c r="L76" s="4">
        <v>0.51729999999999998</v>
      </c>
    </row>
    <row r="77" spans="1:12" x14ac:dyDescent="0.4">
      <c r="A77" s="5" t="s">
        <v>12</v>
      </c>
      <c r="B77" t="s">
        <v>13</v>
      </c>
      <c r="C77" s="2">
        <v>44056</v>
      </c>
      <c r="D77" s="4">
        <v>0.51329999999999998</v>
      </c>
      <c r="E77" s="4">
        <v>0.52449999999999997</v>
      </c>
      <c r="F77" s="4">
        <v>0.50600000000000001</v>
      </c>
      <c r="G77" s="4">
        <v>0.51060000000000005</v>
      </c>
      <c r="H77" s="4">
        <v>2.5999550000000001E-3</v>
      </c>
      <c r="I77" s="4">
        <v>0.51180210000000004</v>
      </c>
      <c r="J77" s="3">
        <v>21</v>
      </c>
      <c r="K77" s="3">
        <v>108113</v>
      </c>
      <c r="L77" s="4">
        <v>0.50819999999999999</v>
      </c>
    </row>
    <row r="78" spans="1:12" x14ac:dyDescent="0.4">
      <c r="A78" s="5" t="s">
        <v>12</v>
      </c>
      <c r="B78" t="s">
        <v>13</v>
      </c>
      <c r="C78" s="2">
        <v>44057</v>
      </c>
      <c r="D78" s="4">
        <v>0.52090000000000003</v>
      </c>
      <c r="E78" s="4">
        <v>0.55430000000000001</v>
      </c>
      <c r="F78" s="4">
        <v>0.50260000000000005</v>
      </c>
      <c r="G78" s="4">
        <v>0.55430000000000001</v>
      </c>
      <c r="H78" s="4">
        <v>4.3700040000000002E-2</v>
      </c>
      <c r="I78" s="4">
        <v>8.558567</v>
      </c>
      <c r="J78" s="3">
        <v>33</v>
      </c>
      <c r="K78" s="3">
        <v>172693</v>
      </c>
      <c r="L78" s="4">
        <v>0.55430000000000001</v>
      </c>
    </row>
    <row r="79" spans="1:12" x14ac:dyDescent="0.4">
      <c r="A79" s="5" t="s">
        <v>12</v>
      </c>
      <c r="B79" t="s">
        <v>13</v>
      </c>
      <c r="C79" s="2">
        <v>44060</v>
      </c>
      <c r="D79" s="4">
        <v>0.57640000000000002</v>
      </c>
      <c r="E79" s="4">
        <v>0.66</v>
      </c>
      <c r="F79" s="4">
        <v>0.57240000000000002</v>
      </c>
      <c r="G79" s="4">
        <v>0.63649999999999995</v>
      </c>
      <c r="H79" s="4">
        <v>8.2199990000000001E-2</v>
      </c>
      <c r="I79" s="4">
        <v>14.829510000000001</v>
      </c>
      <c r="J79" s="3">
        <v>86</v>
      </c>
      <c r="K79" s="3">
        <v>532042</v>
      </c>
      <c r="L79" s="4">
        <v>0.63370000000000004</v>
      </c>
    </row>
    <row r="80" spans="1:12" x14ac:dyDescent="0.4">
      <c r="A80" s="5" t="s">
        <v>12</v>
      </c>
      <c r="B80" t="s">
        <v>13</v>
      </c>
      <c r="C80" s="2">
        <v>44061</v>
      </c>
      <c r="D80" s="4">
        <v>0.63339999999999996</v>
      </c>
      <c r="E80" s="4">
        <v>0.64</v>
      </c>
      <c r="F80" s="4">
        <v>0.628</v>
      </c>
      <c r="G80" s="4">
        <v>0.628</v>
      </c>
      <c r="H80" s="4">
        <v>-8.4999800000000007E-3</v>
      </c>
      <c r="I80" s="4">
        <v>-1.3354250000000001</v>
      </c>
      <c r="J80" s="3">
        <v>29</v>
      </c>
      <c r="K80" s="3">
        <v>183514</v>
      </c>
      <c r="L80" s="4">
        <v>0.63100000000000001</v>
      </c>
    </row>
    <row r="81" spans="1:12" x14ac:dyDescent="0.4">
      <c r="A81" s="5" t="s">
        <v>12</v>
      </c>
      <c r="B81" t="s">
        <v>13</v>
      </c>
      <c r="C81" s="2">
        <v>44062</v>
      </c>
      <c r="D81" s="4">
        <v>0.61</v>
      </c>
      <c r="E81" s="4">
        <v>0.6139</v>
      </c>
      <c r="F81" s="4">
        <v>0.58150000000000002</v>
      </c>
      <c r="G81" s="4">
        <v>0.58150000000000002</v>
      </c>
      <c r="H81" s="4">
        <v>-4.6500029999999998E-2</v>
      </c>
      <c r="I81" s="4">
        <v>-7.4044629999999998</v>
      </c>
      <c r="J81" s="3">
        <v>138</v>
      </c>
      <c r="K81" s="3">
        <v>835863</v>
      </c>
      <c r="L81" s="4">
        <v>0.5766</v>
      </c>
    </row>
    <row r="82" spans="1:12" x14ac:dyDescent="0.4">
      <c r="A82" s="5" t="s">
        <v>12</v>
      </c>
      <c r="B82" t="s">
        <v>13</v>
      </c>
      <c r="C82" s="2">
        <v>44063</v>
      </c>
      <c r="D82" s="4">
        <v>0.55800000000000005</v>
      </c>
      <c r="E82" s="4">
        <v>0.55800000000000005</v>
      </c>
      <c r="F82" s="4">
        <v>0.52600000000000002</v>
      </c>
      <c r="G82" s="4">
        <v>0.52600000000000002</v>
      </c>
      <c r="H82" s="4">
        <v>-5.5499970000000003E-2</v>
      </c>
      <c r="I82" s="4">
        <v>-9.5442769999999992</v>
      </c>
      <c r="J82" s="3">
        <v>30</v>
      </c>
      <c r="K82" s="3">
        <v>160061</v>
      </c>
      <c r="L82" s="4">
        <v>0.53310000000000002</v>
      </c>
    </row>
    <row r="83" spans="1:12" x14ac:dyDescent="0.4">
      <c r="A83" s="5" t="s">
        <v>12</v>
      </c>
      <c r="B83" t="s">
        <v>13</v>
      </c>
      <c r="C83" s="2">
        <v>44064</v>
      </c>
      <c r="D83" s="4">
        <v>0.55549999999999999</v>
      </c>
      <c r="E83" s="4">
        <v>0.56720000000000004</v>
      </c>
      <c r="F83" s="4">
        <v>0.53869999999999996</v>
      </c>
      <c r="G83" s="4">
        <v>0.55389999999999995</v>
      </c>
      <c r="H83" s="4">
        <v>2.7899980000000001E-2</v>
      </c>
      <c r="I83" s="4">
        <v>5.3041790000000004</v>
      </c>
      <c r="J83" s="3">
        <v>53</v>
      </c>
      <c r="K83" s="3">
        <v>293408</v>
      </c>
      <c r="L83" s="4">
        <v>0.55779999999999996</v>
      </c>
    </row>
    <row r="84" spans="1:12" x14ac:dyDescent="0.4">
      <c r="A84" s="5" t="s">
        <v>12</v>
      </c>
      <c r="B84" t="s">
        <v>13</v>
      </c>
      <c r="C84" s="2">
        <v>44067</v>
      </c>
      <c r="D84" s="4">
        <v>0.57110000000000005</v>
      </c>
      <c r="E84" s="4">
        <v>0.58889999999999998</v>
      </c>
      <c r="F84" s="4">
        <v>0.55289999999999995</v>
      </c>
      <c r="G84" s="4">
        <v>0.55620000000000003</v>
      </c>
      <c r="H84" s="4">
        <v>2.3000239999999999E-3</v>
      </c>
      <c r="I84" s="4">
        <v>0.41524169999999999</v>
      </c>
      <c r="J84" s="3">
        <v>239</v>
      </c>
      <c r="K84" s="3">
        <v>1369943</v>
      </c>
      <c r="L84" s="4">
        <v>0.5544</v>
      </c>
    </row>
    <row r="85" spans="1:12" x14ac:dyDescent="0.4">
      <c r="A85" s="5" t="s">
        <v>12</v>
      </c>
      <c r="B85" t="s">
        <v>13</v>
      </c>
      <c r="C85" s="2">
        <v>44068</v>
      </c>
      <c r="D85" s="4">
        <v>0.57969999999999999</v>
      </c>
      <c r="E85" s="4">
        <v>0.58779999999999999</v>
      </c>
      <c r="F85" s="4">
        <v>0.56089999999999995</v>
      </c>
      <c r="G85" s="4">
        <v>0.57299999999999995</v>
      </c>
      <c r="H85" s="4">
        <v>1.6799990000000001E-2</v>
      </c>
      <c r="I85" s="4">
        <v>3.0204939999999998</v>
      </c>
      <c r="J85" s="3">
        <v>63</v>
      </c>
      <c r="K85" s="3">
        <v>364110</v>
      </c>
      <c r="L85" s="4">
        <v>0.57299999999999995</v>
      </c>
    </row>
    <row r="86" spans="1:12" x14ac:dyDescent="0.4">
      <c r="A86" s="5" t="s">
        <v>12</v>
      </c>
      <c r="B86" t="s">
        <v>13</v>
      </c>
      <c r="C86" s="2">
        <v>44069</v>
      </c>
      <c r="D86" s="4">
        <v>0.58179999999999998</v>
      </c>
      <c r="E86" s="4">
        <v>0.58179999999999998</v>
      </c>
      <c r="F86" s="4">
        <v>0.5423</v>
      </c>
      <c r="G86" s="4">
        <v>0.54290000000000005</v>
      </c>
      <c r="H86" s="4">
        <v>-3.009999E-2</v>
      </c>
      <c r="I86" s="4">
        <v>-5.2530520000000003</v>
      </c>
      <c r="J86" s="3">
        <v>38</v>
      </c>
      <c r="K86" s="3">
        <v>211521</v>
      </c>
      <c r="L86" s="4">
        <v>0.54290000000000005</v>
      </c>
    </row>
    <row r="87" spans="1:12" x14ac:dyDescent="0.4">
      <c r="A87" s="5" t="s">
        <v>12</v>
      </c>
      <c r="B87" t="s">
        <v>13</v>
      </c>
      <c r="C87" s="2">
        <v>44070</v>
      </c>
      <c r="D87" s="4">
        <v>0.53139999999999998</v>
      </c>
      <c r="E87" s="4">
        <v>0.53680000000000005</v>
      </c>
      <c r="F87" s="4">
        <v>0.52559999999999996</v>
      </c>
      <c r="G87" s="4">
        <v>0.5353</v>
      </c>
      <c r="H87" s="4">
        <v>-7.6000089999999996E-3</v>
      </c>
      <c r="I87" s="4">
        <v>-1.399891</v>
      </c>
      <c r="J87" s="3">
        <v>7</v>
      </c>
      <c r="K87" s="3">
        <v>37101</v>
      </c>
      <c r="L87" s="4">
        <v>0.5484</v>
      </c>
    </row>
    <row r="88" spans="1:12" x14ac:dyDescent="0.4">
      <c r="A88" s="5" t="s">
        <v>12</v>
      </c>
      <c r="B88" t="s">
        <v>13</v>
      </c>
      <c r="C88" s="2">
        <v>44071</v>
      </c>
      <c r="D88" s="4">
        <v>0.54910000000000003</v>
      </c>
      <c r="E88" s="4">
        <v>0.62619999999999998</v>
      </c>
      <c r="F88" s="4">
        <v>0.54910000000000003</v>
      </c>
      <c r="G88" s="4">
        <v>0.62260000000000004</v>
      </c>
      <c r="H88" s="4">
        <v>8.7300000000000003E-2</v>
      </c>
      <c r="I88" s="4">
        <v>16.308610000000002</v>
      </c>
      <c r="J88" s="3">
        <v>68</v>
      </c>
      <c r="K88" s="3">
        <v>399361</v>
      </c>
      <c r="L88" s="4">
        <v>0.62439999999999996</v>
      </c>
    </row>
    <row r="89" spans="1:12" x14ac:dyDescent="0.4">
      <c r="A89" s="5" t="s">
        <v>12</v>
      </c>
      <c r="B89" t="s">
        <v>13</v>
      </c>
      <c r="C89" s="2">
        <v>44074</v>
      </c>
      <c r="D89" s="4">
        <v>0.66439999999999999</v>
      </c>
      <c r="E89" s="4">
        <v>0.66690000000000005</v>
      </c>
      <c r="F89" s="4">
        <v>0.59</v>
      </c>
      <c r="G89" s="4">
        <v>0.59</v>
      </c>
      <c r="H89" s="4">
        <v>-3.2600049999999998E-2</v>
      </c>
      <c r="I89" s="4">
        <v>-5.2361139999999997</v>
      </c>
      <c r="J89" s="3">
        <v>46</v>
      </c>
      <c r="K89" s="3">
        <v>296251</v>
      </c>
      <c r="L89" s="4">
        <v>0.59499999999999997</v>
      </c>
    </row>
    <row r="90" spans="1:12" x14ac:dyDescent="0.4">
      <c r="A90" s="5" t="s">
        <v>12</v>
      </c>
      <c r="B90" t="s">
        <v>13</v>
      </c>
      <c r="C90" s="2">
        <v>44075</v>
      </c>
      <c r="D90" s="4">
        <v>0.59689999999999999</v>
      </c>
      <c r="E90" s="4">
        <v>0.60740000000000005</v>
      </c>
      <c r="F90" s="4">
        <v>0.5917</v>
      </c>
      <c r="G90" s="4">
        <v>0.60189999999999999</v>
      </c>
      <c r="H90" s="4">
        <v>1.1900010000000001E-2</v>
      </c>
      <c r="I90" s="4">
        <v>2.0169510000000002</v>
      </c>
      <c r="J90" s="3">
        <v>20</v>
      </c>
      <c r="K90" s="3">
        <v>120163</v>
      </c>
      <c r="L90" s="4">
        <v>0.60960000000000003</v>
      </c>
    </row>
    <row r="91" spans="1:12" x14ac:dyDescent="0.4">
      <c r="A91" s="5" t="s">
        <v>12</v>
      </c>
      <c r="B91" t="s">
        <v>13</v>
      </c>
      <c r="C91" s="2">
        <v>44076</v>
      </c>
      <c r="D91" s="4">
        <v>0.61650000000000005</v>
      </c>
      <c r="E91" s="4">
        <v>0.61650000000000005</v>
      </c>
      <c r="F91" s="4">
        <v>0.57010000000000005</v>
      </c>
      <c r="G91" s="4">
        <v>0.58550000000000002</v>
      </c>
      <c r="H91" s="4">
        <v>-1.6399980000000002E-2</v>
      </c>
      <c r="I91" s="4">
        <v>-2.7247020000000002</v>
      </c>
      <c r="J91" s="3">
        <v>26</v>
      </c>
      <c r="K91" s="3">
        <v>154616</v>
      </c>
      <c r="L91" s="4">
        <v>0.59499999999999997</v>
      </c>
    </row>
    <row r="92" spans="1:12" x14ac:dyDescent="0.4">
      <c r="A92" s="5" t="s">
        <v>12</v>
      </c>
      <c r="B92" t="s">
        <v>13</v>
      </c>
      <c r="C92" s="2">
        <v>44077</v>
      </c>
      <c r="D92" s="4">
        <v>0.58509999999999995</v>
      </c>
      <c r="E92" s="4">
        <v>0.61350000000000005</v>
      </c>
      <c r="F92" s="4">
        <v>0.57509999999999994</v>
      </c>
      <c r="G92" s="4">
        <v>0.58350000000000002</v>
      </c>
      <c r="H92" s="4">
        <v>-1.9999739999999998E-3</v>
      </c>
      <c r="I92" s="4">
        <v>-0.341584</v>
      </c>
      <c r="J92" s="3">
        <v>61</v>
      </c>
      <c r="K92" s="3">
        <v>359208</v>
      </c>
      <c r="L92" s="4">
        <v>0.58699999999999997</v>
      </c>
    </row>
    <row r="93" spans="1:12" x14ac:dyDescent="0.4">
      <c r="A93" s="5" t="s">
        <v>12</v>
      </c>
      <c r="B93" t="s">
        <v>13</v>
      </c>
      <c r="C93" s="2">
        <v>44078</v>
      </c>
      <c r="D93" s="4">
        <v>0.57010000000000005</v>
      </c>
      <c r="E93" s="4">
        <v>0.57010000000000005</v>
      </c>
      <c r="F93" s="4">
        <v>0.54449999999999998</v>
      </c>
      <c r="G93" s="4">
        <v>0.56230000000000002</v>
      </c>
      <c r="H93" s="4">
        <v>-2.12E-2</v>
      </c>
      <c r="I93" s="4">
        <v>-3.633248</v>
      </c>
      <c r="J93" s="3">
        <v>63</v>
      </c>
      <c r="K93" s="3">
        <v>348268</v>
      </c>
      <c r="L93" s="4">
        <v>0.56230000000000002</v>
      </c>
    </row>
    <row r="94" spans="1:12" x14ac:dyDescent="0.4">
      <c r="A94" s="5" t="s">
        <v>12</v>
      </c>
      <c r="B94" t="s">
        <v>13</v>
      </c>
      <c r="C94" s="2">
        <v>44081</v>
      </c>
      <c r="D94" s="4">
        <v>0.57050000000000001</v>
      </c>
      <c r="E94" s="4">
        <v>0.57479999999999998</v>
      </c>
      <c r="F94" s="4">
        <v>0.495</v>
      </c>
      <c r="G94" s="4">
        <v>0.50290000000000001</v>
      </c>
      <c r="H94" s="4">
        <v>-5.9400019999999998E-2</v>
      </c>
      <c r="I94" s="4">
        <v>-10.56376</v>
      </c>
      <c r="J94" s="3">
        <v>421</v>
      </c>
      <c r="K94" s="3">
        <v>2333908</v>
      </c>
      <c r="L94" s="4">
        <v>0.50290000000000001</v>
      </c>
    </row>
    <row r="95" spans="1:12" x14ac:dyDescent="0.4">
      <c r="A95" s="5" t="s">
        <v>12</v>
      </c>
      <c r="B95" t="s">
        <v>13</v>
      </c>
      <c r="C95" s="2">
        <v>44082</v>
      </c>
      <c r="D95" s="4">
        <v>0.51500000000000001</v>
      </c>
      <c r="E95" s="4">
        <v>0.54010000000000002</v>
      </c>
      <c r="F95" s="4">
        <v>0.51</v>
      </c>
      <c r="G95" s="4">
        <v>0.53710000000000002</v>
      </c>
      <c r="H95" s="4">
        <v>3.4200010000000003E-2</v>
      </c>
      <c r="I95" s="4">
        <v>6.8005589999999998</v>
      </c>
      <c r="J95" s="3">
        <v>73</v>
      </c>
      <c r="K95" s="3">
        <v>380057</v>
      </c>
      <c r="L95" s="4">
        <v>0.53600000000000003</v>
      </c>
    </row>
    <row r="96" spans="1:12" x14ac:dyDescent="0.4">
      <c r="A96" s="5" t="s">
        <v>12</v>
      </c>
      <c r="B96" t="s">
        <v>13</v>
      </c>
      <c r="C96" s="2">
        <v>44083</v>
      </c>
      <c r="D96" s="4">
        <v>0.49719999999999998</v>
      </c>
      <c r="E96" s="4">
        <v>0.51800000000000002</v>
      </c>
      <c r="F96" s="4">
        <v>0.48170000000000002</v>
      </c>
      <c r="G96" s="4">
        <v>0.49390000000000001</v>
      </c>
      <c r="H96" s="4">
        <v>-4.3200019999999999E-2</v>
      </c>
      <c r="I96" s="4">
        <v>-8.0431980000000003</v>
      </c>
      <c r="J96" s="3">
        <v>124</v>
      </c>
      <c r="K96" s="3">
        <v>619664</v>
      </c>
      <c r="L96" s="4">
        <v>0.49299999999999999</v>
      </c>
    </row>
    <row r="97" spans="1:12" x14ac:dyDescent="0.4">
      <c r="A97" s="5" t="s">
        <v>12</v>
      </c>
      <c r="B97" t="s">
        <v>13</v>
      </c>
      <c r="C97" s="2">
        <v>44084</v>
      </c>
      <c r="D97" s="4">
        <v>0.51180000000000003</v>
      </c>
      <c r="E97" s="4">
        <v>0.52059999999999995</v>
      </c>
      <c r="F97" s="4">
        <v>0.495</v>
      </c>
      <c r="G97" s="4">
        <v>0.4955</v>
      </c>
      <c r="H97" s="4">
        <v>1.5999969999999999E-3</v>
      </c>
      <c r="I97" s="4">
        <v>0.32395170000000001</v>
      </c>
      <c r="J97" s="3">
        <v>88</v>
      </c>
      <c r="K97" s="3">
        <v>451340</v>
      </c>
      <c r="L97" s="4">
        <v>0.496</v>
      </c>
    </row>
    <row r="98" spans="1:12" x14ac:dyDescent="0.4">
      <c r="A98" s="5" t="s">
        <v>12</v>
      </c>
      <c r="B98" t="s">
        <v>13</v>
      </c>
      <c r="C98" s="2">
        <v>44085</v>
      </c>
      <c r="D98" s="4">
        <v>0.49399999999999999</v>
      </c>
      <c r="E98" s="4">
        <v>0.51600000000000001</v>
      </c>
      <c r="F98" s="4">
        <v>0.49180000000000001</v>
      </c>
      <c r="G98" s="4">
        <v>0.51070000000000004</v>
      </c>
      <c r="H98" s="4">
        <v>1.519999E-2</v>
      </c>
      <c r="I98" s="4">
        <v>3.0676060000000001</v>
      </c>
      <c r="J98" s="3">
        <v>43</v>
      </c>
      <c r="K98" s="3">
        <v>217719</v>
      </c>
      <c r="L98" s="4">
        <v>0.51390000000000002</v>
      </c>
    </row>
    <row r="99" spans="1:12" x14ac:dyDescent="0.4">
      <c r="A99" s="5" t="s">
        <v>12</v>
      </c>
      <c r="B99" t="s">
        <v>13</v>
      </c>
      <c r="C99" s="2">
        <v>44088</v>
      </c>
      <c r="D99" s="4">
        <v>0.5252</v>
      </c>
      <c r="E99" s="4">
        <v>0.53800000000000003</v>
      </c>
      <c r="F99" s="4">
        <v>0.52</v>
      </c>
      <c r="G99" s="4">
        <v>0.52780000000000005</v>
      </c>
      <c r="H99" s="4">
        <v>1.710004E-2</v>
      </c>
      <c r="I99" s="4">
        <v>3.3483529999999999</v>
      </c>
      <c r="J99" s="3">
        <v>223</v>
      </c>
      <c r="K99" s="3">
        <v>1184551</v>
      </c>
      <c r="L99" s="4">
        <v>0.54100000000000004</v>
      </c>
    </row>
    <row r="105" spans="1:12" ht="25.05" customHeight="1" x14ac:dyDescent="0.4">
      <c r="A105" s="6" t="s">
        <v>15</v>
      </c>
    </row>
  </sheetData>
  <mergeCells count="12">
    <mergeCell ref="A1"/>
    <mergeCell ref="B1"/>
    <mergeCell ref="C1"/>
    <mergeCell ref="D1"/>
    <mergeCell ref="E1"/>
    <mergeCell ref="K1"/>
    <mergeCell ref="L1"/>
    <mergeCell ref="F1"/>
    <mergeCell ref="G1"/>
    <mergeCell ref="H1"/>
    <mergeCell ref="I1"/>
    <mergeCell ref="J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98A8-105B-4559-8DAA-E6AD39D32023}">
  <dimension ref="A1:P98"/>
  <sheetViews>
    <sheetView tabSelected="1" workbookViewId="0">
      <selection activeCell="G19" sqref="G19"/>
    </sheetView>
  </sheetViews>
  <sheetFormatPr defaultRowHeight="13.9" x14ac:dyDescent="0.4"/>
  <cols>
    <col min="1" max="1" width="11.06640625" customWidth="1"/>
    <col min="2" max="2" width="16.265625" customWidth="1"/>
    <col min="3" max="3" width="17.3984375" customWidth="1"/>
    <col min="4" max="4" width="14.06640625" customWidth="1" collapsed="1"/>
    <col min="7" max="7" width="10.06640625" customWidth="1"/>
  </cols>
  <sheetData>
    <row r="1" spans="1:16" ht="18.75" customHeight="1" x14ac:dyDescent="0.4">
      <c r="A1" s="7" t="s">
        <v>2</v>
      </c>
      <c r="B1" s="22" t="s">
        <v>1205</v>
      </c>
      <c r="C1" s="22" t="s">
        <v>1203</v>
      </c>
      <c r="D1" s="22" t="s">
        <v>1204</v>
      </c>
      <c r="G1" s="7"/>
    </row>
    <row r="2" spans="1:16" x14ac:dyDescent="0.4">
      <c r="A2" s="2">
        <v>43983</v>
      </c>
      <c r="B2" s="4">
        <v>0.1547</v>
      </c>
      <c r="C2" s="4">
        <v>1.788</v>
      </c>
      <c r="D2" s="4">
        <v>2.8639999999999999</v>
      </c>
      <c r="G2" s="4"/>
      <c r="H2" s="11"/>
      <c r="K2" s="4"/>
      <c r="L2" s="4"/>
      <c r="M2" s="4"/>
      <c r="O2" s="4"/>
      <c r="P2" s="4"/>
    </row>
    <row r="3" spans="1:16" x14ac:dyDescent="0.4">
      <c r="A3" s="2">
        <v>43984</v>
      </c>
      <c r="B3" s="4">
        <v>0.15870000000000001</v>
      </c>
      <c r="C3" s="4">
        <v>1.8009999999999999</v>
      </c>
      <c r="D3" s="4">
        <v>2.879</v>
      </c>
      <c r="G3" s="4"/>
      <c r="H3" s="11"/>
      <c r="K3" s="4"/>
      <c r="L3" s="4"/>
      <c r="M3" s="4"/>
      <c r="O3" s="4"/>
      <c r="P3" s="4"/>
    </row>
    <row r="4" spans="1:16" x14ac:dyDescent="0.4">
      <c r="A4" s="2">
        <v>43985</v>
      </c>
      <c r="B4" s="4">
        <v>0.1671</v>
      </c>
      <c r="C4" s="4">
        <v>1.8260000000000001</v>
      </c>
      <c r="D4" s="4">
        <v>2.8839999999999999</v>
      </c>
      <c r="G4" s="4"/>
      <c r="H4" s="11"/>
      <c r="K4" s="4"/>
      <c r="L4" s="4"/>
      <c r="M4" s="4"/>
      <c r="O4" s="4"/>
      <c r="P4" s="4"/>
    </row>
    <row r="5" spans="1:16" x14ac:dyDescent="0.4">
      <c r="A5" s="2">
        <v>43986</v>
      </c>
      <c r="B5" s="4">
        <v>0.16070000000000001</v>
      </c>
      <c r="C5" s="4">
        <v>1.851</v>
      </c>
      <c r="D5" s="4">
        <v>2.8780000000000001</v>
      </c>
      <c r="G5" s="4"/>
      <c r="H5" s="11"/>
      <c r="K5" s="4"/>
      <c r="L5" s="4"/>
      <c r="M5" s="4"/>
      <c r="O5" s="4"/>
      <c r="P5" s="4"/>
    </row>
    <row r="6" spans="1:16" x14ac:dyDescent="0.4">
      <c r="A6" s="2">
        <v>43987</v>
      </c>
      <c r="B6" s="4">
        <v>0.1651</v>
      </c>
      <c r="C6" s="4">
        <v>1.903</v>
      </c>
      <c r="D6" s="4">
        <v>2.8919999999999999</v>
      </c>
      <c r="G6" s="4"/>
      <c r="H6" s="11"/>
      <c r="K6" s="4"/>
      <c r="L6" s="4"/>
      <c r="M6" s="4"/>
      <c r="O6" s="4"/>
      <c r="P6" s="4"/>
    </row>
    <row r="7" spans="1:16" x14ac:dyDescent="0.4">
      <c r="A7" s="2">
        <v>43990</v>
      </c>
      <c r="B7" s="4">
        <v>0.16520000000000001</v>
      </c>
      <c r="C7" s="4">
        <v>1.9570000000000001</v>
      </c>
      <c r="D7" s="4">
        <v>2.9049999999999998</v>
      </c>
      <c r="G7" s="4"/>
      <c r="H7" s="11"/>
      <c r="K7" s="4"/>
      <c r="L7" s="4"/>
      <c r="M7" s="4"/>
      <c r="O7" s="4"/>
      <c r="P7" s="4"/>
    </row>
    <row r="8" spans="1:16" x14ac:dyDescent="0.4">
      <c r="A8" s="2">
        <v>43991</v>
      </c>
      <c r="B8" s="4">
        <v>0.17760000000000001</v>
      </c>
      <c r="C8" s="4">
        <v>2.0070000000000001</v>
      </c>
      <c r="D8" s="4">
        <v>2.923</v>
      </c>
      <c r="G8" s="4"/>
      <c r="H8" s="11"/>
      <c r="K8" s="4"/>
      <c r="L8" s="4"/>
      <c r="M8" s="4"/>
      <c r="O8" s="4"/>
      <c r="P8" s="4"/>
    </row>
    <row r="9" spans="1:16" x14ac:dyDescent="0.4">
      <c r="A9" s="2">
        <v>43992</v>
      </c>
      <c r="B9" s="4">
        <v>0.17080000000000001</v>
      </c>
      <c r="C9" s="4">
        <v>2.0529999999999999</v>
      </c>
      <c r="D9" s="4">
        <v>2.9079999999999999</v>
      </c>
      <c r="G9" s="4"/>
      <c r="H9" s="11"/>
      <c r="K9" s="4"/>
      <c r="L9" s="4"/>
      <c r="M9" s="4"/>
      <c r="O9" s="4"/>
      <c r="P9" s="4"/>
    </row>
    <row r="10" spans="1:16" x14ac:dyDescent="0.4">
      <c r="A10" s="2">
        <v>43993</v>
      </c>
      <c r="B10" s="4">
        <v>0.152</v>
      </c>
      <c r="C10" s="4">
        <v>2.1379999999999999</v>
      </c>
      <c r="D10" s="4">
        <v>2.8780000000000001</v>
      </c>
      <c r="G10" s="4"/>
      <c r="H10" s="11"/>
      <c r="K10" s="4"/>
      <c r="L10" s="4"/>
      <c r="M10" s="4"/>
      <c r="O10" s="4"/>
      <c r="P10" s="4"/>
    </row>
    <row r="11" spans="1:16" x14ac:dyDescent="0.4">
      <c r="A11" s="2">
        <v>43994</v>
      </c>
      <c r="B11" s="4">
        <v>0.1578</v>
      </c>
      <c r="C11" s="4">
        <v>2.1890000000000001</v>
      </c>
      <c r="D11" s="4">
        <v>2.891</v>
      </c>
      <c r="G11" s="4"/>
      <c r="H11" s="11"/>
      <c r="K11" s="4"/>
      <c r="L11" s="4"/>
      <c r="M11" s="4"/>
      <c r="O11" s="4"/>
      <c r="P11" s="4"/>
    </row>
    <row r="12" spans="1:16" x14ac:dyDescent="0.4">
      <c r="A12" s="2">
        <v>43997</v>
      </c>
      <c r="B12" s="4">
        <v>0.13289999999999999</v>
      </c>
      <c r="C12" s="4">
        <v>2.2069999999999999</v>
      </c>
      <c r="D12" s="4">
        <v>2.847</v>
      </c>
      <c r="G12" s="4"/>
      <c r="H12" s="11"/>
      <c r="K12" s="4"/>
      <c r="L12" s="4"/>
      <c r="M12" s="4"/>
      <c r="O12" s="4"/>
      <c r="P12" s="4"/>
    </row>
    <row r="13" spans="1:16" x14ac:dyDescent="0.4">
      <c r="A13" s="2">
        <v>43998</v>
      </c>
      <c r="B13" s="4">
        <v>0.14460000000000001</v>
      </c>
      <c r="C13" s="4">
        <v>2.23</v>
      </c>
      <c r="D13" s="4">
        <v>2.8769999999999998</v>
      </c>
      <c r="G13" s="4"/>
      <c r="H13" s="11"/>
      <c r="K13" s="4"/>
      <c r="L13" s="4"/>
      <c r="M13" s="4"/>
      <c r="O13" s="4"/>
      <c r="P13" s="4"/>
    </row>
    <row r="14" spans="1:16" x14ac:dyDescent="0.4">
      <c r="A14" s="2">
        <v>43999</v>
      </c>
      <c r="B14" s="4">
        <v>0.1457</v>
      </c>
      <c r="C14" s="4">
        <v>2.266</v>
      </c>
      <c r="D14" s="4">
        <v>2.8809999999999998</v>
      </c>
      <c r="G14" s="4"/>
      <c r="H14" s="11"/>
      <c r="K14" s="4"/>
      <c r="L14" s="4"/>
      <c r="M14" s="4"/>
      <c r="O14" s="4"/>
      <c r="P14" s="4"/>
    </row>
    <row r="15" spans="1:16" x14ac:dyDescent="0.4">
      <c r="A15" s="2">
        <v>44000</v>
      </c>
      <c r="B15" s="4">
        <v>0.15690000000000001</v>
      </c>
      <c r="C15" s="4">
        <v>2.2850000000000001</v>
      </c>
      <c r="D15" s="4">
        <v>2.895</v>
      </c>
      <c r="G15" s="4"/>
      <c r="H15" s="11"/>
      <c r="K15" s="4"/>
      <c r="L15" s="4"/>
      <c r="M15" s="4"/>
      <c r="O15" s="4"/>
      <c r="P15" s="4"/>
    </row>
    <row r="16" spans="1:16" x14ac:dyDescent="0.4">
      <c r="A16" s="2">
        <v>44001</v>
      </c>
      <c r="B16" s="4">
        <v>0.1961</v>
      </c>
      <c r="C16" s="4">
        <v>2.2999999999999998</v>
      </c>
      <c r="D16" s="4">
        <v>2.927</v>
      </c>
      <c r="G16" s="4"/>
      <c r="H16" s="11"/>
      <c r="K16" s="4"/>
      <c r="L16" s="4"/>
      <c r="M16" s="4"/>
      <c r="O16" s="4"/>
      <c r="P16" s="4"/>
    </row>
    <row r="17" spans="1:16" x14ac:dyDescent="0.4">
      <c r="A17" s="2">
        <v>44004</v>
      </c>
      <c r="B17" s="4">
        <v>0.2077</v>
      </c>
      <c r="C17" s="4">
        <v>2.3079999999999998</v>
      </c>
      <c r="D17" s="4">
        <v>2.9239999999999999</v>
      </c>
      <c r="G17" s="4"/>
      <c r="H17" s="11"/>
      <c r="K17" s="4"/>
      <c r="L17" s="4"/>
      <c r="M17" s="4"/>
      <c r="O17" s="4"/>
      <c r="P17" s="4"/>
    </row>
    <row r="18" spans="1:16" x14ac:dyDescent="0.4">
      <c r="A18" s="2">
        <v>44005</v>
      </c>
      <c r="B18" s="4">
        <v>0.20499999999999999</v>
      </c>
      <c r="C18" s="4">
        <v>2.3250000000000002</v>
      </c>
      <c r="D18" s="4">
        <v>2.93</v>
      </c>
      <c r="G18" s="4"/>
      <c r="H18" s="11"/>
      <c r="K18" s="4"/>
      <c r="L18" s="4"/>
      <c r="M18" s="4"/>
      <c r="O18" s="4"/>
      <c r="P18" s="4"/>
    </row>
    <row r="19" spans="1:16" x14ac:dyDescent="0.4">
      <c r="A19" s="2">
        <v>44006</v>
      </c>
      <c r="B19" s="4">
        <v>0.2233</v>
      </c>
      <c r="C19" s="4">
        <v>2.3439999999999999</v>
      </c>
      <c r="D19" s="4">
        <v>2.9580000000000002</v>
      </c>
      <c r="G19" s="4"/>
      <c r="H19" s="11"/>
      <c r="K19" s="4"/>
      <c r="L19" s="4"/>
      <c r="M19" s="4"/>
      <c r="O19" s="4"/>
      <c r="P19" s="4"/>
    </row>
    <row r="20" spans="1:16" x14ac:dyDescent="0.4">
      <c r="A20" s="2">
        <v>44011</v>
      </c>
      <c r="B20" s="4">
        <v>0.20080000000000001</v>
      </c>
      <c r="C20" s="4">
        <v>2.35</v>
      </c>
      <c r="D20" s="4">
        <v>2.9369999999999998</v>
      </c>
      <c r="G20" s="4"/>
      <c r="H20" s="11"/>
      <c r="K20" s="4"/>
      <c r="L20" s="4"/>
      <c r="M20" s="4"/>
      <c r="O20" s="4"/>
      <c r="P20" s="4"/>
    </row>
    <row r="21" spans="1:16" x14ac:dyDescent="0.4">
      <c r="A21" s="2">
        <v>44012</v>
      </c>
      <c r="B21" s="4">
        <v>0.20880000000000001</v>
      </c>
      <c r="C21" s="4">
        <v>2.3580000000000001</v>
      </c>
      <c r="D21" s="4">
        <v>2.956</v>
      </c>
      <c r="G21" s="4"/>
      <c r="H21" s="11"/>
      <c r="K21" s="4"/>
      <c r="L21" s="4"/>
      <c r="M21" s="4"/>
      <c r="O21" s="4"/>
      <c r="P21" s="4"/>
    </row>
    <row r="22" spans="1:16" x14ac:dyDescent="0.4">
      <c r="A22" s="2">
        <v>44013</v>
      </c>
      <c r="B22" s="4">
        <v>0.25969999999999999</v>
      </c>
      <c r="C22" s="4">
        <v>2.3610000000000002</v>
      </c>
      <c r="D22" s="4">
        <v>3.0270000000000001</v>
      </c>
      <c r="G22" s="4"/>
      <c r="H22" s="11"/>
      <c r="K22" s="4"/>
      <c r="L22" s="4"/>
      <c r="M22" s="4"/>
      <c r="O22" s="4"/>
      <c r="P22" s="4"/>
    </row>
    <row r="23" spans="1:16" x14ac:dyDescent="0.4">
      <c r="A23" s="2">
        <v>44014</v>
      </c>
      <c r="B23" s="4">
        <v>0.36249999999999999</v>
      </c>
      <c r="C23" s="4">
        <v>2.3679999999999999</v>
      </c>
      <c r="D23" s="4">
        <v>3.1030000000000002</v>
      </c>
      <c r="G23" s="4"/>
      <c r="H23" s="11"/>
      <c r="K23" s="4"/>
      <c r="L23" s="4"/>
      <c r="M23" s="4"/>
      <c r="O23" s="4"/>
      <c r="P23" s="4"/>
    </row>
    <row r="24" spans="1:16" x14ac:dyDescent="0.4">
      <c r="A24" s="2">
        <v>44015</v>
      </c>
      <c r="B24" s="4">
        <v>0.4451</v>
      </c>
      <c r="C24" s="4">
        <v>2.3759999999999999</v>
      </c>
      <c r="D24" s="4">
        <v>3.1869999999999998</v>
      </c>
      <c r="G24" s="4"/>
      <c r="H24" s="11"/>
      <c r="K24" s="4"/>
      <c r="L24" s="4"/>
      <c r="M24" s="4"/>
      <c r="O24" s="4"/>
      <c r="P24" s="4"/>
    </row>
    <row r="25" spans="1:16" x14ac:dyDescent="0.4">
      <c r="A25" s="2">
        <v>44018</v>
      </c>
      <c r="B25" s="4">
        <v>0.7581</v>
      </c>
      <c r="C25" s="4">
        <v>2.3839999999999999</v>
      </c>
      <c r="D25" s="4">
        <v>3.4689999999999999</v>
      </c>
      <c r="G25" s="4"/>
      <c r="H25" s="11"/>
      <c r="K25" s="4"/>
      <c r="L25" s="4"/>
      <c r="M25" s="4"/>
      <c r="O25" s="4"/>
      <c r="P25" s="4"/>
    </row>
    <row r="26" spans="1:16" x14ac:dyDescent="0.4">
      <c r="A26" s="2">
        <v>44019</v>
      </c>
      <c r="B26" s="4">
        <v>0.67969999999999997</v>
      </c>
      <c r="C26" s="4">
        <v>2.3919999999999999</v>
      </c>
      <c r="D26" s="4">
        <v>3.4020000000000001</v>
      </c>
      <c r="G26" s="4"/>
      <c r="H26" s="11"/>
      <c r="K26" s="4"/>
      <c r="L26" s="4"/>
      <c r="M26" s="4"/>
      <c r="O26" s="4"/>
      <c r="P26" s="4"/>
    </row>
    <row r="27" spans="1:16" x14ac:dyDescent="0.4">
      <c r="A27" s="2">
        <v>44020</v>
      </c>
      <c r="B27" s="4">
        <v>0.72</v>
      </c>
      <c r="C27" s="4">
        <v>2.4039999999999999</v>
      </c>
      <c r="D27" s="4">
        <v>3.4470000000000001</v>
      </c>
      <c r="G27" s="4"/>
      <c r="H27" s="11"/>
      <c r="K27" s="4"/>
      <c r="L27" s="4"/>
      <c r="M27" s="4"/>
      <c r="O27" s="4"/>
      <c r="P27" s="4"/>
    </row>
    <row r="28" spans="1:16" x14ac:dyDescent="0.4">
      <c r="A28" s="2">
        <v>44021</v>
      </c>
      <c r="B28" s="4">
        <v>0.7147</v>
      </c>
      <c r="C28" s="4">
        <v>2.42</v>
      </c>
      <c r="D28" s="4">
        <v>3.4590000000000001</v>
      </c>
      <c r="G28" s="4"/>
      <c r="H28" s="11"/>
      <c r="K28" s="4"/>
      <c r="L28" s="4"/>
      <c r="M28" s="4"/>
      <c r="O28" s="4"/>
      <c r="P28" s="4"/>
    </row>
    <row r="29" spans="1:16" x14ac:dyDescent="0.4">
      <c r="A29" s="2">
        <v>44022</v>
      </c>
      <c r="B29" s="4">
        <v>0.64870000000000005</v>
      </c>
      <c r="C29" s="4">
        <v>2.4329999999999998</v>
      </c>
      <c r="D29" s="4">
        <v>3.3730000000000002</v>
      </c>
      <c r="G29" s="4"/>
      <c r="H29" s="11"/>
      <c r="K29" s="4"/>
      <c r="L29" s="4"/>
      <c r="M29" s="4"/>
      <c r="O29" s="4"/>
      <c r="P29" s="4"/>
    </row>
    <row r="30" spans="1:16" x14ac:dyDescent="0.4">
      <c r="A30" s="2">
        <v>44025</v>
      </c>
      <c r="B30" s="4">
        <v>0.67410000000000003</v>
      </c>
      <c r="C30" s="4">
        <v>2.4550000000000001</v>
      </c>
      <c r="D30" s="4">
        <v>3.4159999999999999</v>
      </c>
      <c r="G30" s="4"/>
      <c r="H30" s="11"/>
      <c r="K30" s="4"/>
      <c r="L30" s="4"/>
      <c r="M30" s="4"/>
      <c r="O30" s="4"/>
      <c r="P30" s="4"/>
    </row>
    <row r="31" spans="1:16" x14ac:dyDescent="0.4">
      <c r="A31" s="2">
        <v>44026</v>
      </c>
      <c r="B31" s="4">
        <v>0.63680000000000003</v>
      </c>
      <c r="C31" s="4">
        <v>2.48</v>
      </c>
      <c r="D31" s="4">
        <v>3.38</v>
      </c>
      <c r="G31" s="4"/>
      <c r="H31" s="11"/>
      <c r="K31" s="4"/>
      <c r="L31" s="4"/>
      <c r="M31" s="4"/>
      <c r="O31" s="4"/>
      <c r="P31" s="4"/>
    </row>
    <row r="32" spans="1:16" x14ac:dyDescent="0.4">
      <c r="A32" s="2">
        <v>44027</v>
      </c>
      <c r="B32" s="4">
        <v>0.62729999999999997</v>
      </c>
      <c r="C32" s="4">
        <v>2.516</v>
      </c>
      <c r="D32" s="4">
        <v>3.35</v>
      </c>
      <c r="G32" s="4"/>
      <c r="H32" s="11"/>
      <c r="K32" s="4"/>
      <c r="L32" s="4"/>
      <c r="M32" s="4"/>
      <c r="O32" s="4"/>
      <c r="P32" s="4"/>
    </row>
    <row r="33" spans="1:16" x14ac:dyDescent="0.4">
      <c r="A33" s="2">
        <v>44028</v>
      </c>
      <c r="B33" s="4">
        <v>0.47020000000000001</v>
      </c>
      <c r="C33" s="4">
        <v>2.5739999999999998</v>
      </c>
      <c r="D33" s="4">
        <v>3.206</v>
      </c>
      <c r="G33" s="4"/>
      <c r="H33" s="11"/>
      <c r="K33" s="4"/>
      <c r="L33" s="4"/>
      <c r="M33" s="4"/>
      <c r="O33" s="4"/>
      <c r="P33" s="4"/>
    </row>
    <row r="34" spans="1:16" x14ac:dyDescent="0.4">
      <c r="A34" s="2">
        <v>44029</v>
      </c>
      <c r="B34" s="4">
        <v>0.48559999999999998</v>
      </c>
      <c r="C34" s="4">
        <v>2.637</v>
      </c>
      <c r="D34" s="4">
        <v>3.2290000000000001</v>
      </c>
      <c r="G34" s="4"/>
      <c r="H34" s="11"/>
      <c r="K34" s="4"/>
      <c r="L34" s="4"/>
      <c r="M34" s="4"/>
      <c r="O34" s="4"/>
      <c r="P34" s="4"/>
    </row>
    <row r="35" spans="1:16" x14ac:dyDescent="0.4">
      <c r="A35" s="2">
        <v>44032</v>
      </c>
      <c r="B35" s="4">
        <v>0.57210000000000005</v>
      </c>
      <c r="C35" s="4">
        <v>2.6709999999999998</v>
      </c>
      <c r="D35" s="4">
        <v>3.331</v>
      </c>
      <c r="G35" s="4"/>
      <c r="H35" s="11"/>
      <c r="K35" s="4"/>
      <c r="L35" s="4"/>
      <c r="M35" s="4"/>
      <c r="O35" s="4"/>
      <c r="P35" s="4"/>
    </row>
    <row r="36" spans="1:16" x14ac:dyDescent="0.4">
      <c r="A36" s="2">
        <v>44033</v>
      </c>
      <c r="B36" s="4">
        <v>0.56759999999999999</v>
      </c>
      <c r="C36" s="4">
        <v>2.7269999999999999</v>
      </c>
      <c r="D36" s="4">
        <v>3.3290000000000002</v>
      </c>
      <c r="G36" s="4"/>
      <c r="H36" s="11"/>
      <c r="K36" s="4"/>
      <c r="L36" s="4"/>
      <c r="M36" s="4"/>
      <c r="O36" s="4"/>
      <c r="P36" s="4"/>
    </row>
    <row r="37" spans="1:16" x14ac:dyDescent="0.4">
      <c r="A37" s="2">
        <v>44034</v>
      </c>
      <c r="B37" s="4">
        <v>0.57140000000000002</v>
      </c>
      <c r="C37" s="4">
        <v>2.758</v>
      </c>
      <c r="D37" s="4">
        <v>3.3340000000000001</v>
      </c>
      <c r="G37" s="4"/>
      <c r="H37" s="11"/>
      <c r="K37" s="4"/>
      <c r="L37" s="4"/>
      <c r="M37" s="4"/>
      <c r="O37" s="4"/>
      <c r="P37" s="4"/>
    </row>
    <row r="38" spans="1:16" x14ac:dyDescent="0.4">
      <c r="A38" s="2">
        <v>44035</v>
      </c>
      <c r="B38" s="4">
        <v>0.57530000000000003</v>
      </c>
      <c r="C38" s="4">
        <v>2.7829999999999999</v>
      </c>
      <c r="D38" s="4">
        <v>3.331</v>
      </c>
      <c r="G38" s="4"/>
      <c r="H38" s="11"/>
      <c r="K38" s="4"/>
      <c r="L38" s="4"/>
      <c r="M38" s="4"/>
      <c r="O38" s="4"/>
      <c r="P38" s="4"/>
    </row>
    <row r="39" spans="1:16" x14ac:dyDescent="0.4">
      <c r="A39" s="2">
        <v>44036</v>
      </c>
      <c r="B39" s="4">
        <v>0.46100000000000002</v>
      </c>
      <c r="C39" s="4">
        <v>2.7959999999999998</v>
      </c>
      <c r="D39" s="4">
        <v>3.2</v>
      </c>
      <c r="G39" s="4"/>
      <c r="H39" s="11"/>
      <c r="K39" s="4"/>
      <c r="L39" s="4"/>
      <c r="M39" s="4"/>
      <c r="O39" s="4"/>
      <c r="P39" s="4"/>
    </row>
    <row r="40" spans="1:16" x14ac:dyDescent="0.4">
      <c r="A40" s="2">
        <v>44039</v>
      </c>
      <c r="B40" s="4">
        <v>0.45540000000000003</v>
      </c>
      <c r="C40" s="4">
        <v>2.8039999999999998</v>
      </c>
      <c r="D40" s="4">
        <v>3.2109999999999999</v>
      </c>
      <c r="G40" s="4"/>
      <c r="H40" s="11"/>
      <c r="K40" s="4"/>
      <c r="L40" s="4"/>
      <c r="M40" s="4"/>
      <c r="O40" s="4"/>
      <c r="P40" s="4"/>
    </row>
    <row r="41" spans="1:16" x14ac:dyDescent="0.4">
      <c r="A41" s="2">
        <v>44040</v>
      </c>
      <c r="B41" s="4">
        <v>0.47839999999999999</v>
      </c>
      <c r="C41" s="4">
        <v>2.8069999999999999</v>
      </c>
      <c r="D41" s="4">
        <v>3.2309999999999999</v>
      </c>
      <c r="G41" s="4"/>
      <c r="H41" s="11"/>
      <c r="K41" s="4"/>
      <c r="L41" s="4"/>
      <c r="M41" s="4"/>
      <c r="O41" s="4"/>
      <c r="P41" s="4"/>
    </row>
    <row r="42" spans="1:16" x14ac:dyDescent="0.4">
      <c r="A42" s="2">
        <v>44041</v>
      </c>
      <c r="B42" s="4">
        <v>0.54</v>
      </c>
      <c r="C42" s="4">
        <v>2.8149999999999999</v>
      </c>
      <c r="D42" s="4">
        <v>3.2909999999999999</v>
      </c>
      <c r="G42" s="4"/>
      <c r="H42" s="11"/>
      <c r="K42" s="4"/>
      <c r="L42" s="4"/>
      <c r="M42" s="4"/>
      <c r="O42" s="4"/>
      <c r="P42" s="4"/>
    </row>
    <row r="43" spans="1:16" x14ac:dyDescent="0.4">
      <c r="A43" s="2">
        <v>44042</v>
      </c>
      <c r="B43" s="4">
        <v>0.52859999999999996</v>
      </c>
      <c r="C43" s="4">
        <v>2.82</v>
      </c>
      <c r="D43" s="4">
        <v>3.2770000000000001</v>
      </c>
      <c r="G43" s="4"/>
      <c r="H43" s="11"/>
      <c r="K43" s="4"/>
      <c r="L43" s="4"/>
      <c r="M43" s="4"/>
      <c r="O43" s="4"/>
      <c r="P43" s="4"/>
    </row>
    <row r="44" spans="1:16" x14ac:dyDescent="0.4">
      <c r="A44" s="2">
        <v>44043</v>
      </c>
      <c r="B44" s="4">
        <v>0.53159999999999996</v>
      </c>
      <c r="C44" s="4">
        <v>2.8279999999999998</v>
      </c>
      <c r="D44" s="4">
        <v>3.2949999999999999</v>
      </c>
      <c r="G44" s="4"/>
      <c r="H44" s="11"/>
      <c r="K44" s="4"/>
      <c r="L44" s="4"/>
      <c r="M44" s="4"/>
      <c r="O44" s="4"/>
      <c r="P44" s="4"/>
    </row>
    <row r="45" spans="1:16" x14ac:dyDescent="0.4">
      <c r="A45" s="2">
        <v>44046</v>
      </c>
      <c r="B45" s="4">
        <v>0.55520000000000003</v>
      </c>
      <c r="C45" s="4">
        <v>2.8279999999999998</v>
      </c>
      <c r="D45" s="4">
        <v>3.3279999999999998</v>
      </c>
      <c r="G45" s="4"/>
      <c r="H45" s="11"/>
      <c r="K45" s="4"/>
      <c r="L45" s="4"/>
      <c r="M45" s="4"/>
      <c r="O45" s="4"/>
      <c r="P45" s="4"/>
    </row>
    <row r="46" spans="1:16" x14ac:dyDescent="0.4">
      <c r="A46" s="2">
        <v>44047</v>
      </c>
      <c r="B46" s="4">
        <v>0.59450000000000003</v>
      </c>
      <c r="C46" s="4">
        <v>2.8370000000000002</v>
      </c>
      <c r="D46" s="4">
        <v>3.359</v>
      </c>
      <c r="G46" s="4"/>
      <c r="H46" s="11"/>
      <c r="K46" s="4"/>
      <c r="L46" s="4"/>
      <c r="M46" s="4"/>
      <c r="O46" s="4"/>
      <c r="P46" s="4"/>
    </row>
    <row r="47" spans="1:16" x14ac:dyDescent="0.4">
      <c r="A47" s="2">
        <v>44048</v>
      </c>
      <c r="B47" s="4">
        <v>0.57469999999999999</v>
      </c>
      <c r="C47" s="4">
        <v>2.8460000000000001</v>
      </c>
      <c r="D47" s="4">
        <v>3.3359999999999999</v>
      </c>
      <c r="G47" s="4"/>
      <c r="H47" s="11"/>
      <c r="K47" s="4"/>
      <c r="L47" s="4"/>
      <c r="M47" s="4"/>
      <c r="O47" s="4"/>
      <c r="P47" s="4"/>
    </row>
    <row r="48" spans="1:16" x14ac:dyDescent="0.4">
      <c r="A48" s="2">
        <v>44049</v>
      </c>
      <c r="B48" s="4">
        <v>0.57689999999999997</v>
      </c>
      <c r="C48" s="4">
        <v>2.85</v>
      </c>
      <c r="D48" s="4">
        <v>3.3380000000000001</v>
      </c>
      <c r="G48" s="4"/>
      <c r="H48" s="11"/>
      <c r="K48" s="4"/>
      <c r="L48" s="4"/>
      <c r="M48" s="4"/>
      <c r="O48" s="4"/>
      <c r="P48" s="4"/>
    </row>
    <row r="49" spans="1:16" x14ac:dyDescent="0.4">
      <c r="A49" s="2">
        <v>44050</v>
      </c>
      <c r="B49" s="4">
        <v>0.55649999999999999</v>
      </c>
      <c r="C49" s="4">
        <v>2.8519999999999999</v>
      </c>
      <c r="D49" s="4">
        <v>3.3079999999999998</v>
      </c>
      <c r="G49" s="4"/>
      <c r="H49" s="11"/>
      <c r="K49" s="4"/>
      <c r="L49" s="4"/>
      <c r="M49" s="4"/>
      <c r="O49" s="4"/>
      <c r="P49" s="4"/>
    </row>
    <row r="50" spans="1:16" x14ac:dyDescent="0.4">
      <c r="A50" s="2">
        <v>44053</v>
      </c>
      <c r="B50" s="4">
        <v>0.56889999999999996</v>
      </c>
      <c r="C50" s="4">
        <v>2.8530000000000002</v>
      </c>
      <c r="D50" s="4">
        <v>3.3330000000000002</v>
      </c>
      <c r="G50" s="4"/>
      <c r="H50" s="11"/>
      <c r="K50" s="4"/>
      <c r="L50" s="4"/>
      <c r="M50" s="4"/>
      <c r="O50" s="4"/>
      <c r="P50" s="4"/>
    </row>
    <row r="51" spans="1:16" x14ac:dyDescent="0.4">
      <c r="A51" s="2">
        <v>44054</v>
      </c>
      <c r="B51" s="4">
        <v>0.53320000000000001</v>
      </c>
      <c r="C51" s="4">
        <v>2.855</v>
      </c>
      <c r="D51" s="4">
        <v>3.3069999999999999</v>
      </c>
      <c r="G51" s="4"/>
      <c r="H51" s="11"/>
      <c r="K51" s="4"/>
      <c r="L51" s="4"/>
      <c r="M51" s="4"/>
      <c r="O51" s="4"/>
      <c r="P51" s="4"/>
    </row>
    <row r="52" spans="1:16" x14ac:dyDescent="0.4">
      <c r="A52" s="2">
        <v>44055</v>
      </c>
      <c r="B52" s="4">
        <v>0.50800000000000001</v>
      </c>
      <c r="C52" s="4">
        <v>2.8620000000000001</v>
      </c>
      <c r="D52" s="4">
        <v>3.2970000000000002</v>
      </c>
      <c r="G52" s="4"/>
      <c r="H52" s="11"/>
      <c r="K52" s="4"/>
      <c r="L52" s="4"/>
      <c r="M52" s="4"/>
      <c r="O52" s="4"/>
      <c r="P52" s="4"/>
    </row>
    <row r="53" spans="1:16" x14ac:dyDescent="0.4">
      <c r="A53" s="2">
        <v>44056</v>
      </c>
      <c r="B53" s="4">
        <v>0.51060000000000005</v>
      </c>
      <c r="C53" s="4">
        <v>2.8660000000000001</v>
      </c>
      <c r="D53" s="4">
        <v>3.286</v>
      </c>
      <c r="G53" s="4"/>
      <c r="H53" s="11"/>
      <c r="K53" s="4"/>
      <c r="L53" s="4"/>
      <c r="M53" s="4"/>
      <c r="O53" s="4"/>
      <c r="P53" s="4"/>
    </row>
    <row r="54" spans="1:16" x14ac:dyDescent="0.4">
      <c r="A54" s="2">
        <v>44057</v>
      </c>
      <c r="B54" s="4">
        <v>0.55430000000000001</v>
      </c>
      <c r="C54" s="4">
        <v>2.8719999999999999</v>
      </c>
      <c r="D54" s="4">
        <v>3.343</v>
      </c>
      <c r="G54" s="4"/>
      <c r="H54" s="11"/>
      <c r="K54" s="4"/>
      <c r="L54" s="4"/>
      <c r="M54" s="4"/>
      <c r="O54" s="4"/>
      <c r="P54" s="4"/>
    </row>
    <row r="55" spans="1:16" x14ac:dyDescent="0.4">
      <c r="A55" s="2">
        <v>44060</v>
      </c>
      <c r="B55" s="4">
        <v>0.63649999999999995</v>
      </c>
      <c r="C55" s="4">
        <v>2.8780000000000001</v>
      </c>
      <c r="D55" s="4">
        <v>3.4180000000000001</v>
      </c>
      <c r="G55" s="4"/>
      <c r="H55" s="11"/>
      <c r="K55" s="4"/>
      <c r="L55" s="4"/>
      <c r="M55" s="4"/>
      <c r="O55" s="4"/>
      <c r="P55" s="4"/>
    </row>
    <row r="56" spans="1:16" x14ac:dyDescent="0.4">
      <c r="A56" s="2">
        <v>44061</v>
      </c>
      <c r="B56" s="4">
        <v>0.628</v>
      </c>
      <c r="C56" s="4">
        <v>2.8860000000000001</v>
      </c>
      <c r="D56" s="4">
        <v>3.4129999999999998</v>
      </c>
      <c r="G56" s="4"/>
      <c r="H56" s="11"/>
      <c r="K56" s="4"/>
      <c r="L56" s="4"/>
      <c r="M56" s="4"/>
      <c r="O56" s="4"/>
      <c r="P56" s="4"/>
    </row>
    <row r="57" spans="1:16" x14ac:dyDescent="0.4">
      <c r="A57" s="2">
        <v>44062</v>
      </c>
      <c r="B57" s="4">
        <v>0.58150000000000002</v>
      </c>
      <c r="C57" s="4">
        <v>2.8929999999999998</v>
      </c>
      <c r="D57" s="4">
        <v>3.351</v>
      </c>
      <c r="G57" s="4"/>
      <c r="H57" s="11"/>
      <c r="K57" s="4"/>
      <c r="L57" s="4"/>
      <c r="M57" s="4"/>
      <c r="O57" s="4"/>
      <c r="P57" s="4"/>
    </row>
    <row r="58" spans="1:16" x14ac:dyDescent="0.4">
      <c r="A58" s="2">
        <v>44063</v>
      </c>
      <c r="B58" s="4">
        <v>0.52600000000000002</v>
      </c>
      <c r="C58" s="4">
        <v>2.8959999999999999</v>
      </c>
      <c r="D58" s="4">
        <v>3.3119999999999998</v>
      </c>
      <c r="G58" s="4"/>
      <c r="H58" s="11"/>
      <c r="K58" s="4"/>
      <c r="L58" s="4"/>
      <c r="M58" s="4"/>
      <c r="O58" s="4"/>
      <c r="P58" s="4"/>
    </row>
    <row r="59" spans="1:16" x14ac:dyDescent="0.4">
      <c r="A59" s="2">
        <v>44064</v>
      </c>
      <c r="B59" s="4">
        <v>0.55389999999999995</v>
      </c>
      <c r="C59" s="4">
        <v>2.9</v>
      </c>
      <c r="D59" s="4">
        <v>3.3365</v>
      </c>
      <c r="G59" s="4"/>
      <c r="H59" s="11"/>
      <c r="K59" s="4"/>
      <c r="L59" s="4"/>
      <c r="M59" s="4"/>
      <c r="O59" s="4"/>
      <c r="P59" s="4"/>
    </row>
    <row r="60" spans="1:16" x14ac:dyDescent="0.4">
      <c r="A60" s="2">
        <v>44067</v>
      </c>
      <c r="B60" s="4">
        <v>0.55620000000000003</v>
      </c>
      <c r="C60" s="4">
        <v>2.9009999999999998</v>
      </c>
      <c r="D60" s="4">
        <v>3.3464999999999998</v>
      </c>
      <c r="G60" s="4"/>
      <c r="H60" s="11"/>
      <c r="K60" s="4"/>
      <c r="L60" s="4"/>
      <c r="M60" s="4"/>
      <c r="O60" s="4"/>
      <c r="P60" s="4"/>
    </row>
    <row r="61" spans="1:16" x14ac:dyDescent="0.4">
      <c r="A61" s="2">
        <v>44068</v>
      </c>
      <c r="B61" s="4">
        <v>0.57299999999999995</v>
      </c>
      <c r="C61" s="4">
        <v>2.9049999999999998</v>
      </c>
      <c r="D61" s="4">
        <v>3.3595000000000002</v>
      </c>
      <c r="G61" s="4"/>
      <c r="H61" s="11"/>
      <c r="K61" s="4"/>
      <c r="L61" s="4"/>
      <c r="M61" s="4"/>
      <c r="O61" s="4"/>
      <c r="P61" s="4"/>
    </row>
    <row r="62" spans="1:16" x14ac:dyDescent="0.4">
      <c r="A62" s="2">
        <v>44069</v>
      </c>
      <c r="B62" s="4">
        <v>0.54290000000000005</v>
      </c>
      <c r="C62" s="4">
        <v>2.907</v>
      </c>
      <c r="D62" s="4">
        <v>3.3235000000000001</v>
      </c>
      <c r="G62" s="4"/>
      <c r="H62" s="11"/>
      <c r="K62" s="4"/>
      <c r="L62" s="4"/>
      <c r="M62" s="4"/>
      <c r="O62" s="4"/>
      <c r="P62" s="4"/>
    </row>
    <row r="63" spans="1:16" x14ac:dyDescent="0.4">
      <c r="A63" s="2">
        <v>44070</v>
      </c>
      <c r="B63" s="4">
        <v>0.5353</v>
      </c>
      <c r="C63" s="4">
        <v>2.9169999999999998</v>
      </c>
      <c r="D63" s="4">
        <v>3.3424999999999998</v>
      </c>
      <c r="G63" s="4"/>
      <c r="H63" s="11"/>
      <c r="K63" s="4"/>
      <c r="L63" s="4"/>
      <c r="M63" s="4"/>
      <c r="O63" s="4"/>
      <c r="P63" s="4"/>
    </row>
    <row r="64" spans="1:16" x14ac:dyDescent="0.4">
      <c r="A64" s="2">
        <v>44071</v>
      </c>
      <c r="B64" s="4">
        <v>0.62260000000000004</v>
      </c>
      <c r="C64" s="4">
        <v>2.9220000000000002</v>
      </c>
      <c r="D64" s="4">
        <v>3.4239999999999999</v>
      </c>
      <c r="G64" s="4"/>
      <c r="H64" s="11"/>
      <c r="K64" s="4"/>
      <c r="L64" s="4"/>
      <c r="M64" s="4"/>
      <c r="O64" s="4"/>
      <c r="P64" s="4"/>
    </row>
    <row r="65" spans="1:16" x14ac:dyDescent="0.4">
      <c r="A65" s="2">
        <v>44074</v>
      </c>
      <c r="B65" s="4">
        <v>0.59</v>
      </c>
      <c r="C65" s="4">
        <v>2.9329999999999998</v>
      </c>
      <c r="D65" s="4">
        <v>3.395</v>
      </c>
      <c r="G65" s="4"/>
      <c r="H65" s="11"/>
      <c r="K65" s="4"/>
      <c r="L65" s="4"/>
      <c r="M65" s="4"/>
      <c r="O65" s="4"/>
      <c r="P65" s="4"/>
    </row>
    <row r="66" spans="1:16" x14ac:dyDescent="0.4">
      <c r="D66" s="4"/>
      <c r="H66" s="11"/>
      <c r="K66" s="4"/>
      <c r="L66" s="4"/>
      <c r="M66" s="4"/>
      <c r="O66" s="4"/>
      <c r="P66" s="4"/>
    </row>
    <row r="67" spans="1:16" x14ac:dyDescent="0.4">
      <c r="D67" s="4"/>
    </row>
    <row r="68" spans="1:16" x14ac:dyDescent="0.4">
      <c r="D68" s="4"/>
    </row>
    <row r="69" spans="1:16" x14ac:dyDescent="0.4">
      <c r="D69" s="4"/>
    </row>
    <row r="70" spans="1:16" x14ac:dyDescent="0.4">
      <c r="D70" s="4"/>
    </row>
    <row r="71" spans="1:16" x14ac:dyDescent="0.4">
      <c r="D71" s="4"/>
    </row>
    <row r="72" spans="1:16" x14ac:dyDescent="0.4">
      <c r="D72" s="4"/>
    </row>
    <row r="73" spans="1:16" x14ac:dyDescent="0.4">
      <c r="D73" s="4"/>
    </row>
    <row r="74" spans="1:16" x14ac:dyDescent="0.4">
      <c r="D74" s="4"/>
    </row>
    <row r="75" spans="1:16" x14ac:dyDescent="0.4">
      <c r="D75" s="4"/>
    </row>
    <row r="76" spans="1:16" x14ac:dyDescent="0.4">
      <c r="D76" s="4"/>
    </row>
    <row r="77" spans="1:16" x14ac:dyDescent="0.4">
      <c r="D77" s="4"/>
    </row>
    <row r="78" spans="1:16" x14ac:dyDescent="0.4">
      <c r="D78" s="4"/>
    </row>
    <row r="79" spans="1:16" x14ac:dyDescent="0.4">
      <c r="D79" s="4"/>
    </row>
    <row r="80" spans="1:16" x14ac:dyDescent="0.4">
      <c r="D80" s="4"/>
    </row>
    <row r="81" spans="4:4" x14ac:dyDescent="0.4">
      <c r="D81" s="4"/>
    </row>
    <row r="82" spans="4:4" x14ac:dyDescent="0.4">
      <c r="D82" s="4"/>
    </row>
    <row r="83" spans="4:4" x14ac:dyDescent="0.4">
      <c r="D83" s="4"/>
    </row>
    <row r="84" spans="4:4" x14ac:dyDescent="0.4">
      <c r="D84" s="4"/>
    </row>
    <row r="85" spans="4:4" x14ac:dyDescent="0.4">
      <c r="D85" s="4"/>
    </row>
    <row r="86" spans="4:4" x14ac:dyDescent="0.4">
      <c r="D86" s="4"/>
    </row>
    <row r="87" spans="4:4" x14ac:dyDescent="0.4">
      <c r="D87" s="4"/>
    </row>
    <row r="88" spans="4:4" x14ac:dyDescent="0.4">
      <c r="D88" s="4"/>
    </row>
    <row r="89" spans="4:4" x14ac:dyDescent="0.4">
      <c r="D89" s="4"/>
    </row>
    <row r="90" spans="4:4" x14ac:dyDescent="0.4">
      <c r="D90" s="4"/>
    </row>
    <row r="91" spans="4:4" x14ac:dyDescent="0.4">
      <c r="D91" s="4"/>
    </row>
    <row r="92" spans="4:4" x14ac:dyDescent="0.4">
      <c r="D92" s="4"/>
    </row>
    <row r="93" spans="4:4" x14ac:dyDescent="0.4">
      <c r="D93" s="4"/>
    </row>
    <row r="94" spans="4:4" x14ac:dyDescent="0.4">
      <c r="D94" s="4"/>
    </row>
    <row r="95" spans="4:4" x14ac:dyDescent="0.4">
      <c r="D95" s="4"/>
    </row>
    <row r="96" spans="4:4" x14ac:dyDescent="0.4">
      <c r="D96" s="4"/>
    </row>
    <row r="97" spans="4:4" x14ac:dyDescent="0.4">
      <c r="D97" s="4"/>
    </row>
    <row r="98" spans="4:4" x14ac:dyDescent="0.4">
      <c r="D98" s="4"/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5B60-A8D8-4D6A-ABE6-9FD1DF269BA0}">
  <dimension ref="A1:H30"/>
  <sheetViews>
    <sheetView workbookViewId="0">
      <selection activeCell="H14" sqref="H14"/>
    </sheetView>
  </sheetViews>
  <sheetFormatPr defaultRowHeight="13.9" x14ac:dyDescent="0.4"/>
  <cols>
    <col min="3" max="3" width="15.53125" customWidth="1"/>
    <col min="6" max="6" width="11.53125" customWidth="1"/>
  </cols>
  <sheetData>
    <row r="1" spans="1:8" s="9" customFormat="1" ht="69.400000000000006" x14ac:dyDescent="0.4">
      <c r="A1" s="9" t="s">
        <v>0</v>
      </c>
      <c r="B1" s="9" t="s">
        <v>1</v>
      </c>
      <c r="C1" s="9" t="s">
        <v>16</v>
      </c>
      <c r="D1" s="9" t="s">
        <v>17</v>
      </c>
      <c r="E1" s="9" t="s">
        <v>18</v>
      </c>
      <c r="F1" s="9" t="s">
        <v>45</v>
      </c>
      <c r="H1" s="9" t="s">
        <v>1172</v>
      </c>
    </row>
    <row r="2" spans="1:8" x14ac:dyDescent="0.4">
      <c r="A2" t="s">
        <v>43</v>
      </c>
      <c r="B2" t="s">
        <v>44</v>
      </c>
      <c r="C2" t="s">
        <v>39</v>
      </c>
      <c r="D2">
        <v>83.759799999999998</v>
      </c>
      <c r="E2">
        <v>130.8135</v>
      </c>
      <c r="F2" s="10">
        <v>40387</v>
      </c>
      <c r="H2" t="s">
        <v>1174</v>
      </c>
    </row>
    <row r="3" spans="1:8" x14ac:dyDescent="0.4">
      <c r="A3" t="s">
        <v>40</v>
      </c>
      <c r="B3" t="s">
        <v>41</v>
      </c>
      <c r="C3" t="s">
        <v>42</v>
      </c>
      <c r="D3">
        <v>72.272099999999995</v>
      </c>
      <c r="E3">
        <v>179.80549999999999</v>
      </c>
      <c r="F3" s="10">
        <v>40413</v>
      </c>
      <c r="H3" t="s">
        <v>1175</v>
      </c>
    </row>
    <row r="4" spans="1:8" x14ac:dyDescent="0.4">
      <c r="A4" t="s">
        <v>37</v>
      </c>
      <c r="B4" t="s">
        <v>38</v>
      </c>
      <c r="C4" t="s">
        <v>39</v>
      </c>
      <c r="D4">
        <v>69.891800000000003</v>
      </c>
      <c r="E4">
        <v>171.703</v>
      </c>
      <c r="F4" s="10">
        <v>34508</v>
      </c>
      <c r="H4" t="s">
        <v>1176</v>
      </c>
    </row>
    <row r="5" spans="1:8" x14ac:dyDescent="0.4">
      <c r="A5" t="s">
        <v>35</v>
      </c>
      <c r="B5" t="s">
        <v>36</v>
      </c>
      <c r="C5" t="s">
        <v>31</v>
      </c>
      <c r="D5">
        <v>56.520200000000003</v>
      </c>
      <c r="E5" s="8">
        <v>2050.6603</v>
      </c>
      <c r="F5" s="10">
        <v>40753</v>
      </c>
    </row>
    <row r="6" spans="1:8" x14ac:dyDescent="0.4">
      <c r="A6" t="s">
        <v>32</v>
      </c>
      <c r="B6" t="s">
        <v>33</v>
      </c>
      <c r="C6" t="s">
        <v>34</v>
      </c>
      <c r="D6">
        <v>52.482799999999997</v>
      </c>
      <c r="E6">
        <v>211.94800000000001</v>
      </c>
      <c r="F6" s="10">
        <v>33745</v>
      </c>
    </row>
    <row r="7" spans="1:8" x14ac:dyDescent="0.4">
      <c r="A7" t="s">
        <v>29</v>
      </c>
      <c r="B7" t="s">
        <v>30</v>
      </c>
      <c r="C7" t="s">
        <v>31</v>
      </c>
      <c r="D7">
        <v>51.517299999999999</v>
      </c>
      <c r="E7">
        <v>312.5582</v>
      </c>
      <c r="F7" s="10">
        <v>37098</v>
      </c>
      <c r="H7" t="s">
        <v>1173</v>
      </c>
    </row>
    <row r="8" spans="1:8" x14ac:dyDescent="0.4">
      <c r="A8" t="s">
        <v>26</v>
      </c>
      <c r="B8" t="s">
        <v>27</v>
      </c>
      <c r="C8" t="s">
        <v>28</v>
      </c>
      <c r="D8">
        <v>51.247700000000002</v>
      </c>
      <c r="E8">
        <v>475.4049</v>
      </c>
      <c r="F8" s="10">
        <v>35713</v>
      </c>
      <c r="H8" t="s">
        <v>1177</v>
      </c>
    </row>
    <row r="9" spans="1:8" x14ac:dyDescent="0.4">
      <c r="A9" t="s">
        <v>24</v>
      </c>
      <c r="B9" t="s">
        <v>25</v>
      </c>
      <c r="C9" t="s">
        <v>20</v>
      </c>
      <c r="D9">
        <v>47.670900000000003</v>
      </c>
      <c r="E9" s="8">
        <v>1996.96</v>
      </c>
      <c r="F9" s="10">
        <v>40434</v>
      </c>
      <c r="H9" t="s">
        <v>1178</v>
      </c>
    </row>
    <row r="10" spans="1:8" x14ac:dyDescent="0.4">
      <c r="A10" t="s">
        <v>21</v>
      </c>
      <c r="B10" t="s">
        <v>22</v>
      </c>
      <c r="C10" t="s">
        <v>23</v>
      </c>
      <c r="D10">
        <v>46.038899999999998</v>
      </c>
      <c r="E10" s="8">
        <v>277.75529999999998</v>
      </c>
      <c r="F10" s="10">
        <v>35268</v>
      </c>
      <c r="H10" t="s">
        <v>1179</v>
      </c>
    </row>
    <row r="11" spans="1:8" x14ac:dyDescent="0.4">
      <c r="A11" t="s">
        <v>46</v>
      </c>
      <c r="B11" t="s">
        <v>47</v>
      </c>
      <c r="C11" t="s">
        <v>39</v>
      </c>
      <c r="D11">
        <v>44.702800000000003</v>
      </c>
      <c r="E11">
        <v>295.77</v>
      </c>
      <c r="F11" s="10">
        <v>40095</v>
      </c>
    </row>
    <row r="12" spans="1:8" x14ac:dyDescent="0.4">
      <c r="A12" t="s">
        <v>48</v>
      </c>
      <c r="B12" t="s">
        <v>49</v>
      </c>
      <c r="C12" t="s">
        <v>19</v>
      </c>
      <c r="D12">
        <v>43.943899999999999</v>
      </c>
      <c r="E12">
        <v>739.30060000000003</v>
      </c>
      <c r="F12" s="10">
        <v>42641</v>
      </c>
      <c r="H12" t="s">
        <v>1180</v>
      </c>
    </row>
    <row r="13" spans="1:8" x14ac:dyDescent="0.4">
      <c r="A13" t="s">
        <v>50</v>
      </c>
      <c r="B13" t="s">
        <v>51</v>
      </c>
      <c r="C13" t="s">
        <v>28</v>
      </c>
      <c r="D13">
        <v>41.638599999999997</v>
      </c>
      <c r="E13">
        <v>324.78519999999997</v>
      </c>
      <c r="F13" s="10">
        <v>35389</v>
      </c>
      <c r="H13" t="s">
        <v>1181</v>
      </c>
    </row>
    <row r="14" spans="1:8" x14ac:dyDescent="0.4">
      <c r="A14" t="s">
        <v>52</v>
      </c>
      <c r="B14" t="s">
        <v>53</v>
      </c>
      <c r="C14" t="s">
        <v>54</v>
      </c>
      <c r="D14">
        <v>38.409700000000001</v>
      </c>
      <c r="E14">
        <v>562.85410000000002</v>
      </c>
      <c r="F14" s="10">
        <v>32942</v>
      </c>
    </row>
    <row r="15" spans="1:8" x14ac:dyDescent="0.4">
      <c r="A15" t="s">
        <v>55</v>
      </c>
      <c r="B15" t="s">
        <v>56</v>
      </c>
      <c r="C15" t="s">
        <v>57</v>
      </c>
      <c r="D15">
        <v>36.9651</v>
      </c>
      <c r="E15" s="8">
        <v>1066.9563000000001</v>
      </c>
      <c r="F15" s="10">
        <v>37956</v>
      </c>
    </row>
    <row r="16" spans="1:8" x14ac:dyDescent="0.4">
      <c r="A16" t="s">
        <v>58</v>
      </c>
      <c r="B16" t="s">
        <v>59</v>
      </c>
      <c r="C16" t="s">
        <v>28</v>
      </c>
      <c r="D16">
        <v>36.9129</v>
      </c>
      <c r="E16" s="8">
        <v>1710.4260999999999</v>
      </c>
      <c r="F16" s="10">
        <v>36054</v>
      </c>
    </row>
    <row r="19" spans="1:1" x14ac:dyDescent="0.4">
      <c r="A19" t="s">
        <v>60</v>
      </c>
    </row>
    <row r="20" spans="1:1" x14ac:dyDescent="0.4">
      <c r="A20" t="s">
        <v>61</v>
      </c>
    </row>
    <row r="21" spans="1:1" x14ac:dyDescent="0.4">
      <c r="A21" t="s">
        <v>62</v>
      </c>
    </row>
    <row r="22" spans="1:1" x14ac:dyDescent="0.4">
      <c r="A22" t="s">
        <v>63</v>
      </c>
    </row>
    <row r="23" spans="1:1" x14ac:dyDescent="0.4">
      <c r="A23" t="s">
        <v>64</v>
      </c>
    </row>
    <row r="25" spans="1:1" x14ac:dyDescent="0.4">
      <c r="A25" t="s">
        <v>65</v>
      </c>
    </row>
    <row r="26" spans="1:1" x14ac:dyDescent="0.4">
      <c r="A26" t="s">
        <v>66</v>
      </c>
    </row>
    <row r="27" spans="1:1" x14ac:dyDescent="0.4">
      <c r="A27" t="s">
        <v>67</v>
      </c>
    </row>
    <row r="28" spans="1:1" x14ac:dyDescent="0.4">
      <c r="A28" t="s">
        <v>68</v>
      </c>
    </row>
    <row r="29" spans="1:1" x14ac:dyDescent="0.4">
      <c r="A29" t="s">
        <v>69</v>
      </c>
    </row>
    <row r="30" spans="1:1" x14ac:dyDescent="0.4">
      <c r="A30" t="s">
        <v>70</v>
      </c>
    </row>
  </sheetData>
  <autoFilter ref="C1:C16" xr:uid="{BACAA2C9-17F7-4F7A-91FF-9128FD133F55}"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436B-D954-45C1-BFB4-88C8B32E581F}">
  <sheetPr filterMode="1"/>
  <dimension ref="A1:F341"/>
  <sheetViews>
    <sheetView topLeftCell="A3" workbookViewId="0">
      <selection activeCell="A2" sqref="A2:A6"/>
    </sheetView>
  </sheetViews>
  <sheetFormatPr defaultRowHeight="13.9" x14ac:dyDescent="0.4"/>
  <cols>
    <col min="3" max="3" width="12" customWidth="1"/>
  </cols>
  <sheetData>
    <row r="1" spans="1:6" x14ac:dyDescent="0.4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x14ac:dyDescent="0.4">
      <c r="A2" t="s">
        <v>76</v>
      </c>
      <c r="B2" t="s">
        <v>77</v>
      </c>
      <c r="C2" s="10">
        <v>42051</v>
      </c>
      <c r="D2" t="s">
        <v>78</v>
      </c>
      <c r="E2">
        <v>44.136800000000001</v>
      </c>
      <c r="F2" t="s">
        <v>79</v>
      </c>
    </row>
    <row r="3" spans="1:6" x14ac:dyDescent="0.4">
      <c r="A3" t="s">
        <v>80</v>
      </c>
      <c r="B3" t="s">
        <v>81</v>
      </c>
      <c r="C3" s="10">
        <v>42185</v>
      </c>
      <c r="D3" t="s">
        <v>78</v>
      </c>
      <c r="E3">
        <v>23.987300000000001</v>
      </c>
      <c r="F3" t="s">
        <v>82</v>
      </c>
    </row>
    <row r="4" spans="1:6" hidden="1" x14ac:dyDescent="0.4">
      <c r="A4" t="s">
        <v>83</v>
      </c>
      <c r="B4" t="s">
        <v>84</v>
      </c>
      <c r="C4" s="10">
        <v>42388</v>
      </c>
      <c r="D4" t="s">
        <v>85</v>
      </c>
      <c r="E4">
        <v>12.1172</v>
      </c>
      <c r="F4" t="s">
        <v>86</v>
      </c>
    </row>
    <row r="5" spans="1:6" hidden="1" x14ac:dyDescent="0.4">
      <c r="A5" t="s">
        <v>87</v>
      </c>
      <c r="B5" t="s">
        <v>88</v>
      </c>
      <c r="C5" s="10">
        <v>42398</v>
      </c>
      <c r="D5" t="s">
        <v>85</v>
      </c>
      <c r="E5">
        <v>14.992699999999999</v>
      </c>
      <c r="F5" t="s">
        <v>89</v>
      </c>
    </row>
    <row r="6" spans="1:6" x14ac:dyDescent="0.4">
      <c r="A6" t="s">
        <v>90</v>
      </c>
      <c r="B6" t="s">
        <v>91</v>
      </c>
      <c r="C6" s="10">
        <v>42404</v>
      </c>
      <c r="D6" t="s">
        <v>78</v>
      </c>
      <c r="E6">
        <v>25.491099999999999</v>
      </c>
      <c r="F6" t="s">
        <v>92</v>
      </c>
    </row>
    <row r="7" spans="1:6" hidden="1" x14ac:dyDescent="0.4">
      <c r="A7" t="s">
        <v>93</v>
      </c>
      <c r="B7" t="s">
        <v>94</v>
      </c>
      <c r="C7" s="10">
        <v>42423</v>
      </c>
      <c r="D7" t="s">
        <v>95</v>
      </c>
      <c r="E7">
        <v>5.0951000000000004</v>
      </c>
      <c r="F7" t="s">
        <v>96</v>
      </c>
    </row>
    <row r="8" spans="1:6" hidden="1" x14ac:dyDescent="0.4">
      <c r="A8" t="s">
        <v>97</v>
      </c>
      <c r="B8" t="s">
        <v>98</v>
      </c>
      <c r="C8" s="10">
        <v>42507</v>
      </c>
      <c r="D8" t="s">
        <v>95</v>
      </c>
      <c r="E8">
        <v>0.23849999999999999</v>
      </c>
      <c r="F8" t="s">
        <v>99</v>
      </c>
    </row>
    <row r="9" spans="1:6" hidden="1" x14ac:dyDescent="0.4">
      <c r="A9" t="s">
        <v>100</v>
      </c>
      <c r="B9" t="s">
        <v>101</v>
      </c>
      <c r="C9" s="10">
        <v>42552</v>
      </c>
      <c r="D9" t="s">
        <v>102</v>
      </c>
      <c r="E9">
        <v>6.7403000000000004</v>
      </c>
      <c r="F9" t="s">
        <v>103</v>
      </c>
    </row>
    <row r="10" spans="1:6" hidden="1" x14ac:dyDescent="0.4">
      <c r="A10" t="s">
        <v>104</v>
      </c>
      <c r="B10" t="s">
        <v>105</v>
      </c>
      <c r="C10" s="10">
        <v>42605</v>
      </c>
      <c r="D10" t="s">
        <v>95</v>
      </c>
      <c r="E10">
        <v>11.985099999999999</v>
      </c>
      <c r="F10" t="s">
        <v>106</v>
      </c>
    </row>
    <row r="11" spans="1:6" x14ac:dyDescent="0.4">
      <c r="A11" t="s">
        <v>107</v>
      </c>
      <c r="B11" t="s">
        <v>108</v>
      </c>
      <c r="C11" s="10">
        <v>42830</v>
      </c>
      <c r="D11" t="s">
        <v>78</v>
      </c>
      <c r="E11">
        <v>299.98919999999998</v>
      </c>
      <c r="F11" t="s">
        <v>109</v>
      </c>
    </row>
    <row r="12" spans="1:6" hidden="1" x14ac:dyDescent="0.4">
      <c r="A12" t="s">
        <v>110</v>
      </c>
      <c r="B12" t="s">
        <v>111</v>
      </c>
      <c r="C12" s="10">
        <v>42838</v>
      </c>
      <c r="D12" t="s">
        <v>95</v>
      </c>
      <c r="E12">
        <v>5.0953999999999997</v>
      </c>
      <c r="F12" t="s">
        <v>112</v>
      </c>
    </row>
    <row r="13" spans="1:6" hidden="1" x14ac:dyDescent="0.4">
      <c r="A13" t="s">
        <v>113</v>
      </c>
      <c r="B13" t="s">
        <v>114</v>
      </c>
      <c r="C13" s="10">
        <v>42867</v>
      </c>
      <c r="D13" t="s">
        <v>102</v>
      </c>
      <c r="E13">
        <v>3.3700999999999999</v>
      </c>
      <c r="F13" t="s">
        <v>115</v>
      </c>
    </row>
    <row r="14" spans="1:6" hidden="1" x14ac:dyDescent="0.4">
      <c r="A14" t="s">
        <v>116</v>
      </c>
      <c r="B14" t="s">
        <v>117</v>
      </c>
      <c r="C14" s="10">
        <v>42912</v>
      </c>
      <c r="D14" t="s">
        <v>95</v>
      </c>
      <c r="E14">
        <v>1.3152999999999999</v>
      </c>
      <c r="F14" t="s">
        <v>118</v>
      </c>
    </row>
    <row r="15" spans="1:6" hidden="1" x14ac:dyDescent="0.4">
      <c r="A15" t="s">
        <v>119</v>
      </c>
      <c r="B15" t="s">
        <v>120</v>
      </c>
      <c r="C15" s="10">
        <v>42913</v>
      </c>
      <c r="D15" t="s">
        <v>95</v>
      </c>
      <c r="E15">
        <v>7.7957000000000001</v>
      </c>
      <c r="F15" t="s">
        <v>121</v>
      </c>
    </row>
    <row r="16" spans="1:6" x14ac:dyDescent="0.4">
      <c r="A16" t="s">
        <v>122</v>
      </c>
      <c r="B16" t="s">
        <v>123</v>
      </c>
      <c r="C16" s="10">
        <v>42940</v>
      </c>
      <c r="D16" t="s">
        <v>78</v>
      </c>
      <c r="E16">
        <v>69.995999999999995</v>
      </c>
      <c r="F16" t="s">
        <v>124</v>
      </c>
    </row>
    <row r="17" spans="1:6" hidden="1" x14ac:dyDescent="0.4">
      <c r="A17" t="s">
        <v>125</v>
      </c>
      <c r="B17" t="s">
        <v>126</v>
      </c>
      <c r="C17" s="10">
        <v>43052</v>
      </c>
      <c r="D17" t="s">
        <v>95</v>
      </c>
      <c r="E17">
        <v>29.9986</v>
      </c>
      <c r="F17" t="s">
        <v>127</v>
      </c>
    </row>
    <row r="18" spans="1:6" hidden="1" x14ac:dyDescent="0.4">
      <c r="A18" t="s">
        <v>128</v>
      </c>
      <c r="B18" t="s">
        <v>129</v>
      </c>
      <c r="C18" s="10">
        <v>43060</v>
      </c>
      <c r="D18" t="s">
        <v>95</v>
      </c>
      <c r="E18">
        <v>8.8125</v>
      </c>
      <c r="F18" t="s">
        <v>130</v>
      </c>
    </row>
    <row r="19" spans="1:6" hidden="1" x14ac:dyDescent="0.4">
      <c r="A19" t="s">
        <v>131</v>
      </c>
      <c r="B19" t="s">
        <v>132</v>
      </c>
      <c r="C19" s="10">
        <v>43062</v>
      </c>
      <c r="E19">
        <v>0.2</v>
      </c>
      <c r="F19" t="s">
        <v>133</v>
      </c>
    </row>
    <row r="20" spans="1:6" hidden="1" x14ac:dyDescent="0.4">
      <c r="A20" t="s">
        <v>134</v>
      </c>
      <c r="B20" t="s">
        <v>135</v>
      </c>
      <c r="C20" s="10">
        <v>43066</v>
      </c>
      <c r="D20" t="s">
        <v>102</v>
      </c>
      <c r="E20">
        <v>1.847</v>
      </c>
      <c r="F20" t="s">
        <v>136</v>
      </c>
    </row>
    <row r="21" spans="1:6" hidden="1" x14ac:dyDescent="0.4">
      <c r="A21" t="s">
        <v>137</v>
      </c>
      <c r="B21" t="s">
        <v>138</v>
      </c>
      <c r="C21" s="10">
        <v>43066</v>
      </c>
      <c r="D21" t="s">
        <v>95</v>
      </c>
      <c r="E21">
        <v>5.5972999999999997</v>
      </c>
      <c r="F21" t="s">
        <v>139</v>
      </c>
    </row>
    <row r="22" spans="1:6" hidden="1" x14ac:dyDescent="0.4">
      <c r="A22" t="s">
        <v>140</v>
      </c>
      <c r="B22" t="s">
        <v>141</v>
      </c>
      <c r="C22" s="10">
        <v>43068</v>
      </c>
      <c r="D22" t="s">
        <v>95</v>
      </c>
      <c r="E22">
        <v>6.3068</v>
      </c>
      <c r="F22" t="s">
        <v>142</v>
      </c>
    </row>
    <row r="23" spans="1:6" hidden="1" x14ac:dyDescent="0.4">
      <c r="A23" t="s">
        <v>143</v>
      </c>
      <c r="B23" t="s">
        <v>144</v>
      </c>
      <c r="C23" s="10">
        <v>43070</v>
      </c>
      <c r="D23" t="s">
        <v>95</v>
      </c>
      <c r="E23">
        <v>10.397</v>
      </c>
      <c r="F23" t="s">
        <v>145</v>
      </c>
    </row>
    <row r="24" spans="1:6" hidden="1" x14ac:dyDescent="0.4">
      <c r="A24" t="s">
        <v>146</v>
      </c>
      <c r="B24" t="s">
        <v>147</v>
      </c>
      <c r="C24" s="10">
        <v>43073</v>
      </c>
      <c r="D24" t="s">
        <v>95</v>
      </c>
      <c r="E24">
        <v>8.8216999999999999</v>
      </c>
      <c r="F24" t="s">
        <v>148</v>
      </c>
    </row>
    <row r="25" spans="1:6" hidden="1" x14ac:dyDescent="0.4">
      <c r="A25" t="s">
        <v>149</v>
      </c>
      <c r="B25" t="s">
        <v>150</v>
      </c>
      <c r="C25" s="10">
        <v>43094</v>
      </c>
      <c r="D25" t="s">
        <v>95</v>
      </c>
      <c r="E25">
        <v>2.8420000000000001</v>
      </c>
      <c r="F25" t="s">
        <v>151</v>
      </c>
    </row>
    <row r="26" spans="1:6" hidden="1" x14ac:dyDescent="0.4">
      <c r="A26" t="s">
        <v>152</v>
      </c>
      <c r="B26" t="s">
        <v>153</v>
      </c>
      <c r="C26" s="10">
        <v>43095</v>
      </c>
      <c r="D26" t="s">
        <v>95</v>
      </c>
      <c r="E26">
        <v>9.9931999999999999</v>
      </c>
      <c r="F26" t="s">
        <v>154</v>
      </c>
    </row>
    <row r="27" spans="1:6" hidden="1" x14ac:dyDescent="0.4">
      <c r="A27" t="s">
        <v>155</v>
      </c>
      <c r="B27" t="s">
        <v>156</v>
      </c>
      <c r="C27" s="10">
        <v>43096</v>
      </c>
      <c r="D27" t="s">
        <v>95</v>
      </c>
      <c r="E27">
        <v>2.6549999999999998</v>
      </c>
      <c r="F27" t="s">
        <v>157</v>
      </c>
    </row>
    <row r="28" spans="1:6" hidden="1" x14ac:dyDescent="0.4">
      <c r="A28" t="s">
        <v>158</v>
      </c>
      <c r="B28" t="s">
        <v>159</v>
      </c>
      <c r="C28" s="10">
        <v>43097</v>
      </c>
      <c r="D28" t="s">
        <v>95</v>
      </c>
      <c r="E28">
        <v>4.6032000000000002</v>
      </c>
      <c r="F28" t="s">
        <v>160</v>
      </c>
    </row>
    <row r="29" spans="1:6" hidden="1" x14ac:dyDescent="0.4">
      <c r="A29" t="s">
        <v>161</v>
      </c>
      <c r="B29" t="s">
        <v>162</v>
      </c>
      <c r="C29" s="10">
        <v>43097</v>
      </c>
      <c r="D29" t="s">
        <v>102</v>
      </c>
      <c r="E29">
        <v>2.9906000000000001</v>
      </c>
      <c r="F29" t="s">
        <v>163</v>
      </c>
    </row>
    <row r="30" spans="1:6" hidden="1" x14ac:dyDescent="0.4">
      <c r="A30" t="s">
        <v>164</v>
      </c>
      <c r="B30" t="s">
        <v>165</v>
      </c>
      <c r="C30" s="10">
        <v>43103</v>
      </c>
      <c r="D30" t="s">
        <v>102</v>
      </c>
      <c r="E30">
        <v>9.1941000000000006</v>
      </c>
      <c r="F30" t="s">
        <v>166</v>
      </c>
    </row>
    <row r="31" spans="1:6" x14ac:dyDescent="0.4">
      <c r="A31" t="s">
        <v>167</v>
      </c>
      <c r="B31" t="s">
        <v>168</v>
      </c>
      <c r="C31" s="10">
        <v>43109</v>
      </c>
      <c r="D31" t="s">
        <v>78</v>
      </c>
      <c r="E31">
        <v>18.7288</v>
      </c>
      <c r="F31" t="s">
        <v>169</v>
      </c>
    </row>
    <row r="32" spans="1:6" hidden="1" x14ac:dyDescent="0.4">
      <c r="A32" t="s">
        <v>170</v>
      </c>
      <c r="B32" t="s">
        <v>171</v>
      </c>
      <c r="C32" s="10">
        <v>43115</v>
      </c>
      <c r="D32" t="s">
        <v>85</v>
      </c>
      <c r="E32">
        <v>15.5907</v>
      </c>
      <c r="F32" t="s">
        <v>172</v>
      </c>
    </row>
    <row r="33" spans="1:6" hidden="1" x14ac:dyDescent="0.4">
      <c r="A33" t="s">
        <v>173</v>
      </c>
      <c r="B33" t="s">
        <v>174</v>
      </c>
      <c r="C33" s="10">
        <v>43116</v>
      </c>
      <c r="D33" t="s">
        <v>85</v>
      </c>
      <c r="E33">
        <v>11.222099999999999</v>
      </c>
      <c r="F33" t="s">
        <v>175</v>
      </c>
    </row>
    <row r="34" spans="1:6" hidden="1" x14ac:dyDescent="0.4">
      <c r="A34" t="s">
        <v>176</v>
      </c>
      <c r="B34" t="s">
        <v>177</v>
      </c>
      <c r="C34" s="10">
        <v>43119</v>
      </c>
      <c r="D34" t="s">
        <v>95</v>
      </c>
      <c r="E34">
        <v>9.1715</v>
      </c>
      <c r="F34" t="s">
        <v>178</v>
      </c>
    </row>
    <row r="35" spans="1:6" hidden="1" x14ac:dyDescent="0.4">
      <c r="A35" t="s">
        <v>179</v>
      </c>
      <c r="B35" t="s">
        <v>180</v>
      </c>
      <c r="C35" s="10">
        <v>43125</v>
      </c>
      <c r="D35" t="s">
        <v>95</v>
      </c>
      <c r="E35">
        <v>9.9949999999999992</v>
      </c>
      <c r="F35" t="s">
        <v>181</v>
      </c>
    </row>
    <row r="36" spans="1:6" hidden="1" x14ac:dyDescent="0.4">
      <c r="A36" t="s">
        <v>182</v>
      </c>
      <c r="B36" t="s">
        <v>183</v>
      </c>
      <c r="C36" s="10">
        <v>43126</v>
      </c>
      <c r="D36" t="s">
        <v>95</v>
      </c>
      <c r="E36">
        <v>8.0391999999999992</v>
      </c>
      <c r="F36" t="s">
        <v>184</v>
      </c>
    </row>
    <row r="37" spans="1:6" hidden="1" x14ac:dyDescent="0.4">
      <c r="A37" t="s">
        <v>185</v>
      </c>
      <c r="B37" t="s">
        <v>186</v>
      </c>
      <c r="C37" s="10">
        <v>43126</v>
      </c>
      <c r="D37" t="s">
        <v>102</v>
      </c>
      <c r="E37">
        <v>3.0409999999999999</v>
      </c>
      <c r="F37" t="s">
        <v>187</v>
      </c>
    </row>
    <row r="38" spans="1:6" hidden="1" x14ac:dyDescent="0.4">
      <c r="A38" t="s">
        <v>188</v>
      </c>
      <c r="B38" t="s">
        <v>189</v>
      </c>
      <c r="C38" s="10">
        <v>43129</v>
      </c>
      <c r="D38" t="s">
        <v>95</v>
      </c>
      <c r="E38">
        <v>0.97589999999999999</v>
      </c>
      <c r="F38" t="s">
        <v>190</v>
      </c>
    </row>
    <row r="39" spans="1:6" hidden="1" x14ac:dyDescent="0.4">
      <c r="A39" t="s">
        <v>191</v>
      </c>
      <c r="B39" t="s">
        <v>192</v>
      </c>
      <c r="C39" s="10">
        <v>43129</v>
      </c>
      <c r="D39" t="s">
        <v>95</v>
      </c>
      <c r="E39">
        <v>5.1981999999999999</v>
      </c>
      <c r="F39" t="s">
        <v>193</v>
      </c>
    </row>
    <row r="40" spans="1:6" hidden="1" x14ac:dyDescent="0.4">
      <c r="A40" t="s">
        <v>194</v>
      </c>
      <c r="B40" t="s">
        <v>195</v>
      </c>
      <c r="C40" s="10">
        <v>43145</v>
      </c>
      <c r="D40" t="s">
        <v>85</v>
      </c>
      <c r="E40">
        <v>17.581700000000001</v>
      </c>
      <c r="F40" t="s">
        <v>196</v>
      </c>
    </row>
    <row r="41" spans="1:6" hidden="1" x14ac:dyDescent="0.4">
      <c r="A41" t="s">
        <v>197</v>
      </c>
      <c r="B41" t="s">
        <v>198</v>
      </c>
      <c r="C41" s="10">
        <v>43164</v>
      </c>
      <c r="D41" t="s">
        <v>85</v>
      </c>
      <c r="E41">
        <v>22.9968</v>
      </c>
      <c r="F41" t="s">
        <v>199</v>
      </c>
    </row>
    <row r="42" spans="1:6" hidden="1" x14ac:dyDescent="0.4">
      <c r="A42" t="s">
        <v>200</v>
      </c>
      <c r="B42" t="s">
        <v>201</v>
      </c>
      <c r="C42" s="10">
        <v>43173</v>
      </c>
      <c r="D42" t="s">
        <v>85</v>
      </c>
      <c r="E42">
        <v>29.986899999999999</v>
      </c>
      <c r="F42" t="s">
        <v>202</v>
      </c>
    </row>
    <row r="43" spans="1:6" hidden="1" x14ac:dyDescent="0.4">
      <c r="A43" t="s">
        <v>203</v>
      </c>
      <c r="B43" t="s">
        <v>204</v>
      </c>
      <c r="C43" s="10">
        <v>43182</v>
      </c>
      <c r="D43" t="s">
        <v>95</v>
      </c>
      <c r="E43">
        <v>5.6177000000000001</v>
      </c>
      <c r="F43" t="s">
        <v>205</v>
      </c>
    </row>
    <row r="44" spans="1:6" hidden="1" x14ac:dyDescent="0.4">
      <c r="A44" t="s">
        <v>206</v>
      </c>
      <c r="B44" t="s">
        <v>207</v>
      </c>
      <c r="C44" s="10">
        <v>43186</v>
      </c>
      <c r="D44" t="s">
        <v>95</v>
      </c>
      <c r="E44">
        <v>7.4981</v>
      </c>
      <c r="F44" t="s">
        <v>208</v>
      </c>
    </row>
    <row r="45" spans="1:6" hidden="1" x14ac:dyDescent="0.4">
      <c r="A45" t="s">
        <v>209</v>
      </c>
      <c r="B45" t="s">
        <v>210</v>
      </c>
      <c r="C45" s="10">
        <v>43192</v>
      </c>
      <c r="D45" t="s">
        <v>102</v>
      </c>
      <c r="E45">
        <v>1.4635</v>
      </c>
      <c r="F45" t="s">
        <v>211</v>
      </c>
    </row>
    <row r="46" spans="1:6" x14ac:dyDescent="0.4">
      <c r="A46" t="s">
        <v>212</v>
      </c>
      <c r="B46" t="s">
        <v>213</v>
      </c>
      <c r="C46" s="10">
        <v>43201</v>
      </c>
      <c r="D46" t="s">
        <v>78</v>
      </c>
      <c r="E46">
        <v>49.991100000000003</v>
      </c>
      <c r="F46" t="s">
        <v>214</v>
      </c>
    </row>
    <row r="47" spans="1:6" hidden="1" x14ac:dyDescent="0.4">
      <c r="A47" t="s">
        <v>215</v>
      </c>
      <c r="B47" t="s">
        <v>216</v>
      </c>
      <c r="C47" s="10">
        <v>43215</v>
      </c>
      <c r="D47" t="s">
        <v>95</v>
      </c>
      <c r="E47">
        <v>6.0308999999999999</v>
      </c>
      <c r="F47" t="s">
        <v>217</v>
      </c>
    </row>
    <row r="48" spans="1:6" hidden="1" x14ac:dyDescent="0.4">
      <c r="A48" t="s">
        <v>218</v>
      </c>
      <c r="B48" t="s">
        <v>219</v>
      </c>
      <c r="C48" s="10">
        <v>43231</v>
      </c>
      <c r="D48" t="s">
        <v>85</v>
      </c>
      <c r="E48">
        <v>24.073599999999999</v>
      </c>
      <c r="F48" t="s">
        <v>220</v>
      </c>
    </row>
    <row r="49" spans="1:6" hidden="1" x14ac:dyDescent="0.4">
      <c r="A49" t="s">
        <v>221</v>
      </c>
      <c r="B49" t="s">
        <v>222</v>
      </c>
      <c r="C49" s="10">
        <v>43236</v>
      </c>
      <c r="D49" t="s">
        <v>95</v>
      </c>
      <c r="E49">
        <v>21.521599999999999</v>
      </c>
      <c r="F49" t="s">
        <v>223</v>
      </c>
    </row>
    <row r="50" spans="1:6" hidden="1" x14ac:dyDescent="0.4">
      <c r="A50" t="s">
        <v>224</v>
      </c>
      <c r="B50" t="s">
        <v>225</v>
      </c>
      <c r="C50" s="10">
        <v>43273</v>
      </c>
      <c r="D50" t="s">
        <v>95</v>
      </c>
      <c r="E50">
        <v>1.6396999999999999</v>
      </c>
      <c r="F50" t="s">
        <v>226</v>
      </c>
    </row>
    <row r="51" spans="1:6" hidden="1" x14ac:dyDescent="0.4">
      <c r="A51" t="s">
        <v>227</v>
      </c>
      <c r="B51" t="s">
        <v>228</v>
      </c>
      <c r="C51" s="10">
        <v>43280</v>
      </c>
      <c r="D51" t="s">
        <v>102</v>
      </c>
      <c r="E51">
        <v>2.0266000000000002</v>
      </c>
      <c r="F51" t="s">
        <v>229</v>
      </c>
    </row>
    <row r="52" spans="1:6" hidden="1" x14ac:dyDescent="0.4">
      <c r="A52" t="s">
        <v>230</v>
      </c>
      <c r="B52" t="s">
        <v>231</v>
      </c>
      <c r="C52" s="10">
        <v>43294</v>
      </c>
      <c r="D52" t="s">
        <v>102</v>
      </c>
      <c r="E52">
        <v>2.2229999999999999</v>
      </c>
      <c r="F52" t="s">
        <v>232</v>
      </c>
    </row>
    <row r="53" spans="1:6" hidden="1" x14ac:dyDescent="0.4">
      <c r="A53" t="s">
        <v>233</v>
      </c>
      <c r="B53" t="s">
        <v>234</v>
      </c>
      <c r="C53" s="10">
        <v>43305</v>
      </c>
      <c r="D53" t="s">
        <v>95</v>
      </c>
      <c r="E53">
        <v>0.70989999999999998</v>
      </c>
      <c r="F53" t="s">
        <v>235</v>
      </c>
    </row>
    <row r="54" spans="1:6" hidden="1" x14ac:dyDescent="0.4">
      <c r="A54" t="s">
        <v>236</v>
      </c>
      <c r="B54" t="s">
        <v>237</v>
      </c>
      <c r="C54" s="10">
        <v>43312</v>
      </c>
      <c r="D54" t="s">
        <v>85</v>
      </c>
      <c r="E54">
        <v>29.4969</v>
      </c>
      <c r="F54" t="s">
        <v>238</v>
      </c>
    </row>
    <row r="55" spans="1:6" hidden="1" x14ac:dyDescent="0.4">
      <c r="A55" t="s">
        <v>239</v>
      </c>
      <c r="B55" t="s">
        <v>240</v>
      </c>
      <c r="C55" s="10">
        <v>43313</v>
      </c>
      <c r="D55" t="s">
        <v>85</v>
      </c>
      <c r="E55">
        <v>12.185</v>
      </c>
      <c r="F55" t="s">
        <v>241</v>
      </c>
    </row>
    <row r="56" spans="1:6" hidden="1" x14ac:dyDescent="0.4">
      <c r="A56" t="s">
        <v>242</v>
      </c>
      <c r="B56" t="s">
        <v>243</v>
      </c>
      <c r="C56" s="10">
        <v>43326</v>
      </c>
      <c r="D56" t="s">
        <v>102</v>
      </c>
      <c r="E56">
        <v>4.2965</v>
      </c>
      <c r="F56" t="s">
        <v>244</v>
      </c>
    </row>
    <row r="57" spans="1:6" hidden="1" x14ac:dyDescent="0.4">
      <c r="A57" t="s">
        <v>245</v>
      </c>
      <c r="B57" t="s">
        <v>246</v>
      </c>
      <c r="C57" s="10">
        <v>43326</v>
      </c>
      <c r="D57" t="s">
        <v>102</v>
      </c>
      <c r="E57">
        <v>2.5074999999999998</v>
      </c>
      <c r="F57" t="s">
        <v>247</v>
      </c>
    </row>
    <row r="58" spans="1:6" hidden="1" x14ac:dyDescent="0.4">
      <c r="A58" t="s">
        <v>248</v>
      </c>
      <c r="B58" t="s">
        <v>249</v>
      </c>
      <c r="C58" s="10">
        <v>43326</v>
      </c>
      <c r="D58" t="s">
        <v>95</v>
      </c>
      <c r="E58">
        <v>0.53200000000000003</v>
      </c>
      <c r="F58" t="s">
        <v>250</v>
      </c>
    </row>
    <row r="59" spans="1:6" hidden="1" x14ac:dyDescent="0.4">
      <c r="A59" t="s">
        <v>251</v>
      </c>
      <c r="B59" t="s">
        <v>252</v>
      </c>
      <c r="C59" s="10">
        <v>43332</v>
      </c>
      <c r="D59" t="s">
        <v>85</v>
      </c>
      <c r="E59">
        <v>12.886100000000001</v>
      </c>
      <c r="F59" t="s">
        <v>253</v>
      </c>
    </row>
    <row r="60" spans="1:6" hidden="1" x14ac:dyDescent="0.4">
      <c r="A60" t="s">
        <v>254</v>
      </c>
      <c r="B60" t="s">
        <v>255</v>
      </c>
      <c r="C60" s="10">
        <v>43332</v>
      </c>
      <c r="D60" t="s">
        <v>256</v>
      </c>
      <c r="E60">
        <v>0.38250000000000001</v>
      </c>
      <c r="F60" t="s">
        <v>257</v>
      </c>
    </row>
    <row r="61" spans="1:6" hidden="1" x14ac:dyDescent="0.4">
      <c r="A61" t="s">
        <v>258</v>
      </c>
      <c r="B61" t="s">
        <v>259</v>
      </c>
      <c r="C61" s="10">
        <v>43333</v>
      </c>
      <c r="D61" t="s">
        <v>256</v>
      </c>
      <c r="E61">
        <v>1.1623000000000001</v>
      </c>
      <c r="F61" t="s">
        <v>260</v>
      </c>
    </row>
    <row r="62" spans="1:6" hidden="1" x14ac:dyDescent="0.4">
      <c r="A62" t="s">
        <v>261</v>
      </c>
      <c r="B62" t="s">
        <v>262</v>
      </c>
      <c r="C62" s="10">
        <v>43339</v>
      </c>
      <c r="D62" t="s">
        <v>102</v>
      </c>
      <c r="E62">
        <v>0.39269999999999999</v>
      </c>
      <c r="F62" t="s">
        <v>263</v>
      </c>
    </row>
    <row r="63" spans="1:6" hidden="1" x14ac:dyDescent="0.4">
      <c r="A63" t="s">
        <v>264</v>
      </c>
      <c r="B63" t="s">
        <v>265</v>
      </c>
      <c r="C63" s="10">
        <v>43341</v>
      </c>
      <c r="D63" t="s">
        <v>102</v>
      </c>
      <c r="E63">
        <v>1.2917000000000001</v>
      </c>
      <c r="F63" t="s">
        <v>266</v>
      </c>
    </row>
    <row r="64" spans="1:6" hidden="1" x14ac:dyDescent="0.4">
      <c r="A64" t="s">
        <v>267</v>
      </c>
      <c r="B64" t="s">
        <v>268</v>
      </c>
      <c r="C64" s="10">
        <v>43346</v>
      </c>
      <c r="D64" t="s">
        <v>95</v>
      </c>
      <c r="E64">
        <v>4.1576000000000004</v>
      </c>
      <c r="F64" t="s">
        <v>269</v>
      </c>
    </row>
    <row r="65" spans="1:6" hidden="1" x14ac:dyDescent="0.4">
      <c r="A65" t="s">
        <v>270</v>
      </c>
      <c r="B65" t="s">
        <v>271</v>
      </c>
      <c r="C65" s="10">
        <v>43347</v>
      </c>
      <c r="D65" t="s">
        <v>95</v>
      </c>
      <c r="E65">
        <v>6.5922000000000001</v>
      </c>
      <c r="F65" t="s">
        <v>272</v>
      </c>
    </row>
    <row r="66" spans="1:6" hidden="1" x14ac:dyDescent="0.4">
      <c r="A66" t="s">
        <v>273</v>
      </c>
      <c r="B66" t="s">
        <v>274</v>
      </c>
      <c r="C66" s="10">
        <v>43356</v>
      </c>
      <c r="D66" t="s">
        <v>95</v>
      </c>
      <c r="E66">
        <v>1.004</v>
      </c>
      <c r="F66" t="s">
        <v>275</v>
      </c>
    </row>
    <row r="67" spans="1:6" hidden="1" x14ac:dyDescent="0.4">
      <c r="A67" t="s">
        <v>276</v>
      </c>
      <c r="B67" t="s">
        <v>277</v>
      </c>
      <c r="C67" s="10">
        <v>43357</v>
      </c>
      <c r="D67" t="s">
        <v>78</v>
      </c>
      <c r="E67">
        <v>0</v>
      </c>
      <c r="F67" t="s">
        <v>278</v>
      </c>
    </row>
    <row r="68" spans="1:6" hidden="1" x14ac:dyDescent="0.4">
      <c r="A68" t="s">
        <v>279</v>
      </c>
      <c r="B68" t="s">
        <v>280</v>
      </c>
      <c r="C68" s="10">
        <v>43413</v>
      </c>
      <c r="D68" t="s">
        <v>95</v>
      </c>
      <c r="E68">
        <v>8.5190000000000001</v>
      </c>
      <c r="F68" t="s">
        <v>281</v>
      </c>
    </row>
    <row r="69" spans="1:6" hidden="1" x14ac:dyDescent="0.4">
      <c r="A69" t="s">
        <v>282</v>
      </c>
      <c r="B69" t="s">
        <v>283</v>
      </c>
      <c r="C69" s="10">
        <v>43430</v>
      </c>
      <c r="D69" t="s">
        <v>102</v>
      </c>
      <c r="E69">
        <v>0.66</v>
      </c>
      <c r="F69" t="s">
        <v>284</v>
      </c>
    </row>
    <row r="70" spans="1:6" hidden="1" x14ac:dyDescent="0.4">
      <c r="A70" t="s">
        <v>285</v>
      </c>
      <c r="B70" t="s">
        <v>286</v>
      </c>
      <c r="C70" s="10">
        <v>43433</v>
      </c>
      <c r="D70" t="s">
        <v>85</v>
      </c>
      <c r="E70">
        <v>24.975100000000001</v>
      </c>
      <c r="F70" t="s">
        <v>287</v>
      </c>
    </row>
    <row r="71" spans="1:6" hidden="1" x14ac:dyDescent="0.4">
      <c r="A71" t="s">
        <v>288</v>
      </c>
      <c r="B71" t="s">
        <v>289</v>
      </c>
      <c r="C71" s="10">
        <v>43434</v>
      </c>
      <c r="D71" t="s">
        <v>95</v>
      </c>
      <c r="E71">
        <v>6.9687000000000001</v>
      </c>
      <c r="F71" t="s">
        <v>290</v>
      </c>
    </row>
    <row r="72" spans="1:6" hidden="1" x14ac:dyDescent="0.4">
      <c r="A72" t="s">
        <v>291</v>
      </c>
      <c r="B72" t="s">
        <v>292</v>
      </c>
      <c r="C72" s="10">
        <v>43441</v>
      </c>
      <c r="D72" t="s">
        <v>95</v>
      </c>
      <c r="E72">
        <v>0.75690000000000002</v>
      </c>
      <c r="F72" t="s">
        <v>293</v>
      </c>
    </row>
    <row r="73" spans="1:6" hidden="1" x14ac:dyDescent="0.4">
      <c r="A73" t="s">
        <v>294</v>
      </c>
      <c r="B73" t="s">
        <v>295</v>
      </c>
      <c r="C73" s="10">
        <v>43444</v>
      </c>
      <c r="D73" t="s">
        <v>85</v>
      </c>
      <c r="E73">
        <v>22.993099999999998</v>
      </c>
      <c r="F73" t="s">
        <v>296</v>
      </c>
    </row>
    <row r="74" spans="1:6" hidden="1" x14ac:dyDescent="0.4">
      <c r="A74" t="s">
        <v>297</v>
      </c>
      <c r="B74" t="s">
        <v>298</v>
      </c>
      <c r="C74" s="10">
        <v>43446</v>
      </c>
      <c r="D74" t="s">
        <v>85</v>
      </c>
      <c r="E74">
        <v>34.454599999999999</v>
      </c>
      <c r="F74" t="s">
        <v>299</v>
      </c>
    </row>
    <row r="75" spans="1:6" hidden="1" x14ac:dyDescent="0.4">
      <c r="A75" t="s">
        <v>300</v>
      </c>
      <c r="B75" t="s">
        <v>301</v>
      </c>
      <c r="C75" s="10">
        <v>43454</v>
      </c>
      <c r="D75" t="s">
        <v>102</v>
      </c>
      <c r="E75">
        <v>3.6316000000000002</v>
      </c>
      <c r="F75" t="s">
        <v>302</v>
      </c>
    </row>
    <row r="76" spans="1:6" hidden="1" x14ac:dyDescent="0.4">
      <c r="A76" t="s">
        <v>303</v>
      </c>
      <c r="B76" t="s">
        <v>304</v>
      </c>
      <c r="C76" s="10">
        <v>43458</v>
      </c>
      <c r="D76" t="s">
        <v>102</v>
      </c>
      <c r="E76">
        <v>4.0269000000000004</v>
      </c>
      <c r="F76" t="s">
        <v>305</v>
      </c>
    </row>
    <row r="77" spans="1:6" hidden="1" x14ac:dyDescent="0.4">
      <c r="A77" t="s">
        <v>306</v>
      </c>
      <c r="B77" t="s">
        <v>307</v>
      </c>
      <c r="C77" s="10">
        <v>43459</v>
      </c>
      <c r="D77" t="s">
        <v>95</v>
      </c>
      <c r="E77">
        <v>0.59430000000000005</v>
      </c>
      <c r="F77" t="s">
        <v>308</v>
      </c>
    </row>
    <row r="78" spans="1:6" hidden="1" x14ac:dyDescent="0.4">
      <c r="A78" t="s">
        <v>309</v>
      </c>
      <c r="B78" t="s">
        <v>310</v>
      </c>
      <c r="C78" s="10">
        <v>43461</v>
      </c>
      <c r="D78" t="s">
        <v>102</v>
      </c>
      <c r="E78">
        <v>3.1989000000000001</v>
      </c>
      <c r="F78" t="s">
        <v>311</v>
      </c>
    </row>
    <row r="79" spans="1:6" hidden="1" x14ac:dyDescent="0.4">
      <c r="A79" t="s">
        <v>312</v>
      </c>
      <c r="B79" t="s">
        <v>313</v>
      </c>
      <c r="C79" s="10">
        <v>43462</v>
      </c>
      <c r="D79" t="s">
        <v>85</v>
      </c>
      <c r="E79">
        <v>28.298999999999999</v>
      </c>
      <c r="F79" t="s">
        <v>314</v>
      </c>
    </row>
    <row r="80" spans="1:6" hidden="1" x14ac:dyDescent="0.4">
      <c r="A80" t="s">
        <v>315</v>
      </c>
      <c r="B80" t="s">
        <v>316</v>
      </c>
      <c r="C80" s="10">
        <v>43472</v>
      </c>
      <c r="D80" t="s">
        <v>95</v>
      </c>
      <c r="E80">
        <v>3.2993999999999999</v>
      </c>
      <c r="F80" t="s">
        <v>317</v>
      </c>
    </row>
    <row r="81" spans="1:6" hidden="1" x14ac:dyDescent="0.4">
      <c r="A81" t="s">
        <v>318</v>
      </c>
      <c r="B81" t="s">
        <v>319</v>
      </c>
      <c r="C81" s="10">
        <v>43474</v>
      </c>
      <c r="D81" t="s">
        <v>102</v>
      </c>
      <c r="E81">
        <v>2.4891999999999999</v>
      </c>
      <c r="F81" t="s">
        <v>320</v>
      </c>
    </row>
    <row r="82" spans="1:6" hidden="1" x14ac:dyDescent="0.4">
      <c r="A82" t="s">
        <v>321</v>
      </c>
      <c r="B82" t="s">
        <v>322</v>
      </c>
      <c r="C82" s="10">
        <v>43476</v>
      </c>
      <c r="D82" t="s">
        <v>95</v>
      </c>
      <c r="E82">
        <v>4.7195999999999998</v>
      </c>
      <c r="F82" t="s">
        <v>323</v>
      </c>
    </row>
    <row r="83" spans="1:6" hidden="1" x14ac:dyDescent="0.4">
      <c r="A83" t="s">
        <v>324</v>
      </c>
      <c r="B83" t="s">
        <v>325</v>
      </c>
      <c r="C83" s="10">
        <v>43486</v>
      </c>
      <c r="D83" t="s">
        <v>95</v>
      </c>
      <c r="E83">
        <v>0.32069999999999999</v>
      </c>
      <c r="F83" t="s">
        <v>326</v>
      </c>
    </row>
    <row r="84" spans="1:6" hidden="1" x14ac:dyDescent="0.4">
      <c r="A84" t="s">
        <v>327</v>
      </c>
      <c r="B84" t="s">
        <v>328</v>
      </c>
      <c r="C84" s="10">
        <v>43488</v>
      </c>
      <c r="D84" t="s">
        <v>102</v>
      </c>
      <c r="E84">
        <v>0.54420000000000002</v>
      </c>
      <c r="F84" t="s">
        <v>329</v>
      </c>
    </row>
    <row r="85" spans="1:6" hidden="1" x14ac:dyDescent="0.4">
      <c r="A85" t="s">
        <v>330</v>
      </c>
      <c r="B85" t="s">
        <v>331</v>
      </c>
      <c r="C85" s="10">
        <v>43514</v>
      </c>
      <c r="D85" t="s">
        <v>95</v>
      </c>
      <c r="E85">
        <v>1.9323999999999999</v>
      </c>
      <c r="F85" t="s">
        <v>332</v>
      </c>
    </row>
    <row r="86" spans="1:6" hidden="1" x14ac:dyDescent="0.4">
      <c r="A86" t="s">
        <v>333</v>
      </c>
      <c r="B86" t="s">
        <v>334</v>
      </c>
      <c r="C86" s="10">
        <v>43515</v>
      </c>
      <c r="D86" t="s">
        <v>95</v>
      </c>
      <c r="E86">
        <v>7.4558</v>
      </c>
      <c r="F86" t="s">
        <v>335</v>
      </c>
    </row>
    <row r="87" spans="1:6" hidden="1" x14ac:dyDescent="0.4">
      <c r="A87" t="s">
        <v>336</v>
      </c>
      <c r="B87" t="s">
        <v>337</v>
      </c>
      <c r="C87" s="10">
        <v>43531</v>
      </c>
      <c r="D87" t="s">
        <v>95</v>
      </c>
      <c r="E87">
        <v>1.9097999999999999</v>
      </c>
      <c r="F87" t="s">
        <v>338</v>
      </c>
    </row>
    <row r="88" spans="1:6" x14ac:dyDescent="0.4">
      <c r="A88" t="s">
        <v>339</v>
      </c>
      <c r="B88" t="s">
        <v>340</v>
      </c>
      <c r="C88" s="10">
        <v>43543</v>
      </c>
      <c r="D88" t="s">
        <v>78</v>
      </c>
      <c r="E88">
        <v>399.99669999999998</v>
      </c>
      <c r="F88" t="s">
        <v>341</v>
      </c>
    </row>
    <row r="89" spans="1:6" hidden="1" x14ac:dyDescent="0.4">
      <c r="A89" t="s">
        <v>342</v>
      </c>
      <c r="B89" t="s">
        <v>343</v>
      </c>
      <c r="C89" s="10">
        <v>43544</v>
      </c>
      <c r="D89" t="s">
        <v>102</v>
      </c>
      <c r="E89">
        <v>6.3387000000000002</v>
      </c>
      <c r="F89" t="s">
        <v>344</v>
      </c>
    </row>
    <row r="90" spans="1:6" hidden="1" x14ac:dyDescent="0.4">
      <c r="A90" t="s">
        <v>345</v>
      </c>
      <c r="B90" t="s">
        <v>346</v>
      </c>
      <c r="C90" s="10">
        <v>43546</v>
      </c>
      <c r="D90" t="s">
        <v>85</v>
      </c>
      <c r="E90">
        <v>39.642699999999998</v>
      </c>
      <c r="F90" t="s">
        <v>347</v>
      </c>
    </row>
    <row r="91" spans="1:6" hidden="1" x14ac:dyDescent="0.4">
      <c r="A91" t="s">
        <v>348</v>
      </c>
      <c r="B91" t="s">
        <v>349</v>
      </c>
      <c r="C91" s="10">
        <v>43546</v>
      </c>
      <c r="D91" t="s">
        <v>256</v>
      </c>
      <c r="E91">
        <v>3.6753</v>
      </c>
      <c r="F91" t="s">
        <v>350</v>
      </c>
    </row>
    <row r="92" spans="1:6" hidden="1" x14ac:dyDescent="0.4">
      <c r="A92" t="s">
        <v>351</v>
      </c>
      <c r="B92" t="s">
        <v>352</v>
      </c>
      <c r="C92" s="10">
        <v>43553</v>
      </c>
      <c r="D92" t="s">
        <v>85</v>
      </c>
      <c r="E92">
        <v>15.265599999999999</v>
      </c>
      <c r="F92" t="s">
        <v>353</v>
      </c>
    </row>
    <row r="93" spans="1:6" hidden="1" x14ac:dyDescent="0.4">
      <c r="A93" t="s">
        <v>354</v>
      </c>
      <c r="B93" t="s">
        <v>355</v>
      </c>
      <c r="C93" s="10">
        <v>43557</v>
      </c>
      <c r="D93" t="s">
        <v>102</v>
      </c>
      <c r="E93">
        <v>5.2854000000000001</v>
      </c>
      <c r="F93" t="s">
        <v>356</v>
      </c>
    </row>
    <row r="94" spans="1:6" x14ac:dyDescent="0.4">
      <c r="A94" t="s">
        <v>357</v>
      </c>
      <c r="B94" t="s">
        <v>358</v>
      </c>
      <c r="C94" s="10">
        <v>43558</v>
      </c>
      <c r="D94" t="s">
        <v>78</v>
      </c>
      <c r="E94">
        <v>199.99430000000001</v>
      </c>
      <c r="F94" t="s">
        <v>359</v>
      </c>
    </row>
    <row r="95" spans="1:6" hidden="1" x14ac:dyDescent="0.4">
      <c r="A95" t="s">
        <v>360</v>
      </c>
      <c r="B95" t="s">
        <v>361</v>
      </c>
      <c r="C95" s="10">
        <v>43559</v>
      </c>
      <c r="D95" t="s">
        <v>95</v>
      </c>
      <c r="E95">
        <v>8.7112999999999996</v>
      </c>
      <c r="F95" t="s">
        <v>362</v>
      </c>
    </row>
    <row r="96" spans="1:6" hidden="1" x14ac:dyDescent="0.4">
      <c r="A96" t="s">
        <v>363</v>
      </c>
      <c r="B96" t="s">
        <v>364</v>
      </c>
      <c r="C96" s="10">
        <v>43559</v>
      </c>
      <c r="D96" t="s">
        <v>85</v>
      </c>
      <c r="E96">
        <v>11.998100000000001</v>
      </c>
      <c r="F96" t="s">
        <v>365</v>
      </c>
    </row>
    <row r="97" spans="1:6" hidden="1" x14ac:dyDescent="0.4">
      <c r="A97" t="s">
        <v>366</v>
      </c>
      <c r="B97" t="s">
        <v>367</v>
      </c>
      <c r="C97" s="10">
        <v>43563</v>
      </c>
      <c r="D97" t="s">
        <v>95</v>
      </c>
      <c r="E97">
        <v>5.7060000000000004</v>
      </c>
      <c r="F97" t="s">
        <v>368</v>
      </c>
    </row>
    <row r="98" spans="1:6" hidden="1" x14ac:dyDescent="0.4">
      <c r="A98" t="s">
        <v>369</v>
      </c>
      <c r="B98" t="s">
        <v>370</v>
      </c>
      <c r="C98" s="10">
        <v>43565</v>
      </c>
      <c r="D98" t="s">
        <v>95</v>
      </c>
      <c r="E98">
        <v>3.0617000000000001</v>
      </c>
      <c r="F98" t="s">
        <v>371</v>
      </c>
    </row>
    <row r="99" spans="1:6" hidden="1" x14ac:dyDescent="0.4">
      <c r="A99" t="s">
        <v>372</v>
      </c>
      <c r="B99" t="s">
        <v>373</v>
      </c>
      <c r="C99" s="10">
        <v>43571</v>
      </c>
      <c r="D99" t="s">
        <v>85</v>
      </c>
      <c r="E99">
        <v>17.1036</v>
      </c>
      <c r="F99" t="s">
        <v>374</v>
      </c>
    </row>
    <row r="100" spans="1:6" hidden="1" x14ac:dyDescent="0.4">
      <c r="A100" t="s">
        <v>375</v>
      </c>
      <c r="B100" t="s">
        <v>376</v>
      </c>
      <c r="C100" s="10">
        <v>43571</v>
      </c>
      <c r="D100" t="s">
        <v>95</v>
      </c>
      <c r="E100">
        <v>5.9976000000000003</v>
      </c>
      <c r="F100" t="s">
        <v>377</v>
      </c>
    </row>
    <row r="101" spans="1:6" hidden="1" x14ac:dyDescent="0.4">
      <c r="A101" t="s">
        <v>378</v>
      </c>
      <c r="B101" t="s">
        <v>379</v>
      </c>
      <c r="C101" s="10">
        <v>43572</v>
      </c>
      <c r="D101" t="s">
        <v>256</v>
      </c>
      <c r="E101">
        <v>2.0985</v>
      </c>
      <c r="F101" t="s">
        <v>380</v>
      </c>
    </row>
    <row r="102" spans="1:6" hidden="1" x14ac:dyDescent="0.4">
      <c r="A102" t="s">
        <v>381</v>
      </c>
      <c r="B102" t="s">
        <v>382</v>
      </c>
      <c r="C102" s="10">
        <v>43573</v>
      </c>
      <c r="D102" t="s">
        <v>95</v>
      </c>
      <c r="E102">
        <v>6.2976999999999999</v>
      </c>
      <c r="F102" t="s">
        <v>383</v>
      </c>
    </row>
    <row r="103" spans="1:6" hidden="1" x14ac:dyDescent="0.4">
      <c r="A103" t="s">
        <v>384</v>
      </c>
      <c r="B103" t="s">
        <v>385</v>
      </c>
      <c r="C103" s="10">
        <v>43574</v>
      </c>
      <c r="D103" t="s">
        <v>102</v>
      </c>
      <c r="E103">
        <v>3.0939999999999999</v>
      </c>
      <c r="F103" t="s">
        <v>386</v>
      </c>
    </row>
    <row r="104" spans="1:6" hidden="1" x14ac:dyDescent="0.4">
      <c r="A104" t="s">
        <v>387</v>
      </c>
      <c r="B104" t="s">
        <v>388</v>
      </c>
      <c r="C104" s="10">
        <v>43579</v>
      </c>
      <c r="D104" t="s">
        <v>95</v>
      </c>
      <c r="E104">
        <v>4.5991999999999997</v>
      </c>
      <c r="F104" t="s">
        <v>389</v>
      </c>
    </row>
    <row r="105" spans="1:6" hidden="1" x14ac:dyDescent="0.4">
      <c r="A105" t="s">
        <v>390</v>
      </c>
      <c r="B105" t="s">
        <v>391</v>
      </c>
      <c r="C105" s="10">
        <v>43579</v>
      </c>
      <c r="D105" t="s">
        <v>95</v>
      </c>
      <c r="E105">
        <v>9.6417999999999999</v>
      </c>
      <c r="F105" t="s">
        <v>392</v>
      </c>
    </row>
    <row r="106" spans="1:6" hidden="1" x14ac:dyDescent="0.4">
      <c r="A106" t="s">
        <v>393</v>
      </c>
      <c r="B106" t="s">
        <v>394</v>
      </c>
      <c r="C106" s="10">
        <v>43579</v>
      </c>
      <c r="D106" t="s">
        <v>102</v>
      </c>
      <c r="E106">
        <v>6.2988999999999997</v>
      </c>
      <c r="F106" t="s">
        <v>395</v>
      </c>
    </row>
    <row r="107" spans="1:6" x14ac:dyDescent="0.4">
      <c r="A107" t="s">
        <v>396</v>
      </c>
      <c r="B107" t="s">
        <v>397</v>
      </c>
      <c r="C107" s="10">
        <v>43581</v>
      </c>
      <c r="D107" t="s">
        <v>78</v>
      </c>
      <c r="E107">
        <v>29.959700000000002</v>
      </c>
      <c r="F107" t="s">
        <v>398</v>
      </c>
    </row>
    <row r="108" spans="1:6" x14ac:dyDescent="0.4">
      <c r="A108" t="s">
        <v>399</v>
      </c>
      <c r="B108" t="s">
        <v>400</v>
      </c>
      <c r="C108" s="10">
        <v>43585</v>
      </c>
      <c r="D108" t="s">
        <v>78</v>
      </c>
      <c r="E108">
        <v>16.156300000000002</v>
      </c>
      <c r="F108" t="s">
        <v>401</v>
      </c>
    </row>
    <row r="109" spans="1:6" hidden="1" x14ac:dyDescent="0.4">
      <c r="A109" t="s">
        <v>402</v>
      </c>
      <c r="B109" t="s">
        <v>403</v>
      </c>
      <c r="C109" s="10">
        <v>43585</v>
      </c>
      <c r="D109" t="s">
        <v>95</v>
      </c>
      <c r="E109">
        <v>11.984299999999999</v>
      </c>
      <c r="F109" t="s">
        <v>404</v>
      </c>
    </row>
    <row r="110" spans="1:6" x14ac:dyDescent="0.4">
      <c r="A110" t="s">
        <v>405</v>
      </c>
      <c r="B110" t="s">
        <v>406</v>
      </c>
      <c r="C110" s="10">
        <v>43585</v>
      </c>
      <c r="D110" t="s">
        <v>78</v>
      </c>
      <c r="E110">
        <v>49.998600000000003</v>
      </c>
      <c r="F110" t="s">
        <v>407</v>
      </c>
    </row>
    <row r="111" spans="1:6" hidden="1" x14ac:dyDescent="0.4">
      <c r="A111" t="s">
        <v>408</v>
      </c>
      <c r="B111" t="s">
        <v>409</v>
      </c>
      <c r="C111" s="10">
        <v>43592</v>
      </c>
      <c r="D111" t="s">
        <v>95</v>
      </c>
      <c r="E111">
        <v>18.388500000000001</v>
      </c>
      <c r="F111" t="s">
        <v>410</v>
      </c>
    </row>
    <row r="112" spans="1:6" hidden="1" x14ac:dyDescent="0.4">
      <c r="A112" t="s">
        <v>411</v>
      </c>
      <c r="B112" t="s">
        <v>412</v>
      </c>
      <c r="C112" s="10">
        <v>43592</v>
      </c>
      <c r="D112" t="s">
        <v>95</v>
      </c>
      <c r="E112">
        <v>7.9983000000000004</v>
      </c>
      <c r="F112" t="s">
        <v>413</v>
      </c>
    </row>
    <row r="113" spans="1:6" hidden="1" x14ac:dyDescent="0.4">
      <c r="A113" t="s">
        <v>414</v>
      </c>
      <c r="B113" t="s">
        <v>415</v>
      </c>
      <c r="C113" s="10">
        <v>43593</v>
      </c>
      <c r="D113" t="s">
        <v>95</v>
      </c>
      <c r="E113">
        <v>6.7466999999999997</v>
      </c>
      <c r="F113" t="s">
        <v>416</v>
      </c>
    </row>
    <row r="114" spans="1:6" x14ac:dyDescent="0.4">
      <c r="A114" t="s">
        <v>417</v>
      </c>
      <c r="B114" t="s">
        <v>418</v>
      </c>
      <c r="C114" s="10">
        <v>43593</v>
      </c>
      <c r="D114" t="s">
        <v>78</v>
      </c>
      <c r="E114">
        <v>77.996899999999997</v>
      </c>
      <c r="F114" t="s">
        <v>419</v>
      </c>
    </row>
    <row r="115" spans="1:6" hidden="1" x14ac:dyDescent="0.4">
      <c r="A115" t="s">
        <v>420</v>
      </c>
      <c r="B115" t="s">
        <v>421</v>
      </c>
      <c r="C115" s="10">
        <v>43595</v>
      </c>
      <c r="D115" t="s">
        <v>95</v>
      </c>
      <c r="E115">
        <v>7.9931000000000001</v>
      </c>
      <c r="F115" t="s">
        <v>422</v>
      </c>
    </row>
    <row r="116" spans="1:6" hidden="1" x14ac:dyDescent="0.4">
      <c r="A116" t="s">
        <v>423</v>
      </c>
      <c r="B116" t="s">
        <v>424</v>
      </c>
      <c r="C116" s="10">
        <v>43599</v>
      </c>
      <c r="D116" t="s">
        <v>102</v>
      </c>
      <c r="E116">
        <v>4.7980999999999998</v>
      </c>
      <c r="F116" t="s">
        <v>425</v>
      </c>
    </row>
    <row r="117" spans="1:6" hidden="1" x14ac:dyDescent="0.4">
      <c r="A117" t="s">
        <v>426</v>
      </c>
      <c r="B117" t="s">
        <v>427</v>
      </c>
      <c r="C117" s="10">
        <v>43601</v>
      </c>
      <c r="D117" t="s">
        <v>95</v>
      </c>
      <c r="E117">
        <v>9.7797000000000001</v>
      </c>
      <c r="F117" t="s">
        <v>428</v>
      </c>
    </row>
    <row r="118" spans="1:6" hidden="1" x14ac:dyDescent="0.4">
      <c r="A118" t="s">
        <v>429</v>
      </c>
      <c r="B118" t="s">
        <v>430</v>
      </c>
      <c r="C118" s="10">
        <v>43602</v>
      </c>
      <c r="D118" t="s">
        <v>95</v>
      </c>
      <c r="E118">
        <v>4.1917</v>
      </c>
      <c r="F118" t="s">
        <v>431</v>
      </c>
    </row>
    <row r="119" spans="1:6" hidden="1" x14ac:dyDescent="0.4">
      <c r="A119" t="s">
        <v>432</v>
      </c>
      <c r="B119" t="s">
        <v>433</v>
      </c>
      <c r="C119" s="10">
        <v>43619</v>
      </c>
      <c r="D119" t="s">
        <v>95</v>
      </c>
      <c r="E119">
        <v>4.9988999999999999</v>
      </c>
      <c r="F119" t="s">
        <v>434</v>
      </c>
    </row>
    <row r="120" spans="1:6" hidden="1" x14ac:dyDescent="0.4">
      <c r="A120" t="s">
        <v>435</v>
      </c>
      <c r="B120" t="s">
        <v>436</v>
      </c>
      <c r="C120" s="10">
        <v>43640</v>
      </c>
      <c r="D120" t="s">
        <v>95</v>
      </c>
      <c r="E120">
        <v>1.4874000000000001</v>
      </c>
      <c r="F120" t="s">
        <v>437</v>
      </c>
    </row>
    <row r="121" spans="1:6" hidden="1" x14ac:dyDescent="0.4">
      <c r="A121" t="s">
        <v>438</v>
      </c>
      <c r="B121" t="s">
        <v>439</v>
      </c>
      <c r="C121" s="10">
        <v>43647</v>
      </c>
      <c r="D121" t="s">
        <v>102</v>
      </c>
      <c r="E121">
        <v>1.5895999999999999</v>
      </c>
      <c r="F121" t="s">
        <v>440</v>
      </c>
    </row>
    <row r="122" spans="1:6" hidden="1" x14ac:dyDescent="0.4">
      <c r="A122" t="s">
        <v>441</v>
      </c>
      <c r="B122" t="s">
        <v>442</v>
      </c>
      <c r="C122" s="10">
        <v>43650</v>
      </c>
      <c r="D122" t="s">
        <v>256</v>
      </c>
      <c r="E122">
        <v>1.1153999999999999</v>
      </c>
      <c r="F122" t="s">
        <v>443</v>
      </c>
    </row>
    <row r="123" spans="1:6" hidden="1" x14ac:dyDescent="0.4">
      <c r="A123" t="s">
        <v>444</v>
      </c>
      <c r="B123" t="s">
        <v>445</v>
      </c>
      <c r="C123" s="10">
        <v>43651</v>
      </c>
      <c r="D123" t="s">
        <v>102</v>
      </c>
      <c r="E123">
        <v>5.2953000000000001</v>
      </c>
      <c r="F123" t="s">
        <v>446</v>
      </c>
    </row>
    <row r="124" spans="1:6" x14ac:dyDescent="0.4">
      <c r="A124" t="s">
        <v>447</v>
      </c>
      <c r="B124" t="s">
        <v>448</v>
      </c>
      <c r="C124" s="10">
        <v>43654</v>
      </c>
      <c r="D124" t="s">
        <v>78</v>
      </c>
      <c r="E124">
        <v>2.8892000000000002</v>
      </c>
      <c r="F124" t="s">
        <v>449</v>
      </c>
    </row>
    <row r="125" spans="1:6" hidden="1" x14ac:dyDescent="0.4">
      <c r="A125" t="s">
        <v>450</v>
      </c>
      <c r="B125" t="s">
        <v>451</v>
      </c>
      <c r="C125" s="10">
        <v>43656</v>
      </c>
      <c r="D125" t="s">
        <v>95</v>
      </c>
      <c r="E125">
        <v>3.2544</v>
      </c>
      <c r="F125" t="s">
        <v>452</v>
      </c>
    </row>
    <row r="126" spans="1:6" hidden="1" x14ac:dyDescent="0.4">
      <c r="A126" t="s">
        <v>453</v>
      </c>
      <c r="B126" t="s">
        <v>454</v>
      </c>
      <c r="C126" s="10">
        <v>43657</v>
      </c>
      <c r="D126" t="s">
        <v>102</v>
      </c>
      <c r="E126">
        <v>2.9982000000000002</v>
      </c>
      <c r="F126" t="s">
        <v>455</v>
      </c>
    </row>
    <row r="127" spans="1:6" hidden="1" x14ac:dyDescent="0.4">
      <c r="A127" t="s">
        <v>456</v>
      </c>
      <c r="B127" t="s">
        <v>457</v>
      </c>
      <c r="C127" s="10">
        <v>43661</v>
      </c>
      <c r="D127" t="s">
        <v>102</v>
      </c>
      <c r="E127">
        <v>4.8971</v>
      </c>
      <c r="F127" t="s">
        <v>458</v>
      </c>
    </row>
    <row r="128" spans="1:6" hidden="1" x14ac:dyDescent="0.4">
      <c r="A128" t="s">
        <v>459</v>
      </c>
      <c r="B128" t="s">
        <v>460</v>
      </c>
      <c r="C128" s="10">
        <v>43669</v>
      </c>
      <c r="D128" t="s">
        <v>256</v>
      </c>
      <c r="E128">
        <v>2.2980999999999998</v>
      </c>
      <c r="F128" t="s">
        <v>461</v>
      </c>
    </row>
    <row r="129" spans="1:6" hidden="1" x14ac:dyDescent="0.4">
      <c r="A129" t="s">
        <v>462</v>
      </c>
      <c r="B129" t="s">
        <v>463</v>
      </c>
      <c r="C129" s="10">
        <v>43690</v>
      </c>
      <c r="D129" t="s">
        <v>102</v>
      </c>
      <c r="E129">
        <v>3.2728999999999999</v>
      </c>
      <c r="F129" t="s">
        <v>464</v>
      </c>
    </row>
    <row r="130" spans="1:6" hidden="1" x14ac:dyDescent="0.4">
      <c r="A130" t="s">
        <v>465</v>
      </c>
      <c r="B130" t="s">
        <v>466</v>
      </c>
      <c r="C130" s="10">
        <v>43700</v>
      </c>
      <c r="D130" t="s">
        <v>95</v>
      </c>
      <c r="E130">
        <v>6.0262000000000002</v>
      </c>
      <c r="F130" t="s">
        <v>467</v>
      </c>
    </row>
    <row r="131" spans="1:6" hidden="1" x14ac:dyDescent="0.4">
      <c r="A131" t="s">
        <v>468</v>
      </c>
      <c r="B131" t="s">
        <v>469</v>
      </c>
      <c r="C131" s="10">
        <v>43712</v>
      </c>
      <c r="D131" t="s">
        <v>95</v>
      </c>
      <c r="E131">
        <v>10.484400000000001</v>
      </c>
      <c r="F131" t="s">
        <v>470</v>
      </c>
    </row>
    <row r="132" spans="1:6" hidden="1" x14ac:dyDescent="0.4">
      <c r="A132" t="s">
        <v>471</v>
      </c>
      <c r="B132" t="s">
        <v>472</v>
      </c>
      <c r="C132" s="10">
        <v>43718</v>
      </c>
      <c r="D132" t="s">
        <v>102</v>
      </c>
      <c r="E132">
        <v>1.3687</v>
      </c>
      <c r="F132" t="s">
        <v>473</v>
      </c>
    </row>
    <row r="133" spans="1:6" hidden="1" x14ac:dyDescent="0.4">
      <c r="A133" t="s">
        <v>474</v>
      </c>
      <c r="B133" t="s">
        <v>475</v>
      </c>
      <c r="C133" s="10">
        <v>43719</v>
      </c>
      <c r="D133" t="s">
        <v>102</v>
      </c>
      <c r="E133">
        <v>2.9895999999999998</v>
      </c>
      <c r="F133" t="s">
        <v>476</v>
      </c>
    </row>
    <row r="134" spans="1:6" hidden="1" x14ac:dyDescent="0.4">
      <c r="A134" t="s">
        <v>477</v>
      </c>
      <c r="B134" t="s">
        <v>478</v>
      </c>
      <c r="C134" s="10">
        <v>43720</v>
      </c>
      <c r="D134" t="s">
        <v>102</v>
      </c>
      <c r="E134">
        <v>1.9084000000000001</v>
      </c>
      <c r="F134" t="s">
        <v>479</v>
      </c>
    </row>
    <row r="135" spans="1:6" hidden="1" x14ac:dyDescent="0.4">
      <c r="A135" t="s">
        <v>480</v>
      </c>
      <c r="B135" t="s">
        <v>481</v>
      </c>
      <c r="C135" s="10">
        <v>43724</v>
      </c>
      <c r="D135" t="s">
        <v>95</v>
      </c>
      <c r="E135">
        <v>4.8985000000000003</v>
      </c>
      <c r="F135" t="s">
        <v>482</v>
      </c>
    </row>
    <row r="136" spans="1:6" hidden="1" x14ac:dyDescent="0.4">
      <c r="A136" t="s">
        <v>483</v>
      </c>
      <c r="B136" t="s">
        <v>484</v>
      </c>
      <c r="C136" s="10">
        <v>43724</v>
      </c>
      <c r="D136" t="s">
        <v>102</v>
      </c>
      <c r="E136">
        <v>3.0185</v>
      </c>
      <c r="F136" t="s">
        <v>485</v>
      </c>
    </row>
    <row r="137" spans="1:6" hidden="1" x14ac:dyDescent="0.4">
      <c r="A137" t="s">
        <v>486</v>
      </c>
      <c r="B137" t="s">
        <v>487</v>
      </c>
      <c r="C137" s="10">
        <v>43734</v>
      </c>
      <c r="D137" t="s">
        <v>256</v>
      </c>
      <c r="E137">
        <v>0.63129999999999997</v>
      </c>
      <c r="F137" t="s">
        <v>488</v>
      </c>
    </row>
    <row r="138" spans="1:6" hidden="1" x14ac:dyDescent="0.4">
      <c r="A138" t="s">
        <v>489</v>
      </c>
      <c r="B138" t="s">
        <v>490</v>
      </c>
      <c r="C138" s="10">
        <v>43753</v>
      </c>
      <c r="D138" t="s">
        <v>95</v>
      </c>
      <c r="E138">
        <v>4.1577000000000002</v>
      </c>
      <c r="F138" t="s">
        <v>491</v>
      </c>
    </row>
    <row r="139" spans="1:6" hidden="1" x14ac:dyDescent="0.4">
      <c r="A139" t="s">
        <v>492</v>
      </c>
      <c r="B139" t="s">
        <v>493</v>
      </c>
      <c r="C139" s="10">
        <v>43759</v>
      </c>
      <c r="D139" t="s">
        <v>95</v>
      </c>
      <c r="E139">
        <v>6.8335999999999997</v>
      </c>
      <c r="F139" t="s">
        <v>494</v>
      </c>
    </row>
    <row r="140" spans="1:6" hidden="1" x14ac:dyDescent="0.4">
      <c r="A140" t="s">
        <v>495</v>
      </c>
      <c r="B140" t="s">
        <v>496</v>
      </c>
      <c r="C140" s="10">
        <v>43769</v>
      </c>
      <c r="D140" t="s">
        <v>256</v>
      </c>
      <c r="E140">
        <v>1.3378000000000001</v>
      </c>
      <c r="F140" t="s">
        <v>497</v>
      </c>
    </row>
    <row r="141" spans="1:6" hidden="1" x14ac:dyDescent="0.4">
      <c r="A141" t="s">
        <v>498</v>
      </c>
      <c r="B141" t="s">
        <v>499</v>
      </c>
      <c r="C141" s="10">
        <v>43769</v>
      </c>
      <c r="D141" t="s">
        <v>95</v>
      </c>
      <c r="E141">
        <v>7.2550999999999997</v>
      </c>
      <c r="F141" t="s">
        <v>500</v>
      </c>
    </row>
    <row r="142" spans="1:6" hidden="1" x14ac:dyDescent="0.4">
      <c r="A142" t="s">
        <v>501</v>
      </c>
      <c r="B142" t="s">
        <v>502</v>
      </c>
      <c r="C142" s="10">
        <v>43776</v>
      </c>
      <c r="D142" t="s">
        <v>95</v>
      </c>
      <c r="E142">
        <v>14.9975</v>
      </c>
      <c r="F142" t="s">
        <v>503</v>
      </c>
    </row>
    <row r="143" spans="1:6" hidden="1" x14ac:dyDescent="0.4">
      <c r="A143" t="s">
        <v>504</v>
      </c>
      <c r="B143" t="s">
        <v>505</v>
      </c>
      <c r="C143" s="10">
        <v>43777</v>
      </c>
      <c r="D143" t="s">
        <v>102</v>
      </c>
      <c r="E143">
        <v>2.1385999999999998</v>
      </c>
      <c r="F143" t="s">
        <v>506</v>
      </c>
    </row>
    <row r="144" spans="1:6" hidden="1" x14ac:dyDescent="0.4">
      <c r="A144" t="s">
        <v>507</v>
      </c>
      <c r="B144" t="s">
        <v>508</v>
      </c>
      <c r="C144" s="10">
        <v>43777</v>
      </c>
      <c r="D144" t="s">
        <v>95</v>
      </c>
      <c r="E144">
        <v>9.6039999999999992</v>
      </c>
      <c r="F144" t="s">
        <v>509</v>
      </c>
    </row>
    <row r="145" spans="1:6" x14ac:dyDescent="0.4">
      <c r="A145" t="s">
        <v>510</v>
      </c>
      <c r="B145" t="s">
        <v>511</v>
      </c>
      <c r="C145" s="10">
        <v>43784</v>
      </c>
      <c r="D145" t="s">
        <v>78</v>
      </c>
      <c r="E145">
        <v>499.99040000000002</v>
      </c>
      <c r="F145" t="s">
        <v>512</v>
      </c>
    </row>
    <row r="146" spans="1:6" hidden="1" x14ac:dyDescent="0.4">
      <c r="A146" t="s">
        <v>513</v>
      </c>
      <c r="B146" t="s">
        <v>514</v>
      </c>
      <c r="C146" s="10">
        <v>43790</v>
      </c>
      <c r="D146" t="s">
        <v>256</v>
      </c>
      <c r="E146">
        <v>2.2978999999999998</v>
      </c>
      <c r="F146" t="s">
        <v>515</v>
      </c>
    </row>
    <row r="147" spans="1:6" hidden="1" x14ac:dyDescent="0.4">
      <c r="A147" t="s">
        <v>516</v>
      </c>
      <c r="B147" t="s">
        <v>517</v>
      </c>
      <c r="C147" s="10">
        <v>43790</v>
      </c>
      <c r="D147" t="s">
        <v>85</v>
      </c>
      <c r="E147">
        <v>5.7812000000000001</v>
      </c>
      <c r="F147" t="s">
        <v>518</v>
      </c>
    </row>
    <row r="148" spans="1:6" hidden="1" x14ac:dyDescent="0.4">
      <c r="A148" t="s">
        <v>519</v>
      </c>
      <c r="B148" t="s">
        <v>520</v>
      </c>
      <c r="C148" s="10">
        <v>43790</v>
      </c>
      <c r="D148" t="s">
        <v>256</v>
      </c>
      <c r="E148">
        <v>1.5443</v>
      </c>
      <c r="F148" t="s">
        <v>521</v>
      </c>
    </row>
    <row r="149" spans="1:6" hidden="1" x14ac:dyDescent="0.4">
      <c r="A149" t="s">
        <v>522</v>
      </c>
      <c r="B149" t="s">
        <v>523</v>
      </c>
      <c r="C149" s="10">
        <v>43791</v>
      </c>
      <c r="D149" t="s">
        <v>95</v>
      </c>
      <c r="E149">
        <v>0.26329999999999998</v>
      </c>
      <c r="F149" t="s">
        <v>524</v>
      </c>
    </row>
    <row r="150" spans="1:6" hidden="1" x14ac:dyDescent="0.4">
      <c r="A150" t="s">
        <v>525</v>
      </c>
      <c r="B150" t="s">
        <v>526</v>
      </c>
      <c r="C150" s="10">
        <v>43791</v>
      </c>
      <c r="D150" t="s">
        <v>102</v>
      </c>
      <c r="E150">
        <v>1.3056000000000001</v>
      </c>
      <c r="F150" t="s">
        <v>527</v>
      </c>
    </row>
    <row r="151" spans="1:6" hidden="1" x14ac:dyDescent="0.4">
      <c r="A151" t="s">
        <v>528</v>
      </c>
      <c r="B151" t="s">
        <v>529</v>
      </c>
      <c r="C151" s="10">
        <v>43794</v>
      </c>
      <c r="D151" t="s">
        <v>102</v>
      </c>
      <c r="E151">
        <v>4.3464</v>
      </c>
      <c r="F151" t="s">
        <v>530</v>
      </c>
    </row>
    <row r="152" spans="1:6" hidden="1" x14ac:dyDescent="0.4">
      <c r="A152" t="s">
        <v>531</v>
      </c>
      <c r="B152" t="s">
        <v>532</v>
      </c>
      <c r="C152" s="10">
        <v>43797</v>
      </c>
      <c r="D152" t="s">
        <v>95</v>
      </c>
      <c r="E152">
        <v>7.0632000000000001</v>
      </c>
      <c r="F152" t="s">
        <v>533</v>
      </c>
    </row>
    <row r="153" spans="1:6" hidden="1" x14ac:dyDescent="0.4">
      <c r="A153" t="s">
        <v>534</v>
      </c>
      <c r="B153" t="s">
        <v>535</v>
      </c>
      <c r="C153" s="10">
        <v>43797</v>
      </c>
      <c r="D153" t="s">
        <v>256</v>
      </c>
      <c r="E153">
        <v>1.1263000000000001</v>
      </c>
      <c r="F153" t="s">
        <v>536</v>
      </c>
    </row>
    <row r="154" spans="1:6" x14ac:dyDescent="0.4">
      <c r="A154" t="s">
        <v>537</v>
      </c>
      <c r="B154" t="s">
        <v>538</v>
      </c>
      <c r="C154" s="10">
        <v>43801</v>
      </c>
      <c r="D154" t="s">
        <v>78</v>
      </c>
      <c r="E154">
        <v>39.9985</v>
      </c>
      <c r="F154" t="s">
        <v>539</v>
      </c>
    </row>
    <row r="155" spans="1:6" hidden="1" x14ac:dyDescent="0.4">
      <c r="A155" t="s">
        <v>540</v>
      </c>
      <c r="B155" t="s">
        <v>541</v>
      </c>
      <c r="C155" s="10">
        <v>43808</v>
      </c>
      <c r="D155" t="s">
        <v>85</v>
      </c>
      <c r="E155">
        <v>7.9988999999999999</v>
      </c>
      <c r="F155" t="s">
        <v>542</v>
      </c>
    </row>
    <row r="156" spans="1:6" hidden="1" x14ac:dyDescent="0.4">
      <c r="A156" t="s">
        <v>543</v>
      </c>
      <c r="B156" t="s">
        <v>544</v>
      </c>
      <c r="C156" s="10">
        <v>43810</v>
      </c>
      <c r="D156" t="s">
        <v>95</v>
      </c>
      <c r="E156">
        <v>8.7987000000000002</v>
      </c>
      <c r="F156" t="s">
        <v>545</v>
      </c>
    </row>
    <row r="157" spans="1:6" hidden="1" x14ac:dyDescent="0.4">
      <c r="A157" t="s">
        <v>546</v>
      </c>
      <c r="B157" t="s">
        <v>547</v>
      </c>
      <c r="C157" s="10">
        <v>43811</v>
      </c>
      <c r="D157" t="s">
        <v>102</v>
      </c>
      <c r="E157">
        <v>4.6010999999999997</v>
      </c>
      <c r="F157" t="s">
        <v>548</v>
      </c>
    </row>
    <row r="158" spans="1:6" hidden="1" x14ac:dyDescent="0.4">
      <c r="A158" t="s">
        <v>549</v>
      </c>
      <c r="B158" t="s">
        <v>550</v>
      </c>
      <c r="C158" s="10">
        <v>43815</v>
      </c>
      <c r="D158" t="s">
        <v>95</v>
      </c>
      <c r="E158">
        <v>31.499600000000001</v>
      </c>
      <c r="F158" t="s">
        <v>551</v>
      </c>
    </row>
    <row r="159" spans="1:6" x14ac:dyDescent="0.4">
      <c r="A159" t="s">
        <v>552</v>
      </c>
      <c r="B159" t="s">
        <v>553</v>
      </c>
      <c r="C159" s="10">
        <v>43824</v>
      </c>
      <c r="D159" t="s">
        <v>78</v>
      </c>
      <c r="E159">
        <v>30.875800000000002</v>
      </c>
      <c r="F159" t="s">
        <v>554</v>
      </c>
    </row>
    <row r="160" spans="1:6" hidden="1" x14ac:dyDescent="0.4">
      <c r="A160" t="s">
        <v>555</v>
      </c>
      <c r="B160" t="s">
        <v>556</v>
      </c>
      <c r="C160" s="10">
        <v>43830</v>
      </c>
      <c r="D160" t="s">
        <v>95</v>
      </c>
      <c r="E160">
        <v>8.7690999999999999</v>
      </c>
      <c r="F160" t="s">
        <v>557</v>
      </c>
    </row>
    <row r="161" spans="1:6" hidden="1" x14ac:dyDescent="0.4">
      <c r="A161" t="s">
        <v>558</v>
      </c>
      <c r="B161" t="s">
        <v>559</v>
      </c>
      <c r="C161" s="10">
        <v>43833</v>
      </c>
      <c r="D161" t="s">
        <v>85</v>
      </c>
      <c r="E161">
        <v>18.596299999999999</v>
      </c>
      <c r="F161" t="s">
        <v>296</v>
      </c>
    </row>
    <row r="162" spans="1:6" hidden="1" x14ac:dyDescent="0.4">
      <c r="A162" t="s">
        <v>560</v>
      </c>
      <c r="B162" t="s">
        <v>561</v>
      </c>
      <c r="C162" s="10">
        <v>43836</v>
      </c>
      <c r="D162" t="s">
        <v>256</v>
      </c>
      <c r="E162">
        <v>3.5226000000000002</v>
      </c>
      <c r="F162" t="s">
        <v>562</v>
      </c>
    </row>
    <row r="163" spans="1:6" hidden="1" x14ac:dyDescent="0.4">
      <c r="A163" t="s">
        <v>563</v>
      </c>
      <c r="B163" t="s">
        <v>564</v>
      </c>
      <c r="C163" s="10">
        <v>43837</v>
      </c>
      <c r="D163" t="s">
        <v>95</v>
      </c>
      <c r="E163">
        <v>16.981100000000001</v>
      </c>
      <c r="F163" t="s">
        <v>565</v>
      </c>
    </row>
    <row r="164" spans="1:6" hidden="1" x14ac:dyDescent="0.4">
      <c r="A164" t="s">
        <v>566</v>
      </c>
      <c r="B164" t="s">
        <v>567</v>
      </c>
      <c r="C164" s="10">
        <v>43837</v>
      </c>
      <c r="D164" t="s">
        <v>102</v>
      </c>
      <c r="E164">
        <v>2.7812999999999999</v>
      </c>
      <c r="F164" t="s">
        <v>568</v>
      </c>
    </row>
    <row r="165" spans="1:6" hidden="1" x14ac:dyDescent="0.4">
      <c r="A165" t="s">
        <v>569</v>
      </c>
      <c r="B165" t="s">
        <v>570</v>
      </c>
      <c r="C165" s="10">
        <v>43838</v>
      </c>
      <c r="D165" t="s">
        <v>95</v>
      </c>
      <c r="E165">
        <v>24.258500000000002</v>
      </c>
      <c r="F165" t="s">
        <v>571</v>
      </c>
    </row>
    <row r="166" spans="1:6" hidden="1" x14ac:dyDescent="0.4">
      <c r="A166" t="s">
        <v>572</v>
      </c>
      <c r="B166" t="s">
        <v>573</v>
      </c>
      <c r="C166" s="10">
        <v>43839</v>
      </c>
      <c r="D166" t="s">
        <v>256</v>
      </c>
      <c r="E166">
        <v>2.9643999999999999</v>
      </c>
      <c r="F166" t="s">
        <v>574</v>
      </c>
    </row>
    <row r="167" spans="1:6" hidden="1" x14ac:dyDescent="0.4">
      <c r="A167" t="s">
        <v>575</v>
      </c>
      <c r="B167" t="s">
        <v>576</v>
      </c>
      <c r="C167" s="10">
        <v>43840</v>
      </c>
      <c r="D167" t="s">
        <v>102</v>
      </c>
      <c r="E167">
        <v>5.9987000000000004</v>
      </c>
      <c r="F167" t="s">
        <v>577</v>
      </c>
    </row>
    <row r="168" spans="1:6" hidden="1" x14ac:dyDescent="0.4">
      <c r="A168" t="s">
        <v>578</v>
      </c>
      <c r="B168" t="s">
        <v>579</v>
      </c>
      <c r="C168" s="10">
        <v>43840</v>
      </c>
      <c r="D168" t="s">
        <v>102</v>
      </c>
      <c r="E168">
        <v>5.1189</v>
      </c>
      <c r="F168" t="s">
        <v>580</v>
      </c>
    </row>
    <row r="169" spans="1:6" hidden="1" x14ac:dyDescent="0.4">
      <c r="A169" t="s">
        <v>581</v>
      </c>
      <c r="B169" t="s">
        <v>582</v>
      </c>
      <c r="C169" s="10">
        <v>43840</v>
      </c>
      <c r="D169" t="s">
        <v>95</v>
      </c>
      <c r="E169">
        <v>9.9952000000000005</v>
      </c>
      <c r="F169" t="s">
        <v>583</v>
      </c>
    </row>
    <row r="170" spans="1:6" hidden="1" x14ac:dyDescent="0.4">
      <c r="A170" t="s">
        <v>584</v>
      </c>
      <c r="B170" t="s">
        <v>585</v>
      </c>
      <c r="C170" s="10">
        <v>43840</v>
      </c>
      <c r="D170" t="s">
        <v>95</v>
      </c>
      <c r="E170">
        <v>0</v>
      </c>
      <c r="F170" t="s">
        <v>586</v>
      </c>
    </row>
    <row r="171" spans="1:6" x14ac:dyDescent="0.4">
      <c r="A171" t="s">
        <v>587</v>
      </c>
      <c r="B171" t="s">
        <v>588</v>
      </c>
      <c r="C171" s="10">
        <v>43843</v>
      </c>
      <c r="D171" t="s">
        <v>78</v>
      </c>
      <c r="E171">
        <v>27.5687</v>
      </c>
      <c r="F171" t="s">
        <v>589</v>
      </c>
    </row>
    <row r="172" spans="1:6" hidden="1" x14ac:dyDescent="0.4">
      <c r="A172" t="s">
        <v>590</v>
      </c>
      <c r="B172" t="s">
        <v>591</v>
      </c>
      <c r="C172" s="10">
        <v>43844</v>
      </c>
      <c r="D172" t="s">
        <v>102</v>
      </c>
      <c r="E172">
        <v>2.2118000000000002</v>
      </c>
      <c r="F172" t="s">
        <v>592</v>
      </c>
    </row>
    <row r="173" spans="1:6" hidden="1" x14ac:dyDescent="0.4">
      <c r="A173" t="s">
        <v>593</v>
      </c>
      <c r="B173" t="s">
        <v>594</v>
      </c>
      <c r="C173" s="10">
        <v>43846</v>
      </c>
      <c r="D173" t="s">
        <v>85</v>
      </c>
      <c r="E173">
        <v>16.596699999999998</v>
      </c>
      <c r="F173" t="s">
        <v>595</v>
      </c>
    </row>
    <row r="174" spans="1:6" hidden="1" x14ac:dyDescent="0.4">
      <c r="A174" t="s">
        <v>596</v>
      </c>
      <c r="B174" t="s">
        <v>597</v>
      </c>
      <c r="C174" s="10">
        <v>43846</v>
      </c>
      <c r="D174" t="s">
        <v>95</v>
      </c>
      <c r="E174">
        <v>6.4992000000000001</v>
      </c>
      <c r="F174" t="s">
        <v>598</v>
      </c>
    </row>
    <row r="175" spans="1:6" hidden="1" x14ac:dyDescent="0.4">
      <c r="A175" t="s">
        <v>599</v>
      </c>
      <c r="B175" t="s">
        <v>600</v>
      </c>
      <c r="C175" s="10">
        <v>43847</v>
      </c>
      <c r="D175" t="s">
        <v>256</v>
      </c>
      <c r="E175">
        <v>1.7650999999999999</v>
      </c>
      <c r="F175" t="s">
        <v>601</v>
      </c>
    </row>
    <row r="176" spans="1:6" hidden="1" x14ac:dyDescent="0.4">
      <c r="A176" t="s">
        <v>602</v>
      </c>
      <c r="B176" t="s">
        <v>603</v>
      </c>
      <c r="C176" s="10">
        <v>43850</v>
      </c>
      <c r="D176" t="s">
        <v>95</v>
      </c>
      <c r="E176">
        <v>2.9517000000000002</v>
      </c>
      <c r="F176" t="s">
        <v>604</v>
      </c>
    </row>
    <row r="177" spans="1:6" hidden="1" x14ac:dyDescent="0.4">
      <c r="A177" t="s">
        <v>605</v>
      </c>
      <c r="B177" t="s">
        <v>606</v>
      </c>
      <c r="C177" s="10">
        <v>43851</v>
      </c>
      <c r="D177" t="s">
        <v>102</v>
      </c>
      <c r="E177">
        <v>5.1980000000000004</v>
      </c>
      <c r="F177" t="s">
        <v>607</v>
      </c>
    </row>
    <row r="178" spans="1:6" hidden="1" x14ac:dyDescent="0.4">
      <c r="A178" t="s">
        <v>608</v>
      </c>
      <c r="B178" t="s">
        <v>609</v>
      </c>
      <c r="C178" s="10">
        <v>43852</v>
      </c>
      <c r="D178" t="s">
        <v>256</v>
      </c>
      <c r="E178">
        <v>0</v>
      </c>
      <c r="F178" t="s">
        <v>610</v>
      </c>
    </row>
    <row r="179" spans="1:6" hidden="1" x14ac:dyDescent="0.4">
      <c r="A179" t="s">
        <v>611</v>
      </c>
      <c r="B179" t="s">
        <v>612</v>
      </c>
      <c r="C179" s="10">
        <v>43852</v>
      </c>
      <c r="D179" t="s">
        <v>256</v>
      </c>
      <c r="E179">
        <v>1.5011000000000001</v>
      </c>
      <c r="F179" t="s">
        <v>613</v>
      </c>
    </row>
    <row r="180" spans="1:6" hidden="1" x14ac:dyDescent="0.4">
      <c r="A180" t="s">
        <v>614</v>
      </c>
      <c r="B180" t="s">
        <v>615</v>
      </c>
      <c r="C180" s="10">
        <v>43852</v>
      </c>
      <c r="D180" t="s">
        <v>95</v>
      </c>
      <c r="E180">
        <v>2.5222000000000002</v>
      </c>
      <c r="F180" t="s">
        <v>616</v>
      </c>
    </row>
    <row r="181" spans="1:6" hidden="1" x14ac:dyDescent="0.4">
      <c r="A181" t="s">
        <v>617</v>
      </c>
      <c r="B181" t="s">
        <v>618</v>
      </c>
      <c r="C181" s="10">
        <v>43853</v>
      </c>
      <c r="D181" t="s">
        <v>256</v>
      </c>
      <c r="E181">
        <v>2.2191999999999998</v>
      </c>
      <c r="F181" t="s">
        <v>619</v>
      </c>
    </row>
    <row r="182" spans="1:6" hidden="1" x14ac:dyDescent="0.4">
      <c r="A182" t="s">
        <v>620</v>
      </c>
      <c r="B182" t="s">
        <v>621</v>
      </c>
      <c r="C182" s="10">
        <v>43853</v>
      </c>
      <c r="D182" t="s">
        <v>95</v>
      </c>
      <c r="E182">
        <v>4.6684000000000001</v>
      </c>
      <c r="F182" t="s">
        <v>622</v>
      </c>
    </row>
    <row r="183" spans="1:6" hidden="1" x14ac:dyDescent="0.4">
      <c r="A183" t="s">
        <v>623</v>
      </c>
      <c r="B183" t="s">
        <v>624</v>
      </c>
      <c r="C183" s="10">
        <v>43865</v>
      </c>
      <c r="D183" t="s">
        <v>95</v>
      </c>
      <c r="E183">
        <v>8.6942000000000004</v>
      </c>
      <c r="F183" t="s">
        <v>625</v>
      </c>
    </row>
    <row r="184" spans="1:6" x14ac:dyDescent="0.4">
      <c r="A184" t="s">
        <v>626</v>
      </c>
      <c r="B184" t="s">
        <v>627</v>
      </c>
      <c r="C184" s="10">
        <v>43865</v>
      </c>
      <c r="D184" t="s">
        <v>78</v>
      </c>
      <c r="E184">
        <v>19.351500000000001</v>
      </c>
      <c r="F184" t="s">
        <v>628</v>
      </c>
    </row>
    <row r="185" spans="1:6" hidden="1" x14ac:dyDescent="0.4">
      <c r="A185" t="s">
        <v>629</v>
      </c>
      <c r="B185" t="s">
        <v>630</v>
      </c>
      <c r="C185" s="10">
        <v>43871</v>
      </c>
      <c r="D185" t="s">
        <v>256</v>
      </c>
      <c r="E185">
        <v>1.9542999999999999</v>
      </c>
      <c r="F185" t="s">
        <v>631</v>
      </c>
    </row>
    <row r="186" spans="1:6" hidden="1" x14ac:dyDescent="0.4">
      <c r="A186" t="s">
        <v>632</v>
      </c>
      <c r="B186" t="s">
        <v>633</v>
      </c>
      <c r="C186" s="10">
        <v>43875</v>
      </c>
      <c r="D186" t="s">
        <v>256</v>
      </c>
      <c r="E186">
        <v>1.6662999999999999</v>
      </c>
      <c r="F186" t="s">
        <v>634</v>
      </c>
    </row>
    <row r="187" spans="1:6" hidden="1" x14ac:dyDescent="0.4">
      <c r="A187" t="s">
        <v>635</v>
      </c>
      <c r="B187" t="s">
        <v>636</v>
      </c>
      <c r="C187" s="10">
        <v>43880</v>
      </c>
      <c r="D187" t="s">
        <v>256</v>
      </c>
      <c r="E187">
        <v>2.7970999999999999</v>
      </c>
      <c r="F187" t="s">
        <v>637</v>
      </c>
    </row>
    <row r="188" spans="1:6" hidden="1" x14ac:dyDescent="0.4">
      <c r="A188" t="s">
        <v>638</v>
      </c>
      <c r="B188" t="s">
        <v>639</v>
      </c>
      <c r="C188" s="10">
        <v>43885</v>
      </c>
      <c r="D188" t="s">
        <v>95</v>
      </c>
      <c r="E188">
        <v>8.0188000000000006</v>
      </c>
      <c r="F188" t="s">
        <v>640</v>
      </c>
    </row>
    <row r="189" spans="1:6" hidden="1" x14ac:dyDescent="0.4">
      <c r="A189" t="s">
        <v>641</v>
      </c>
      <c r="B189" t="s">
        <v>642</v>
      </c>
      <c r="C189" s="10">
        <v>43889</v>
      </c>
      <c r="D189" t="s">
        <v>95</v>
      </c>
      <c r="E189">
        <v>15.996700000000001</v>
      </c>
      <c r="F189" t="s">
        <v>643</v>
      </c>
    </row>
    <row r="190" spans="1:6" hidden="1" x14ac:dyDescent="0.4">
      <c r="A190" t="s">
        <v>644</v>
      </c>
      <c r="B190" t="s">
        <v>645</v>
      </c>
      <c r="C190" s="10">
        <v>43906</v>
      </c>
      <c r="D190" t="s">
        <v>102</v>
      </c>
      <c r="E190">
        <v>2.996</v>
      </c>
      <c r="F190" t="s">
        <v>646</v>
      </c>
    </row>
    <row r="191" spans="1:6" hidden="1" x14ac:dyDescent="0.4">
      <c r="A191" t="s">
        <v>647</v>
      </c>
      <c r="B191" t="s">
        <v>648</v>
      </c>
      <c r="C191" s="10">
        <v>43906</v>
      </c>
      <c r="D191" t="s">
        <v>102</v>
      </c>
      <c r="E191">
        <v>3.1707000000000001</v>
      </c>
      <c r="F191" t="s">
        <v>649</v>
      </c>
    </row>
    <row r="192" spans="1:6" hidden="1" x14ac:dyDescent="0.4">
      <c r="A192" t="s">
        <v>650</v>
      </c>
      <c r="B192" t="s">
        <v>651</v>
      </c>
      <c r="C192" s="10">
        <v>43906</v>
      </c>
      <c r="D192" t="s">
        <v>85</v>
      </c>
      <c r="E192">
        <v>10.798</v>
      </c>
      <c r="F192" t="s">
        <v>652</v>
      </c>
    </row>
    <row r="193" spans="1:6" hidden="1" x14ac:dyDescent="0.4">
      <c r="A193" t="s">
        <v>653</v>
      </c>
      <c r="B193" t="s">
        <v>654</v>
      </c>
      <c r="C193" s="10">
        <v>43908</v>
      </c>
      <c r="D193" t="s">
        <v>95</v>
      </c>
      <c r="E193">
        <v>6.5670999999999999</v>
      </c>
      <c r="F193" t="s">
        <v>655</v>
      </c>
    </row>
    <row r="194" spans="1:6" hidden="1" x14ac:dyDescent="0.4">
      <c r="A194" t="s">
        <v>656</v>
      </c>
      <c r="B194" t="s">
        <v>657</v>
      </c>
      <c r="C194" s="10">
        <v>43910</v>
      </c>
      <c r="D194" t="s">
        <v>85</v>
      </c>
      <c r="E194">
        <v>22.998200000000001</v>
      </c>
      <c r="F194" t="s">
        <v>299</v>
      </c>
    </row>
    <row r="195" spans="1:6" hidden="1" x14ac:dyDescent="0.4">
      <c r="A195" t="s">
        <v>658</v>
      </c>
      <c r="B195" t="s">
        <v>659</v>
      </c>
      <c r="C195" s="10">
        <v>43921</v>
      </c>
      <c r="D195" t="s">
        <v>95</v>
      </c>
      <c r="E195">
        <v>23.860800000000001</v>
      </c>
      <c r="F195" t="s">
        <v>660</v>
      </c>
    </row>
    <row r="196" spans="1:6" hidden="1" x14ac:dyDescent="0.4">
      <c r="A196" t="s">
        <v>661</v>
      </c>
      <c r="B196" t="s">
        <v>662</v>
      </c>
      <c r="C196" s="10">
        <v>43921</v>
      </c>
      <c r="D196" t="s">
        <v>256</v>
      </c>
      <c r="E196">
        <v>1.6148</v>
      </c>
      <c r="F196" t="s">
        <v>663</v>
      </c>
    </row>
    <row r="197" spans="1:6" hidden="1" x14ac:dyDescent="0.4">
      <c r="A197" t="s">
        <v>664</v>
      </c>
      <c r="B197" t="s">
        <v>665</v>
      </c>
      <c r="C197" s="10">
        <v>43921</v>
      </c>
      <c r="D197" t="s">
        <v>256</v>
      </c>
      <c r="E197">
        <v>1.7497</v>
      </c>
      <c r="F197" t="s">
        <v>666</v>
      </c>
    </row>
    <row r="198" spans="1:6" hidden="1" x14ac:dyDescent="0.4">
      <c r="A198" t="s">
        <v>667</v>
      </c>
      <c r="B198" t="s">
        <v>668</v>
      </c>
      <c r="C198" s="10">
        <v>43921</v>
      </c>
      <c r="D198" t="s">
        <v>95</v>
      </c>
      <c r="E198">
        <v>15.638500000000001</v>
      </c>
      <c r="F198" t="s">
        <v>669</v>
      </c>
    </row>
    <row r="199" spans="1:6" hidden="1" x14ac:dyDescent="0.4">
      <c r="A199" t="s">
        <v>670</v>
      </c>
      <c r="B199" t="s">
        <v>671</v>
      </c>
      <c r="C199" s="10">
        <v>43922</v>
      </c>
      <c r="D199" t="s">
        <v>102</v>
      </c>
      <c r="E199">
        <v>6.968</v>
      </c>
      <c r="F199" t="s">
        <v>672</v>
      </c>
    </row>
    <row r="200" spans="1:6" hidden="1" x14ac:dyDescent="0.4">
      <c r="A200" t="s">
        <v>673</v>
      </c>
      <c r="B200" t="s">
        <v>674</v>
      </c>
      <c r="C200" s="10">
        <v>43923</v>
      </c>
      <c r="D200" t="s">
        <v>102</v>
      </c>
      <c r="E200">
        <v>3.3</v>
      </c>
      <c r="F200" t="s">
        <v>675</v>
      </c>
    </row>
    <row r="201" spans="1:6" hidden="1" x14ac:dyDescent="0.4">
      <c r="A201" t="s">
        <v>676</v>
      </c>
      <c r="B201" t="s">
        <v>677</v>
      </c>
      <c r="C201" s="10">
        <v>43924</v>
      </c>
      <c r="D201" t="s">
        <v>256</v>
      </c>
      <c r="E201">
        <v>2.0998000000000001</v>
      </c>
      <c r="F201" t="s">
        <v>678</v>
      </c>
    </row>
    <row r="202" spans="1:6" hidden="1" x14ac:dyDescent="0.4">
      <c r="A202" t="s">
        <v>679</v>
      </c>
      <c r="B202" t="s">
        <v>680</v>
      </c>
      <c r="C202" s="10">
        <v>43929</v>
      </c>
      <c r="D202" t="s">
        <v>102</v>
      </c>
      <c r="E202">
        <v>5.16</v>
      </c>
      <c r="F202" t="s">
        <v>681</v>
      </c>
    </row>
    <row r="203" spans="1:6" hidden="1" x14ac:dyDescent="0.4">
      <c r="A203" t="s">
        <v>682</v>
      </c>
      <c r="B203" t="s">
        <v>683</v>
      </c>
      <c r="C203" s="10">
        <v>43929</v>
      </c>
      <c r="D203" t="s">
        <v>256</v>
      </c>
      <c r="E203">
        <v>2.8</v>
      </c>
      <c r="F203" t="s">
        <v>684</v>
      </c>
    </row>
    <row r="204" spans="1:6" hidden="1" x14ac:dyDescent="0.4">
      <c r="A204" t="s">
        <v>685</v>
      </c>
      <c r="B204" t="s">
        <v>686</v>
      </c>
      <c r="C204" s="10">
        <v>43930</v>
      </c>
      <c r="D204" t="s">
        <v>85</v>
      </c>
      <c r="E204">
        <v>28</v>
      </c>
      <c r="F204" t="s">
        <v>687</v>
      </c>
    </row>
    <row r="205" spans="1:6" hidden="1" x14ac:dyDescent="0.4">
      <c r="A205" t="s">
        <v>688</v>
      </c>
      <c r="B205" t="s">
        <v>689</v>
      </c>
      <c r="C205" s="10">
        <v>43930</v>
      </c>
      <c r="D205" t="s">
        <v>256</v>
      </c>
      <c r="E205">
        <v>2.0499999999999998</v>
      </c>
      <c r="F205" t="s">
        <v>690</v>
      </c>
    </row>
    <row r="206" spans="1:6" hidden="1" x14ac:dyDescent="0.4">
      <c r="A206" t="s">
        <v>691</v>
      </c>
      <c r="B206" t="s">
        <v>692</v>
      </c>
      <c r="C206" s="10">
        <v>43930</v>
      </c>
      <c r="D206" t="s">
        <v>95</v>
      </c>
      <c r="E206">
        <v>8</v>
      </c>
      <c r="F206" t="s">
        <v>693</v>
      </c>
    </row>
    <row r="207" spans="1:6" hidden="1" x14ac:dyDescent="0.4">
      <c r="A207" t="s">
        <v>694</v>
      </c>
      <c r="B207" t="s">
        <v>695</v>
      </c>
      <c r="C207" s="10">
        <v>43931</v>
      </c>
      <c r="D207" t="s">
        <v>95</v>
      </c>
      <c r="E207">
        <v>7</v>
      </c>
      <c r="F207" t="s">
        <v>696</v>
      </c>
    </row>
    <row r="208" spans="1:6" hidden="1" x14ac:dyDescent="0.4">
      <c r="A208" t="s">
        <v>697</v>
      </c>
      <c r="B208" t="s">
        <v>698</v>
      </c>
      <c r="C208" s="10">
        <v>43934</v>
      </c>
      <c r="D208" t="s">
        <v>102</v>
      </c>
      <c r="E208">
        <v>5.85</v>
      </c>
      <c r="F208" t="s">
        <v>699</v>
      </c>
    </row>
    <row r="209" spans="1:6" hidden="1" x14ac:dyDescent="0.4">
      <c r="A209" t="s">
        <v>700</v>
      </c>
      <c r="B209" t="s">
        <v>701</v>
      </c>
      <c r="C209" s="10">
        <v>43934</v>
      </c>
      <c r="D209" t="s">
        <v>256</v>
      </c>
      <c r="E209">
        <v>2.8849999999999998</v>
      </c>
      <c r="F209" t="s">
        <v>702</v>
      </c>
    </row>
    <row r="210" spans="1:6" hidden="1" x14ac:dyDescent="0.4">
      <c r="A210" t="s">
        <v>703</v>
      </c>
      <c r="B210" t="s">
        <v>704</v>
      </c>
      <c r="C210" s="10">
        <v>43934</v>
      </c>
      <c r="D210" t="s">
        <v>95</v>
      </c>
      <c r="E210">
        <v>3</v>
      </c>
      <c r="F210" t="s">
        <v>705</v>
      </c>
    </row>
    <row r="211" spans="1:6" hidden="1" x14ac:dyDescent="0.4">
      <c r="A211" t="s">
        <v>706</v>
      </c>
      <c r="B211" t="s">
        <v>707</v>
      </c>
      <c r="C211" s="10">
        <v>43936</v>
      </c>
      <c r="D211" t="s">
        <v>85</v>
      </c>
      <c r="E211">
        <v>20</v>
      </c>
      <c r="F211" t="s">
        <v>708</v>
      </c>
    </row>
    <row r="212" spans="1:6" hidden="1" x14ac:dyDescent="0.4">
      <c r="A212" t="s">
        <v>709</v>
      </c>
      <c r="B212" t="s">
        <v>710</v>
      </c>
      <c r="C212" s="10">
        <v>43937</v>
      </c>
      <c r="D212" t="s">
        <v>85</v>
      </c>
      <c r="E212">
        <v>28.3</v>
      </c>
      <c r="F212" t="s">
        <v>711</v>
      </c>
    </row>
    <row r="213" spans="1:6" hidden="1" x14ac:dyDescent="0.4">
      <c r="A213" t="s">
        <v>712</v>
      </c>
      <c r="B213" t="s">
        <v>713</v>
      </c>
      <c r="C213" s="10">
        <v>43938</v>
      </c>
      <c r="D213" t="s">
        <v>102</v>
      </c>
      <c r="E213">
        <v>3.99</v>
      </c>
      <c r="F213" t="s">
        <v>714</v>
      </c>
    </row>
    <row r="214" spans="1:6" hidden="1" x14ac:dyDescent="0.4">
      <c r="A214" t="s">
        <v>715</v>
      </c>
      <c r="B214" t="s">
        <v>716</v>
      </c>
      <c r="C214" s="10">
        <v>43938</v>
      </c>
      <c r="D214" t="s">
        <v>256</v>
      </c>
      <c r="E214">
        <v>2.54</v>
      </c>
      <c r="F214" t="s">
        <v>717</v>
      </c>
    </row>
    <row r="215" spans="1:6" hidden="1" x14ac:dyDescent="0.4">
      <c r="A215" t="s">
        <v>718</v>
      </c>
      <c r="B215" t="s">
        <v>719</v>
      </c>
      <c r="C215" s="10">
        <v>43942</v>
      </c>
      <c r="D215" t="s">
        <v>95</v>
      </c>
      <c r="E215">
        <v>18</v>
      </c>
      <c r="F215" t="s">
        <v>720</v>
      </c>
    </row>
    <row r="216" spans="1:6" hidden="1" x14ac:dyDescent="0.4">
      <c r="A216" t="s">
        <v>721</v>
      </c>
      <c r="B216" t="s">
        <v>722</v>
      </c>
      <c r="C216" s="10">
        <v>43942</v>
      </c>
      <c r="D216" t="s">
        <v>256</v>
      </c>
      <c r="E216">
        <v>1.4428000000000001</v>
      </c>
      <c r="F216" t="s">
        <v>723</v>
      </c>
    </row>
    <row r="217" spans="1:6" hidden="1" x14ac:dyDescent="0.4">
      <c r="A217" t="s">
        <v>724</v>
      </c>
      <c r="B217" t="s">
        <v>725</v>
      </c>
      <c r="C217" s="10">
        <v>43948</v>
      </c>
      <c r="D217" t="s">
        <v>256</v>
      </c>
      <c r="E217">
        <v>2.0880000000000001</v>
      </c>
      <c r="F217" t="s">
        <v>726</v>
      </c>
    </row>
    <row r="218" spans="1:6" hidden="1" x14ac:dyDescent="0.4">
      <c r="A218" t="s">
        <v>727</v>
      </c>
      <c r="B218" t="s">
        <v>728</v>
      </c>
      <c r="C218" s="10">
        <v>43949</v>
      </c>
      <c r="D218" t="s">
        <v>85</v>
      </c>
      <c r="E218">
        <v>14</v>
      </c>
      <c r="F218" t="s">
        <v>729</v>
      </c>
    </row>
    <row r="219" spans="1:6" hidden="1" x14ac:dyDescent="0.4">
      <c r="A219" t="s">
        <v>730</v>
      </c>
      <c r="B219" t="s">
        <v>731</v>
      </c>
      <c r="C219" s="10">
        <v>43951</v>
      </c>
      <c r="D219" t="s">
        <v>95</v>
      </c>
      <c r="E219">
        <v>24</v>
      </c>
      <c r="F219" t="s">
        <v>732</v>
      </c>
    </row>
    <row r="220" spans="1:6" hidden="1" x14ac:dyDescent="0.4">
      <c r="A220" t="s">
        <v>733</v>
      </c>
      <c r="B220" t="s">
        <v>734</v>
      </c>
      <c r="C220" s="10">
        <v>43951</v>
      </c>
      <c r="D220" t="s">
        <v>95</v>
      </c>
      <c r="E220">
        <v>4.28</v>
      </c>
      <c r="F220" t="s">
        <v>735</v>
      </c>
    </row>
    <row r="221" spans="1:6" hidden="1" x14ac:dyDescent="0.4">
      <c r="A221" t="s">
        <v>736</v>
      </c>
      <c r="B221" t="s">
        <v>737</v>
      </c>
      <c r="C221" s="10">
        <v>43958</v>
      </c>
      <c r="D221" t="s">
        <v>85</v>
      </c>
      <c r="E221">
        <v>9.9231999999999996</v>
      </c>
      <c r="F221" t="s">
        <v>738</v>
      </c>
    </row>
    <row r="222" spans="1:6" hidden="1" x14ac:dyDescent="0.4">
      <c r="A222" t="s">
        <v>739</v>
      </c>
      <c r="B222" t="s">
        <v>740</v>
      </c>
      <c r="C222" s="10">
        <v>43958</v>
      </c>
      <c r="D222" t="s">
        <v>102</v>
      </c>
      <c r="E222">
        <v>5.2</v>
      </c>
      <c r="F222" t="s">
        <v>741</v>
      </c>
    </row>
    <row r="223" spans="1:6" hidden="1" x14ac:dyDescent="0.4">
      <c r="A223" t="s">
        <v>742</v>
      </c>
      <c r="B223" t="s">
        <v>743</v>
      </c>
      <c r="C223" s="10">
        <v>43959</v>
      </c>
      <c r="D223" t="s">
        <v>95</v>
      </c>
      <c r="E223">
        <v>5.5</v>
      </c>
      <c r="F223" t="s">
        <v>744</v>
      </c>
    </row>
    <row r="224" spans="1:6" hidden="1" x14ac:dyDescent="0.4">
      <c r="A224" t="s">
        <v>745</v>
      </c>
      <c r="B224" t="s">
        <v>746</v>
      </c>
      <c r="C224" s="10">
        <v>43962</v>
      </c>
      <c r="D224" t="s">
        <v>85</v>
      </c>
      <c r="E224">
        <v>8.1892999999999994</v>
      </c>
      <c r="F224" t="s">
        <v>747</v>
      </c>
    </row>
    <row r="225" spans="1:6" hidden="1" x14ac:dyDescent="0.4">
      <c r="A225" t="s">
        <v>748</v>
      </c>
      <c r="B225" t="s">
        <v>749</v>
      </c>
      <c r="C225" s="10">
        <v>43963</v>
      </c>
      <c r="D225" t="s">
        <v>102</v>
      </c>
      <c r="E225">
        <v>9.1723999999999997</v>
      </c>
      <c r="F225" t="s">
        <v>750</v>
      </c>
    </row>
    <row r="226" spans="1:6" hidden="1" x14ac:dyDescent="0.4">
      <c r="A226" t="s">
        <v>751</v>
      </c>
      <c r="B226" t="s">
        <v>752</v>
      </c>
      <c r="C226" s="10">
        <v>43964</v>
      </c>
      <c r="D226" t="s">
        <v>95</v>
      </c>
      <c r="E226">
        <v>4.4000000000000004</v>
      </c>
      <c r="F226" t="s">
        <v>753</v>
      </c>
    </row>
    <row r="227" spans="1:6" hidden="1" x14ac:dyDescent="0.4">
      <c r="A227" t="s">
        <v>754</v>
      </c>
      <c r="B227" t="s">
        <v>755</v>
      </c>
      <c r="C227" s="10">
        <v>43964</v>
      </c>
      <c r="D227" t="s">
        <v>102</v>
      </c>
      <c r="E227">
        <v>2.4</v>
      </c>
      <c r="F227" t="s">
        <v>756</v>
      </c>
    </row>
    <row r="228" spans="1:6" hidden="1" x14ac:dyDescent="0.4">
      <c r="A228" t="s">
        <v>757</v>
      </c>
      <c r="B228" t="s">
        <v>758</v>
      </c>
      <c r="C228" s="10">
        <v>43964</v>
      </c>
      <c r="D228" t="s">
        <v>85</v>
      </c>
      <c r="E228">
        <v>14</v>
      </c>
      <c r="F228" t="s">
        <v>759</v>
      </c>
    </row>
    <row r="229" spans="1:6" hidden="1" x14ac:dyDescent="0.4">
      <c r="A229" t="s">
        <v>760</v>
      </c>
      <c r="B229" t="s">
        <v>761</v>
      </c>
      <c r="C229" s="10">
        <v>43964</v>
      </c>
      <c r="D229" t="s">
        <v>95</v>
      </c>
      <c r="E229">
        <v>8</v>
      </c>
      <c r="F229" t="s">
        <v>762</v>
      </c>
    </row>
    <row r="230" spans="1:6" hidden="1" x14ac:dyDescent="0.4">
      <c r="A230" t="s">
        <v>763</v>
      </c>
      <c r="B230" t="s">
        <v>764</v>
      </c>
      <c r="C230" s="10">
        <v>43966</v>
      </c>
      <c r="D230" t="s">
        <v>102</v>
      </c>
      <c r="E230">
        <v>7.0468999999999999</v>
      </c>
      <c r="F230" t="s">
        <v>765</v>
      </c>
    </row>
    <row r="231" spans="1:6" hidden="1" x14ac:dyDescent="0.4">
      <c r="A231" t="s">
        <v>766</v>
      </c>
      <c r="B231" t="s">
        <v>767</v>
      </c>
      <c r="C231" s="10">
        <v>43970</v>
      </c>
      <c r="D231" t="s">
        <v>95</v>
      </c>
      <c r="E231">
        <v>3.84</v>
      </c>
      <c r="F231" t="s">
        <v>768</v>
      </c>
    </row>
    <row r="232" spans="1:6" hidden="1" x14ac:dyDescent="0.4">
      <c r="A232" t="s">
        <v>769</v>
      </c>
      <c r="B232" t="s">
        <v>770</v>
      </c>
      <c r="C232" s="10">
        <v>43970</v>
      </c>
      <c r="D232" t="s">
        <v>256</v>
      </c>
      <c r="E232">
        <v>4</v>
      </c>
      <c r="F232" t="s">
        <v>771</v>
      </c>
    </row>
    <row r="233" spans="1:6" hidden="1" x14ac:dyDescent="0.4">
      <c r="A233" t="s">
        <v>772</v>
      </c>
      <c r="B233" t="s">
        <v>773</v>
      </c>
      <c r="C233" s="10">
        <v>43971</v>
      </c>
      <c r="D233" t="s">
        <v>102</v>
      </c>
      <c r="E233">
        <v>2</v>
      </c>
      <c r="F233" t="s">
        <v>774</v>
      </c>
    </row>
    <row r="234" spans="1:6" hidden="1" x14ac:dyDescent="0.4">
      <c r="A234" t="s">
        <v>775</v>
      </c>
      <c r="B234" t="s">
        <v>776</v>
      </c>
      <c r="C234" s="10">
        <v>43973</v>
      </c>
      <c r="D234" t="s">
        <v>256</v>
      </c>
      <c r="E234">
        <v>2.7</v>
      </c>
      <c r="F234" t="s">
        <v>777</v>
      </c>
    </row>
    <row r="235" spans="1:6" hidden="1" x14ac:dyDescent="0.4">
      <c r="A235" t="s">
        <v>778</v>
      </c>
      <c r="B235" t="s">
        <v>779</v>
      </c>
      <c r="C235" s="10">
        <v>43973</v>
      </c>
      <c r="D235" t="s">
        <v>95</v>
      </c>
      <c r="E235">
        <v>5.0319000000000003</v>
      </c>
      <c r="F235" t="s">
        <v>780</v>
      </c>
    </row>
    <row r="236" spans="1:6" hidden="1" x14ac:dyDescent="0.4">
      <c r="A236" t="s">
        <v>781</v>
      </c>
      <c r="B236" t="s">
        <v>782</v>
      </c>
      <c r="C236" s="10">
        <v>43973</v>
      </c>
      <c r="D236" t="s">
        <v>85</v>
      </c>
      <c r="E236">
        <v>25</v>
      </c>
      <c r="F236" t="s">
        <v>783</v>
      </c>
    </row>
    <row r="237" spans="1:6" hidden="1" x14ac:dyDescent="0.4">
      <c r="A237" t="s">
        <v>784</v>
      </c>
      <c r="B237" t="s">
        <v>785</v>
      </c>
      <c r="C237" s="10">
        <v>43999</v>
      </c>
      <c r="D237" t="s">
        <v>95</v>
      </c>
      <c r="E237">
        <v>14.5</v>
      </c>
      <c r="F237" t="s">
        <v>786</v>
      </c>
    </row>
    <row r="238" spans="1:6" hidden="1" x14ac:dyDescent="0.4">
      <c r="A238" t="s">
        <v>787</v>
      </c>
      <c r="B238" t="s">
        <v>788</v>
      </c>
      <c r="C238" s="10">
        <v>44001</v>
      </c>
      <c r="D238" t="s">
        <v>95</v>
      </c>
      <c r="E238">
        <v>31.4404</v>
      </c>
      <c r="F238" t="s">
        <v>789</v>
      </c>
    </row>
    <row r="239" spans="1:6" hidden="1" x14ac:dyDescent="0.4">
      <c r="A239" t="s">
        <v>790</v>
      </c>
      <c r="B239" t="s">
        <v>791</v>
      </c>
      <c r="C239" s="10">
        <v>44004</v>
      </c>
      <c r="D239" t="s">
        <v>95</v>
      </c>
      <c r="E239">
        <v>15.8101</v>
      </c>
      <c r="F239" t="s">
        <v>792</v>
      </c>
    </row>
    <row r="240" spans="1:6" hidden="1" x14ac:dyDescent="0.4">
      <c r="A240" t="s">
        <v>793</v>
      </c>
      <c r="B240" t="s">
        <v>794</v>
      </c>
      <c r="C240" s="10">
        <v>44005</v>
      </c>
      <c r="D240" t="s">
        <v>95</v>
      </c>
      <c r="E240">
        <v>6</v>
      </c>
      <c r="F240" t="s">
        <v>795</v>
      </c>
    </row>
    <row r="241" spans="1:6" hidden="1" x14ac:dyDescent="0.4">
      <c r="A241" t="s">
        <v>796</v>
      </c>
      <c r="B241" t="s">
        <v>797</v>
      </c>
      <c r="C241" s="10">
        <v>44005</v>
      </c>
      <c r="D241" t="s">
        <v>95</v>
      </c>
      <c r="E241">
        <v>18.3</v>
      </c>
      <c r="F241" t="s">
        <v>798</v>
      </c>
    </row>
    <row r="242" spans="1:6" hidden="1" x14ac:dyDescent="0.4">
      <c r="A242" t="s">
        <v>799</v>
      </c>
      <c r="B242" t="s">
        <v>800</v>
      </c>
      <c r="C242" s="10">
        <v>44006</v>
      </c>
      <c r="D242" t="s">
        <v>95</v>
      </c>
      <c r="E242">
        <v>6.45</v>
      </c>
      <c r="F242" t="s">
        <v>801</v>
      </c>
    </row>
    <row r="243" spans="1:6" hidden="1" x14ac:dyDescent="0.4">
      <c r="A243" t="s">
        <v>802</v>
      </c>
      <c r="B243" t="s">
        <v>803</v>
      </c>
      <c r="C243" s="10">
        <v>44012</v>
      </c>
      <c r="D243" t="s">
        <v>256</v>
      </c>
      <c r="E243">
        <v>2.8</v>
      </c>
      <c r="F243" t="s">
        <v>804</v>
      </c>
    </row>
    <row r="244" spans="1:6" hidden="1" x14ac:dyDescent="0.4">
      <c r="A244" t="s">
        <v>805</v>
      </c>
      <c r="B244" t="s">
        <v>806</v>
      </c>
      <c r="C244" s="10">
        <v>44013</v>
      </c>
      <c r="D244" t="s">
        <v>102</v>
      </c>
      <c r="E244">
        <v>5</v>
      </c>
      <c r="F244" t="s">
        <v>807</v>
      </c>
    </row>
    <row r="245" spans="1:6" hidden="1" x14ac:dyDescent="0.4">
      <c r="A245" t="s">
        <v>808</v>
      </c>
      <c r="B245" t="s">
        <v>809</v>
      </c>
      <c r="C245" s="10">
        <v>44014</v>
      </c>
      <c r="D245" t="s">
        <v>85</v>
      </c>
      <c r="E245">
        <v>10</v>
      </c>
      <c r="F245" t="s">
        <v>810</v>
      </c>
    </row>
    <row r="246" spans="1:6" hidden="1" x14ac:dyDescent="0.4">
      <c r="A246" t="s">
        <v>811</v>
      </c>
      <c r="B246" t="s">
        <v>812</v>
      </c>
      <c r="C246" s="10">
        <v>44015</v>
      </c>
      <c r="D246" t="s">
        <v>256</v>
      </c>
      <c r="E246">
        <v>1.77</v>
      </c>
      <c r="F246" t="s">
        <v>813</v>
      </c>
    </row>
    <row r="247" spans="1:6" hidden="1" x14ac:dyDescent="0.4">
      <c r="A247" t="s">
        <v>814</v>
      </c>
      <c r="B247" t="s">
        <v>815</v>
      </c>
      <c r="C247" s="10">
        <v>44018</v>
      </c>
      <c r="D247" t="s">
        <v>102</v>
      </c>
      <c r="E247">
        <v>2.71</v>
      </c>
      <c r="F247" t="s">
        <v>816</v>
      </c>
    </row>
    <row r="248" spans="1:6" hidden="1" x14ac:dyDescent="0.4">
      <c r="A248" t="s">
        <v>817</v>
      </c>
      <c r="B248" t="s">
        <v>818</v>
      </c>
      <c r="C248" s="10">
        <v>44019</v>
      </c>
      <c r="D248" t="s">
        <v>102</v>
      </c>
      <c r="E248">
        <v>3.6</v>
      </c>
      <c r="F248" t="s">
        <v>819</v>
      </c>
    </row>
    <row r="249" spans="1:6" hidden="1" x14ac:dyDescent="0.4">
      <c r="A249" t="s">
        <v>820</v>
      </c>
      <c r="B249" t="s">
        <v>821</v>
      </c>
      <c r="C249" s="10">
        <v>44019</v>
      </c>
      <c r="D249" t="s">
        <v>102</v>
      </c>
      <c r="E249">
        <v>6.65</v>
      </c>
      <c r="F249" t="s">
        <v>822</v>
      </c>
    </row>
    <row r="250" spans="1:6" hidden="1" x14ac:dyDescent="0.4">
      <c r="A250" t="s">
        <v>823</v>
      </c>
      <c r="B250" t="s">
        <v>824</v>
      </c>
      <c r="C250" s="10">
        <v>44019</v>
      </c>
      <c r="D250" t="s">
        <v>102</v>
      </c>
      <c r="E250">
        <v>8</v>
      </c>
      <c r="F250" t="s">
        <v>825</v>
      </c>
    </row>
    <row r="251" spans="1:6" hidden="1" x14ac:dyDescent="0.4">
      <c r="A251" t="s">
        <v>826</v>
      </c>
      <c r="B251" t="s">
        <v>827</v>
      </c>
      <c r="C251" s="10">
        <v>44020</v>
      </c>
      <c r="D251" t="s">
        <v>95</v>
      </c>
      <c r="E251">
        <v>7</v>
      </c>
      <c r="F251" t="s">
        <v>828</v>
      </c>
    </row>
    <row r="252" spans="1:6" hidden="1" x14ac:dyDescent="0.4">
      <c r="A252" t="s">
        <v>829</v>
      </c>
      <c r="B252" t="s">
        <v>830</v>
      </c>
      <c r="C252" s="10">
        <v>44025</v>
      </c>
      <c r="D252" t="s">
        <v>95</v>
      </c>
      <c r="E252">
        <v>5.5</v>
      </c>
      <c r="F252" t="s">
        <v>831</v>
      </c>
    </row>
    <row r="253" spans="1:6" hidden="1" x14ac:dyDescent="0.4">
      <c r="A253" t="s">
        <v>832</v>
      </c>
      <c r="B253" t="s">
        <v>833</v>
      </c>
      <c r="C253" s="10">
        <v>44025</v>
      </c>
      <c r="D253" t="s">
        <v>102</v>
      </c>
      <c r="E253">
        <v>6.3</v>
      </c>
      <c r="F253" t="s">
        <v>834</v>
      </c>
    </row>
    <row r="254" spans="1:6" hidden="1" x14ac:dyDescent="0.4">
      <c r="A254" t="s">
        <v>835</v>
      </c>
      <c r="B254" t="s">
        <v>836</v>
      </c>
      <c r="C254" s="10">
        <v>44025</v>
      </c>
      <c r="D254" t="s">
        <v>85</v>
      </c>
      <c r="E254">
        <v>40</v>
      </c>
      <c r="F254" t="s">
        <v>837</v>
      </c>
    </row>
    <row r="255" spans="1:6" hidden="1" x14ac:dyDescent="0.4">
      <c r="A255" t="s">
        <v>838</v>
      </c>
      <c r="B255" t="s">
        <v>839</v>
      </c>
      <c r="C255" s="10">
        <v>44026</v>
      </c>
      <c r="D255" t="s">
        <v>102</v>
      </c>
      <c r="E255">
        <v>3.16</v>
      </c>
      <c r="F255" t="s">
        <v>840</v>
      </c>
    </row>
    <row r="256" spans="1:6" hidden="1" x14ac:dyDescent="0.4">
      <c r="A256" t="s">
        <v>841</v>
      </c>
      <c r="B256" t="s">
        <v>842</v>
      </c>
      <c r="C256" s="10">
        <v>44027</v>
      </c>
      <c r="D256" t="s">
        <v>95</v>
      </c>
      <c r="E256">
        <v>6.89</v>
      </c>
      <c r="F256" t="s">
        <v>843</v>
      </c>
    </row>
    <row r="257" spans="1:6" hidden="1" x14ac:dyDescent="0.4">
      <c r="A257" t="s">
        <v>844</v>
      </c>
      <c r="B257" t="s">
        <v>845</v>
      </c>
      <c r="C257" s="10">
        <v>44027</v>
      </c>
      <c r="D257" t="s">
        <v>95</v>
      </c>
      <c r="E257">
        <v>16</v>
      </c>
      <c r="F257" t="s">
        <v>846</v>
      </c>
    </row>
    <row r="258" spans="1:6" hidden="1" x14ac:dyDescent="0.4">
      <c r="A258" t="s">
        <v>847</v>
      </c>
      <c r="B258" t="s">
        <v>848</v>
      </c>
      <c r="C258" s="10">
        <v>44028</v>
      </c>
      <c r="D258" t="s">
        <v>95</v>
      </c>
      <c r="E258">
        <v>6</v>
      </c>
      <c r="F258" t="s">
        <v>849</v>
      </c>
    </row>
    <row r="259" spans="1:6" hidden="1" x14ac:dyDescent="0.4">
      <c r="A259" t="s">
        <v>850</v>
      </c>
      <c r="B259" t="s">
        <v>851</v>
      </c>
      <c r="C259" s="10">
        <v>44028</v>
      </c>
      <c r="D259" t="s">
        <v>95</v>
      </c>
      <c r="E259">
        <v>9.7260000000000009</v>
      </c>
      <c r="F259" t="s">
        <v>852</v>
      </c>
    </row>
    <row r="260" spans="1:6" hidden="1" x14ac:dyDescent="0.4">
      <c r="A260" t="s">
        <v>853</v>
      </c>
      <c r="B260" t="s">
        <v>854</v>
      </c>
      <c r="C260" s="10">
        <v>44032</v>
      </c>
      <c r="D260" t="s">
        <v>102</v>
      </c>
      <c r="E260">
        <v>3.6</v>
      </c>
      <c r="F260" t="s">
        <v>855</v>
      </c>
    </row>
    <row r="261" spans="1:6" hidden="1" x14ac:dyDescent="0.4">
      <c r="A261" t="s">
        <v>856</v>
      </c>
      <c r="B261" t="s">
        <v>857</v>
      </c>
      <c r="C261" s="10">
        <v>44035</v>
      </c>
      <c r="D261" t="s">
        <v>102</v>
      </c>
      <c r="E261">
        <v>5.5</v>
      </c>
      <c r="F261" t="s">
        <v>858</v>
      </c>
    </row>
    <row r="262" spans="1:6" hidden="1" x14ac:dyDescent="0.4">
      <c r="A262" t="s">
        <v>859</v>
      </c>
      <c r="B262" t="s">
        <v>860</v>
      </c>
      <c r="C262" s="10">
        <v>44036</v>
      </c>
      <c r="D262" t="s">
        <v>102</v>
      </c>
      <c r="E262">
        <v>5.85</v>
      </c>
      <c r="F262" t="s">
        <v>861</v>
      </c>
    </row>
    <row r="263" spans="1:6" hidden="1" x14ac:dyDescent="0.4">
      <c r="A263" t="s">
        <v>862</v>
      </c>
      <c r="B263" t="s">
        <v>863</v>
      </c>
      <c r="C263" s="10">
        <v>44036</v>
      </c>
      <c r="D263" t="s">
        <v>95</v>
      </c>
      <c r="E263">
        <v>6.5</v>
      </c>
      <c r="F263" t="s">
        <v>864</v>
      </c>
    </row>
    <row r="264" spans="1:6" hidden="1" x14ac:dyDescent="0.4">
      <c r="A264" t="s">
        <v>865</v>
      </c>
      <c r="B264" t="s">
        <v>866</v>
      </c>
      <c r="C264" s="10">
        <v>44039</v>
      </c>
      <c r="D264" t="s">
        <v>102</v>
      </c>
      <c r="E264">
        <v>5.0012999999999996</v>
      </c>
      <c r="F264" t="s">
        <v>867</v>
      </c>
    </row>
    <row r="265" spans="1:6" hidden="1" x14ac:dyDescent="0.4">
      <c r="A265" t="s">
        <v>868</v>
      </c>
      <c r="B265" t="s">
        <v>869</v>
      </c>
      <c r="C265" s="10">
        <v>44039</v>
      </c>
      <c r="D265" t="s">
        <v>102</v>
      </c>
      <c r="E265">
        <v>2.0674000000000001</v>
      </c>
      <c r="F265" t="s">
        <v>870</v>
      </c>
    </row>
    <row r="266" spans="1:6" hidden="1" x14ac:dyDescent="0.4">
      <c r="A266" t="s">
        <v>871</v>
      </c>
      <c r="B266" t="s">
        <v>872</v>
      </c>
      <c r="C266" s="10">
        <v>44043</v>
      </c>
      <c r="D266" t="s">
        <v>95</v>
      </c>
      <c r="E266">
        <v>7.2</v>
      </c>
      <c r="F266" t="s">
        <v>873</v>
      </c>
    </row>
    <row r="267" spans="1:6" hidden="1" x14ac:dyDescent="0.4">
      <c r="A267" t="s">
        <v>874</v>
      </c>
      <c r="B267" t="s">
        <v>875</v>
      </c>
      <c r="C267" s="10">
        <v>44043</v>
      </c>
      <c r="D267" t="s">
        <v>95</v>
      </c>
      <c r="E267">
        <v>9</v>
      </c>
      <c r="F267" t="s">
        <v>876</v>
      </c>
    </row>
    <row r="268" spans="1:6" x14ac:dyDescent="0.4">
      <c r="A268" t="s">
        <v>877</v>
      </c>
      <c r="B268" t="s">
        <v>878</v>
      </c>
      <c r="C268" s="10">
        <v>44047</v>
      </c>
      <c r="D268" t="s">
        <v>78</v>
      </c>
      <c r="E268">
        <v>68</v>
      </c>
      <c r="F268" t="s">
        <v>879</v>
      </c>
    </row>
    <row r="269" spans="1:6" hidden="1" x14ac:dyDescent="0.4">
      <c r="A269" t="s">
        <v>880</v>
      </c>
      <c r="B269" t="s">
        <v>881</v>
      </c>
      <c r="C269" s="10">
        <v>44048</v>
      </c>
      <c r="D269" t="s">
        <v>102</v>
      </c>
      <c r="E269">
        <v>3</v>
      </c>
      <c r="F269" t="s">
        <v>882</v>
      </c>
    </row>
    <row r="270" spans="1:6" hidden="1" x14ac:dyDescent="0.4">
      <c r="A270" t="s">
        <v>883</v>
      </c>
      <c r="B270" t="s">
        <v>884</v>
      </c>
      <c r="C270" s="10">
        <v>44049</v>
      </c>
      <c r="D270" t="s">
        <v>95</v>
      </c>
      <c r="E270">
        <v>5.4</v>
      </c>
      <c r="F270" t="s">
        <v>885</v>
      </c>
    </row>
    <row r="271" spans="1:6" hidden="1" x14ac:dyDescent="0.4">
      <c r="A271" t="s">
        <v>886</v>
      </c>
      <c r="B271" t="s">
        <v>887</v>
      </c>
      <c r="C271" s="10">
        <v>44050</v>
      </c>
      <c r="D271" t="s">
        <v>95</v>
      </c>
      <c r="E271">
        <v>11.2</v>
      </c>
      <c r="F271" t="s">
        <v>888</v>
      </c>
    </row>
    <row r="272" spans="1:6" hidden="1" x14ac:dyDescent="0.4">
      <c r="A272" t="s">
        <v>889</v>
      </c>
      <c r="B272" t="s">
        <v>890</v>
      </c>
      <c r="C272" s="10">
        <v>44050</v>
      </c>
      <c r="D272" t="s">
        <v>95</v>
      </c>
      <c r="E272">
        <v>9.5</v>
      </c>
      <c r="F272" t="s">
        <v>891</v>
      </c>
    </row>
    <row r="273" spans="1:6" hidden="1" x14ac:dyDescent="0.4">
      <c r="A273" t="s">
        <v>892</v>
      </c>
      <c r="B273" t="s">
        <v>893</v>
      </c>
      <c r="C273" s="10">
        <v>44050</v>
      </c>
      <c r="D273" t="s">
        <v>102</v>
      </c>
      <c r="E273">
        <v>6.7</v>
      </c>
      <c r="F273" t="s">
        <v>894</v>
      </c>
    </row>
    <row r="274" spans="1:6" hidden="1" x14ac:dyDescent="0.4">
      <c r="A274" t="s">
        <v>895</v>
      </c>
      <c r="B274" t="s">
        <v>896</v>
      </c>
      <c r="C274" s="10">
        <v>44053</v>
      </c>
      <c r="D274" t="s">
        <v>256</v>
      </c>
      <c r="E274">
        <v>4</v>
      </c>
      <c r="F274" t="s">
        <v>897</v>
      </c>
    </row>
    <row r="275" spans="1:6" hidden="1" x14ac:dyDescent="0.4">
      <c r="A275" t="s">
        <v>898</v>
      </c>
      <c r="B275" t="s">
        <v>899</v>
      </c>
      <c r="C275" s="10">
        <v>44053</v>
      </c>
      <c r="D275" t="s">
        <v>95</v>
      </c>
      <c r="E275">
        <v>8.5</v>
      </c>
      <c r="F275" t="s">
        <v>900</v>
      </c>
    </row>
    <row r="276" spans="1:6" hidden="1" x14ac:dyDescent="0.4">
      <c r="A276" t="s">
        <v>901</v>
      </c>
      <c r="B276" t="s">
        <v>902</v>
      </c>
      <c r="C276" s="10">
        <v>44055</v>
      </c>
      <c r="D276" t="s">
        <v>102</v>
      </c>
      <c r="E276">
        <v>3.9140000000000001</v>
      </c>
      <c r="F276" t="s">
        <v>903</v>
      </c>
    </row>
    <row r="277" spans="1:6" hidden="1" x14ac:dyDescent="0.4">
      <c r="A277" t="s">
        <v>904</v>
      </c>
      <c r="B277" t="s">
        <v>905</v>
      </c>
      <c r="C277" s="10">
        <v>44057</v>
      </c>
      <c r="D277" t="s">
        <v>85</v>
      </c>
      <c r="E277">
        <v>38</v>
      </c>
      <c r="F277" t="s">
        <v>906</v>
      </c>
    </row>
    <row r="278" spans="1:6" hidden="1" x14ac:dyDescent="0.4">
      <c r="A278" t="s">
        <v>907</v>
      </c>
      <c r="B278" t="s">
        <v>908</v>
      </c>
      <c r="C278" s="10">
        <v>44060</v>
      </c>
      <c r="D278" t="s">
        <v>85</v>
      </c>
      <c r="E278">
        <v>45</v>
      </c>
      <c r="F278" t="s">
        <v>909</v>
      </c>
    </row>
    <row r="279" spans="1:6" hidden="1" x14ac:dyDescent="0.4">
      <c r="A279" t="s">
        <v>910</v>
      </c>
      <c r="B279" t="s">
        <v>911</v>
      </c>
      <c r="C279" s="10">
        <v>44060</v>
      </c>
      <c r="D279" t="s">
        <v>102</v>
      </c>
      <c r="E279">
        <v>3.1</v>
      </c>
      <c r="F279" t="s">
        <v>912</v>
      </c>
    </row>
    <row r="280" spans="1:6" hidden="1" x14ac:dyDescent="0.4">
      <c r="A280" t="s">
        <v>913</v>
      </c>
      <c r="B280" t="s">
        <v>914</v>
      </c>
      <c r="C280" s="10">
        <v>44060</v>
      </c>
      <c r="D280" t="s">
        <v>915</v>
      </c>
      <c r="E280">
        <v>1.95</v>
      </c>
      <c r="F280" t="s">
        <v>916</v>
      </c>
    </row>
    <row r="281" spans="1:6" hidden="1" x14ac:dyDescent="0.4">
      <c r="A281" t="s">
        <v>917</v>
      </c>
      <c r="B281" t="s">
        <v>918</v>
      </c>
      <c r="C281" s="10">
        <v>44060</v>
      </c>
      <c r="D281" t="s">
        <v>915</v>
      </c>
      <c r="E281">
        <v>2.6</v>
      </c>
      <c r="F281" t="s">
        <v>919</v>
      </c>
    </row>
    <row r="282" spans="1:6" hidden="1" x14ac:dyDescent="0.4">
      <c r="A282" t="s">
        <v>920</v>
      </c>
      <c r="B282" t="s">
        <v>921</v>
      </c>
      <c r="C282" s="10">
        <v>44060</v>
      </c>
      <c r="D282" t="s">
        <v>95</v>
      </c>
      <c r="E282">
        <v>2.6890000000000001</v>
      </c>
      <c r="F282" t="s">
        <v>922</v>
      </c>
    </row>
    <row r="283" spans="1:6" hidden="1" x14ac:dyDescent="0.4">
      <c r="A283" t="s">
        <v>923</v>
      </c>
      <c r="B283" t="s">
        <v>924</v>
      </c>
      <c r="C283" s="10">
        <v>44061</v>
      </c>
      <c r="D283" t="s">
        <v>102</v>
      </c>
      <c r="E283">
        <v>3.3</v>
      </c>
      <c r="F283" t="s">
        <v>925</v>
      </c>
    </row>
    <row r="284" spans="1:6" hidden="1" x14ac:dyDescent="0.4">
      <c r="A284" t="s">
        <v>926</v>
      </c>
      <c r="B284" t="s">
        <v>927</v>
      </c>
      <c r="C284" s="10">
        <v>44061</v>
      </c>
      <c r="D284" t="s">
        <v>102</v>
      </c>
      <c r="E284">
        <v>2.5</v>
      </c>
      <c r="F284" t="s">
        <v>928</v>
      </c>
    </row>
    <row r="285" spans="1:6" hidden="1" x14ac:dyDescent="0.4">
      <c r="A285" t="s">
        <v>929</v>
      </c>
      <c r="B285" t="s">
        <v>930</v>
      </c>
      <c r="C285" s="10">
        <v>44062</v>
      </c>
      <c r="D285" t="s">
        <v>102</v>
      </c>
      <c r="E285">
        <v>3.2</v>
      </c>
      <c r="F285" t="s">
        <v>931</v>
      </c>
    </row>
    <row r="286" spans="1:6" x14ac:dyDescent="0.4">
      <c r="A286" t="s">
        <v>932</v>
      </c>
      <c r="B286" t="s">
        <v>933</v>
      </c>
      <c r="C286" s="10">
        <v>44063</v>
      </c>
      <c r="D286" t="s">
        <v>78</v>
      </c>
      <c r="E286">
        <v>80</v>
      </c>
      <c r="F286" t="s">
        <v>934</v>
      </c>
    </row>
    <row r="287" spans="1:6" hidden="1" x14ac:dyDescent="0.4">
      <c r="A287" t="s">
        <v>935</v>
      </c>
      <c r="B287" t="s">
        <v>936</v>
      </c>
      <c r="C287" s="10">
        <v>44063</v>
      </c>
      <c r="D287" t="s">
        <v>102</v>
      </c>
      <c r="E287">
        <v>12</v>
      </c>
      <c r="F287" t="s">
        <v>937</v>
      </c>
    </row>
    <row r="288" spans="1:6" hidden="1" x14ac:dyDescent="0.4">
      <c r="A288" t="s">
        <v>938</v>
      </c>
      <c r="B288" t="s">
        <v>939</v>
      </c>
      <c r="C288" s="10">
        <v>44063</v>
      </c>
      <c r="D288" t="s">
        <v>102</v>
      </c>
      <c r="E288">
        <v>6.38</v>
      </c>
      <c r="F288" t="s">
        <v>940</v>
      </c>
    </row>
    <row r="289" spans="1:6" hidden="1" x14ac:dyDescent="0.4">
      <c r="A289" t="s">
        <v>941</v>
      </c>
      <c r="B289" t="s">
        <v>942</v>
      </c>
      <c r="C289" s="10">
        <v>44063</v>
      </c>
      <c r="D289" t="s">
        <v>95</v>
      </c>
      <c r="E289">
        <v>7.38</v>
      </c>
      <c r="F289" t="s">
        <v>943</v>
      </c>
    </row>
    <row r="290" spans="1:6" hidden="1" x14ac:dyDescent="0.4">
      <c r="A290" t="s">
        <v>944</v>
      </c>
      <c r="B290" t="s">
        <v>945</v>
      </c>
      <c r="C290" s="10">
        <v>44064</v>
      </c>
      <c r="D290" t="s">
        <v>102</v>
      </c>
      <c r="E290">
        <v>3</v>
      </c>
      <c r="F290" t="s">
        <v>946</v>
      </c>
    </row>
    <row r="291" spans="1:6" hidden="1" x14ac:dyDescent="0.4">
      <c r="A291" t="s">
        <v>947</v>
      </c>
      <c r="B291" t="s">
        <v>948</v>
      </c>
      <c r="C291" s="10">
        <v>44064</v>
      </c>
      <c r="D291" t="s">
        <v>102</v>
      </c>
      <c r="E291">
        <v>4.5</v>
      </c>
      <c r="F291" t="s">
        <v>949</v>
      </c>
    </row>
    <row r="292" spans="1:6" hidden="1" x14ac:dyDescent="0.4">
      <c r="A292" t="s">
        <v>950</v>
      </c>
      <c r="B292" t="s">
        <v>951</v>
      </c>
      <c r="C292" s="10">
        <v>44068</v>
      </c>
      <c r="D292" t="s">
        <v>102</v>
      </c>
      <c r="E292">
        <v>3.3</v>
      </c>
      <c r="F292" t="s">
        <v>952</v>
      </c>
    </row>
    <row r="293" spans="1:6" hidden="1" x14ac:dyDescent="0.4">
      <c r="A293" t="s">
        <v>953</v>
      </c>
      <c r="B293" t="s">
        <v>954</v>
      </c>
      <c r="C293" s="10">
        <v>44071</v>
      </c>
      <c r="D293" t="s">
        <v>256</v>
      </c>
      <c r="E293">
        <v>3</v>
      </c>
      <c r="F293" t="s">
        <v>955</v>
      </c>
    </row>
    <row r="294" spans="1:6" hidden="1" x14ac:dyDescent="0.4">
      <c r="A294" t="s">
        <v>956</v>
      </c>
      <c r="B294" t="s">
        <v>957</v>
      </c>
      <c r="C294" s="10">
        <v>44078</v>
      </c>
      <c r="D294" t="s">
        <v>95</v>
      </c>
      <c r="E294">
        <v>5.5</v>
      </c>
      <c r="F294" t="s">
        <v>308</v>
      </c>
    </row>
    <row r="295" spans="1:6" hidden="1" x14ac:dyDescent="0.4">
      <c r="A295" t="s">
        <v>958</v>
      </c>
      <c r="B295" t="s">
        <v>959</v>
      </c>
      <c r="C295" s="10">
        <v>44081</v>
      </c>
      <c r="D295" t="s">
        <v>102</v>
      </c>
      <c r="E295">
        <v>7.2</v>
      </c>
      <c r="F295" t="s">
        <v>960</v>
      </c>
    </row>
    <row r="296" spans="1:6" x14ac:dyDescent="0.4">
      <c r="A296" t="s">
        <v>961</v>
      </c>
      <c r="B296" t="s">
        <v>962</v>
      </c>
      <c r="C296" s="10">
        <v>44082</v>
      </c>
      <c r="D296" t="s">
        <v>78</v>
      </c>
      <c r="E296">
        <v>50</v>
      </c>
      <c r="F296" t="s">
        <v>963</v>
      </c>
    </row>
    <row r="297" spans="1:6" hidden="1" x14ac:dyDescent="0.4">
      <c r="A297" t="s">
        <v>964</v>
      </c>
      <c r="B297" t="s">
        <v>965</v>
      </c>
      <c r="C297" s="10">
        <v>44082</v>
      </c>
      <c r="D297" t="s">
        <v>95</v>
      </c>
      <c r="E297">
        <v>21.08</v>
      </c>
      <c r="F297" t="s">
        <v>178</v>
      </c>
    </row>
    <row r="298" spans="1:6" hidden="1" x14ac:dyDescent="0.4">
      <c r="A298" t="s">
        <v>966</v>
      </c>
      <c r="B298" t="s">
        <v>967</v>
      </c>
      <c r="C298" s="10">
        <v>44085</v>
      </c>
      <c r="D298" t="s">
        <v>102</v>
      </c>
      <c r="E298">
        <v>5.95</v>
      </c>
      <c r="F298" t="s">
        <v>968</v>
      </c>
    </row>
    <row r="299" spans="1:6" hidden="1" x14ac:dyDescent="0.4">
      <c r="A299" t="s">
        <v>969</v>
      </c>
      <c r="B299" t="s">
        <v>970</v>
      </c>
      <c r="C299" s="10">
        <v>44085</v>
      </c>
      <c r="D299" t="s">
        <v>102</v>
      </c>
      <c r="E299">
        <v>9.5</v>
      </c>
      <c r="F299" t="s">
        <v>971</v>
      </c>
    </row>
    <row r="300" spans="1:6" hidden="1" x14ac:dyDescent="0.4">
      <c r="A300" t="s">
        <v>972</v>
      </c>
      <c r="B300" t="s">
        <v>973</v>
      </c>
      <c r="C300" s="10">
        <v>44089</v>
      </c>
      <c r="D300" t="s">
        <v>85</v>
      </c>
      <c r="E300">
        <v>33.700000000000003</v>
      </c>
      <c r="F300" t="s">
        <v>974</v>
      </c>
    </row>
    <row r="301" spans="1:6" hidden="1" x14ac:dyDescent="0.4">
      <c r="A301" t="s">
        <v>975</v>
      </c>
      <c r="B301" t="s">
        <v>976</v>
      </c>
      <c r="C301" s="10">
        <v>44089</v>
      </c>
      <c r="D301" t="s">
        <v>102</v>
      </c>
      <c r="E301">
        <v>5.4330999999999996</v>
      </c>
      <c r="F301" t="s">
        <v>977</v>
      </c>
    </row>
    <row r="302" spans="1:6" hidden="1" x14ac:dyDescent="0.4">
      <c r="A302" t="s">
        <v>978</v>
      </c>
      <c r="B302" t="s">
        <v>979</v>
      </c>
      <c r="C302" s="10">
        <v>44089</v>
      </c>
      <c r="D302" t="s">
        <v>95</v>
      </c>
      <c r="E302">
        <v>29.9</v>
      </c>
      <c r="F302" t="s">
        <v>980</v>
      </c>
    </row>
    <row r="303" spans="1:6" hidden="1" x14ac:dyDescent="0.4">
      <c r="A303" t="s">
        <v>981</v>
      </c>
      <c r="B303" t="s">
        <v>982</v>
      </c>
      <c r="C303" s="10">
        <v>44091</v>
      </c>
      <c r="D303" t="s">
        <v>95</v>
      </c>
      <c r="E303">
        <v>13</v>
      </c>
      <c r="F303" t="s">
        <v>983</v>
      </c>
    </row>
    <row r="304" spans="1:6" hidden="1" x14ac:dyDescent="0.4">
      <c r="A304" t="s">
        <v>984</v>
      </c>
      <c r="B304" t="s">
        <v>985</v>
      </c>
      <c r="D304" t="s">
        <v>95</v>
      </c>
      <c r="F304" t="s">
        <v>986</v>
      </c>
    </row>
    <row r="305" spans="1:6" hidden="1" x14ac:dyDescent="0.4">
      <c r="A305" t="s">
        <v>987</v>
      </c>
      <c r="B305" t="s">
        <v>988</v>
      </c>
      <c r="D305" t="s">
        <v>95</v>
      </c>
      <c r="E305">
        <v>14</v>
      </c>
      <c r="F305" t="s">
        <v>989</v>
      </c>
    </row>
    <row r="306" spans="1:6" hidden="1" x14ac:dyDescent="0.4">
      <c r="A306" t="s">
        <v>990</v>
      </c>
      <c r="B306" t="s">
        <v>991</v>
      </c>
      <c r="D306" t="s">
        <v>95</v>
      </c>
      <c r="E306">
        <v>12.8</v>
      </c>
      <c r="F306" t="s">
        <v>992</v>
      </c>
    </row>
    <row r="307" spans="1:6" x14ac:dyDescent="0.4">
      <c r="A307" t="s">
        <v>993</v>
      </c>
      <c r="B307" t="s">
        <v>994</v>
      </c>
      <c r="D307" t="s">
        <v>78</v>
      </c>
      <c r="E307">
        <v>50</v>
      </c>
      <c r="F307" t="s">
        <v>995</v>
      </c>
    </row>
    <row r="308" spans="1:6" hidden="1" x14ac:dyDescent="0.4">
      <c r="A308" t="s">
        <v>996</v>
      </c>
      <c r="B308" t="s">
        <v>997</v>
      </c>
      <c r="E308">
        <v>1.08</v>
      </c>
      <c r="F308" t="s">
        <v>998</v>
      </c>
    </row>
    <row r="309" spans="1:6" hidden="1" x14ac:dyDescent="0.4">
      <c r="A309" t="s">
        <v>999</v>
      </c>
      <c r="B309" t="s">
        <v>1000</v>
      </c>
      <c r="E309">
        <v>1.2</v>
      </c>
      <c r="F309" t="s">
        <v>1001</v>
      </c>
    </row>
    <row r="310" spans="1:6" hidden="1" x14ac:dyDescent="0.4">
      <c r="A310" t="s">
        <v>1002</v>
      </c>
      <c r="B310" t="s">
        <v>1003</v>
      </c>
      <c r="E310">
        <v>0.72899999999999998</v>
      </c>
      <c r="F310" t="s">
        <v>1004</v>
      </c>
    </row>
    <row r="311" spans="1:6" hidden="1" x14ac:dyDescent="0.4">
      <c r="A311" t="s">
        <v>1005</v>
      </c>
      <c r="B311" t="s">
        <v>1006</v>
      </c>
      <c r="E311">
        <v>3.97</v>
      </c>
      <c r="F311" t="s">
        <v>1007</v>
      </c>
    </row>
    <row r="312" spans="1:6" hidden="1" x14ac:dyDescent="0.4">
      <c r="A312" t="s">
        <v>1008</v>
      </c>
      <c r="B312" t="s">
        <v>1009</v>
      </c>
      <c r="E312">
        <v>1.25</v>
      </c>
      <c r="F312" t="s">
        <v>1010</v>
      </c>
    </row>
    <row r="313" spans="1:6" hidden="1" x14ac:dyDescent="0.4">
      <c r="A313" t="s">
        <v>1011</v>
      </c>
      <c r="B313" t="s">
        <v>1012</v>
      </c>
      <c r="E313">
        <v>5.1406999999999998</v>
      </c>
      <c r="F313" t="s">
        <v>1013</v>
      </c>
    </row>
    <row r="314" spans="1:6" hidden="1" x14ac:dyDescent="0.4">
      <c r="A314" t="s">
        <v>1014</v>
      </c>
      <c r="B314" t="s">
        <v>1015</v>
      </c>
      <c r="E314">
        <v>0.4</v>
      </c>
      <c r="F314" t="s">
        <v>1013</v>
      </c>
    </row>
    <row r="315" spans="1:6" hidden="1" x14ac:dyDescent="0.4">
      <c r="A315" t="s">
        <v>1016</v>
      </c>
      <c r="B315" t="s">
        <v>1017</v>
      </c>
      <c r="E315">
        <v>2.8374999999999999</v>
      </c>
      <c r="F315" t="s">
        <v>1007</v>
      </c>
    </row>
    <row r="316" spans="1:6" hidden="1" x14ac:dyDescent="0.4">
      <c r="A316" t="s">
        <v>1018</v>
      </c>
      <c r="B316" t="s">
        <v>1019</v>
      </c>
      <c r="E316">
        <v>4.5</v>
      </c>
      <c r="F316" t="s">
        <v>1020</v>
      </c>
    </row>
    <row r="317" spans="1:6" hidden="1" x14ac:dyDescent="0.4">
      <c r="A317" t="s">
        <v>1021</v>
      </c>
      <c r="B317" t="s">
        <v>1022</v>
      </c>
      <c r="E317">
        <v>2.4</v>
      </c>
      <c r="F317" t="s">
        <v>1023</v>
      </c>
    </row>
    <row r="318" spans="1:6" hidden="1" x14ac:dyDescent="0.4">
      <c r="A318" t="s">
        <v>1024</v>
      </c>
      <c r="B318" t="s">
        <v>1025</v>
      </c>
      <c r="E318">
        <v>0.27</v>
      </c>
      <c r="F318" t="s">
        <v>1023</v>
      </c>
    </row>
    <row r="319" spans="1:6" hidden="1" x14ac:dyDescent="0.4">
      <c r="A319" t="s">
        <v>1026</v>
      </c>
      <c r="B319" t="s">
        <v>1027</v>
      </c>
      <c r="E319">
        <v>0.31</v>
      </c>
      <c r="F319" t="s">
        <v>1010</v>
      </c>
    </row>
    <row r="320" spans="1:6" hidden="1" x14ac:dyDescent="0.4">
      <c r="A320" t="s">
        <v>1028</v>
      </c>
      <c r="B320" t="s">
        <v>1029</v>
      </c>
      <c r="E320">
        <v>1</v>
      </c>
      <c r="F320" t="s">
        <v>1001</v>
      </c>
    </row>
    <row r="321" spans="1:6" hidden="1" x14ac:dyDescent="0.4">
      <c r="A321" t="s">
        <v>1030</v>
      </c>
      <c r="B321" t="s">
        <v>1031</v>
      </c>
      <c r="E321">
        <v>0.65</v>
      </c>
      <c r="F321" t="s">
        <v>1004</v>
      </c>
    </row>
    <row r="322" spans="1:6" hidden="1" x14ac:dyDescent="0.4">
      <c r="A322" t="s">
        <v>1032</v>
      </c>
      <c r="B322" t="s">
        <v>1033</v>
      </c>
      <c r="D322" t="s">
        <v>256</v>
      </c>
      <c r="F322" t="s">
        <v>1034</v>
      </c>
    </row>
    <row r="323" spans="1:6" hidden="1" x14ac:dyDescent="0.4">
      <c r="A323" t="s">
        <v>1035</v>
      </c>
      <c r="B323" t="s">
        <v>1036</v>
      </c>
      <c r="D323" t="s">
        <v>102</v>
      </c>
      <c r="E323">
        <v>2.19</v>
      </c>
      <c r="F323" t="s">
        <v>1037</v>
      </c>
    </row>
    <row r="324" spans="1:6" hidden="1" x14ac:dyDescent="0.4">
      <c r="A324" t="s">
        <v>1038</v>
      </c>
      <c r="B324" t="s">
        <v>1039</v>
      </c>
      <c r="D324" t="s">
        <v>95</v>
      </c>
      <c r="E324">
        <v>6</v>
      </c>
      <c r="F324" t="s">
        <v>1040</v>
      </c>
    </row>
    <row r="325" spans="1:6" hidden="1" x14ac:dyDescent="0.4">
      <c r="A325" t="s">
        <v>1041</v>
      </c>
      <c r="B325" t="s">
        <v>1042</v>
      </c>
      <c r="D325" t="s">
        <v>95</v>
      </c>
      <c r="E325">
        <v>17.8</v>
      </c>
      <c r="F325" t="s">
        <v>1043</v>
      </c>
    </row>
    <row r="326" spans="1:6" hidden="1" x14ac:dyDescent="0.4">
      <c r="A326" t="s">
        <v>1044</v>
      </c>
      <c r="B326" t="s">
        <v>1045</v>
      </c>
      <c r="E326">
        <v>5.6</v>
      </c>
      <c r="F326" t="s">
        <v>1046</v>
      </c>
    </row>
    <row r="327" spans="1:6" hidden="1" x14ac:dyDescent="0.4">
      <c r="A327" t="s">
        <v>1047</v>
      </c>
      <c r="B327" t="s">
        <v>1048</v>
      </c>
      <c r="D327" t="s">
        <v>95</v>
      </c>
      <c r="E327">
        <v>2.8492000000000002</v>
      </c>
      <c r="F327" t="s">
        <v>1049</v>
      </c>
    </row>
    <row r="328" spans="1:6" hidden="1" x14ac:dyDescent="0.4">
      <c r="A328" t="s">
        <v>1050</v>
      </c>
      <c r="B328" t="s">
        <v>1051</v>
      </c>
      <c r="D328" t="s">
        <v>95</v>
      </c>
      <c r="E328">
        <v>7.87</v>
      </c>
      <c r="F328" t="s">
        <v>1052</v>
      </c>
    </row>
    <row r="329" spans="1:6" hidden="1" x14ac:dyDescent="0.4"/>
    <row r="331" spans="1:6" x14ac:dyDescent="0.4">
      <c r="A331" t="s">
        <v>1053</v>
      </c>
    </row>
    <row r="332" spans="1:6" x14ac:dyDescent="0.4">
      <c r="A332" t="s">
        <v>1054</v>
      </c>
    </row>
    <row r="333" spans="1:6" x14ac:dyDescent="0.4">
      <c r="A333" t="s">
        <v>1055</v>
      </c>
    </row>
    <row r="334" spans="1:6" x14ac:dyDescent="0.4">
      <c r="A334" t="s">
        <v>1056</v>
      </c>
    </row>
    <row r="335" spans="1:6" x14ac:dyDescent="0.4">
      <c r="A335" t="s">
        <v>1057</v>
      </c>
    </row>
    <row r="336" spans="1:6" x14ac:dyDescent="0.4">
      <c r="A336" t="s">
        <v>1058</v>
      </c>
    </row>
    <row r="337" spans="1:1" x14ac:dyDescent="0.4">
      <c r="A337" t="s">
        <v>1059</v>
      </c>
    </row>
    <row r="339" spans="1:1" x14ac:dyDescent="0.4">
      <c r="A339" t="s">
        <v>1060</v>
      </c>
    </row>
    <row r="340" spans="1:1" x14ac:dyDescent="0.4">
      <c r="A340" t="s">
        <v>1061</v>
      </c>
    </row>
    <row r="341" spans="1:1" x14ac:dyDescent="0.4">
      <c r="A341" t="s">
        <v>1062</v>
      </c>
    </row>
  </sheetData>
  <autoFilter ref="D1:E329" xr:uid="{5E10BAFE-1814-4CC7-819E-71BB72385919}">
    <filterColumn colId="0">
      <filters>
        <filter val="AAA"/>
      </filters>
    </filterColumn>
    <filterColumn colId="1">
      <customFilters>
        <customFilter operator="greaterThan" val="1"/>
      </customFilters>
    </filterColumn>
  </autoFilter>
  <sortState xmlns:xlrd2="http://schemas.microsoft.com/office/spreadsheetml/2017/richdata2" ref="A2:F328">
    <sortCondition ref="C1"/>
  </sortState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D86A-9CFF-46AC-945D-EC168EF14137}">
  <dimension ref="A1:AC95"/>
  <sheetViews>
    <sheetView zoomScale="70" zoomScaleNormal="70" workbookViewId="0">
      <selection activeCell="I16" sqref="A1:AC89"/>
    </sheetView>
  </sheetViews>
  <sheetFormatPr defaultRowHeight="13.9" x14ac:dyDescent="0.4"/>
  <cols>
    <col min="1" max="1" width="14.06640625" customWidth="1" collapsed="1"/>
    <col min="2" max="29" width="12.3984375" customWidth="1" collapsed="1"/>
  </cols>
  <sheetData>
    <row r="1" spans="1:29" ht="15.75" x14ac:dyDescent="0.4">
      <c r="A1" s="1"/>
      <c r="B1" s="1" t="s">
        <v>43</v>
      </c>
      <c r="C1" s="1" t="s">
        <v>40</v>
      </c>
      <c r="D1" s="1" t="s">
        <v>37</v>
      </c>
      <c r="E1" s="1" t="s">
        <v>35</v>
      </c>
      <c r="F1" s="1" t="s">
        <v>32</v>
      </c>
      <c r="G1" s="1" t="s">
        <v>29</v>
      </c>
      <c r="H1" s="1" t="s">
        <v>26</v>
      </c>
      <c r="I1" s="1" t="s">
        <v>24</v>
      </c>
      <c r="J1" s="1" t="s">
        <v>21</v>
      </c>
      <c r="K1" s="1" t="s">
        <v>46</v>
      </c>
      <c r="L1" s="1" t="s">
        <v>48</v>
      </c>
      <c r="M1" s="1" t="s">
        <v>50</v>
      </c>
      <c r="N1" s="1" t="s">
        <v>52</v>
      </c>
      <c r="O1" s="1" t="s">
        <v>55</v>
      </c>
      <c r="P1" s="1" t="s">
        <v>58</v>
      </c>
      <c r="Q1" s="1" t="s">
        <v>1151</v>
      </c>
      <c r="R1" s="1" t="s">
        <v>1152</v>
      </c>
      <c r="S1" s="1" t="s">
        <v>1153</v>
      </c>
      <c r="T1" s="1" t="s">
        <v>1154</v>
      </c>
      <c r="U1" s="1" t="s">
        <v>1155</v>
      </c>
      <c r="V1" s="1" t="s">
        <v>1156</v>
      </c>
      <c r="W1" s="1" t="s">
        <v>1157</v>
      </c>
      <c r="X1" s="1" t="s">
        <v>1158</v>
      </c>
      <c r="Y1" s="1" t="s">
        <v>1159</v>
      </c>
      <c r="Z1" s="1" t="s">
        <v>1160</v>
      </c>
      <c r="AA1" s="1" t="s">
        <v>76</v>
      </c>
      <c r="AB1" s="1" t="s">
        <v>90</v>
      </c>
      <c r="AC1" s="1" t="s">
        <v>80</v>
      </c>
    </row>
    <row r="2" spans="1:29" ht="47.25" x14ac:dyDescent="0.4">
      <c r="A2" s="1"/>
      <c r="B2" s="1" t="s">
        <v>44</v>
      </c>
      <c r="C2" s="1" t="s">
        <v>41</v>
      </c>
      <c r="D2" s="1" t="s">
        <v>38</v>
      </c>
      <c r="E2" s="1" t="s">
        <v>36</v>
      </c>
      <c r="F2" s="1" t="s">
        <v>33</v>
      </c>
      <c r="G2" s="1" t="s">
        <v>30</v>
      </c>
      <c r="H2" s="1" t="s">
        <v>27</v>
      </c>
      <c r="I2" s="1" t="s">
        <v>25</v>
      </c>
      <c r="J2" s="1" t="s">
        <v>22</v>
      </c>
      <c r="K2" s="1" t="s">
        <v>47</v>
      </c>
      <c r="L2" s="1" t="s">
        <v>49</v>
      </c>
      <c r="M2" s="1" t="s">
        <v>51</v>
      </c>
      <c r="N2" s="1" t="s">
        <v>53</v>
      </c>
      <c r="O2" s="1" t="s">
        <v>56</v>
      </c>
      <c r="P2" s="1" t="s">
        <v>59</v>
      </c>
      <c r="Q2" s="1" t="s">
        <v>1161</v>
      </c>
      <c r="R2" s="1" t="s">
        <v>1162</v>
      </c>
      <c r="S2" s="1" t="s">
        <v>1163</v>
      </c>
      <c r="T2" s="1" t="s">
        <v>1164</v>
      </c>
      <c r="U2" s="1" t="s">
        <v>1165</v>
      </c>
      <c r="V2" s="1" t="s">
        <v>1166</v>
      </c>
      <c r="W2" s="1" t="s">
        <v>1167</v>
      </c>
      <c r="X2" s="1" t="s">
        <v>1168</v>
      </c>
      <c r="Y2" s="1" t="s">
        <v>1169</v>
      </c>
      <c r="Z2" s="1" t="s">
        <v>1170</v>
      </c>
      <c r="AA2" s="1" t="s">
        <v>77</v>
      </c>
      <c r="AB2" s="1" t="s">
        <v>91</v>
      </c>
      <c r="AC2" s="1" t="s">
        <v>81</v>
      </c>
    </row>
    <row r="3" spans="1:29" ht="31.5" x14ac:dyDescent="0.4">
      <c r="A3" s="1"/>
      <c r="B3" s="1" t="s">
        <v>1063</v>
      </c>
      <c r="C3" s="1" t="s">
        <v>1063</v>
      </c>
      <c r="D3" s="1" t="s">
        <v>1063</v>
      </c>
      <c r="E3" s="1" t="s">
        <v>1063</v>
      </c>
      <c r="F3" s="1" t="s">
        <v>1063</v>
      </c>
      <c r="G3" s="1" t="s">
        <v>1063</v>
      </c>
      <c r="H3" s="1" t="s">
        <v>1063</v>
      </c>
      <c r="I3" s="1" t="s">
        <v>1063</v>
      </c>
      <c r="J3" s="1" t="s">
        <v>1063</v>
      </c>
      <c r="K3" s="1" t="s">
        <v>1063</v>
      </c>
      <c r="L3" s="1" t="s">
        <v>1063</v>
      </c>
      <c r="M3" s="1" t="s">
        <v>1063</v>
      </c>
      <c r="N3" s="1" t="s">
        <v>1063</v>
      </c>
      <c r="O3" s="1" t="s">
        <v>1063</v>
      </c>
      <c r="P3" s="1" t="s">
        <v>1063</v>
      </c>
      <c r="Q3" s="1" t="s">
        <v>1171</v>
      </c>
      <c r="R3" s="1" t="s">
        <v>1171</v>
      </c>
      <c r="S3" s="1" t="s">
        <v>1171</v>
      </c>
      <c r="T3" s="1" t="s">
        <v>1171</v>
      </c>
      <c r="U3" s="1" t="s">
        <v>1171</v>
      </c>
      <c r="V3" s="1" t="s">
        <v>1171</v>
      </c>
      <c r="W3" s="1" t="s">
        <v>1171</v>
      </c>
      <c r="X3" s="1" t="s">
        <v>1171</v>
      </c>
      <c r="Y3" s="1" t="s">
        <v>1171</v>
      </c>
      <c r="Z3" s="1" t="s">
        <v>1171</v>
      </c>
      <c r="AA3" s="1" t="s">
        <v>1063</v>
      </c>
      <c r="AB3" s="1" t="s">
        <v>1063</v>
      </c>
      <c r="AC3" s="1" t="s">
        <v>1063</v>
      </c>
    </row>
    <row r="4" spans="1:29" x14ac:dyDescent="0.4">
      <c r="A4" s="11" t="s">
        <v>1064</v>
      </c>
      <c r="B4">
        <v>2.0209000000000001</v>
      </c>
      <c r="C4">
        <v>4.4118000000000004</v>
      </c>
      <c r="D4">
        <v>0.2747</v>
      </c>
      <c r="E4">
        <v>8.4722000000000008</v>
      </c>
      <c r="F4">
        <v>0.71089999999999998</v>
      </c>
      <c r="G4">
        <v>-4.6623999999999999</v>
      </c>
      <c r="H4">
        <v>-2.8961999999999999</v>
      </c>
      <c r="I4">
        <v>-2.9154</v>
      </c>
      <c r="J4">
        <v>7.9645999999999999</v>
      </c>
      <c r="K4">
        <v>1.2696000000000001</v>
      </c>
      <c r="L4">
        <v>-7.8780000000000001</v>
      </c>
      <c r="M4">
        <v>-6.8834999999999997</v>
      </c>
      <c r="N4">
        <v>1.3783000000000001</v>
      </c>
      <c r="O4">
        <v>2.5972</v>
      </c>
      <c r="P4">
        <v>1.8228</v>
      </c>
      <c r="Q4">
        <v>0.85229999999999995</v>
      </c>
      <c r="R4">
        <v>1.3120000000000001</v>
      </c>
      <c r="S4">
        <v>0.1207</v>
      </c>
      <c r="T4">
        <v>0.19450000000000001</v>
      </c>
      <c r="U4">
        <v>2.7490000000000001</v>
      </c>
      <c r="V4">
        <v>0.6069</v>
      </c>
      <c r="W4">
        <v>0</v>
      </c>
      <c r="X4">
        <v>4.2339000000000002</v>
      </c>
      <c r="Y4">
        <v>-2.9270999999999998</v>
      </c>
      <c r="Z4">
        <v>0.75019999999999998</v>
      </c>
      <c r="AA4">
        <v>1.2898000000000001</v>
      </c>
      <c r="AB4">
        <v>0.93049999999999999</v>
      </c>
      <c r="AC4">
        <v>0.14330000000000001</v>
      </c>
    </row>
    <row r="5" spans="1:29" x14ac:dyDescent="0.4">
      <c r="A5" s="11" t="s">
        <v>1065</v>
      </c>
      <c r="B5">
        <v>0.81969999999999998</v>
      </c>
      <c r="C5">
        <v>8.4506999999999994</v>
      </c>
      <c r="D5">
        <v>-1.5342</v>
      </c>
      <c r="E5">
        <v>-3.3693</v>
      </c>
      <c r="F5">
        <v>1.0588</v>
      </c>
      <c r="G5">
        <v>-1.3491</v>
      </c>
      <c r="H5">
        <v>-2.5133999999999999</v>
      </c>
      <c r="I5">
        <v>0.13289999999999999</v>
      </c>
      <c r="J5">
        <v>13.9344</v>
      </c>
      <c r="K5">
        <v>4.4775999999999998</v>
      </c>
      <c r="L5">
        <v>2.6206999999999998</v>
      </c>
      <c r="M5">
        <v>-0.373</v>
      </c>
      <c r="N5">
        <v>1.5105999999999999</v>
      </c>
      <c r="O5">
        <v>5.0065999999999997</v>
      </c>
      <c r="P5">
        <v>2.831</v>
      </c>
      <c r="Q5">
        <v>2.1722000000000001</v>
      </c>
      <c r="R5">
        <v>2.9388999999999998</v>
      </c>
      <c r="S5">
        <v>0.13569999999999999</v>
      </c>
      <c r="T5">
        <v>0.1021</v>
      </c>
      <c r="U5">
        <v>-1.2184999999999999</v>
      </c>
      <c r="V5">
        <v>1.6086</v>
      </c>
      <c r="W5">
        <v>-1.8776999999999999</v>
      </c>
      <c r="X5">
        <v>7.5654000000000003</v>
      </c>
      <c r="Y5">
        <v>0.8982</v>
      </c>
      <c r="Z5">
        <v>1.8963000000000001</v>
      </c>
      <c r="AA5">
        <v>2.3571</v>
      </c>
      <c r="AB5">
        <v>2.4506999999999999</v>
      </c>
      <c r="AC5">
        <v>1.1840999999999999</v>
      </c>
    </row>
    <row r="6" spans="1:29" x14ac:dyDescent="0.4">
      <c r="A6" s="11" t="s">
        <v>1066</v>
      </c>
      <c r="B6">
        <v>4.2004999999999999</v>
      </c>
      <c r="C6">
        <v>14.9351</v>
      </c>
      <c r="D6">
        <v>-3.9510000000000001</v>
      </c>
      <c r="E6">
        <v>7.3918999999999997</v>
      </c>
      <c r="F6">
        <v>3.1432000000000002</v>
      </c>
      <c r="G6">
        <v>13.1624</v>
      </c>
      <c r="H6">
        <v>6.9096000000000002</v>
      </c>
      <c r="I6">
        <v>1.0616000000000001</v>
      </c>
      <c r="J6">
        <v>-1.9783999999999999</v>
      </c>
      <c r="K6">
        <v>5.1429</v>
      </c>
      <c r="L6">
        <v>-1.4651000000000001</v>
      </c>
      <c r="M6">
        <v>6.5350999999999999</v>
      </c>
      <c r="N6" t="s">
        <v>1067</v>
      </c>
      <c r="O6">
        <v>6.3571</v>
      </c>
      <c r="P6">
        <v>-0.80969999999999998</v>
      </c>
      <c r="Q6">
        <v>2.0270999999999999</v>
      </c>
      <c r="R6">
        <v>0.6119</v>
      </c>
      <c r="S6">
        <v>0.1857</v>
      </c>
      <c r="T6">
        <v>0.13780000000000001</v>
      </c>
      <c r="U6">
        <v>-0.50949999999999995</v>
      </c>
      <c r="V6">
        <v>0.72560000000000002</v>
      </c>
      <c r="W6">
        <v>-0.38269999999999998</v>
      </c>
      <c r="X6">
        <v>0.2596</v>
      </c>
      <c r="Y6">
        <v>0.95379999999999998</v>
      </c>
      <c r="Z6">
        <v>2.4544999999999999</v>
      </c>
      <c r="AA6">
        <v>-0.88270000000000004</v>
      </c>
      <c r="AB6">
        <v>-3.7499999999999999E-2</v>
      </c>
      <c r="AC6">
        <v>0.16950000000000001</v>
      </c>
    </row>
    <row r="7" spans="1:29" x14ac:dyDescent="0.4">
      <c r="A7" s="11" t="s">
        <v>1068</v>
      </c>
      <c r="B7">
        <v>15.7997</v>
      </c>
      <c r="C7">
        <v>-11.2994</v>
      </c>
      <c r="D7">
        <v>0.34760000000000002</v>
      </c>
      <c r="E7">
        <v>0.51949999999999996</v>
      </c>
      <c r="F7">
        <v>-1.2415</v>
      </c>
      <c r="G7">
        <v>4.2295999999999996</v>
      </c>
      <c r="H7">
        <v>-1.6076999999999999</v>
      </c>
      <c r="I7">
        <v>-3.2563</v>
      </c>
      <c r="J7">
        <v>-11.1927</v>
      </c>
      <c r="K7">
        <v>9.2934999999999999</v>
      </c>
      <c r="L7">
        <v>2.2644000000000002</v>
      </c>
      <c r="M7">
        <v>-2.7475999999999998</v>
      </c>
      <c r="N7">
        <v>20.982099999999999</v>
      </c>
      <c r="O7">
        <v>-0.63800000000000001</v>
      </c>
      <c r="P7" t="s">
        <v>1067</v>
      </c>
      <c r="Q7">
        <v>1.1990000000000001</v>
      </c>
      <c r="R7">
        <v>-0.15129999999999999</v>
      </c>
      <c r="S7">
        <v>-0.22539999999999999</v>
      </c>
      <c r="T7">
        <v>-0.46360000000000001</v>
      </c>
      <c r="U7">
        <v>-1.5632999999999999</v>
      </c>
      <c r="V7">
        <v>-0.39290000000000003</v>
      </c>
      <c r="W7">
        <v>1.9759</v>
      </c>
      <c r="X7">
        <v>0.58850000000000002</v>
      </c>
      <c r="Y7">
        <v>-0.69279999999999997</v>
      </c>
      <c r="Z7">
        <v>1.4360999999999999</v>
      </c>
      <c r="AA7">
        <v>1.4409000000000001</v>
      </c>
      <c r="AB7">
        <v>2.847</v>
      </c>
      <c r="AC7">
        <v>0.38400000000000001</v>
      </c>
    </row>
    <row r="8" spans="1:29" x14ac:dyDescent="0.4">
      <c r="A8" s="11" t="s">
        <v>1069</v>
      </c>
      <c r="B8">
        <v>-3.032</v>
      </c>
      <c r="C8">
        <v>-12.101900000000001</v>
      </c>
      <c r="D8">
        <v>13.741300000000001</v>
      </c>
      <c r="E8">
        <v>8.2687000000000008</v>
      </c>
      <c r="F8">
        <v>2.6286</v>
      </c>
      <c r="G8">
        <v>-9.2753999999999994</v>
      </c>
      <c r="H8">
        <v>3.3007</v>
      </c>
      <c r="I8">
        <v>-0.27139999999999997</v>
      </c>
      <c r="J8">
        <v>1.8594999999999999</v>
      </c>
      <c r="K8">
        <v>1.2432000000000001</v>
      </c>
      <c r="L8">
        <v>-2.2141999999999999</v>
      </c>
      <c r="M8">
        <v>-0.62419999999999998</v>
      </c>
      <c r="N8">
        <v>18.081199999999999</v>
      </c>
      <c r="O8">
        <v>11.118600000000001</v>
      </c>
      <c r="P8">
        <v>2.4897999999999998</v>
      </c>
      <c r="Q8">
        <v>1.7149000000000001</v>
      </c>
      <c r="R8">
        <v>-0.6885</v>
      </c>
      <c r="S8">
        <v>0.23089999999999999</v>
      </c>
      <c r="T8">
        <v>0.30709999999999998</v>
      </c>
      <c r="U8">
        <v>2.7656000000000001</v>
      </c>
      <c r="V8">
        <v>0.26300000000000001</v>
      </c>
      <c r="W8">
        <v>0.4844</v>
      </c>
      <c r="X8">
        <v>0.84250000000000003</v>
      </c>
      <c r="Y8">
        <v>1.8392999999999999</v>
      </c>
      <c r="Z8">
        <v>2.1995</v>
      </c>
      <c r="AA8">
        <v>0.81610000000000005</v>
      </c>
      <c r="AB8">
        <v>1.9800000000000002E-2</v>
      </c>
      <c r="AC8">
        <v>0.82899999999999996</v>
      </c>
    </row>
    <row r="9" spans="1:29" x14ac:dyDescent="0.4">
      <c r="A9" s="11" t="s">
        <v>1070</v>
      </c>
      <c r="B9">
        <v>16.965800000000002</v>
      </c>
      <c r="C9">
        <v>7.9710000000000001</v>
      </c>
      <c r="D9">
        <v>-3.6547999999999998</v>
      </c>
      <c r="E9">
        <v>7.1599000000000004</v>
      </c>
      <c r="F9">
        <v>0.1114</v>
      </c>
      <c r="G9">
        <v>2.8754</v>
      </c>
      <c r="H9">
        <v>6.0423999999999998</v>
      </c>
      <c r="I9">
        <v>6.8045999999999998</v>
      </c>
      <c r="J9">
        <v>7.9108000000000001</v>
      </c>
      <c r="K9">
        <v>5.5010000000000003</v>
      </c>
      <c r="L9">
        <v>12.263</v>
      </c>
      <c r="M9">
        <v>13.9504</v>
      </c>
      <c r="N9">
        <v>24.0625</v>
      </c>
      <c r="O9">
        <v>2.0529000000000002</v>
      </c>
      <c r="P9">
        <v>0.1991</v>
      </c>
      <c r="Q9">
        <v>3.2303999999999999</v>
      </c>
      <c r="R9">
        <v>4.8624999999999998</v>
      </c>
      <c r="S9">
        <v>9.5200000000000007E-2</v>
      </c>
      <c r="T9">
        <v>5.0999999999999997E-2</v>
      </c>
      <c r="U9">
        <v>-1.6254</v>
      </c>
      <c r="V9">
        <v>-1.4754</v>
      </c>
      <c r="W9">
        <v>-1.7675000000000001</v>
      </c>
      <c r="X9">
        <v>2.2279</v>
      </c>
      <c r="Y9">
        <v>6.2300000000000001E-2</v>
      </c>
      <c r="Z9">
        <v>1.2241</v>
      </c>
      <c r="AA9">
        <v>4.9194000000000004</v>
      </c>
      <c r="AB9">
        <v>-0.1837</v>
      </c>
      <c r="AC9">
        <v>9.4500000000000001E-2</v>
      </c>
    </row>
    <row r="10" spans="1:29" x14ac:dyDescent="0.4">
      <c r="A10" s="11" t="s">
        <v>1071</v>
      </c>
      <c r="B10">
        <v>48.019799999999996</v>
      </c>
      <c r="C10">
        <v>14.7651</v>
      </c>
      <c r="D10">
        <v>2.3708999999999998</v>
      </c>
      <c r="E10">
        <v>12.583500000000001</v>
      </c>
      <c r="F10">
        <v>1.4460999999999999</v>
      </c>
      <c r="G10">
        <v>-2.4845000000000002</v>
      </c>
      <c r="H10">
        <v>1.7302999999999999</v>
      </c>
      <c r="I10">
        <v>1.2997000000000001</v>
      </c>
      <c r="J10">
        <v>12.406000000000001</v>
      </c>
      <c r="K10">
        <v>17.364999999999998</v>
      </c>
      <c r="L10">
        <v>5.1276000000000002</v>
      </c>
      <c r="M10">
        <v>7.8909000000000002</v>
      </c>
      <c r="N10">
        <v>-7.8086000000000002</v>
      </c>
      <c r="O10">
        <v>15.8695</v>
      </c>
      <c r="P10">
        <v>-4.1334999999999997</v>
      </c>
      <c r="Q10">
        <v>4.6014999999999997</v>
      </c>
      <c r="R10">
        <v>5.8838999999999997</v>
      </c>
      <c r="S10">
        <v>-0.3503</v>
      </c>
      <c r="T10">
        <v>-0.50490000000000002</v>
      </c>
      <c r="U10">
        <v>0.94799999999999995</v>
      </c>
      <c r="V10">
        <v>3.0283000000000002</v>
      </c>
      <c r="W10">
        <v>-1.2541</v>
      </c>
      <c r="X10">
        <v>3.1781999999999999</v>
      </c>
      <c r="Y10">
        <v>3.1328</v>
      </c>
      <c r="Z10">
        <v>3.3037999999999998</v>
      </c>
      <c r="AA10">
        <v>0.72070000000000001</v>
      </c>
      <c r="AB10">
        <v>3.3187000000000002</v>
      </c>
      <c r="AC10">
        <v>2.0102000000000002</v>
      </c>
    </row>
    <row r="11" spans="1:29" x14ac:dyDescent="0.4">
      <c r="A11" s="11" t="s">
        <v>1072</v>
      </c>
      <c r="B11">
        <v>24.347799999999999</v>
      </c>
      <c r="C11">
        <v>19.298200000000001</v>
      </c>
      <c r="D11">
        <v>1.6469</v>
      </c>
      <c r="E11">
        <v>19.8813</v>
      </c>
      <c r="F11">
        <v>10.1974</v>
      </c>
      <c r="G11">
        <v>17.3567</v>
      </c>
      <c r="H11">
        <v>-1.8474999999999999</v>
      </c>
      <c r="I11">
        <v>15.6226</v>
      </c>
      <c r="J11">
        <v>-2.8428</v>
      </c>
      <c r="K11">
        <v>7.9729999999999999</v>
      </c>
      <c r="L11">
        <v>-0.2427</v>
      </c>
      <c r="M11">
        <v>13.7134</v>
      </c>
      <c r="N11">
        <v>5.6466000000000003</v>
      </c>
      <c r="O11">
        <v>13.5159</v>
      </c>
      <c r="P11">
        <v>0.70479999999999998</v>
      </c>
      <c r="Q11">
        <v>6.3536000000000001</v>
      </c>
      <c r="R11">
        <v>5.9173999999999998</v>
      </c>
      <c r="S11">
        <v>-0.52729999999999999</v>
      </c>
      <c r="T11">
        <v>-0.73309999999999997</v>
      </c>
      <c r="U11">
        <v>-1.6099000000000001</v>
      </c>
      <c r="V11">
        <v>-1.292</v>
      </c>
      <c r="W11">
        <v>0.55220000000000002</v>
      </c>
      <c r="X11">
        <v>-2.4862000000000002</v>
      </c>
      <c r="Y11">
        <v>1.1265000000000001</v>
      </c>
      <c r="Z11">
        <v>7.391</v>
      </c>
      <c r="AA11">
        <v>2.1358999999999999</v>
      </c>
      <c r="AB11">
        <v>-2.5899999999999999E-2</v>
      </c>
      <c r="AC11">
        <v>-0.18859999999999999</v>
      </c>
    </row>
    <row r="12" spans="1:29" x14ac:dyDescent="0.4">
      <c r="A12" s="11" t="s">
        <v>1073</v>
      </c>
      <c r="B12">
        <v>10.6778</v>
      </c>
      <c r="C12">
        <v>14.7059</v>
      </c>
      <c r="D12">
        <v>1.1646000000000001</v>
      </c>
      <c r="E12">
        <v>-4.5380000000000003</v>
      </c>
      <c r="F12">
        <v>-3.6816</v>
      </c>
      <c r="G12">
        <v>-3.6635</v>
      </c>
      <c r="H12">
        <v>-5.1388999999999996</v>
      </c>
      <c r="I12">
        <v>-3.96</v>
      </c>
      <c r="J12">
        <v>-2.7538999999999998</v>
      </c>
      <c r="K12">
        <v>4.9229000000000003</v>
      </c>
      <c r="L12">
        <v>10.3001</v>
      </c>
      <c r="M12">
        <v>-5.2731000000000003</v>
      </c>
      <c r="N12">
        <v>1.6378999999999999</v>
      </c>
      <c r="O12">
        <v>-4.2370000000000001</v>
      </c>
      <c r="P12">
        <v>-1.9761</v>
      </c>
      <c r="Q12">
        <v>-1.2001999999999999</v>
      </c>
      <c r="R12">
        <v>5.3414999999999999</v>
      </c>
      <c r="S12">
        <v>0.54520000000000002</v>
      </c>
      <c r="T12">
        <v>1.0327999999999999</v>
      </c>
      <c r="U12">
        <v>-2.8906000000000001</v>
      </c>
      <c r="V12">
        <v>-9.8199999999999996E-2</v>
      </c>
      <c r="W12">
        <v>0.43930000000000002</v>
      </c>
      <c r="X12">
        <v>-0.67689999999999995</v>
      </c>
      <c r="Y12">
        <v>-2.2280000000000002</v>
      </c>
      <c r="Z12">
        <v>-3.6905000000000001</v>
      </c>
      <c r="AA12">
        <v>-0.85209999999999997</v>
      </c>
      <c r="AB12">
        <v>-1.5868</v>
      </c>
      <c r="AC12">
        <v>3.0876999999999999</v>
      </c>
    </row>
    <row r="13" spans="1:29" x14ac:dyDescent="0.4">
      <c r="A13" s="11" t="s">
        <v>1074</v>
      </c>
      <c r="B13">
        <v>3.4022000000000001</v>
      </c>
      <c r="C13">
        <v>-10.256399999999999</v>
      </c>
      <c r="D13">
        <v>-1.4014</v>
      </c>
      <c r="E13">
        <v>0.60499999999999998</v>
      </c>
      <c r="F13">
        <v>11.8802</v>
      </c>
      <c r="G13">
        <v>5.2112999999999996</v>
      </c>
      <c r="H13">
        <v>5.4488000000000003</v>
      </c>
      <c r="I13">
        <v>10.9878</v>
      </c>
      <c r="J13">
        <v>3.5398000000000001</v>
      </c>
      <c r="K13">
        <v>-7.4580000000000002</v>
      </c>
      <c r="L13">
        <v>3.6029</v>
      </c>
      <c r="M13">
        <v>5.2920999999999996</v>
      </c>
      <c r="N13">
        <v>-8.3969000000000005</v>
      </c>
      <c r="O13">
        <v>-3.9630999999999998</v>
      </c>
      <c r="P13">
        <v>6.3418999999999999</v>
      </c>
      <c r="Q13">
        <v>1.4137999999999999</v>
      </c>
      <c r="R13">
        <v>0.49490000000000001</v>
      </c>
      <c r="S13">
        <v>-0.1305</v>
      </c>
      <c r="T13">
        <v>-0.1278</v>
      </c>
      <c r="U13">
        <v>0.30890000000000001</v>
      </c>
      <c r="V13">
        <v>-0.49130000000000001</v>
      </c>
      <c r="W13">
        <v>0.87480000000000002</v>
      </c>
      <c r="X13">
        <v>2.726</v>
      </c>
      <c r="Y13">
        <v>-0.3866</v>
      </c>
      <c r="Z13">
        <v>1.8512</v>
      </c>
      <c r="AA13">
        <v>3.8645999999999998</v>
      </c>
      <c r="AB13">
        <v>1.4679</v>
      </c>
      <c r="AC13">
        <v>-2.7646999999999999</v>
      </c>
    </row>
    <row r="14" spans="1:29" x14ac:dyDescent="0.4">
      <c r="A14" s="11" t="s">
        <v>1075</v>
      </c>
      <c r="B14">
        <v>-5.0763999999999996</v>
      </c>
      <c r="C14">
        <v>3.8094999999999999</v>
      </c>
      <c r="D14">
        <v>1.7259</v>
      </c>
      <c r="E14">
        <v>3.3504999999999998</v>
      </c>
      <c r="F14">
        <v>1.2927</v>
      </c>
      <c r="G14">
        <v>3.7483</v>
      </c>
      <c r="H14">
        <v>3.0466000000000002</v>
      </c>
      <c r="I14">
        <v>1.0613999999999999</v>
      </c>
      <c r="J14">
        <v>0.85470000000000002</v>
      </c>
      <c r="K14">
        <v>-3.1025</v>
      </c>
      <c r="L14">
        <v>3.4573999999999998</v>
      </c>
      <c r="M14">
        <v>0.23710000000000001</v>
      </c>
      <c r="N14">
        <v>1.8519000000000001</v>
      </c>
      <c r="O14">
        <v>6.4177999999999997</v>
      </c>
      <c r="P14">
        <v>1.8167</v>
      </c>
      <c r="Q14">
        <v>2.5415999999999999</v>
      </c>
      <c r="R14">
        <v>4.5457999999999998</v>
      </c>
      <c r="S14">
        <v>3.5200000000000002E-2</v>
      </c>
      <c r="T14">
        <v>7.6799999999999993E-2</v>
      </c>
      <c r="U14">
        <v>1.7637</v>
      </c>
      <c r="V14">
        <v>0.9546</v>
      </c>
      <c r="W14">
        <v>-1.6259999999999999</v>
      </c>
      <c r="X14">
        <v>1.9017999999999999</v>
      </c>
      <c r="Y14">
        <v>0.24510000000000001</v>
      </c>
      <c r="Z14">
        <v>1.6395999999999999</v>
      </c>
      <c r="AA14">
        <v>2.0720999999999998</v>
      </c>
      <c r="AB14">
        <v>1.9617</v>
      </c>
      <c r="AC14">
        <v>2.069</v>
      </c>
    </row>
    <row r="15" spans="1:29" x14ac:dyDescent="0.4">
      <c r="A15" s="11" t="s">
        <v>1076</v>
      </c>
      <c r="B15">
        <v>-12.8992</v>
      </c>
      <c r="C15">
        <v>-11.4679</v>
      </c>
      <c r="D15">
        <v>1.4970000000000001</v>
      </c>
      <c r="E15">
        <v>7.0656999999999996</v>
      </c>
      <c r="F15">
        <v>3.6463000000000001</v>
      </c>
      <c r="G15">
        <v>7.4839000000000002</v>
      </c>
      <c r="H15">
        <v>2.3188</v>
      </c>
      <c r="I15">
        <v>3.2115</v>
      </c>
      <c r="J15">
        <v>0</v>
      </c>
      <c r="K15">
        <v>-2.8113999999999999</v>
      </c>
      <c r="L15">
        <v>1.7248000000000001</v>
      </c>
      <c r="M15">
        <v>6.1730999999999998</v>
      </c>
      <c r="N15">
        <v>0.18179999999999999</v>
      </c>
      <c r="O15">
        <v>1.3543000000000001</v>
      </c>
      <c r="P15">
        <v>0.27150000000000002</v>
      </c>
      <c r="Q15">
        <v>1.1054999999999999</v>
      </c>
      <c r="R15">
        <v>-1.1261000000000001</v>
      </c>
      <c r="S15">
        <v>0.1055</v>
      </c>
      <c r="T15">
        <v>0.12790000000000001</v>
      </c>
      <c r="U15">
        <v>-2.5859999999999999</v>
      </c>
      <c r="V15">
        <v>-1.8259000000000001</v>
      </c>
      <c r="W15">
        <v>1.3223</v>
      </c>
      <c r="X15">
        <v>-1.7361</v>
      </c>
      <c r="Y15">
        <v>-0.89649999999999996</v>
      </c>
      <c r="Z15">
        <v>1.5507</v>
      </c>
      <c r="AA15">
        <v>-1.3301000000000001</v>
      </c>
      <c r="AB15">
        <v>-2.3471000000000002</v>
      </c>
      <c r="AC15">
        <v>-1.0959000000000001</v>
      </c>
    </row>
    <row r="16" spans="1:29" x14ac:dyDescent="0.4">
      <c r="A16" s="11" t="s">
        <v>1077</v>
      </c>
      <c r="B16">
        <v>10.5458</v>
      </c>
      <c r="C16">
        <v>-0.5181</v>
      </c>
      <c r="D16">
        <v>1.7699</v>
      </c>
      <c r="E16">
        <v>0.54349999999999998</v>
      </c>
      <c r="F16">
        <v>13.9842</v>
      </c>
      <c r="G16">
        <v>1.8007</v>
      </c>
      <c r="H16">
        <v>5.5807000000000002</v>
      </c>
      <c r="I16">
        <v>-10.5871</v>
      </c>
      <c r="J16">
        <v>11.8644</v>
      </c>
      <c r="K16">
        <v>1.1651</v>
      </c>
      <c r="L16">
        <v>2.6012</v>
      </c>
      <c r="M16">
        <v>5.5692000000000004</v>
      </c>
      <c r="N16">
        <v>1.2704</v>
      </c>
      <c r="O16">
        <v>11.158099999999999</v>
      </c>
      <c r="P16">
        <v>0.73499999999999999</v>
      </c>
      <c r="Q16">
        <v>5.0030999999999999</v>
      </c>
      <c r="R16">
        <v>5.9949000000000003</v>
      </c>
      <c r="S16">
        <v>-0.80830000000000002</v>
      </c>
      <c r="T16">
        <v>-1.3688</v>
      </c>
      <c r="U16">
        <v>0.59309999999999996</v>
      </c>
      <c r="V16">
        <v>3.8525</v>
      </c>
      <c r="W16">
        <v>2.0663</v>
      </c>
      <c r="X16">
        <v>3.7323</v>
      </c>
      <c r="Y16">
        <v>1.7270000000000001</v>
      </c>
      <c r="Z16">
        <v>3.8773</v>
      </c>
      <c r="AA16">
        <v>2.8997999999999999</v>
      </c>
      <c r="AB16">
        <v>4.3150000000000004</v>
      </c>
      <c r="AC16">
        <v>2.4468000000000001</v>
      </c>
    </row>
    <row r="17" spans="1:29" x14ac:dyDescent="0.4">
      <c r="A17" s="11" t="s">
        <v>1078</v>
      </c>
      <c r="B17">
        <v>13.377599999999999</v>
      </c>
      <c r="C17">
        <v>1.0417000000000001</v>
      </c>
      <c r="D17">
        <v>12.1739</v>
      </c>
      <c r="E17">
        <v>-0.84940000000000004</v>
      </c>
      <c r="F17">
        <v>2.7778</v>
      </c>
      <c r="G17">
        <v>-1.4151</v>
      </c>
      <c r="H17">
        <v>-5.0442999999999998</v>
      </c>
      <c r="I17">
        <v>-3.5893999999999999</v>
      </c>
      <c r="J17">
        <v>1.9697</v>
      </c>
      <c r="K17">
        <v>12.311400000000001</v>
      </c>
      <c r="L17">
        <v>0.41310000000000002</v>
      </c>
      <c r="M17">
        <v>-2.1524000000000001</v>
      </c>
      <c r="N17">
        <v>1.1649</v>
      </c>
      <c r="O17">
        <v>-5.4762000000000004</v>
      </c>
      <c r="P17">
        <v>2.4962</v>
      </c>
      <c r="Q17">
        <v>-1.9500999999999999</v>
      </c>
      <c r="R17">
        <v>-2.8791000000000002</v>
      </c>
      <c r="S17">
        <v>9.6199999999999994E-2</v>
      </c>
      <c r="T17">
        <v>0.17610000000000001</v>
      </c>
      <c r="U17">
        <v>-0.58960000000000001</v>
      </c>
      <c r="V17">
        <v>1.4071</v>
      </c>
      <c r="W17">
        <v>0.47949999999999998</v>
      </c>
      <c r="X17">
        <v>1.4477</v>
      </c>
      <c r="Y17">
        <v>-0.72760000000000002</v>
      </c>
      <c r="Z17">
        <v>-0.95520000000000005</v>
      </c>
      <c r="AA17">
        <v>-0.55389999999999995</v>
      </c>
      <c r="AB17">
        <v>-0.29830000000000001</v>
      </c>
      <c r="AC17">
        <v>-2.8664000000000001</v>
      </c>
    </row>
    <row r="18" spans="1:29" x14ac:dyDescent="0.4">
      <c r="A18" s="11" t="s">
        <v>1079</v>
      </c>
      <c r="B18">
        <v>-3.1770999999999998</v>
      </c>
      <c r="C18">
        <v>7.7320000000000002</v>
      </c>
      <c r="D18">
        <v>-1.5934999999999999</v>
      </c>
      <c r="E18">
        <v>-1.8692</v>
      </c>
      <c r="F18">
        <v>1.2763</v>
      </c>
      <c r="G18">
        <v>-3.3492999999999999</v>
      </c>
      <c r="H18">
        <v>2.8299999999999999E-2</v>
      </c>
      <c r="I18">
        <v>1.1351</v>
      </c>
      <c r="J18">
        <v>5.7949000000000002</v>
      </c>
      <c r="K18">
        <v>-5.2333999999999996</v>
      </c>
      <c r="L18">
        <v>23.246700000000001</v>
      </c>
      <c r="M18">
        <v>-4.3099999999999999E-2</v>
      </c>
      <c r="N18">
        <v>-3.4544000000000001</v>
      </c>
      <c r="O18">
        <v>-1.8913</v>
      </c>
      <c r="P18">
        <v>0.2248</v>
      </c>
      <c r="Q18">
        <v>2.9807999999999999</v>
      </c>
      <c r="R18">
        <v>1.5033000000000001</v>
      </c>
      <c r="S18">
        <v>-0.1517</v>
      </c>
      <c r="T18">
        <v>-0.30499999999999999</v>
      </c>
      <c r="U18">
        <v>-0.25419999999999998</v>
      </c>
      <c r="V18">
        <v>-0.18920000000000001</v>
      </c>
      <c r="W18">
        <v>0.95440000000000003</v>
      </c>
      <c r="X18">
        <v>-0.41970000000000002</v>
      </c>
      <c r="Y18">
        <v>0.54969999999999997</v>
      </c>
      <c r="Z18">
        <v>3.403</v>
      </c>
      <c r="AA18">
        <v>4.4221000000000004</v>
      </c>
      <c r="AB18">
        <v>1.0130999999999999</v>
      </c>
      <c r="AC18">
        <v>-0.38540000000000002</v>
      </c>
    </row>
    <row r="19" spans="1:29" x14ac:dyDescent="0.4">
      <c r="A19" s="11" t="s">
        <v>1080</v>
      </c>
      <c r="B19">
        <v>5.2020999999999997</v>
      </c>
      <c r="C19">
        <v>-6.6985999999999999</v>
      </c>
      <c r="D19">
        <v>-1.663</v>
      </c>
      <c r="E19">
        <v>-0.3175</v>
      </c>
      <c r="F19">
        <v>-7.0423</v>
      </c>
      <c r="G19">
        <v>-6.5594000000000001</v>
      </c>
      <c r="H19">
        <v>-1.1298999999999999</v>
      </c>
      <c r="I19">
        <v>0.56120000000000003</v>
      </c>
      <c r="J19">
        <v>5.7584</v>
      </c>
      <c r="K19">
        <v>0.2404</v>
      </c>
      <c r="L19">
        <v>-3.5735999999999999</v>
      </c>
      <c r="M19">
        <v>1.5965</v>
      </c>
      <c r="N19">
        <v>-6.7889999999999997</v>
      </c>
      <c r="O19">
        <v>-4.8415999999999997</v>
      </c>
      <c r="P19">
        <v>-1.145</v>
      </c>
      <c r="Q19">
        <v>-5.1421000000000001</v>
      </c>
      <c r="R19">
        <v>-6.6506999999999996</v>
      </c>
      <c r="S19">
        <v>-2.53E-2</v>
      </c>
      <c r="T19">
        <v>-5.1900000000000002E-2</v>
      </c>
      <c r="U19">
        <v>0.19819999999999999</v>
      </c>
      <c r="V19">
        <v>-1.2638</v>
      </c>
      <c r="W19">
        <v>5.2499999999999998E-2</v>
      </c>
      <c r="X19">
        <v>6.1327999999999996</v>
      </c>
      <c r="Y19">
        <v>-1.0730999999999999</v>
      </c>
      <c r="Z19">
        <v>-3.8003</v>
      </c>
      <c r="AA19">
        <v>-9.4137000000000004</v>
      </c>
      <c r="AB19">
        <v>-5.3281000000000001</v>
      </c>
      <c r="AC19">
        <v>-1.9118999999999999</v>
      </c>
    </row>
    <row r="20" spans="1:29" x14ac:dyDescent="0.4">
      <c r="A20" s="11" t="s">
        <v>1081</v>
      </c>
      <c r="B20">
        <v>1.9018999999999999</v>
      </c>
      <c r="C20">
        <v>4.6154000000000002</v>
      </c>
      <c r="D20">
        <v>-2.4922</v>
      </c>
      <c r="E20">
        <v>-1.9108000000000001</v>
      </c>
      <c r="F20">
        <v>-0.1595</v>
      </c>
      <c r="G20">
        <v>-0.26490000000000002</v>
      </c>
      <c r="H20">
        <v>5.7142999999999997</v>
      </c>
      <c r="I20">
        <v>-3.7946</v>
      </c>
      <c r="J20">
        <v>-7.1712999999999996</v>
      </c>
      <c r="K20">
        <v>2.0825</v>
      </c>
      <c r="L20">
        <v>-0.91269999999999996</v>
      </c>
      <c r="M20">
        <v>7.0079000000000002</v>
      </c>
      <c r="N20">
        <v>-2.3622000000000001</v>
      </c>
      <c r="O20">
        <v>-3.3066</v>
      </c>
      <c r="P20">
        <v>7.4516999999999998</v>
      </c>
      <c r="Q20">
        <v>0.23080000000000001</v>
      </c>
      <c r="R20">
        <v>-2.6949000000000001</v>
      </c>
      <c r="S20">
        <v>0.1114</v>
      </c>
      <c r="T20">
        <v>0.22309999999999999</v>
      </c>
      <c r="U20">
        <v>-0.2261</v>
      </c>
      <c r="V20">
        <v>-0.60799999999999998</v>
      </c>
      <c r="W20">
        <v>0.4199</v>
      </c>
      <c r="X20">
        <v>-3.6337999999999999</v>
      </c>
      <c r="Y20">
        <v>0.12280000000000001</v>
      </c>
      <c r="Z20">
        <v>1.3545</v>
      </c>
      <c r="AA20">
        <v>-0.5323</v>
      </c>
      <c r="AB20">
        <v>1.1436999999999999</v>
      </c>
      <c r="AC20">
        <v>0.89559999999999995</v>
      </c>
    </row>
    <row r="21" spans="1:29" x14ac:dyDescent="0.4">
      <c r="A21" s="11" t="s">
        <v>1082</v>
      </c>
      <c r="B21">
        <v>-11.6088</v>
      </c>
      <c r="C21">
        <v>-1.4705999999999999</v>
      </c>
      <c r="D21">
        <v>-7.8959000000000001</v>
      </c>
      <c r="E21">
        <v>-0.81169999999999998</v>
      </c>
      <c r="F21">
        <v>-4.6326000000000001</v>
      </c>
      <c r="G21">
        <v>9.8274000000000008</v>
      </c>
      <c r="H21">
        <v>8.1891999999999996</v>
      </c>
      <c r="I21">
        <v>-6.5429000000000004</v>
      </c>
      <c r="J21">
        <v>3.2904</v>
      </c>
      <c r="K21">
        <v>-4.0800999999999998</v>
      </c>
      <c r="L21">
        <v>5.7175000000000002</v>
      </c>
      <c r="M21">
        <v>-5.4375999999999998</v>
      </c>
      <c r="N21">
        <v>-6.5523999999999996</v>
      </c>
      <c r="O21">
        <v>0.52980000000000005</v>
      </c>
      <c r="P21">
        <v>-8.8752999999999993</v>
      </c>
      <c r="Q21">
        <v>-5.0143000000000004</v>
      </c>
      <c r="R21">
        <v>-4.5561999999999996</v>
      </c>
      <c r="S21">
        <v>0.26819999999999999</v>
      </c>
      <c r="T21">
        <v>0.49690000000000001</v>
      </c>
      <c r="U21">
        <v>1.8975</v>
      </c>
      <c r="V21">
        <v>-2.3180999999999998</v>
      </c>
      <c r="W21">
        <v>0.62729999999999997</v>
      </c>
      <c r="X21">
        <v>4.1200000000000001E-2</v>
      </c>
      <c r="Y21">
        <v>-2.3302999999999998</v>
      </c>
      <c r="Z21">
        <v>-5.5220000000000002</v>
      </c>
      <c r="AA21">
        <v>7.6E-3</v>
      </c>
      <c r="AB21">
        <v>-1.2007000000000001</v>
      </c>
      <c r="AC21">
        <v>-0.68489999999999995</v>
      </c>
    </row>
    <row r="22" spans="1:29" x14ac:dyDescent="0.4">
      <c r="A22" s="11" t="s">
        <v>1083</v>
      </c>
      <c r="B22">
        <v>0.59119999999999995</v>
      </c>
      <c r="C22">
        <v>-12.9353</v>
      </c>
      <c r="D22">
        <v>-2.6263999999999998</v>
      </c>
      <c r="E22">
        <v>0</v>
      </c>
      <c r="F22">
        <v>0.16750000000000001</v>
      </c>
      <c r="G22">
        <v>0.12089999999999999</v>
      </c>
      <c r="H22">
        <v>5.8205999999999998</v>
      </c>
      <c r="I22">
        <v>6.8769</v>
      </c>
      <c r="J22">
        <v>8.1716999999999995</v>
      </c>
      <c r="K22">
        <v>8.1921999999999997</v>
      </c>
      <c r="L22">
        <v>-5.0928000000000004</v>
      </c>
      <c r="M22">
        <v>0.52470000000000006</v>
      </c>
      <c r="N22">
        <v>-0.43149999999999999</v>
      </c>
      <c r="O22">
        <v>-1.9077</v>
      </c>
      <c r="P22">
        <v>-0.86750000000000005</v>
      </c>
      <c r="Q22">
        <v>-2.6395</v>
      </c>
      <c r="R22">
        <v>-3.7957999999999998</v>
      </c>
      <c r="S22">
        <v>0.1716</v>
      </c>
      <c r="T22">
        <v>0.35539999999999999</v>
      </c>
      <c r="U22">
        <v>-0.30570000000000003</v>
      </c>
      <c r="V22">
        <v>-6.4272</v>
      </c>
      <c r="W22">
        <v>3.1168999999999998</v>
      </c>
      <c r="X22">
        <v>5.3964999999999996</v>
      </c>
      <c r="Y22">
        <v>0.20930000000000001</v>
      </c>
      <c r="Z22">
        <v>-2.3121</v>
      </c>
      <c r="AA22">
        <v>-0.54569999999999996</v>
      </c>
      <c r="AB22">
        <v>-1.3683000000000001</v>
      </c>
      <c r="AC22">
        <v>-0.77010000000000001</v>
      </c>
    </row>
    <row r="23" spans="1:29" x14ac:dyDescent="0.4">
      <c r="A23" s="11" t="s">
        <v>1084</v>
      </c>
      <c r="B23">
        <v>-8.4382999999999999</v>
      </c>
      <c r="C23">
        <v>-8.5714000000000006</v>
      </c>
      <c r="D23">
        <v>-3.8168000000000002</v>
      </c>
      <c r="E23">
        <v>-5.1710000000000003</v>
      </c>
      <c r="F23">
        <v>2.6793</v>
      </c>
      <c r="G23">
        <v>-4.5894000000000004</v>
      </c>
      <c r="H23">
        <v>-5.2644000000000002</v>
      </c>
      <c r="I23">
        <v>-7.4332000000000003</v>
      </c>
      <c r="J23">
        <v>-8.8347999999999995</v>
      </c>
      <c r="K23">
        <v>-1.3469</v>
      </c>
      <c r="L23">
        <v>-11.618499999999999</v>
      </c>
      <c r="M23">
        <v>1.5448999999999999</v>
      </c>
      <c r="N23">
        <v>-3.0335999999999999</v>
      </c>
      <c r="O23">
        <v>-1.7685999999999999</v>
      </c>
      <c r="P23">
        <v>-1.3126</v>
      </c>
      <c r="Q23">
        <v>-1.1397999999999999</v>
      </c>
      <c r="R23">
        <v>-0.93759999999999999</v>
      </c>
      <c r="S23">
        <v>-0.29720000000000002</v>
      </c>
      <c r="T23">
        <v>-0.63129999999999997</v>
      </c>
      <c r="U23">
        <v>-2.7900000000000001E-2</v>
      </c>
      <c r="V23">
        <v>-5.0721999999999996</v>
      </c>
      <c r="W23">
        <v>-0.1008</v>
      </c>
      <c r="X23">
        <v>-7.6802999999999999</v>
      </c>
      <c r="Y23">
        <v>-2.0468000000000002</v>
      </c>
      <c r="Z23">
        <v>-1.3451</v>
      </c>
      <c r="AA23">
        <v>-0.23949999999999999</v>
      </c>
      <c r="AB23">
        <v>-1.6094999999999999</v>
      </c>
      <c r="AC23">
        <v>-0.28570000000000001</v>
      </c>
    </row>
    <row r="24" spans="1:29" x14ac:dyDescent="0.4">
      <c r="A24" s="11" t="s">
        <v>1085</v>
      </c>
      <c r="B24">
        <v>4.4016999999999999</v>
      </c>
      <c r="C24">
        <v>1.25</v>
      </c>
      <c r="D24">
        <v>2.6983999999999999</v>
      </c>
      <c r="E24">
        <v>6.6843000000000004</v>
      </c>
      <c r="F24">
        <v>-0.6734</v>
      </c>
      <c r="G24">
        <v>-0.12659999999999999</v>
      </c>
      <c r="H24">
        <v>11.363099999999999</v>
      </c>
      <c r="I24">
        <v>1.1543000000000001</v>
      </c>
      <c r="J24">
        <v>4.9157000000000002</v>
      </c>
      <c r="K24">
        <v>2.7305999999999999</v>
      </c>
      <c r="L24">
        <v>0.6</v>
      </c>
      <c r="M24">
        <v>-3.3923000000000001</v>
      </c>
      <c r="N24">
        <v>4.6927000000000003</v>
      </c>
      <c r="O24">
        <v>1.1192</v>
      </c>
      <c r="P24">
        <v>1.048</v>
      </c>
      <c r="Q24">
        <v>0.78349999999999997</v>
      </c>
      <c r="R24">
        <v>0.77480000000000004</v>
      </c>
      <c r="S24">
        <v>6.0600000000000001E-2</v>
      </c>
      <c r="T24">
        <v>8.2600000000000007E-2</v>
      </c>
      <c r="U24">
        <v>-0.44619999999999999</v>
      </c>
      <c r="V24">
        <v>0.25969999999999999</v>
      </c>
      <c r="W24">
        <v>-0.25209999999999999</v>
      </c>
      <c r="X24">
        <v>-2.2014999999999998</v>
      </c>
      <c r="Y24">
        <v>-1.1514</v>
      </c>
      <c r="Z24">
        <v>1.0505</v>
      </c>
      <c r="AA24">
        <v>-3.2277999999999998</v>
      </c>
      <c r="AB24">
        <v>-1.2688999999999999</v>
      </c>
      <c r="AC24">
        <v>1.04E-2</v>
      </c>
    </row>
    <row r="25" spans="1:29" x14ac:dyDescent="0.4">
      <c r="A25" s="11" t="s">
        <v>1086</v>
      </c>
      <c r="B25">
        <v>-15.634600000000001</v>
      </c>
      <c r="C25">
        <v>-8.0246999999999993</v>
      </c>
      <c r="D25">
        <v>-1.288</v>
      </c>
      <c r="E25">
        <v>0.74199999999999999</v>
      </c>
      <c r="F25">
        <v>-5.3390000000000004</v>
      </c>
      <c r="G25">
        <v>-6.5906000000000002</v>
      </c>
      <c r="H25">
        <v>-4.0277000000000003</v>
      </c>
      <c r="I25">
        <v>-7.1445999999999996</v>
      </c>
      <c r="J25">
        <v>-7.8982999999999999</v>
      </c>
      <c r="K25">
        <v>-10.8477</v>
      </c>
      <c r="L25">
        <v>-1.78E-2</v>
      </c>
      <c r="M25">
        <v>-6.0864000000000003</v>
      </c>
      <c r="N25">
        <v>15.7951</v>
      </c>
      <c r="O25">
        <v>-4.0263</v>
      </c>
      <c r="P25">
        <v>-3.9091</v>
      </c>
      <c r="Q25">
        <v>-1.3271999999999999</v>
      </c>
      <c r="R25">
        <v>-3.7652999999999999</v>
      </c>
      <c r="S25">
        <v>0.2878</v>
      </c>
      <c r="T25">
        <v>0.63480000000000003</v>
      </c>
      <c r="U25">
        <v>2.0728</v>
      </c>
      <c r="V25">
        <v>-4.0339999999999998</v>
      </c>
      <c r="W25">
        <v>-1.0111000000000001</v>
      </c>
      <c r="X25">
        <v>-9.6104000000000003</v>
      </c>
      <c r="Y25">
        <v>-0.66869999999999996</v>
      </c>
      <c r="Z25">
        <v>-0.6341</v>
      </c>
      <c r="AA25">
        <v>-3.492</v>
      </c>
      <c r="AB25">
        <v>-1.4147000000000001</v>
      </c>
      <c r="AC25">
        <v>-2.0083000000000002</v>
      </c>
    </row>
    <row r="26" spans="1:29" x14ac:dyDescent="0.4">
      <c r="A26" s="11" t="s">
        <v>1087</v>
      </c>
      <c r="B26">
        <v>-1.7699</v>
      </c>
      <c r="C26">
        <v>17.4497</v>
      </c>
      <c r="D26">
        <v>1.7745</v>
      </c>
      <c r="E26">
        <v>2.7823000000000002</v>
      </c>
      <c r="F26">
        <v>5.282</v>
      </c>
      <c r="G26">
        <v>0.81410000000000005</v>
      </c>
      <c r="H26">
        <v>1.5621</v>
      </c>
      <c r="I26">
        <v>0.98850000000000005</v>
      </c>
      <c r="J26">
        <v>2.6162999999999998</v>
      </c>
      <c r="K26">
        <v>-2.4577</v>
      </c>
      <c r="L26">
        <v>-1.0772999999999999</v>
      </c>
      <c r="M26">
        <v>0.86109999999999998</v>
      </c>
      <c r="N26">
        <v>-4.1475</v>
      </c>
      <c r="O26">
        <v>4.8971999999999998</v>
      </c>
      <c r="P26">
        <v>-8.3000000000000004E-2</v>
      </c>
      <c r="Q26">
        <v>2.5832000000000002</v>
      </c>
      <c r="R26">
        <v>2.8976999999999999</v>
      </c>
      <c r="S26">
        <v>6.0400000000000002E-2</v>
      </c>
      <c r="T26">
        <v>6.6699999999999995E-2</v>
      </c>
      <c r="U26">
        <v>0.2195</v>
      </c>
      <c r="V26">
        <v>4.0107999999999997</v>
      </c>
      <c r="W26">
        <v>-0.1532</v>
      </c>
      <c r="X26">
        <v>2.0832999999999999</v>
      </c>
      <c r="Y26">
        <v>0.89029999999999998</v>
      </c>
      <c r="Z26">
        <v>3.0718999999999999</v>
      </c>
      <c r="AA26">
        <v>1.6753</v>
      </c>
      <c r="AB26">
        <v>0.51919999999999999</v>
      </c>
      <c r="AC26">
        <v>0.95350000000000001</v>
      </c>
    </row>
    <row r="27" spans="1:29" x14ac:dyDescent="0.4">
      <c r="A27" s="11" t="s">
        <v>1088</v>
      </c>
      <c r="B27">
        <v>2.9676999999999998</v>
      </c>
      <c r="C27">
        <v>0.57140000000000002</v>
      </c>
      <c r="D27">
        <v>2.0512999999999999</v>
      </c>
      <c r="E27">
        <v>8.6783000000000001</v>
      </c>
      <c r="F27">
        <v>3.9965999999999999</v>
      </c>
      <c r="G27">
        <v>2.1534</v>
      </c>
      <c r="H27">
        <v>2.2498</v>
      </c>
      <c r="I27">
        <v>11.1111</v>
      </c>
      <c r="J27">
        <v>-1.4164000000000001</v>
      </c>
      <c r="K27">
        <v>3.2218</v>
      </c>
      <c r="L27">
        <v>14.931100000000001</v>
      </c>
      <c r="M27">
        <v>6.2458</v>
      </c>
      <c r="N27">
        <v>0.28849999999999998</v>
      </c>
      <c r="O27">
        <v>11.536</v>
      </c>
      <c r="P27">
        <v>3.1158999999999999</v>
      </c>
      <c r="Q27">
        <v>4.5041000000000002</v>
      </c>
      <c r="R27">
        <v>4.4236000000000004</v>
      </c>
      <c r="S27">
        <v>3.5200000000000002E-2</v>
      </c>
      <c r="T27">
        <v>-6.6600000000000006E-2</v>
      </c>
      <c r="U27">
        <v>2.0263</v>
      </c>
      <c r="V27">
        <v>1.4831000000000001</v>
      </c>
      <c r="W27">
        <v>-0.30690000000000001</v>
      </c>
      <c r="X27">
        <v>2.7915000000000001</v>
      </c>
      <c r="Y27">
        <v>0.92549999999999999</v>
      </c>
      <c r="Z27">
        <v>5.1688000000000001</v>
      </c>
      <c r="AA27">
        <v>3.5556000000000001</v>
      </c>
      <c r="AB27">
        <v>0.84740000000000004</v>
      </c>
      <c r="AC27">
        <v>0.53569999999999995</v>
      </c>
    </row>
    <row r="28" spans="1:29" x14ac:dyDescent="0.4">
      <c r="A28" s="11" t="s">
        <v>1089</v>
      </c>
      <c r="B28">
        <v>0.41170000000000001</v>
      </c>
      <c r="C28">
        <v>-2.8409</v>
      </c>
      <c r="D28">
        <v>-0.40200000000000002</v>
      </c>
      <c r="E28">
        <v>0.58609999999999995</v>
      </c>
      <c r="F28">
        <v>0.3271</v>
      </c>
      <c r="G28">
        <v>-5.6653000000000002</v>
      </c>
      <c r="H28">
        <v>7.7047999999999996</v>
      </c>
      <c r="I28">
        <v>3.8553999999999999</v>
      </c>
      <c r="J28">
        <v>-2.0114999999999998</v>
      </c>
      <c r="K28">
        <v>1.3205</v>
      </c>
      <c r="L28">
        <v>8.6921999999999997</v>
      </c>
      <c r="M28">
        <v>7.4645999999999999</v>
      </c>
      <c r="N28">
        <v>-2.6846000000000001</v>
      </c>
      <c r="O28">
        <v>-2.6429</v>
      </c>
      <c r="P28">
        <v>0.28199999999999997</v>
      </c>
      <c r="Q28">
        <v>-0.126</v>
      </c>
      <c r="R28">
        <v>-1.4027000000000001</v>
      </c>
      <c r="S28">
        <v>-1.01E-2</v>
      </c>
      <c r="T28">
        <v>-5.1000000000000004E-3</v>
      </c>
      <c r="U28">
        <v>-0.80520000000000003</v>
      </c>
      <c r="V28">
        <v>0.58460000000000001</v>
      </c>
      <c r="W28">
        <v>-5.1299999999999998E-2</v>
      </c>
      <c r="X28">
        <v>2.2591999999999999</v>
      </c>
      <c r="Y28">
        <v>0.2346</v>
      </c>
      <c r="Z28">
        <v>-0.30120000000000002</v>
      </c>
      <c r="AA28">
        <v>-1.0584</v>
      </c>
      <c r="AB28">
        <v>1.3265</v>
      </c>
      <c r="AC28">
        <v>-4.5499999999999999E-2</v>
      </c>
    </row>
    <row r="29" spans="1:29" x14ac:dyDescent="0.4">
      <c r="A29" s="11" t="s">
        <v>1090</v>
      </c>
      <c r="B29">
        <v>17.888300000000001</v>
      </c>
      <c r="C29">
        <v>1.7544</v>
      </c>
      <c r="D29">
        <v>-1.1604000000000001</v>
      </c>
      <c r="E29">
        <v>-4.37</v>
      </c>
      <c r="F29">
        <v>2.5265</v>
      </c>
      <c r="G29">
        <v>2.3742999999999999</v>
      </c>
      <c r="H29">
        <v>-2.5869</v>
      </c>
      <c r="I29">
        <v>3.9211</v>
      </c>
      <c r="J29">
        <v>1.0264</v>
      </c>
      <c r="K29">
        <v>5.8452000000000002</v>
      </c>
      <c r="L29">
        <v>3.2002999999999999</v>
      </c>
      <c r="M29">
        <v>3.3313000000000001</v>
      </c>
      <c r="N29">
        <v>0.49259999999999998</v>
      </c>
      <c r="O29">
        <v>0.46960000000000002</v>
      </c>
      <c r="P29">
        <v>4.2587000000000002</v>
      </c>
      <c r="Q29">
        <v>1.8291999999999999</v>
      </c>
      <c r="R29">
        <v>2.2338</v>
      </c>
      <c r="S29">
        <v>0.25659999999999999</v>
      </c>
      <c r="T29">
        <v>0.59489999999999998</v>
      </c>
      <c r="U29">
        <v>0</v>
      </c>
      <c r="V29">
        <v>0.61750000000000005</v>
      </c>
      <c r="W29">
        <v>-0.71870000000000001</v>
      </c>
      <c r="X29">
        <v>-3.7492000000000001</v>
      </c>
      <c r="Y29">
        <v>-1.3190999999999999</v>
      </c>
      <c r="Z29">
        <v>1.3045</v>
      </c>
      <c r="AA29">
        <v>0.5232</v>
      </c>
      <c r="AB29">
        <v>1.8267</v>
      </c>
      <c r="AC29">
        <v>0.81310000000000004</v>
      </c>
    </row>
    <row r="30" spans="1:29" x14ac:dyDescent="0.4">
      <c r="A30" s="11" t="s">
        <v>1091</v>
      </c>
      <c r="B30">
        <v>8.9565000000000001</v>
      </c>
      <c r="C30">
        <v>-2.8736000000000002</v>
      </c>
      <c r="D30">
        <v>-1.1740999999999999</v>
      </c>
      <c r="E30">
        <v>-3.4272999999999998</v>
      </c>
      <c r="F30">
        <v>-5.0079000000000002</v>
      </c>
      <c r="G30">
        <v>-1.7735000000000001</v>
      </c>
      <c r="H30">
        <v>-6.5303000000000004</v>
      </c>
      <c r="I30">
        <v>-1.9646999999999999</v>
      </c>
      <c r="J30">
        <v>-8.5631000000000004</v>
      </c>
      <c r="K30">
        <v>-1.9776</v>
      </c>
      <c r="L30">
        <v>-1.9266000000000001</v>
      </c>
      <c r="M30">
        <v>-0.58389999999999997</v>
      </c>
      <c r="N30">
        <v>-3.9216000000000002</v>
      </c>
      <c r="O30">
        <v>-4.8049999999999997</v>
      </c>
      <c r="P30">
        <v>-4.0461999999999998</v>
      </c>
      <c r="Q30">
        <v>-1.8272999999999999</v>
      </c>
      <c r="R30">
        <v>-3.5447000000000002</v>
      </c>
      <c r="S30">
        <v>4.0099999999999997E-2</v>
      </c>
      <c r="T30">
        <v>0.12239999999999999</v>
      </c>
      <c r="U30">
        <v>-0.6764</v>
      </c>
      <c r="V30">
        <v>-5.7401</v>
      </c>
      <c r="W30">
        <v>-1.0858000000000001</v>
      </c>
      <c r="X30">
        <v>6.2370000000000001</v>
      </c>
      <c r="Y30">
        <v>0.60370000000000001</v>
      </c>
      <c r="Z30">
        <v>-1.5994999999999999</v>
      </c>
      <c r="AA30">
        <v>-1.7421</v>
      </c>
      <c r="AB30">
        <v>-1.3757999999999999</v>
      </c>
      <c r="AC30">
        <v>-0.58209999999999995</v>
      </c>
    </row>
    <row r="31" spans="1:29" x14ac:dyDescent="0.4">
      <c r="A31" s="11" t="s">
        <v>1092</v>
      </c>
      <c r="B31">
        <v>3.4318</v>
      </c>
      <c r="C31">
        <v>-1.1834</v>
      </c>
      <c r="D31">
        <v>-0.25829999999999997</v>
      </c>
      <c r="E31">
        <v>7.1767000000000003</v>
      </c>
      <c r="F31">
        <v>10.7113</v>
      </c>
      <c r="G31">
        <v>8.8888999999999996</v>
      </c>
      <c r="H31">
        <v>-1.0946</v>
      </c>
      <c r="I31">
        <v>4.1448</v>
      </c>
      <c r="J31">
        <v>5.3967999999999998</v>
      </c>
      <c r="K31">
        <v>3.7686000000000002</v>
      </c>
      <c r="L31">
        <v>3.5074000000000001</v>
      </c>
      <c r="M31">
        <v>-3.2302</v>
      </c>
      <c r="N31">
        <v>3.5714000000000001</v>
      </c>
      <c r="O31">
        <v>3.5747</v>
      </c>
      <c r="P31">
        <v>-2.7309000000000001</v>
      </c>
      <c r="Q31">
        <v>5.6000000000000001E-2</v>
      </c>
      <c r="R31">
        <v>0.88880000000000003</v>
      </c>
      <c r="S31">
        <v>7.0199999999999999E-2</v>
      </c>
      <c r="T31">
        <v>3.56E-2</v>
      </c>
      <c r="U31">
        <v>7.1914999999999996</v>
      </c>
      <c r="V31">
        <v>-0.68940000000000001</v>
      </c>
      <c r="W31">
        <v>0.88870000000000005</v>
      </c>
      <c r="X31">
        <v>-7.835</v>
      </c>
      <c r="Y31">
        <v>1.8217000000000001</v>
      </c>
      <c r="Z31">
        <v>-0.39600000000000002</v>
      </c>
      <c r="AA31">
        <v>0.8075</v>
      </c>
      <c r="AB31">
        <v>0.31969999999999998</v>
      </c>
      <c r="AC31">
        <v>-2.6800000000000001E-2</v>
      </c>
    </row>
    <row r="32" spans="1:29" x14ac:dyDescent="0.4">
      <c r="A32" s="11" t="s">
        <v>1093</v>
      </c>
      <c r="B32">
        <v>0.57869999999999999</v>
      </c>
      <c r="C32">
        <v>-4.7904</v>
      </c>
      <c r="D32">
        <v>-0.93220000000000003</v>
      </c>
      <c r="E32">
        <v>1.9867999999999999</v>
      </c>
      <c r="F32">
        <v>-1.3605</v>
      </c>
      <c r="G32">
        <v>3.5714000000000001</v>
      </c>
      <c r="H32">
        <v>-1.3656999999999999</v>
      </c>
      <c r="I32">
        <v>2.9302000000000001</v>
      </c>
      <c r="J32">
        <v>17.0181</v>
      </c>
      <c r="K32">
        <v>-2.0910000000000002</v>
      </c>
      <c r="L32">
        <v>12.1463</v>
      </c>
      <c r="M32">
        <v>-3.0750999999999999</v>
      </c>
      <c r="N32">
        <v>-3.0541999999999998</v>
      </c>
      <c r="O32">
        <v>4.0883000000000003</v>
      </c>
      <c r="P32">
        <v>0.82579999999999998</v>
      </c>
      <c r="Q32">
        <v>1.2315</v>
      </c>
      <c r="R32">
        <v>-0.56950000000000001</v>
      </c>
      <c r="S32">
        <v>5.0000000000000001E-3</v>
      </c>
      <c r="T32">
        <v>0</v>
      </c>
      <c r="U32">
        <v>0.63529999999999998</v>
      </c>
      <c r="V32">
        <v>2.8538000000000001</v>
      </c>
      <c r="W32">
        <v>-0.41449999999999998</v>
      </c>
      <c r="X32">
        <v>4.7832999999999997</v>
      </c>
      <c r="Y32">
        <v>-0.94720000000000004</v>
      </c>
      <c r="Z32">
        <v>1.5178</v>
      </c>
      <c r="AA32">
        <v>1.4854000000000001</v>
      </c>
      <c r="AB32">
        <v>0.76700000000000002</v>
      </c>
      <c r="AC32">
        <v>-0.46460000000000001</v>
      </c>
    </row>
    <row r="33" spans="1:29" x14ac:dyDescent="0.4">
      <c r="A33" s="11" t="s">
        <v>1094</v>
      </c>
      <c r="B33">
        <v>-0.65210000000000001</v>
      </c>
      <c r="C33">
        <v>-2.5156999999999998</v>
      </c>
      <c r="D33">
        <v>-4.4955999999999996</v>
      </c>
      <c r="E33">
        <v>1.5872999999999999</v>
      </c>
      <c r="F33">
        <v>-5.2873999999999999</v>
      </c>
      <c r="G33">
        <v>5.5419</v>
      </c>
      <c r="H33">
        <v>-3.7957000000000001</v>
      </c>
      <c r="I33">
        <v>-3.9727999999999999</v>
      </c>
      <c r="J33">
        <v>0.3861</v>
      </c>
      <c r="K33">
        <v>6.1821000000000002</v>
      </c>
      <c r="L33">
        <v>-2.1722999999999999</v>
      </c>
      <c r="M33">
        <v>-5.2599</v>
      </c>
      <c r="N33">
        <v>-0.20330000000000001</v>
      </c>
      <c r="O33">
        <v>-1.8642000000000001</v>
      </c>
      <c r="P33">
        <v>-3.2759999999999998</v>
      </c>
      <c r="Q33">
        <v>-2.9485000000000001</v>
      </c>
      <c r="R33">
        <v>-1.6276999999999999</v>
      </c>
      <c r="S33">
        <v>0.2205</v>
      </c>
      <c r="T33">
        <v>0.49880000000000002</v>
      </c>
      <c r="U33">
        <v>-1.3384</v>
      </c>
      <c r="V33">
        <v>-4.4993999999999996</v>
      </c>
      <c r="W33">
        <v>3.1738</v>
      </c>
      <c r="X33">
        <v>-2.4859</v>
      </c>
      <c r="Y33">
        <v>-1.3174999999999999</v>
      </c>
      <c r="Z33">
        <v>-3.2014</v>
      </c>
      <c r="AA33">
        <v>-9.5299999999999996E-2</v>
      </c>
      <c r="AB33">
        <v>2.8899999999999999E-2</v>
      </c>
      <c r="AC33">
        <v>0.2445</v>
      </c>
    </row>
    <row r="34" spans="1:29" x14ac:dyDescent="0.4">
      <c r="A34" s="11" t="s">
        <v>1095</v>
      </c>
      <c r="B34">
        <v>-4.3628999999999998</v>
      </c>
      <c r="C34">
        <v>-8.3871000000000002</v>
      </c>
      <c r="D34">
        <v>-1.3684000000000001</v>
      </c>
      <c r="E34">
        <v>-3.4091</v>
      </c>
      <c r="F34">
        <v>-6.2298</v>
      </c>
      <c r="G34">
        <v>-7.7012999999999998</v>
      </c>
      <c r="H34">
        <v>3.6227999999999998</v>
      </c>
      <c r="I34">
        <v>3.8938000000000001</v>
      </c>
      <c r="J34">
        <v>-6.5385</v>
      </c>
      <c r="K34">
        <v>1.9407000000000001</v>
      </c>
      <c r="L34">
        <v>-0.93100000000000005</v>
      </c>
      <c r="M34">
        <v>-2.4674999999999998</v>
      </c>
      <c r="N34">
        <v>-5.2953000000000001</v>
      </c>
      <c r="O34">
        <v>-5.3799000000000001</v>
      </c>
      <c r="P34">
        <v>-7.4935999999999998</v>
      </c>
      <c r="Q34">
        <v>-3.3751000000000002</v>
      </c>
      <c r="R34">
        <v>-4.3189000000000002</v>
      </c>
      <c r="S34">
        <v>0.27010000000000001</v>
      </c>
      <c r="T34">
        <v>0.57740000000000002</v>
      </c>
      <c r="U34">
        <v>7.4481999999999999</v>
      </c>
      <c r="V34">
        <v>0.31409999999999999</v>
      </c>
      <c r="W34">
        <v>-3.0257000000000001</v>
      </c>
      <c r="X34">
        <v>-5.0521000000000003</v>
      </c>
      <c r="Y34">
        <v>0.43070000000000003</v>
      </c>
      <c r="Z34">
        <v>-3.0257999999999998</v>
      </c>
      <c r="AA34">
        <v>-1.0071000000000001</v>
      </c>
      <c r="AB34">
        <v>0.52010000000000001</v>
      </c>
      <c r="AC34">
        <v>0.43059999999999998</v>
      </c>
    </row>
    <row r="35" spans="1:29" x14ac:dyDescent="0.4">
      <c r="A35" s="11" t="s">
        <v>1096</v>
      </c>
      <c r="B35">
        <v>4.4812000000000003</v>
      </c>
      <c r="C35">
        <v>-0.70420000000000005</v>
      </c>
      <c r="D35">
        <v>16.259699999999999</v>
      </c>
      <c r="E35">
        <v>8.2353000000000005</v>
      </c>
      <c r="F35">
        <v>2.3296000000000001</v>
      </c>
      <c r="G35">
        <v>4.2984</v>
      </c>
      <c r="H35">
        <v>7.1360000000000001</v>
      </c>
      <c r="I35">
        <v>3.7479</v>
      </c>
      <c r="J35">
        <v>3.8409</v>
      </c>
      <c r="K35">
        <v>0</v>
      </c>
      <c r="L35">
        <v>12.6738</v>
      </c>
      <c r="M35">
        <v>2.2363</v>
      </c>
      <c r="N35">
        <v>0.53759999999999997</v>
      </c>
      <c r="O35">
        <v>2.4828000000000001</v>
      </c>
      <c r="P35">
        <v>9.1499999999999998E-2</v>
      </c>
      <c r="Q35">
        <v>2.1423000000000001</v>
      </c>
      <c r="R35">
        <v>2.5085999999999999</v>
      </c>
      <c r="S35">
        <v>-0.26929999999999998</v>
      </c>
      <c r="T35">
        <v>-0.45829999999999999</v>
      </c>
      <c r="U35">
        <v>0.95279999999999998</v>
      </c>
      <c r="V35">
        <v>0.43049999999999999</v>
      </c>
      <c r="W35">
        <v>-0.67600000000000005</v>
      </c>
      <c r="X35">
        <v>2.0503</v>
      </c>
      <c r="Y35">
        <v>-0.45029999999999998</v>
      </c>
      <c r="Z35">
        <v>1.8575999999999999</v>
      </c>
      <c r="AA35">
        <v>-0.31769999999999998</v>
      </c>
      <c r="AB35">
        <v>0.96909999999999996</v>
      </c>
      <c r="AC35">
        <v>0.1313</v>
      </c>
    </row>
    <row r="36" spans="1:29" x14ac:dyDescent="0.4">
      <c r="A36" s="11" t="s">
        <v>1097</v>
      </c>
      <c r="B36">
        <v>-3.7094</v>
      </c>
      <c r="C36">
        <v>-4.2553000000000001</v>
      </c>
      <c r="D36">
        <v>10.9308</v>
      </c>
      <c r="E36">
        <v>2.0379999999999998</v>
      </c>
      <c r="F36">
        <v>7.6727999999999996</v>
      </c>
      <c r="G36">
        <v>-1.8182</v>
      </c>
      <c r="H36">
        <v>0.75990000000000002</v>
      </c>
      <c r="I36">
        <v>2.7094</v>
      </c>
      <c r="J36">
        <v>3.8309000000000002</v>
      </c>
      <c r="K36">
        <v>-6.1612999999999998</v>
      </c>
      <c r="L36">
        <v>12.9107</v>
      </c>
      <c r="M36">
        <v>3.4247000000000001</v>
      </c>
      <c r="N36">
        <v>5.1337000000000002</v>
      </c>
      <c r="O36">
        <v>7.8361000000000001</v>
      </c>
      <c r="P36" t="s">
        <v>1067</v>
      </c>
      <c r="Q36">
        <v>3.2408000000000001</v>
      </c>
      <c r="R36">
        <v>3.5406</v>
      </c>
      <c r="S36">
        <v>0.01</v>
      </c>
      <c r="T36">
        <v>-4.5499999999999999E-2</v>
      </c>
      <c r="U36">
        <v>-0.56630000000000003</v>
      </c>
      <c r="V36">
        <v>-0.58460000000000001</v>
      </c>
      <c r="W36">
        <v>0.2094</v>
      </c>
      <c r="X36">
        <v>1.7699</v>
      </c>
      <c r="Y36">
        <v>-0.25850000000000001</v>
      </c>
      <c r="Z36">
        <v>3.3767999999999998</v>
      </c>
      <c r="AA36">
        <v>4.0076999999999998</v>
      </c>
      <c r="AB36">
        <v>1.0602</v>
      </c>
      <c r="AC36">
        <v>0.62309999999999999</v>
      </c>
    </row>
    <row r="37" spans="1:29" x14ac:dyDescent="0.4">
      <c r="A37" s="11" t="s">
        <v>1098</v>
      </c>
      <c r="B37">
        <v>0.80259999999999998</v>
      </c>
      <c r="C37">
        <v>2.2222</v>
      </c>
      <c r="D37">
        <v>3.7435</v>
      </c>
      <c r="E37">
        <v>2.2635999999999998</v>
      </c>
      <c r="F37">
        <v>-5.7164999999999999</v>
      </c>
      <c r="G37">
        <v>-1.7283999999999999</v>
      </c>
      <c r="H37">
        <v>-3.8376000000000001</v>
      </c>
      <c r="I37">
        <v>-4.4964000000000004</v>
      </c>
      <c r="J37">
        <v>1.3995</v>
      </c>
      <c r="K37">
        <v>1.1435</v>
      </c>
      <c r="L37">
        <v>-1.6719999999999999</v>
      </c>
      <c r="M37">
        <v>1.6022000000000001</v>
      </c>
      <c r="N37">
        <v>3.6623000000000001</v>
      </c>
      <c r="O37">
        <v>3.0369999999999999</v>
      </c>
      <c r="P37">
        <v>2.2404999999999999</v>
      </c>
      <c r="Q37">
        <v>-0.76639999999999997</v>
      </c>
      <c r="R37">
        <v>-0.2351</v>
      </c>
      <c r="S37">
        <v>0.03</v>
      </c>
      <c r="T37">
        <v>0.17710000000000001</v>
      </c>
      <c r="U37">
        <v>8.5191999999999997</v>
      </c>
      <c r="V37">
        <v>-1.9992000000000001</v>
      </c>
      <c r="W37">
        <v>-2.0375999999999999</v>
      </c>
      <c r="X37">
        <v>2.3031999999999999</v>
      </c>
      <c r="Y37">
        <v>0.92849999999999999</v>
      </c>
      <c r="Z37">
        <v>-1.6815</v>
      </c>
      <c r="AA37">
        <v>-1.2203999999999999</v>
      </c>
      <c r="AB37">
        <v>-0.17050000000000001</v>
      </c>
      <c r="AC37">
        <v>0.25019999999999998</v>
      </c>
    </row>
    <row r="38" spans="1:29" x14ac:dyDescent="0.4">
      <c r="A38" s="11" t="s">
        <v>1099</v>
      </c>
      <c r="B38">
        <v>-0.63690000000000002</v>
      </c>
      <c r="C38">
        <v>0</v>
      </c>
      <c r="D38">
        <v>-4.7698</v>
      </c>
      <c r="E38">
        <v>3.7109000000000001</v>
      </c>
      <c r="F38">
        <v>9.5515000000000008</v>
      </c>
      <c r="G38">
        <v>-0.37690000000000001</v>
      </c>
      <c r="H38">
        <v>-2.9988000000000001</v>
      </c>
      <c r="I38">
        <v>10.462400000000001</v>
      </c>
      <c r="J38">
        <v>8.9084000000000003</v>
      </c>
      <c r="K38">
        <v>-0.83879999999999999</v>
      </c>
      <c r="L38">
        <v>-3.8424</v>
      </c>
      <c r="M38">
        <v>-0.63080000000000003</v>
      </c>
      <c r="N38">
        <v>-1.0794999999999999</v>
      </c>
      <c r="O38">
        <v>10.2423</v>
      </c>
      <c r="P38">
        <v>4.9195000000000002</v>
      </c>
      <c r="Q38">
        <v>4.2847999999999997</v>
      </c>
      <c r="R38">
        <v>6.0778999999999996</v>
      </c>
      <c r="S38">
        <v>0.185</v>
      </c>
      <c r="T38">
        <v>0.2324</v>
      </c>
      <c r="U38">
        <v>1.9899</v>
      </c>
      <c r="V38">
        <v>3.52</v>
      </c>
      <c r="W38">
        <v>0.42670000000000002</v>
      </c>
      <c r="X38">
        <v>2.4581</v>
      </c>
      <c r="Y38">
        <v>1.6474</v>
      </c>
      <c r="Z38">
        <v>4.2545999999999999</v>
      </c>
      <c r="AA38">
        <v>2.379</v>
      </c>
      <c r="AB38">
        <v>1.5396000000000001</v>
      </c>
      <c r="AC38">
        <v>-2.6499999999999999E-2</v>
      </c>
    </row>
    <row r="39" spans="1:29" x14ac:dyDescent="0.4">
      <c r="A39" s="11" t="s">
        <v>1100</v>
      </c>
      <c r="B39">
        <v>2.0832999999999999</v>
      </c>
      <c r="C39">
        <v>8.6957000000000004</v>
      </c>
      <c r="D39">
        <v>4.8345000000000002</v>
      </c>
      <c r="E39">
        <v>-1.7577</v>
      </c>
      <c r="F39">
        <v>2.5777000000000001</v>
      </c>
      <c r="G39">
        <v>3.4047999999999998</v>
      </c>
      <c r="H39">
        <v>0.47560000000000002</v>
      </c>
      <c r="I39">
        <v>-2.1974</v>
      </c>
      <c r="J39">
        <v>-0.69120000000000004</v>
      </c>
      <c r="K39">
        <v>0.73560000000000003</v>
      </c>
      <c r="L39">
        <v>1.9795</v>
      </c>
      <c r="M39">
        <v>-1.4177</v>
      </c>
      <c r="N39">
        <v>3.2738</v>
      </c>
      <c r="O39">
        <v>0.1953</v>
      </c>
      <c r="P39">
        <v>0.51149999999999995</v>
      </c>
      <c r="Q39">
        <v>0.83189999999999997</v>
      </c>
      <c r="R39">
        <v>2.2685</v>
      </c>
      <c r="S39">
        <v>-0.32429999999999998</v>
      </c>
      <c r="T39">
        <v>-0.6956</v>
      </c>
      <c r="U39">
        <v>-4.5026000000000002</v>
      </c>
      <c r="V39">
        <v>-7.7299999999999994E-2</v>
      </c>
      <c r="W39">
        <v>-0.79659999999999997</v>
      </c>
      <c r="X39">
        <v>-0.85199999999999998</v>
      </c>
      <c r="Y39">
        <v>-0.54730000000000001</v>
      </c>
      <c r="Z39">
        <v>0.71940000000000004</v>
      </c>
      <c r="AA39">
        <v>-0.42620000000000002</v>
      </c>
      <c r="AB39">
        <v>1.6356999999999999</v>
      </c>
      <c r="AC39">
        <v>6.93E-2</v>
      </c>
    </row>
    <row r="40" spans="1:29" x14ac:dyDescent="0.4">
      <c r="A40" s="11" t="s">
        <v>1101</v>
      </c>
      <c r="B40">
        <v>-2.4333</v>
      </c>
      <c r="C40">
        <v>-2</v>
      </c>
      <c r="D40">
        <v>-6.5225999999999997</v>
      </c>
      <c r="E40">
        <v>2.2364000000000002</v>
      </c>
      <c r="F40">
        <v>0.96079999999999999</v>
      </c>
      <c r="G40">
        <v>-2.6829000000000001</v>
      </c>
      <c r="H40">
        <v>3.9289999999999998</v>
      </c>
      <c r="I40">
        <v>0.77470000000000006</v>
      </c>
      <c r="J40">
        <v>-4.8723999999999998</v>
      </c>
      <c r="K40">
        <v>-1.9715</v>
      </c>
      <c r="L40">
        <v>9.2551000000000005</v>
      </c>
      <c r="M40">
        <v>2.0605000000000002</v>
      </c>
      <c r="N40">
        <v>9.6100000000000005E-2</v>
      </c>
      <c r="O40">
        <v>-2.7658999999999998</v>
      </c>
      <c r="P40">
        <v>3.9016000000000002</v>
      </c>
      <c r="Q40">
        <v>-1.0853999999999999</v>
      </c>
      <c r="R40">
        <v>-1.8447</v>
      </c>
      <c r="S40">
        <v>1.4999999999999999E-2</v>
      </c>
      <c r="T40">
        <v>0</v>
      </c>
      <c r="U40">
        <v>-0.94299999999999995</v>
      </c>
      <c r="V40">
        <v>-0.1933</v>
      </c>
      <c r="W40">
        <v>-0.64239999999999997</v>
      </c>
      <c r="X40">
        <v>4.9524999999999997</v>
      </c>
      <c r="Y40">
        <v>-0.254</v>
      </c>
      <c r="Z40">
        <v>-1.0649999999999999</v>
      </c>
      <c r="AA40">
        <v>-2.1059999999999999</v>
      </c>
      <c r="AB40">
        <v>-0.9496</v>
      </c>
      <c r="AC40">
        <v>4.3299999999999998E-2</v>
      </c>
    </row>
    <row r="41" spans="1:29" x14ac:dyDescent="0.4">
      <c r="A41" s="11" t="s">
        <v>1102</v>
      </c>
      <c r="B41">
        <v>-9.6472999999999995</v>
      </c>
      <c r="C41">
        <v>13.605399999999999</v>
      </c>
      <c r="D41">
        <v>14.2667</v>
      </c>
      <c r="E41">
        <v>3.625</v>
      </c>
      <c r="F41">
        <v>-0.43919999999999998</v>
      </c>
      <c r="G41">
        <v>-4.6365999999999996</v>
      </c>
      <c r="H41">
        <v>-6.2172999999999998</v>
      </c>
      <c r="I41">
        <v>-7.8608000000000002</v>
      </c>
      <c r="J41">
        <v>-2.1951000000000001</v>
      </c>
      <c r="K41">
        <v>-7.4859999999999998</v>
      </c>
      <c r="L41">
        <v>6.4576000000000002</v>
      </c>
      <c r="M41">
        <v>-3.6383000000000001</v>
      </c>
      <c r="N41">
        <v>-5.1822999999999997</v>
      </c>
      <c r="O41">
        <v>-5.9649000000000001</v>
      </c>
      <c r="P41">
        <v>-1.7551000000000001</v>
      </c>
      <c r="Q41">
        <v>-1.9288000000000001</v>
      </c>
      <c r="R41">
        <v>-3.2576999999999998</v>
      </c>
      <c r="S41">
        <v>-0.22020000000000001</v>
      </c>
      <c r="T41">
        <v>-0.4365</v>
      </c>
      <c r="U41">
        <v>-0.36259999999999998</v>
      </c>
      <c r="V41">
        <v>-5.4242999999999997</v>
      </c>
      <c r="W41">
        <v>-1.2392000000000001</v>
      </c>
      <c r="X41">
        <v>-3.3828999999999998</v>
      </c>
      <c r="Y41">
        <v>-0.63649999999999995</v>
      </c>
      <c r="Z41">
        <v>-1.0690999999999999</v>
      </c>
      <c r="AA41">
        <v>-0.85670000000000002</v>
      </c>
      <c r="AB41">
        <v>1.3468</v>
      </c>
      <c r="AC41">
        <v>0.47</v>
      </c>
    </row>
    <row r="42" spans="1:29" x14ac:dyDescent="0.4">
      <c r="A42" s="11" t="s">
        <v>1103</v>
      </c>
      <c r="B42">
        <v>0.67720000000000002</v>
      </c>
      <c r="C42">
        <v>5.9880000000000004</v>
      </c>
      <c r="D42">
        <v>-1.5947</v>
      </c>
      <c r="E42">
        <v>-1.8696999999999999</v>
      </c>
      <c r="F42">
        <v>-1.25</v>
      </c>
      <c r="G42">
        <v>-1.8396999999999999</v>
      </c>
      <c r="H42">
        <v>-0.36430000000000001</v>
      </c>
      <c r="I42">
        <v>-1.0221</v>
      </c>
      <c r="J42">
        <v>-4.9874999999999998</v>
      </c>
      <c r="K42">
        <v>-0.72460000000000002</v>
      </c>
      <c r="L42">
        <v>-9.4793000000000003</v>
      </c>
      <c r="M42">
        <v>-1.0911999999999999</v>
      </c>
      <c r="N42">
        <v>3.0364</v>
      </c>
      <c r="O42">
        <v>-1.4792000000000001</v>
      </c>
      <c r="P42">
        <v>2.6173999999999999</v>
      </c>
      <c r="Q42">
        <v>-0.89200000000000002</v>
      </c>
      <c r="R42">
        <v>-0.93520000000000003</v>
      </c>
      <c r="S42">
        <v>8.5300000000000001E-2</v>
      </c>
      <c r="T42">
        <v>0.1275</v>
      </c>
      <c r="U42">
        <v>-2.4113000000000002</v>
      </c>
      <c r="V42">
        <v>-0.98319999999999996</v>
      </c>
      <c r="W42">
        <v>-0.76380000000000003</v>
      </c>
      <c r="X42">
        <v>-0.1115</v>
      </c>
      <c r="Y42">
        <v>0.59789999999999999</v>
      </c>
      <c r="Z42">
        <v>-0.92749999999999999</v>
      </c>
      <c r="AA42">
        <v>6.7900000000000002E-2</v>
      </c>
      <c r="AB42">
        <v>-0.5524</v>
      </c>
      <c r="AC42">
        <v>0.87639999999999996</v>
      </c>
    </row>
    <row r="43" spans="1:29" x14ac:dyDescent="0.4">
      <c r="A43" s="11" t="s">
        <v>1104</v>
      </c>
      <c r="B43">
        <v>16.726500000000001</v>
      </c>
      <c r="C43">
        <v>-5.0846999999999998</v>
      </c>
      <c r="D43">
        <v>-1.6996</v>
      </c>
      <c r="E43">
        <v>5.04</v>
      </c>
      <c r="F43">
        <v>19.508600000000001</v>
      </c>
      <c r="G43">
        <v>0</v>
      </c>
      <c r="H43">
        <v>1.4866999999999999</v>
      </c>
      <c r="I43">
        <v>5.3741000000000003</v>
      </c>
      <c r="J43">
        <v>-3.9369999999999998</v>
      </c>
      <c r="K43">
        <v>8.7186000000000003</v>
      </c>
      <c r="L43">
        <v>-1.4208000000000001</v>
      </c>
      <c r="M43">
        <v>0.57369999999999999</v>
      </c>
      <c r="N43">
        <v>11.100199999999999</v>
      </c>
      <c r="O43">
        <v>3.2328000000000001</v>
      </c>
      <c r="P43">
        <v>-1.498</v>
      </c>
      <c r="Q43">
        <v>2.3755999999999999</v>
      </c>
      <c r="R43">
        <v>2.2202000000000002</v>
      </c>
      <c r="S43">
        <v>-9.0200000000000002E-2</v>
      </c>
      <c r="T43">
        <v>-0.13750000000000001</v>
      </c>
      <c r="U43">
        <v>0.93240000000000001</v>
      </c>
      <c r="V43">
        <v>2.2342</v>
      </c>
      <c r="W43">
        <v>1.1545000000000001</v>
      </c>
      <c r="X43">
        <v>2.3666</v>
      </c>
      <c r="Y43">
        <v>-0.40329999999999999</v>
      </c>
      <c r="Z43">
        <v>2.5539000000000001</v>
      </c>
      <c r="AA43">
        <v>0.23130000000000001</v>
      </c>
      <c r="AB43">
        <v>6.5699999999999995E-2</v>
      </c>
      <c r="AC43">
        <v>1.3560000000000001</v>
      </c>
    </row>
    <row r="44" spans="1:29" x14ac:dyDescent="0.4">
      <c r="A44" s="11" t="s">
        <v>1105</v>
      </c>
      <c r="B44">
        <v>-1.9977</v>
      </c>
      <c r="C44">
        <v>-4.7618999999999998</v>
      </c>
      <c r="D44">
        <v>-7.8810000000000002</v>
      </c>
      <c r="E44">
        <v>10.474</v>
      </c>
      <c r="F44">
        <v>-7.7259000000000002</v>
      </c>
      <c r="G44">
        <v>-2.6774</v>
      </c>
      <c r="H44">
        <v>-1.1287</v>
      </c>
      <c r="I44">
        <v>1.74</v>
      </c>
      <c r="J44">
        <v>-6.1475</v>
      </c>
      <c r="K44">
        <v>-1.2682</v>
      </c>
      <c r="L44">
        <v>-3.9948000000000001</v>
      </c>
      <c r="M44">
        <v>0.70209999999999995</v>
      </c>
      <c r="N44">
        <v>-2.3873000000000002</v>
      </c>
      <c r="O44">
        <v>-5.4638</v>
      </c>
      <c r="P44">
        <v>7.1928000000000001</v>
      </c>
      <c r="Q44">
        <v>-0.81799999999999995</v>
      </c>
      <c r="R44">
        <v>-1.4045000000000001</v>
      </c>
      <c r="S44">
        <v>5.0000000000000001E-3</v>
      </c>
      <c r="T44">
        <v>0</v>
      </c>
      <c r="U44">
        <v>-0.55430000000000001</v>
      </c>
      <c r="V44">
        <v>2.6305000000000001</v>
      </c>
      <c r="W44">
        <v>0.81520000000000004</v>
      </c>
      <c r="X44">
        <v>-2.988</v>
      </c>
      <c r="Y44">
        <v>-0.4476</v>
      </c>
      <c r="Z44">
        <v>-0.191</v>
      </c>
      <c r="AA44">
        <v>-1.1404000000000001</v>
      </c>
      <c r="AB44">
        <v>-0.49049999999999999</v>
      </c>
      <c r="AC44">
        <v>-0.2316</v>
      </c>
    </row>
    <row r="45" spans="1:29" x14ac:dyDescent="0.4">
      <c r="A45" s="11" t="s">
        <v>1106</v>
      </c>
      <c r="B45">
        <v>32.418700000000001</v>
      </c>
      <c r="C45">
        <v>-0.625</v>
      </c>
      <c r="D45">
        <v>1.2658</v>
      </c>
      <c r="E45">
        <v>-0.95340000000000003</v>
      </c>
      <c r="F45">
        <v>1.2828999999999999</v>
      </c>
      <c r="G45">
        <v>8.8033000000000001</v>
      </c>
      <c r="H45">
        <v>-1.6516999999999999</v>
      </c>
      <c r="I45">
        <v>-5.2487000000000004</v>
      </c>
      <c r="J45">
        <v>4.8034999999999997</v>
      </c>
      <c r="K45">
        <v>12.6181</v>
      </c>
      <c r="L45">
        <v>2.9870000000000001</v>
      </c>
      <c r="M45">
        <v>8.7099999999999997E-2</v>
      </c>
      <c r="N45">
        <v>-8.2428000000000008</v>
      </c>
      <c r="O45">
        <v>3.9361999999999999</v>
      </c>
      <c r="P45">
        <v>0.4985</v>
      </c>
      <c r="Q45">
        <v>0.26819999999999999</v>
      </c>
      <c r="R45">
        <v>-0.21970000000000001</v>
      </c>
      <c r="S45">
        <v>-0.12540000000000001</v>
      </c>
      <c r="T45">
        <v>-0.34160000000000001</v>
      </c>
      <c r="U45">
        <v>1.5327</v>
      </c>
      <c r="V45">
        <v>0.51259999999999994</v>
      </c>
      <c r="W45">
        <v>-1.4016</v>
      </c>
      <c r="X45">
        <v>1.7536</v>
      </c>
      <c r="Y45">
        <v>1.3915999999999999</v>
      </c>
      <c r="Z45">
        <v>-0.30630000000000002</v>
      </c>
      <c r="AA45">
        <v>-1.1447000000000001</v>
      </c>
      <c r="AB45">
        <v>-0.78400000000000003</v>
      </c>
      <c r="AC45">
        <v>-2.58E-2</v>
      </c>
    </row>
    <row r="46" spans="1:29" x14ac:dyDescent="0.4">
      <c r="A46" s="11" t="s">
        <v>1107</v>
      </c>
      <c r="B46">
        <v>0.65129999999999999</v>
      </c>
      <c r="C46">
        <v>-1.8868</v>
      </c>
      <c r="D46">
        <v>6.8966000000000003</v>
      </c>
      <c r="E46">
        <v>6.6844999999999999</v>
      </c>
      <c r="F46">
        <v>0.33329999999999999</v>
      </c>
      <c r="G46">
        <v>10.2402</v>
      </c>
      <c r="H46">
        <v>9.0886999999999993</v>
      </c>
      <c r="I46">
        <v>-0.1452</v>
      </c>
      <c r="J46">
        <v>1.1111</v>
      </c>
      <c r="K46">
        <v>-9.1244999999999994</v>
      </c>
      <c r="L46">
        <v>-7.6923000000000004</v>
      </c>
      <c r="M46">
        <v>17.718800000000002</v>
      </c>
      <c r="N46">
        <v>-0.98719999999999997</v>
      </c>
      <c r="O46">
        <v>2.7736999999999998</v>
      </c>
      <c r="P46">
        <v>15.8718</v>
      </c>
      <c r="Q46">
        <v>1.5676000000000001</v>
      </c>
      <c r="R46">
        <v>-0.41499999999999998</v>
      </c>
      <c r="S46">
        <v>-0.1055</v>
      </c>
      <c r="T46">
        <v>-0.19439999999999999</v>
      </c>
      <c r="U46">
        <v>0.50319999999999998</v>
      </c>
      <c r="V46">
        <v>2.3931</v>
      </c>
      <c r="W46">
        <v>2.6244000000000001</v>
      </c>
      <c r="X46">
        <v>-1.8118000000000001</v>
      </c>
      <c r="Y46">
        <v>-0.73899999999999999</v>
      </c>
      <c r="Z46">
        <v>1.2008000000000001</v>
      </c>
      <c r="AA46">
        <v>-0.41799999999999998</v>
      </c>
      <c r="AB46">
        <v>-0.66569999999999996</v>
      </c>
      <c r="AC46">
        <v>-0.67190000000000005</v>
      </c>
    </row>
    <row r="47" spans="1:29" x14ac:dyDescent="0.4">
      <c r="A47" s="11" t="s">
        <v>1108</v>
      </c>
      <c r="B47">
        <v>-3.5</v>
      </c>
      <c r="C47">
        <v>4.4871999999999996</v>
      </c>
      <c r="D47">
        <v>-2.0131999999999999</v>
      </c>
      <c r="E47">
        <v>-0.75190000000000001</v>
      </c>
      <c r="F47">
        <v>-0.3322</v>
      </c>
      <c r="G47">
        <v>15.9404</v>
      </c>
      <c r="H47">
        <v>3.6676000000000002</v>
      </c>
      <c r="I47">
        <v>1.0181</v>
      </c>
      <c r="J47">
        <v>0.2747</v>
      </c>
      <c r="K47">
        <v>-3.0268999999999999</v>
      </c>
      <c r="L47">
        <v>10.273199999999999</v>
      </c>
      <c r="M47">
        <v>4.9926000000000004</v>
      </c>
      <c r="N47">
        <v>1.5952</v>
      </c>
      <c r="O47">
        <v>0.46710000000000002</v>
      </c>
      <c r="P47">
        <v>10.2074</v>
      </c>
      <c r="Q47">
        <v>0.59199999999999997</v>
      </c>
      <c r="R47">
        <v>0.76459999999999995</v>
      </c>
      <c r="S47">
        <v>6.0299999999999999E-2</v>
      </c>
      <c r="T47">
        <v>0.123</v>
      </c>
      <c r="U47">
        <v>-5.4619999999999997</v>
      </c>
      <c r="V47">
        <v>-0.22989999999999999</v>
      </c>
      <c r="W47">
        <v>-1.1188</v>
      </c>
      <c r="X47">
        <v>2.6328</v>
      </c>
      <c r="Y47">
        <v>0.74450000000000005</v>
      </c>
      <c r="Z47">
        <v>0.5333</v>
      </c>
      <c r="AA47">
        <v>0.32340000000000002</v>
      </c>
      <c r="AB47">
        <v>0.78879999999999995</v>
      </c>
      <c r="AC47">
        <v>2.0699000000000001</v>
      </c>
    </row>
    <row r="48" spans="1:29" x14ac:dyDescent="0.4">
      <c r="A48" s="11" t="s">
        <v>1109</v>
      </c>
      <c r="B48">
        <v>-10.0884</v>
      </c>
      <c r="C48">
        <v>-1.2270000000000001</v>
      </c>
      <c r="D48">
        <v>-3.6456</v>
      </c>
      <c r="E48">
        <v>3.3332999999999999</v>
      </c>
      <c r="F48">
        <v>-3.3332999999999999</v>
      </c>
      <c r="G48">
        <v>-3.1652</v>
      </c>
      <c r="H48">
        <v>11.4872</v>
      </c>
      <c r="I48">
        <v>-3.7433000000000001</v>
      </c>
      <c r="J48">
        <v>-10</v>
      </c>
      <c r="K48">
        <v>-5.3292999999999999</v>
      </c>
      <c r="L48">
        <v>7.1704999999999997</v>
      </c>
      <c r="M48">
        <v>2.6417999999999999</v>
      </c>
      <c r="N48">
        <v>-2.9441000000000002</v>
      </c>
      <c r="O48">
        <v>-3.3837000000000002</v>
      </c>
      <c r="P48">
        <v>-5.617</v>
      </c>
      <c r="Q48">
        <v>-2.3340999999999998</v>
      </c>
      <c r="R48">
        <v>-3.0794999999999999</v>
      </c>
      <c r="S48">
        <v>0.18090000000000001</v>
      </c>
      <c r="T48">
        <v>0.33789999999999998</v>
      </c>
      <c r="U48">
        <v>-0.36109999999999998</v>
      </c>
      <c r="V48">
        <v>3.8399999999999997E-2</v>
      </c>
      <c r="W48">
        <v>-0.80820000000000003</v>
      </c>
      <c r="X48">
        <v>-0.37269999999999998</v>
      </c>
      <c r="Y48">
        <v>-1.0346</v>
      </c>
      <c r="Z48">
        <v>-1.8101</v>
      </c>
      <c r="AA48">
        <v>-0.65039999999999998</v>
      </c>
      <c r="AB48">
        <v>-1.9615</v>
      </c>
      <c r="AC48">
        <v>-0.76890000000000003</v>
      </c>
    </row>
    <row r="49" spans="1:29" x14ac:dyDescent="0.4">
      <c r="A49" s="11" t="s">
        <v>1110</v>
      </c>
      <c r="B49">
        <v>-3.1524999999999999</v>
      </c>
      <c r="C49">
        <v>2.4845000000000002</v>
      </c>
      <c r="D49">
        <v>-2.0678000000000001</v>
      </c>
      <c r="E49">
        <v>-8.0645000000000007</v>
      </c>
      <c r="F49">
        <v>8</v>
      </c>
      <c r="G49">
        <v>-3.2686000000000002</v>
      </c>
      <c r="H49">
        <v>-0.29380000000000001</v>
      </c>
      <c r="I49">
        <v>-2.9914999999999998</v>
      </c>
      <c r="J49">
        <v>5.0228000000000002</v>
      </c>
      <c r="K49">
        <v>-1.7692000000000001</v>
      </c>
      <c r="L49">
        <v>-4.8920000000000003</v>
      </c>
      <c r="M49">
        <v>-1.9560999999999999</v>
      </c>
      <c r="N49">
        <v>3.2355999999999998</v>
      </c>
      <c r="O49">
        <v>2.6600999999999999</v>
      </c>
      <c r="P49">
        <v>-1.3612</v>
      </c>
      <c r="Q49">
        <v>-1.0507</v>
      </c>
      <c r="R49">
        <v>0.49709999999999999</v>
      </c>
      <c r="S49">
        <v>5.5199999999999999E-2</v>
      </c>
      <c r="T49">
        <v>0.1633</v>
      </c>
      <c r="U49">
        <v>0.50739999999999996</v>
      </c>
      <c r="V49">
        <v>-2.2648999999999999</v>
      </c>
      <c r="W49">
        <v>0.4345</v>
      </c>
      <c r="X49">
        <v>0.50619999999999998</v>
      </c>
      <c r="Y49">
        <v>6.4000000000000001E-2</v>
      </c>
      <c r="Z49">
        <v>-1.4653</v>
      </c>
      <c r="AA49">
        <v>0.33350000000000002</v>
      </c>
      <c r="AB49">
        <v>-0.18010000000000001</v>
      </c>
      <c r="AC49">
        <v>0.16159999999999999</v>
      </c>
    </row>
    <row r="50" spans="1:29" x14ac:dyDescent="0.4">
      <c r="A50" s="11" t="s">
        <v>1111</v>
      </c>
      <c r="B50">
        <v>0.66500000000000004</v>
      </c>
      <c r="C50">
        <v>-6.0606</v>
      </c>
      <c r="D50">
        <v>-3.4590999999999998</v>
      </c>
      <c r="E50">
        <v>-2.8176999999999999</v>
      </c>
      <c r="F50">
        <v>1.5326</v>
      </c>
      <c r="G50">
        <v>0</v>
      </c>
      <c r="H50">
        <v>-4.3615000000000004</v>
      </c>
      <c r="I50">
        <v>-2.4228999999999998</v>
      </c>
      <c r="J50">
        <v>5.0724999999999998</v>
      </c>
      <c r="K50">
        <v>-2.7425000000000002</v>
      </c>
      <c r="L50">
        <v>-5.6346999999999996</v>
      </c>
      <c r="M50">
        <v>-1.3475999999999999</v>
      </c>
      <c r="N50">
        <v>-2.2526999999999999</v>
      </c>
      <c r="O50">
        <v>-5.1952999999999996</v>
      </c>
      <c r="P50">
        <v>-0.54559999999999997</v>
      </c>
      <c r="Q50">
        <v>-0.40600000000000003</v>
      </c>
      <c r="R50">
        <v>0.3957</v>
      </c>
      <c r="S50">
        <v>-4.0099999999999997E-2</v>
      </c>
      <c r="T50">
        <v>-9.6799999999999997E-2</v>
      </c>
      <c r="U50">
        <v>-0.55289999999999995</v>
      </c>
      <c r="V50">
        <v>4.2027000000000001</v>
      </c>
      <c r="W50">
        <v>2.2715000000000001</v>
      </c>
      <c r="X50">
        <v>1.1823999999999999</v>
      </c>
      <c r="Y50">
        <v>0.81020000000000003</v>
      </c>
      <c r="Z50">
        <v>-0.89780000000000004</v>
      </c>
      <c r="AA50">
        <v>6.3799999999999996E-2</v>
      </c>
      <c r="AB50">
        <v>1.5801000000000001</v>
      </c>
      <c r="AC50">
        <v>0.25040000000000001</v>
      </c>
    </row>
    <row r="51" spans="1:29" x14ac:dyDescent="0.4">
      <c r="A51" s="11" t="s">
        <v>1112</v>
      </c>
      <c r="B51">
        <v>3.5466000000000002</v>
      </c>
      <c r="C51">
        <v>0</v>
      </c>
      <c r="D51">
        <v>-0.74450000000000005</v>
      </c>
      <c r="E51">
        <v>5.5251999999999999</v>
      </c>
      <c r="F51">
        <v>1.6352</v>
      </c>
      <c r="G51">
        <v>1.4783999999999999</v>
      </c>
      <c r="H51">
        <v>3.7387000000000001</v>
      </c>
      <c r="I51">
        <v>3.0247999999999999</v>
      </c>
      <c r="J51">
        <v>2.3448000000000002</v>
      </c>
      <c r="K51">
        <v>3.1145</v>
      </c>
      <c r="L51">
        <v>2.4781</v>
      </c>
      <c r="M51">
        <v>0.95799999999999996</v>
      </c>
      <c r="N51">
        <v>-1.9037999999999999</v>
      </c>
      <c r="O51">
        <v>1.3185</v>
      </c>
      <c r="P51">
        <v>-4.0658000000000003</v>
      </c>
      <c r="Q51">
        <v>1.9234</v>
      </c>
      <c r="R51">
        <v>2.5907</v>
      </c>
      <c r="S51">
        <v>-0.13039999999999999</v>
      </c>
      <c r="T51">
        <v>-0.3569</v>
      </c>
      <c r="U51">
        <v>0.67679999999999996</v>
      </c>
      <c r="V51">
        <v>-0.94230000000000003</v>
      </c>
      <c r="W51">
        <v>0.58169999999999999</v>
      </c>
      <c r="X51">
        <v>-0.84399999999999997</v>
      </c>
      <c r="Y51">
        <v>0</v>
      </c>
      <c r="Z51">
        <v>1.4107000000000001</v>
      </c>
      <c r="AA51">
        <v>-0.47310000000000002</v>
      </c>
      <c r="AB51">
        <v>1.5466</v>
      </c>
      <c r="AC51">
        <v>4.5499999999999999E-2</v>
      </c>
    </row>
    <row r="52" spans="1:29" x14ac:dyDescent="0.4">
      <c r="A52" s="11" t="s">
        <v>1113</v>
      </c>
      <c r="B52">
        <v>-5.5742000000000003</v>
      </c>
      <c r="C52">
        <v>10.3226</v>
      </c>
      <c r="D52">
        <v>3.7974999999999999</v>
      </c>
      <c r="E52">
        <v>-3.8361999999999998</v>
      </c>
      <c r="F52">
        <v>2.7847</v>
      </c>
      <c r="G52">
        <v>4.5785999999999998</v>
      </c>
      <c r="H52">
        <v>15.524800000000001</v>
      </c>
      <c r="I52">
        <v>8.7642000000000007</v>
      </c>
      <c r="J52">
        <v>-1.6173</v>
      </c>
      <c r="K52">
        <v>-3.3469000000000002</v>
      </c>
      <c r="L52">
        <v>9.5973000000000006</v>
      </c>
      <c r="M52">
        <v>-1.5639000000000001</v>
      </c>
      <c r="N52">
        <v>0.91930000000000001</v>
      </c>
      <c r="O52">
        <v>7.4691999999999998</v>
      </c>
      <c r="P52">
        <v>-2.1526999999999998</v>
      </c>
      <c r="Q52">
        <v>1.9076</v>
      </c>
      <c r="R52">
        <v>1.7688999999999999</v>
      </c>
      <c r="S52">
        <v>7.0300000000000001E-2</v>
      </c>
      <c r="T52">
        <v>9.2100000000000001E-2</v>
      </c>
      <c r="U52">
        <v>-0.96040000000000003</v>
      </c>
      <c r="V52">
        <v>1.6362000000000001</v>
      </c>
      <c r="W52">
        <v>-0.3155</v>
      </c>
      <c r="X52">
        <v>1.8551</v>
      </c>
      <c r="Y52">
        <v>3.7225000000000001</v>
      </c>
      <c r="Z52">
        <v>2.3321000000000001</v>
      </c>
      <c r="AA52">
        <v>-1.5451999999999999</v>
      </c>
      <c r="AB52">
        <v>-1.2394000000000001</v>
      </c>
      <c r="AC52">
        <v>0.65810000000000002</v>
      </c>
    </row>
    <row r="53" spans="1:29" x14ac:dyDescent="0.4">
      <c r="A53" s="11" t="s">
        <v>1114</v>
      </c>
      <c r="B53">
        <v>5.1565000000000003</v>
      </c>
      <c r="C53">
        <v>-5.2632000000000003</v>
      </c>
      <c r="D53">
        <v>1.1292</v>
      </c>
      <c r="E53">
        <v>-5.3369</v>
      </c>
      <c r="F53">
        <v>0.48159999999999997</v>
      </c>
      <c r="G53">
        <v>9.4527000000000001</v>
      </c>
      <c r="H53">
        <v>-8.7760999999999996</v>
      </c>
      <c r="I53">
        <v>-1.6316999999999999</v>
      </c>
      <c r="J53">
        <v>8.6301000000000005</v>
      </c>
      <c r="K53">
        <v>2.6604999999999999</v>
      </c>
      <c r="L53">
        <v>-6.0320999999999998</v>
      </c>
      <c r="M53">
        <v>-5.3909000000000002</v>
      </c>
      <c r="N53">
        <v>7.2873999999999999</v>
      </c>
      <c r="O53">
        <v>-1.1100000000000001</v>
      </c>
      <c r="P53">
        <v>2.8188</v>
      </c>
      <c r="Q53">
        <v>1.6857</v>
      </c>
      <c r="R53">
        <v>2.4420999999999999</v>
      </c>
      <c r="S53">
        <v>6.0199999999999997E-2</v>
      </c>
      <c r="T53">
        <v>4.5999999999999999E-2</v>
      </c>
      <c r="U53">
        <v>0.75149999999999995</v>
      </c>
      <c r="V53">
        <v>0.33700000000000002</v>
      </c>
      <c r="W53">
        <v>-0.89659999999999995</v>
      </c>
      <c r="X53">
        <v>2.7641</v>
      </c>
      <c r="Y53">
        <v>0.38740000000000002</v>
      </c>
      <c r="Z53">
        <v>0.56710000000000005</v>
      </c>
      <c r="AA53">
        <v>2.6126</v>
      </c>
      <c r="AB53">
        <v>0.68700000000000006</v>
      </c>
      <c r="AC53">
        <v>1.4477</v>
      </c>
    </row>
    <row r="54" spans="1:29" x14ac:dyDescent="0.4">
      <c r="A54" s="11" t="s">
        <v>1115</v>
      </c>
      <c r="B54">
        <v>-6.1211000000000002</v>
      </c>
      <c r="C54" t="s">
        <v>1067</v>
      </c>
      <c r="D54">
        <v>-2.9923999999999999</v>
      </c>
      <c r="E54">
        <v>-1.7083999999999999</v>
      </c>
      <c r="F54">
        <v>1.2582</v>
      </c>
      <c r="G54">
        <v>6.4545000000000003</v>
      </c>
      <c r="H54">
        <v>-2.0293000000000001</v>
      </c>
      <c r="I54">
        <v>-4.1000000000000002E-2</v>
      </c>
      <c r="J54">
        <v>-2.7743000000000002</v>
      </c>
      <c r="K54">
        <v>0.1234</v>
      </c>
      <c r="L54">
        <v>-3.3439000000000001</v>
      </c>
      <c r="M54">
        <v>-2.8491</v>
      </c>
      <c r="N54">
        <v>-2.7357999999999998</v>
      </c>
      <c r="O54">
        <v>-3.5842000000000001</v>
      </c>
      <c r="P54">
        <v>-4.0454999999999997</v>
      </c>
      <c r="Q54">
        <v>-5.9400000000000001E-2</v>
      </c>
      <c r="R54">
        <v>-0.5605</v>
      </c>
      <c r="S54">
        <v>0.2457</v>
      </c>
      <c r="T54">
        <v>0.3679</v>
      </c>
      <c r="U54">
        <v>6.1837999999999997</v>
      </c>
      <c r="V54">
        <v>1.306</v>
      </c>
      <c r="W54">
        <v>1.9691000000000001</v>
      </c>
      <c r="X54">
        <v>1.4387000000000001</v>
      </c>
      <c r="Y54">
        <v>0.93440000000000001</v>
      </c>
      <c r="Z54">
        <v>0.44330000000000003</v>
      </c>
      <c r="AA54">
        <v>0.58840000000000003</v>
      </c>
      <c r="AB54">
        <v>1.8767</v>
      </c>
      <c r="AC54">
        <v>4.0616000000000003</v>
      </c>
    </row>
    <row r="55" spans="1:29" x14ac:dyDescent="0.4">
      <c r="A55" s="11" t="s">
        <v>1116</v>
      </c>
      <c r="B55">
        <v>4.1787000000000001</v>
      </c>
      <c r="C55">
        <v>12.962999999999999</v>
      </c>
      <c r="D55">
        <v>1.0589</v>
      </c>
      <c r="E55">
        <v>6.6048999999999998</v>
      </c>
      <c r="F55">
        <v>8.2840000000000007</v>
      </c>
      <c r="G55">
        <v>11.528600000000001</v>
      </c>
      <c r="H55">
        <v>-1.4193</v>
      </c>
      <c r="I55">
        <v>6.4946000000000002</v>
      </c>
      <c r="J55">
        <v>7.0038999999999998</v>
      </c>
      <c r="K55">
        <v>1.4790000000000001</v>
      </c>
      <c r="L55">
        <v>9</v>
      </c>
      <c r="M55">
        <v>-0.67969999999999997</v>
      </c>
      <c r="N55">
        <v>-4.0736999999999997</v>
      </c>
      <c r="O55">
        <v>4.5509000000000004</v>
      </c>
      <c r="P55">
        <v>4.1811999999999996</v>
      </c>
      <c r="Q55">
        <v>2.8818000000000001</v>
      </c>
      <c r="R55">
        <v>3.9415</v>
      </c>
      <c r="S55">
        <v>-0.15010000000000001</v>
      </c>
      <c r="T55">
        <v>-0.1986</v>
      </c>
      <c r="U55">
        <v>0.47589999999999999</v>
      </c>
      <c r="V55">
        <v>3.3885999999999998</v>
      </c>
      <c r="W55">
        <v>0.20880000000000001</v>
      </c>
      <c r="X55">
        <v>0.12330000000000001</v>
      </c>
      <c r="Y55">
        <v>-1.5094000000000001</v>
      </c>
      <c r="Z55">
        <v>1.7152000000000001</v>
      </c>
      <c r="AA55">
        <v>1.7526999999999999</v>
      </c>
      <c r="AB55">
        <v>0.36580000000000001</v>
      </c>
      <c r="AC55">
        <v>5.2398999999999996</v>
      </c>
    </row>
    <row r="56" spans="1:29" x14ac:dyDescent="0.4">
      <c r="A56" s="11" t="s">
        <v>1117</v>
      </c>
      <c r="B56">
        <v>3.8382000000000001</v>
      </c>
      <c r="C56">
        <v>-2.7322000000000002</v>
      </c>
      <c r="D56">
        <v>0.68340000000000001</v>
      </c>
      <c r="E56">
        <v>3.8043</v>
      </c>
      <c r="F56">
        <v>5.5190999999999999</v>
      </c>
      <c r="G56">
        <v>6.6616</v>
      </c>
      <c r="H56">
        <v>1.8482000000000001</v>
      </c>
      <c r="I56">
        <v>11.966100000000001</v>
      </c>
      <c r="J56">
        <v>-0.36359999999999998</v>
      </c>
      <c r="K56">
        <v>2.3481999999999998</v>
      </c>
      <c r="L56">
        <v>9.6329999999999991</v>
      </c>
      <c r="M56">
        <v>3.9889999999999999</v>
      </c>
      <c r="N56">
        <v>-0.30330000000000001</v>
      </c>
      <c r="O56">
        <v>2.9735999999999998</v>
      </c>
      <c r="P56">
        <v>5.1505000000000001</v>
      </c>
      <c r="Q56">
        <v>0.27910000000000001</v>
      </c>
      <c r="R56">
        <v>1.7159</v>
      </c>
      <c r="S56">
        <v>0.38579999999999998</v>
      </c>
      <c r="T56">
        <v>0.51529999999999998</v>
      </c>
      <c r="U56">
        <v>-1.8718999999999999</v>
      </c>
      <c r="V56">
        <v>1.8880999999999999</v>
      </c>
      <c r="W56">
        <v>-0.41670000000000001</v>
      </c>
      <c r="X56">
        <v>-1.6424000000000001</v>
      </c>
      <c r="Y56">
        <v>0</v>
      </c>
      <c r="Z56">
        <v>-0.41510000000000002</v>
      </c>
      <c r="AA56">
        <v>0.93140000000000001</v>
      </c>
      <c r="AB56">
        <v>-2.4899999999999999E-2</v>
      </c>
      <c r="AC56">
        <v>-1.2851999999999999</v>
      </c>
    </row>
    <row r="57" spans="1:29" x14ac:dyDescent="0.4">
      <c r="A57" s="11" t="s">
        <v>1118</v>
      </c>
      <c r="B57">
        <v>-1.9314</v>
      </c>
      <c r="C57">
        <v>-6.1798000000000002</v>
      </c>
      <c r="D57">
        <v>4.6605999999999996</v>
      </c>
      <c r="E57">
        <v>-3.7696000000000001</v>
      </c>
      <c r="F57">
        <v>-2.3304</v>
      </c>
      <c r="G57">
        <v>-1.2922</v>
      </c>
      <c r="H57">
        <v>-3.0945999999999998</v>
      </c>
      <c r="I57">
        <v>1.3746</v>
      </c>
      <c r="J57">
        <v>10.9489</v>
      </c>
      <c r="K57">
        <v>-0.15820000000000001</v>
      </c>
      <c r="L57">
        <v>16.985800000000001</v>
      </c>
      <c r="M57">
        <v>-1.8240000000000001</v>
      </c>
      <c r="N57">
        <v>-2.2311999999999999</v>
      </c>
      <c r="O57">
        <v>7.3974000000000002</v>
      </c>
      <c r="P57">
        <v>-2.8308</v>
      </c>
      <c r="Q57">
        <v>-0.3775</v>
      </c>
      <c r="R57">
        <v>0.70340000000000003</v>
      </c>
      <c r="S57">
        <v>6.9900000000000004E-2</v>
      </c>
      <c r="T57">
        <v>0.10150000000000001</v>
      </c>
      <c r="U57">
        <v>-0.62050000000000005</v>
      </c>
      <c r="V57">
        <v>-2.0629</v>
      </c>
      <c r="W57">
        <v>1.6213</v>
      </c>
      <c r="X57">
        <v>-2.8595000000000002</v>
      </c>
      <c r="Y57">
        <v>0.79690000000000005</v>
      </c>
      <c r="Z57">
        <v>-0.72350000000000003</v>
      </c>
      <c r="AA57">
        <v>-1.4460999999999999</v>
      </c>
      <c r="AB57">
        <v>-1.1499999999999999</v>
      </c>
      <c r="AC57">
        <v>-0.184</v>
      </c>
    </row>
    <row r="58" spans="1:29" x14ac:dyDescent="0.4">
      <c r="A58" s="11" t="s">
        <v>1119</v>
      </c>
      <c r="B58">
        <v>-13.242800000000001</v>
      </c>
      <c r="C58">
        <v>6.5868000000000002</v>
      </c>
      <c r="D58">
        <v>-5.1448</v>
      </c>
      <c r="E58">
        <v>-8.8139000000000003</v>
      </c>
      <c r="F58">
        <v>-8.4835999999999991</v>
      </c>
      <c r="G58">
        <v>-4.2908999999999997</v>
      </c>
      <c r="H58">
        <v>-5.5587999999999997</v>
      </c>
      <c r="I58">
        <v>1</v>
      </c>
      <c r="J58">
        <v>-4.4955999999999996</v>
      </c>
      <c r="K58">
        <v>-11.7523</v>
      </c>
      <c r="L58">
        <v>22.131499999999999</v>
      </c>
      <c r="M58">
        <v>-1.5706</v>
      </c>
      <c r="N58">
        <v>0</v>
      </c>
      <c r="O58">
        <v>1.476</v>
      </c>
      <c r="P58">
        <v>-4.2225999999999999</v>
      </c>
      <c r="Q58">
        <v>-3.8845999999999998</v>
      </c>
      <c r="R58">
        <v>-3.2040000000000002</v>
      </c>
      <c r="S58">
        <v>0.43890000000000001</v>
      </c>
      <c r="T58">
        <v>1.0141</v>
      </c>
      <c r="U58">
        <v>-0.60129999999999995</v>
      </c>
      <c r="V58">
        <v>-3.4988000000000001</v>
      </c>
      <c r="W58">
        <v>-1.3895999999999999</v>
      </c>
      <c r="X58">
        <v>-2.9437000000000002</v>
      </c>
      <c r="Y58">
        <v>-2.3717999999999999</v>
      </c>
      <c r="Z58">
        <v>-4.0075000000000003</v>
      </c>
      <c r="AA58">
        <v>-1.6473</v>
      </c>
      <c r="AB58">
        <v>-0.49440000000000001</v>
      </c>
      <c r="AC58">
        <v>0.68920000000000003</v>
      </c>
    </row>
    <row r="59" spans="1:29" x14ac:dyDescent="0.4">
      <c r="A59" s="11" t="s">
        <v>1120</v>
      </c>
      <c r="B59">
        <v>-5.9882999999999997</v>
      </c>
      <c r="C59">
        <v>-5.6180000000000003</v>
      </c>
      <c r="D59">
        <v>-9.1613000000000007</v>
      </c>
      <c r="E59">
        <v>3.4009999999999998</v>
      </c>
      <c r="F59">
        <v>-5.5620000000000003</v>
      </c>
      <c r="G59">
        <v>-4.7872000000000003</v>
      </c>
      <c r="H59">
        <v>4.1745000000000001</v>
      </c>
      <c r="I59">
        <v>5.6889000000000003</v>
      </c>
      <c r="J59">
        <v>-3.2147000000000001</v>
      </c>
      <c r="K59">
        <v>3.9618000000000002</v>
      </c>
      <c r="L59">
        <v>-2.8871000000000002</v>
      </c>
      <c r="M59">
        <v>-10.332700000000001</v>
      </c>
      <c r="N59">
        <v>-14.7303</v>
      </c>
      <c r="O59">
        <v>2.8976999999999999</v>
      </c>
      <c r="P59">
        <v>12.030099999999999</v>
      </c>
      <c r="Q59">
        <v>-2.7467000000000001</v>
      </c>
      <c r="R59">
        <v>-1.1725000000000001</v>
      </c>
      <c r="S59">
        <v>0.84419999999999995</v>
      </c>
      <c r="T59">
        <v>1.536</v>
      </c>
      <c r="U59">
        <v>0.69799999999999995</v>
      </c>
      <c r="V59">
        <v>-3.0337000000000001</v>
      </c>
      <c r="W59">
        <v>1.1482000000000001</v>
      </c>
      <c r="X59">
        <v>-10.405099999999999</v>
      </c>
      <c r="Y59">
        <v>-5.0663999999999998</v>
      </c>
      <c r="Z59">
        <v>-3.1846000000000001</v>
      </c>
      <c r="AA59">
        <v>-0.25180000000000002</v>
      </c>
      <c r="AB59">
        <v>-0.1686</v>
      </c>
      <c r="AC59">
        <v>-1.8019000000000001</v>
      </c>
    </row>
    <row r="60" spans="1:29" x14ac:dyDescent="0.4">
      <c r="A60" s="11" t="s">
        <v>1121</v>
      </c>
      <c r="B60">
        <v>10.8659</v>
      </c>
      <c r="C60">
        <v>2.3809999999999998</v>
      </c>
      <c r="D60">
        <v>7.0747999999999998</v>
      </c>
      <c r="E60">
        <v>0.23080000000000001</v>
      </c>
      <c r="F60">
        <v>11.8405</v>
      </c>
      <c r="G60">
        <v>7.7413999999999996</v>
      </c>
      <c r="H60">
        <v>-1.5226999999999999</v>
      </c>
      <c r="I60">
        <v>-1.7465999999999999</v>
      </c>
      <c r="J60">
        <v>8.8968000000000007</v>
      </c>
      <c r="K60">
        <v>0.36730000000000002</v>
      </c>
      <c r="L60">
        <v>-4.3558000000000003</v>
      </c>
      <c r="M60">
        <v>-0.30380000000000001</v>
      </c>
      <c r="N60">
        <v>-1.5814999999999999</v>
      </c>
      <c r="O60">
        <v>4.9528999999999996</v>
      </c>
      <c r="P60">
        <v>1.5558000000000001</v>
      </c>
      <c r="Q60">
        <v>2.3656000000000001</v>
      </c>
      <c r="R60">
        <v>2.1642999999999999</v>
      </c>
      <c r="S60">
        <v>-0.15759999999999999</v>
      </c>
      <c r="T60">
        <v>-0.60809999999999997</v>
      </c>
      <c r="U60">
        <v>-0.878</v>
      </c>
      <c r="V60">
        <v>-0.87749999999999995</v>
      </c>
      <c r="W60">
        <v>-0.98040000000000005</v>
      </c>
      <c r="X60">
        <v>0.76600000000000001</v>
      </c>
      <c r="Y60">
        <v>0.3281</v>
      </c>
      <c r="Z60">
        <v>1.8</v>
      </c>
      <c r="AA60">
        <v>0.56069999999999998</v>
      </c>
      <c r="AB60">
        <v>0.37130000000000002</v>
      </c>
      <c r="AC60">
        <v>2.3399000000000001</v>
      </c>
    </row>
    <row r="61" spans="1:29" x14ac:dyDescent="0.4">
      <c r="A61" s="11" t="s">
        <v>1122</v>
      </c>
      <c r="B61">
        <v>21.254200000000001</v>
      </c>
      <c r="C61">
        <v>6.3952999999999998</v>
      </c>
      <c r="D61">
        <v>12.136799999999999</v>
      </c>
      <c r="E61">
        <v>13.759399999999999</v>
      </c>
      <c r="F61">
        <v>1.8102</v>
      </c>
      <c r="G61">
        <v>11.1852</v>
      </c>
      <c r="H61">
        <v>-1.5463</v>
      </c>
      <c r="I61">
        <v>-2.3109000000000002</v>
      </c>
      <c r="J61">
        <v>16.3399</v>
      </c>
      <c r="K61">
        <v>8.0511999999999997</v>
      </c>
      <c r="L61">
        <v>15.888500000000001</v>
      </c>
      <c r="M61">
        <v>3.2216</v>
      </c>
      <c r="N61">
        <v>11.8665</v>
      </c>
      <c r="O61">
        <v>7.6843000000000004</v>
      </c>
      <c r="P61">
        <v>5.407</v>
      </c>
      <c r="Q61">
        <v>4.5715000000000003</v>
      </c>
      <c r="R61">
        <v>6.7039999999999997</v>
      </c>
      <c r="S61">
        <v>-0.37480000000000002</v>
      </c>
      <c r="T61">
        <v>-0.31830000000000003</v>
      </c>
      <c r="U61">
        <v>4.8951000000000002</v>
      </c>
      <c r="V61">
        <v>2.3864999999999998</v>
      </c>
      <c r="W61">
        <v>-0.57320000000000004</v>
      </c>
      <c r="X61">
        <v>2.1579000000000002</v>
      </c>
      <c r="Y61">
        <v>0.71940000000000004</v>
      </c>
      <c r="Z61">
        <v>2.9121999999999999</v>
      </c>
      <c r="AA61">
        <v>2.5331999999999999</v>
      </c>
      <c r="AB61">
        <v>3.0657000000000001</v>
      </c>
      <c r="AC61">
        <v>3.1623000000000001</v>
      </c>
    </row>
    <row r="62" spans="1:29" x14ac:dyDescent="0.4">
      <c r="A62" s="11" t="s">
        <v>1123</v>
      </c>
      <c r="B62">
        <v>-2.7563</v>
      </c>
      <c r="C62">
        <v>-3.2787000000000002</v>
      </c>
      <c r="D62">
        <v>-8.9845000000000006</v>
      </c>
      <c r="E62">
        <v>6.2752999999999997</v>
      </c>
      <c r="F62">
        <v>3.7715999999999998</v>
      </c>
      <c r="G62">
        <v>-13.2578</v>
      </c>
      <c r="H62">
        <v>-5.8483000000000001</v>
      </c>
      <c r="I62">
        <v>-0.77749999999999997</v>
      </c>
      <c r="J62">
        <v>6.8352000000000004</v>
      </c>
      <c r="K62">
        <v>-8.1709999999999994</v>
      </c>
      <c r="L62">
        <v>-14.847899999999999</v>
      </c>
      <c r="M62">
        <v>-5.1455000000000002</v>
      </c>
      <c r="N62">
        <v>-7.8452999999999999</v>
      </c>
      <c r="O62">
        <v>-6.7384000000000004</v>
      </c>
      <c r="P62">
        <v>-3.1063000000000001</v>
      </c>
      <c r="Q62">
        <v>-5.1901999999999999</v>
      </c>
      <c r="R62">
        <v>-5.7995000000000001</v>
      </c>
      <c r="S62">
        <v>0.48020000000000002</v>
      </c>
      <c r="T62">
        <v>0.8034</v>
      </c>
      <c r="U62">
        <v>-5.9111000000000002</v>
      </c>
      <c r="V62">
        <v>-7.8194999999999997</v>
      </c>
      <c r="W62">
        <v>0.89100000000000001</v>
      </c>
      <c r="X62">
        <v>-14.2583</v>
      </c>
      <c r="Y62">
        <v>-3.0087000000000002</v>
      </c>
      <c r="Z62">
        <v>-4.8308999999999997</v>
      </c>
      <c r="AA62">
        <v>-2.4285999999999999</v>
      </c>
      <c r="AB62">
        <v>-1.2173</v>
      </c>
      <c r="AC62">
        <v>-2.7778999999999998</v>
      </c>
    </row>
    <row r="63" spans="1:29" x14ac:dyDescent="0.4">
      <c r="A63" s="11" t="s">
        <v>1124</v>
      </c>
      <c r="B63">
        <v>9.2356999999999996</v>
      </c>
      <c r="C63">
        <v>1.6949000000000001</v>
      </c>
      <c r="D63">
        <v>7.5297999999999998</v>
      </c>
      <c r="E63">
        <v>7.5237999999999996</v>
      </c>
      <c r="F63">
        <v>14.382099999999999</v>
      </c>
      <c r="G63">
        <v>3.6097999999999999</v>
      </c>
      <c r="H63">
        <v>7.7260999999999997</v>
      </c>
      <c r="I63">
        <v>10.0367</v>
      </c>
      <c r="J63">
        <v>-9.3777000000000008</v>
      </c>
      <c r="K63">
        <v>9.8201999999999998</v>
      </c>
      <c r="L63">
        <v>1.6265000000000001</v>
      </c>
      <c r="M63">
        <v>4.6909999999999998</v>
      </c>
      <c r="N63">
        <v>6.7145999999999999</v>
      </c>
      <c r="O63">
        <v>2.3494999999999999</v>
      </c>
      <c r="P63">
        <v>9.0587999999999997</v>
      </c>
      <c r="Q63">
        <v>4.9410999999999996</v>
      </c>
      <c r="R63">
        <v>5.2005999999999997</v>
      </c>
      <c r="S63">
        <v>0.41880000000000001</v>
      </c>
      <c r="T63">
        <v>0.43559999999999999</v>
      </c>
      <c r="U63">
        <v>-1.1573</v>
      </c>
      <c r="V63">
        <v>3.3033999999999999</v>
      </c>
      <c r="W63">
        <v>0.62339999999999995</v>
      </c>
      <c r="X63">
        <v>0.69989999999999997</v>
      </c>
      <c r="Y63">
        <v>0.3347</v>
      </c>
      <c r="Z63">
        <v>5.0407000000000002</v>
      </c>
      <c r="AA63">
        <v>2.8193999999999999</v>
      </c>
      <c r="AB63">
        <v>2.0487000000000002</v>
      </c>
      <c r="AC63">
        <v>3.2911999999999999</v>
      </c>
    </row>
    <row r="64" spans="1:29" x14ac:dyDescent="0.4">
      <c r="A64" s="11" t="s">
        <v>1125</v>
      </c>
      <c r="B64">
        <v>-3.9942000000000002</v>
      </c>
      <c r="C64">
        <v>-4.4443999999999999</v>
      </c>
      <c r="D64">
        <v>-6.9172000000000002</v>
      </c>
      <c r="E64">
        <v>-0.17710000000000001</v>
      </c>
      <c r="F64">
        <v>-9.3508999999999993</v>
      </c>
      <c r="G64">
        <v>-9.1920000000000002</v>
      </c>
      <c r="H64">
        <v>2.4449999999999998</v>
      </c>
      <c r="I64">
        <v>-7.7727000000000004</v>
      </c>
      <c r="J64">
        <v>-19.825900000000001</v>
      </c>
      <c r="K64">
        <v>-7.9344999999999999</v>
      </c>
      <c r="L64">
        <v>-11.3973</v>
      </c>
      <c r="M64">
        <v>-5.3939000000000004</v>
      </c>
      <c r="N64">
        <v>0.22470000000000001</v>
      </c>
      <c r="O64">
        <v>-6.7750000000000004</v>
      </c>
      <c r="P64">
        <v>-5.5824999999999996</v>
      </c>
      <c r="Q64">
        <v>-6.3634000000000004</v>
      </c>
      <c r="R64">
        <v>-4.9260000000000002</v>
      </c>
      <c r="S64">
        <v>-0.24529999999999999</v>
      </c>
      <c r="T64">
        <v>-0.39429999999999998</v>
      </c>
      <c r="U64">
        <v>-9.4624000000000006</v>
      </c>
      <c r="V64">
        <v>-7.1456999999999997</v>
      </c>
      <c r="W64">
        <v>3.6137999999999999</v>
      </c>
      <c r="X64">
        <v>-27.578499999999998</v>
      </c>
      <c r="Y64">
        <v>-4.0258000000000003</v>
      </c>
      <c r="Z64">
        <v>-6.3018000000000001</v>
      </c>
      <c r="AA64">
        <v>0.90380000000000005</v>
      </c>
      <c r="AB64">
        <v>-2.0781000000000001</v>
      </c>
      <c r="AC64">
        <v>-2.8738000000000001</v>
      </c>
    </row>
    <row r="65" spans="1:29" x14ac:dyDescent="0.4">
      <c r="A65" s="11" t="s">
        <v>1126</v>
      </c>
      <c r="B65">
        <v>-11.420999999999999</v>
      </c>
      <c r="C65">
        <v>-3.4883999999999999</v>
      </c>
      <c r="D65">
        <v>-1.7431000000000001</v>
      </c>
      <c r="E65">
        <v>6.5660999999999996</v>
      </c>
      <c r="F65">
        <v>2.5537999999999998</v>
      </c>
      <c r="G65">
        <v>-11.102</v>
      </c>
      <c r="H65">
        <v>-14.339700000000001</v>
      </c>
      <c r="I65">
        <v>-1.9386000000000001</v>
      </c>
      <c r="J65">
        <v>-2.7744</v>
      </c>
      <c r="K65">
        <v>-5.7911999999999999</v>
      </c>
      <c r="L65">
        <v>-4.3045</v>
      </c>
      <c r="M65">
        <v>-8.6644000000000005</v>
      </c>
      <c r="N65">
        <v>-7.2869999999999999</v>
      </c>
      <c r="O65">
        <v>-3.1597</v>
      </c>
      <c r="P65">
        <v>-0.5998</v>
      </c>
      <c r="Q65">
        <v>-6.5632999999999999</v>
      </c>
      <c r="R65">
        <v>-5.0594000000000001</v>
      </c>
      <c r="S65">
        <v>4.8999999999999998E-3</v>
      </c>
      <c r="T65">
        <v>-0.23749999999999999</v>
      </c>
      <c r="U65">
        <v>-19.0288</v>
      </c>
      <c r="V65">
        <v>-6.335</v>
      </c>
      <c r="W65">
        <v>-0.54810000000000003</v>
      </c>
      <c r="X65">
        <v>-7.524</v>
      </c>
      <c r="Y65">
        <v>-11.054500000000001</v>
      </c>
      <c r="Z65">
        <v>-6.2325999999999997</v>
      </c>
      <c r="AA65">
        <v>-2.8088000000000002</v>
      </c>
      <c r="AB65">
        <v>-0.68940000000000001</v>
      </c>
      <c r="AC65">
        <v>-4.1379999999999999</v>
      </c>
    </row>
    <row r="66" spans="1:29" x14ac:dyDescent="0.4">
      <c r="A66" s="11" t="s">
        <v>1127</v>
      </c>
      <c r="B66">
        <v>-1.5042</v>
      </c>
      <c r="C66">
        <v>9.6386000000000003</v>
      </c>
      <c r="D66">
        <v>0.88700000000000001</v>
      </c>
      <c r="E66">
        <v>-3.9134000000000002</v>
      </c>
      <c r="F66">
        <v>-0.68359999999999999</v>
      </c>
      <c r="G66">
        <v>14.875999999999999</v>
      </c>
      <c r="H66">
        <v>5.4097999999999997</v>
      </c>
      <c r="I66">
        <v>12.6487</v>
      </c>
      <c r="J66">
        <v>-4.0942999999999996</v>
      </c>
      <c r="K66">
        <v>5.2275</v>
      </c>
      <c r="L66">
        <v>-0.80520000000000003</v>
      </c>
      <c r="M66">
        <v>5.9474</v>
      </c>
      <c r="N66">
        <v>4.7157999999999998</v>
      </c>
      <c r="O66">
        <v>0.1913</v>
      </c>
      <c r="P66">
        <v>7.7586000000000004</v>
      </c>
      <c r="Q66">
        <v>2.2345000000000002</v>
      </c>
      <c r="R66">
        <v>-1.1194</v>
      </c>
      <c r="S66">
        <v>0.51639999999999997</v>
      </c>
      <c r="T66">
        <v>0.75390000000000001</v>
      </c>
      <c r="U66">
        <v>16.069099999999999</v>
      </c>
      <c r="V66">
        <v>-2.5419999999999998</v>
      </c>
      <c r="W66">
        <v>1.6533</v>
      </c>
      <c r="X66">
        <v>4.2755999999999998</v>
      </c>
      <c r="Y66">
        <v>1.7196</v>
      </c>
      <c r="Z66">
        <v>3.4095</v>
      </c>
      <c r="AA66">
        <v>-1.0105999999999999</v>
      </c>
      <c r="AB66">
        <v>0.40949999999999998</v>
      </c>
      <c r="AC66">
        <v>-2.3931</v>
      </c>
    </row>
    <row r="67" spans="1:29" x14ac:dyDescent="0.4">
      <c r="A67" s="11" t="s">
        <v>1128</v>
      </c>
      <c r="B67">
        <v>15.577299999999999</v>
      </c>
      <c r="C67">
        <v>-9.3407</v>
      </c>
      <c r="D67">
        <v>6.0620000000000003</v>
      </c>
      <c r="E67">
        <v>-5.1559999999999997</v>
      </c>
      <c r="F67">
        <v>-4.2281000000000004</v>
      </c>
      <c r="G67">
        <v>5.7553999999999998</v>
      </c>
      <c r="H67">
        <v>3.7885</v>
      </c>
      <c r="I67">
        <v>-0.72870000000000001</v>
      </c>
      <c r="J67">
        <v>-5.4333999999999998</v>
      </c>
      <c r="K67">
        <v>8.1876999999999995</v>
      </c>
      <c r="L67">
        <v>4.6630000000000003</v>
      </c>
      <c r="M67">
        <v>1.1133999999999999</v>
      </c>
      <c r="N67">
        <v>-5.4272999999999998</v>
      </c>
      <c r="O67">
        <v>-0.95450000000000002</v>
      </c>
      <c r="P67">
        <v>6.32</v>
      </c>
      <c r="Q67">
        <v>-0.1731</v>
      </c>
      <c r="R67">
        <v>-0.67220000000000002</v>
      </c>
      <c r="S67">
        <v>0.1908</v>
      </c>
      <c r="T67">
        <v>4.8999999999999998E-3</v>
      </c>
      <c r="U67">
        <v>-0.53359999999999996</v>
      </c>
      <c r="V67">
        <v>1.6302000000000001</v>
      </c>
      <c r="W67">
        <v>0.1971</v>
      </c>
      <c r="X67">
        <v>13.455399999999999</v>
      </c>
      <c r="Y67">
        <v>1.7674000000000001</v>
      </c>
      <c r="Z67">
        <v>-0.1484</v>
      </c>
      <c r="AA67">
        <v>-0.83460000000000001</v>
      </c>
      <c r="AB67">
        <v>-2.1021999999999998</v>
      </c>
      <c r="AC67">
        <v>-1.4368000000000001</v>
      </c>
    </row>
    <row r="68" spans="1:29" x14ac:dyDescent="0.4">
      <c r="A68" s="11" t="s">
        <v>1129</v>
      </c>
      <c r="B68">
        <v>-2.2199</v>
      </c>
      <c r="C68">
        <v>-1.2121</v>
      </c>
      <c r="D68">
        <v>2.7486999999999999</v>
      </c>
      <c r="E68">
        <v>6.0758000000000001</v>
      </c>
      <c r="F68">
        <v>8.8295999999999992</v>
      </c>
      <c r="G68">
        <v>5.5933000000000002</v>
      </c>
      <c r="H68">
        <v>10.101900000000001</v>
      </c>
      <c r="I68">
        <v>10.8614</v>
      </c>
      <c r="J68">
        <v>-3.5568</v>
      </c>
      <c r="K68">
        <v>-1.7857000000000001</v>
      </c>
      <c r="L68">
        <v>-6.2049000000000003</v>
      </c>
      <c r="M68">
        <v>2.0647000000000002</v>
      </c>
      <c r="N68">
        <v>5.3723999999999998</v>
      </c>
      <c r="O68">
        <v>3.254</v>
      </c>
      <c r="P68">
        <v>0.55179999999999996</v>
      </c>
      <c r="Q68">
        <v>1.8480000000000001</v>
      </c>
      <c r="R68">
        <v>2.5724</v>
      </c>
      <c r="S68">
        <v>0.9083</v>
      </c>
      <c r="T68">
        <v>0.54149999999999998</v>
      </c>
      <c r="U68">
        <v>5.5617999999999999</v>
      </c>
      <c r="V68">
        <v>5.9119999999999999</v>
      </c>
      <c r="W68">
        <v>0.34429999999999999</v>
      </c>
      <c r="X68">
        <v>2.3509000000000002</v>
      </c>
      <c r="Y68">
        <v>3.6747999999999998</v>
      </c>
      <c r="Z68">
        <v>1.7905</v>
      </c>
      <c r="AA68">
        <v>0.1336</v>
      </c>
      <c r="AB68">
        <v>0.15140000000000001</v>
      </c>
      <c r="AC68">
        <v>1.1509</v>
      </c>
    </row>
    <row r="69" spans="1:29" x14ac:dyDescent="0.4">
      <c r="A69" s="11" t="s">
        <v>1130</v>
      </c>
      <c r="B69">
        <v>-1.5676000000000001</v>
      </c>
      <c r="C69">
        <v>-1.2270000000000001</v>
      </c>
      <c r="D69">
        <v>-2.8025000000000002</v>
      </c>
      <c r="E69">
        <v>2.0672000000000001</v>
      </c>
      <c r="F69">
        <v>11.084899999999999</v>
      </c>
      <c r="G69">
        <v>16.9649</v>
      </c>
      <c r="H69">
        <v>-1.1180000000000001</v>
      </c>
      <c r="I69">
        <v>4.9459</v>
      </c>
      <c r="J69">
        <v>5.9573999999999998</v>
      </c>
      <c r="K69">
        <v>-2.5108000000000001</v>
      </c>
      <c r="L69">
        <v>2.4615</v>
      </c>
      <c r="M69">
        <v>1.2362</v>
      </c>
      <c r="N69">
        <v>-4.1715</v>
      </c>
      <c r="O69">
        <v>4.5460000000000003</v>
      </c>
      <c r="P69">
        <v>-0.47389999999999999</v>
      </c>
      <c r="Q69">
        <v>2.4177</v>
      </c>
      <c r="R69">
        <v>1.3118000000000001</v>
      </c>
      <c r="S69">
        <v>0.37259999999999999</v>
      </c>
      <c r="T69">
        <v>0.24970000000000001</v>
      </c>
      <c r="U69">
        <v>-1.3640000000000001</v>
      </c>
      <c r="V69">
        <v>-1.1682999999999999</v>
      </c>
      <c r="W69">
        <v>1.1274999999999999</v>
      </c>
      <c r="X69">
        <v>-13.5756</v>
      </c>
      <c r="Y69">
        <v>2.4521000000000002</v>
      </c>
      <c r="Z69">
        <v>2.7067000000000001</v>
      </c>
      <c r="AA69">
        <v>-0.44740000000000002</v>
      </c>
      <c r="AB69">
        <v>0.82210000000000005</v>
      </c>
      <c r="AC69">
        <v>-1.1442000000000001</v>
      </c>
    </row>
    <row r="70" spans="1:29" x14ac:dyDescent="0.4">
      <c r="A70" s="11" t="s">
        <v>1131</v>
      </c>
      <c r="B70">
        <v>-5.4366000000000003</v>
      </c>
      <c r="C70">
        <v>1.2422</v>
      </c>
      <c r="D70">
        <v>14.8973</v>
      </c>
      <c r="E70">
        <v>1.3924000000000001</v>
      </c>
      <c r="F70">
        <v>2.4203999999999999</v>
      </c>
      <c r="G70">
        <v>7.3438999999999997</v>
      </c>
      <c r="H70">
        <v>1.0721000000000001</v>
      </c>
      <c r="I70">
        <v>-0.4249</v>
      </c>
      <c r="J70">
        <v>-6.9611999999999998</v>
      </c>
      <c r="K70">
        <v>-4.0408999999999997</v>
      </c>
      <c r="L70">
        <v>-5.9309000000000003</v>
      </c>
      <c r="M70">
        <v>3.2416</v>
      </c>
      <c r="N70">
        <v>-3.8694000000000002</v>
      </c>
      <c r="O70">
        <v>-0.5252</v>
      </c>
      <c r="P70">
        <v>4.9623999999999997</v>
      </c>
      <c r="Q70">
        <v>-2.1267999999999998</v>
      </c>
      <c r="R70">
        <v>-0.8569</v>
      </c>
      <c r="S70">
        <v>0.71360000000000001</v>
      </c>
      <c r="T70">
        <v>0.81069999999999998</v>
      </c>
      <c r="U70">
        <v>2.7099999999999999E-2</v>
      </c>
      <c r="V70">
        <v>0.87570000000000003</v>
      </c>
      <c r="W70">
        <v>0.87250000000000005</v>
      </c>
      <c r="X70">
        <v>-8.0524000000000004</v>
      </c>
      <c r="Y70">
        <v>-0.92420000000000002</v>
      </c>
      <c r="Z70">
        <v>-2.2019000000000002</v>
      </c>
      <c r="AA70">
        <v>0.13400000000000001</v>
      </c>
      <c r="AB70">
        <v>-0.79569999999999996</v>
      </c>
      <c r="AC70">
        <v>-0.2049</v>
      </c>
    </row>
    <row r="71" spans="1:29" x14ac:dyDescent="0.4">
      <c r="A71" s="11" t="s">
        <v>1132</v>
      </c>
      <c r="B71">
        <v>-3.0777999999999999</v>
      </c>
      <c r="C71">
        <v>6.1349999999999998</v>
      </c>
      <c r="D71">
        <v>-4.9048999999999996</v>
      </c>
      <c r="E71">
        <v>7.3242000000000003</v>
      </c>
      <c r="F71">
        <v>5.6798999999999999</v>
      </c>
      <c r="G71">
        <v>-4.9031000000000002</v>
      </c>
      <c r="H71">
        <v>4.9951999999999996</v>
      </c>
      <c r="I71">
        <v>2.3664999999999998</v>
      </c>
      <c r="J71">
        <v>11.223000000000001</v>
      </c>
      <c r="K71">
        <v>0.55530000000000002</v>
      </c>
      <c r="L71">
        <v>-5.7263000000000002</v>
      </c>
      <c r="M71">
        <v>-0.86019999999999996</v>
      </c>
      <c r="N71">
        <v>1.5094000000000001</v>
      </c>
      <c r="O71">
        <v>8.3413000000000004</v>
      </c>
      <c r="P71">
        <v>-3.51</v>
      </c>
      <c r="Q71">
        <v>3.4982000000000002</v>
      </c>
      <c r="R71">
        <v>2.3931</v>
      </c>
      <c r="S71">
        <v>0.55059999999999998</v>
      </c>
      <c r="T71">
        <v>-0.20830000000000001</v>
      </c>
      <c r="U71">
        <v>-0.29820000000000002</v>
      </c>
      <c r="V71">
        <v>0.60760000000000003</v>
      </c>
      <c r="W71">
        <v>-0.24030000000000001</v>
      </c>
      <c r="X71">
        <v>1.1648000000000001</v>
      </c>
      <c r="Y71">
        <v>2.4396</v>
      </c>
      <c r="Z71">
        <v>3.4878999999999998</v>
      </c>
      <c r="AA71">
        <v>-0.22969999999999999</v>
      </c>
      <c r="AB71">
        <v>-0.622</v>
      </c>
      <c r="AC71">
        <v>-2.6783999999999999</v>
      </c>
    </row>
    <row r="72" spans="1:29" x14ac:dyDescent="0.4">
      <c r="A72" s="11" t="s">
        <v>1133</v>
      </c>
      <c r="B72">
        <v>3.5950000000000002</v>
      </c>
      <c r="C72">
        <v>-3.4681999999999999</v>
      </c>
      <c r="D72">
        <v>1.7193000000000001</v>
      </c>
      <c r="E72">
        <v>1.2796000000000001</v>
      </c>
      <c r="F72">
        <v>4.7862</v>
      </c>
      <c r="G72">
        <v>6.7746000000000004</v>
      </c>
      <c r="H72">
        <v>3.7288999999999999</v>
      </c>
      <c r="I72">
        <v>2.8170999999999999</v>
      </c>
      <c r="J72">
        <v>6.4683000000000002</v>
      </c>
      <c r="K72">
        <v>-0.64429999999999998</v>
      </c>
      <c r="L72">
        <v>2.0655999999999999</v>
      </c>
      <c r="M72">
        <v>-0.52059999999999995</v>
      </c>
      <c r="N72">
        <v>-0.99129999999999996</v>
      </c>
      <c r="O72">
        <v>0.76019999999999999</v>
      </c>
      <c r="P72">
        <v>5.9885999999999999</v>
      </c>
      <c r="Q72">
        <v>1.3643000000000001</v>
      </c>
      <c r="R72">
        <v>2.7835999999999999</v>
      </c>
      <c r="S72">
        <v>-0.66659999999999997</v>
      </c>
      <c r="T72">
        <v>-0.80589999999999995</v>
      </c>
      <c r="U72">
        <v>1.5226</v>
      </c>
      <c r="V72">
        <v>0.99219999999999997</v>
      </c>
      <c r="W72">
        <v>-0.6744</v>
      </c>
      <c r="X72">
        <v>5.5011000000000001</v>
      </c>
      <c r="Y72">
        <v>1.1674</v>
      </c>
      <c r="Z72">
        <v>0.56169999999999998</v>
      </c>
      <c r="AA72">
        <v>-1.9450000000000001</v>
      </c>
      <c r="AB72">
        <v>0.3261</v>
      </c>
      <c r="AC72">
        <v>-1.2748999999999999</v>
      </c>
    </row>
    <row r="73" spans="1:29" x14ac:dyDescent="0.4">
      <c r="A73" s="11" t="s">
        <v>1134</v>
      </c>
      <c r="B73">
        <v>-7.1139000000000001</v>
      </c>
      <c r="C73">
        <v>0</v>
      </c>
      <c r="D73">
        <v>-4.2453000000000003</v>
      </c>
      <c r="E73">
        <v>8.1547000000000001</v>
      </c>
      <c r="F73">
        <v>2.6956000000000002</v>
      </c>
      <c r="G73">
        <v>12.4649</v>
      </c>
      <c r="H73">
        <v>0.124</v>
      </c>
      <c r="I73">
        <v>0.31940000000000002</v>
      </c>
      <c r="J73">
        <v>-4.7388000000000003</v>
      </c>
      <c r="K73">
        <v>20.935600000000001</v>
      </c>
      <c r="L73">
        <v>-0.31929999999999997</v>
      </c>
      <c r="M73">
        <v>3.3580000000000001</v>
      </c>
      <c r="N73">
        <v>0.25030000000000002</v>
      </c>
      <c r="O73">
        <v>0.82210000000000005</v>
      </c>
      <c r="P73">
        <v>-2.2414000000000001</v>
      </c>
      <c r="Q73">
        <v>-2.0442</v>
      </c>
      <c r="R73">
        <v>-0.99639999999999995</v>
      </c>
      <c r="S73">
        <v>-0.64710000000000001</v>
      </c>
      <c r="T73">
        <v>-1.0082</v>
      </c>
      <c r="U73">
        <v>5.3562000000000003</v>
      </c>
      <c r="V73">
        <v>-1.1534</v>
      </c>
      <c r="W73">
        <v>-1.1638999999999999</v>
      </c>
      <c r="X73">
        <v>2.9910999999999999</v>
      </c>
      <c r="Y73">
        <v>-0.76160000000000005</v>
      </c>
      <c r="Z73">
        <v>-2.7650000000000001</v>
      </c>
      <c r="AA73">
        <v>-1.3841000000000001</v>
      </c>
      <c r="AB73">
        <v>-1.2647999999999999</v>
      </c>
      <c r="AC73">
        <v>-1.8068</v>
      </c>
    </row>
    <row r="74" spans="1:29" x14ac:dyDescent="0.4">
      <c r="A74" s="11" t="s">
        <v>1135</v>
      </c>
      <c r="B74">
        <v>-5.3548999999999998</v>
      </c>
      <c r="C74">
        <v>-2.9940000000000002</v>
      </c>
      <c r="D74">
        <v>-5.4598000000000004</v>
      </c>
      <c r="E74">
        <v>-4.1890999999999998</v>
      </c>
      <c r="F74">
        <v>-6.1040000000000001</v>
      </c>
      <c r="G74">
        <v>-15.1273</v>
      </c>
      <c r="H74">
        <v>3.0244</v>
      </c>
      <c r="I74">
        <v>-3.2700999999999998</v>
      </c>
      <c r="J74">
        <v>-6.5050999999999997</v>
      </c>
      <c r="K74">
        <v>-6.3577000000000004</v>
      </c>
      <c r="L74">
        <v>-8.9740000000000002</v>
      </c>
      <c r="M74">
        <v>0.2954</v>
      </c>
      <c r="N74">
        <v>-2.8714</v>
      </c>
      <c r="O74">
        <v>-1.4774</v>
      </c>
      <c r="P74">
        <v>-6.4245999999999999</v>
      </c>
      <c r="Q74">
        <v>-1.9991000000000001</v>
      </c>
      <c r="R74">
        <v>-2.6617999999999999</v>
      </c>
      <c r="S74">
        <v>-0.34739999999999999</v>
      </c>
      <c r="T74">
        <v>0.4647</v>
      </c>
      <c r="U74">
        <v>5.6430999999999996</v>
      </c>
      <c r="V74">
        <v>1.0804</v>
      </c>
      <c r="W74">
        <v>-0.93230000000000002</v>
      </c>
      <c r="X74">
        <v>6.2401999999999997</v>
      </c>
      <c r="Y74">
        <v>1.6977</v>
      </c>
      <c r="Z74">
        <v>-1.2638</v>
      </c>
      <c r="AA74">
        <v>-0.36299999999999999</v>
      </c>
      <c r="AB74">
        <v>-3.3881000000000001</v>
      </c>
      <c r="AC74">
        <v>-0.57310000000000005</v>
      </c>
    </row>
    <row r="75" spans="1:29" x14ac:dyDescent="0.4">
      <c r="A75" s="11" t="s">
        <v>1136</v>
      </c>
      <c r="B75">
        <v>-1.9078999999999999</v>
      </c>
      <c r="C75">
        <v>2.4691000000000001</v>
      </c>
      <c r="D75">
        <v>1.0854999999999999</v>
      </c>
      <c r="E75">
        <v>9.5380000000000003</v>
      </c>
      <c r="F75">
        <v>-1.7657</v>
      </c>
      <c r="G75">
        <v>15.764699999999999</v>
      </c>
      <c r="H75">
        <v>8.3577999999999992</v>
      </c>
      <c r="I75">
        <v>6.1028000000000002</v>
      </c>
      <c r="J75">
        <v>2.8649</v>
      </c>
      <c r="K75">
        <v>6.1349999999999998</v>
      </c>
      <c r="L75">
        <v>-1.0467</v>
      </c>
      <c r="M75">
        <v>5.9950000000000001</v>
      </c>
      <c r="N75">
        <v>0.2571</v>
      </c>
      <c r="O75">
        <v>2.5413999999999999</v>
      </c>
      <c r="P75">
        <v>0.96989999999999998</v>
      </c>
      <c r="Q75">
        <v>0.63780000000000003</v>
      </c>
      <c r="R75">
        <v>0.68169999999999997</v>
      </c>
      <c r="S75">
        <v>-0.74070000000000003</v>
      </c>
      <c r="T75">
        <v>-0.54620000000000002</v>
      </c>
      <c r="U75">
        <v>3.5129999999999999</v>
      </c>
      <c r="V75">
        <v>-1.4964</v>
      </c>
      <c r="W75">
        <v>2.7241</v>
      </c>
      <c r="X75">
        <v>1.6624000000000001</v>
      </c>
      <c r="Y75">
        <v>0.18290000000000001</v>
      </c>
      <c r="Z75">
        <v>0.90180000000000005</v>
      </c>
      <c r="AA75">
        <v>0.42830000000000001</v>
      </c>
      <c r="AB75">
        <v>-0.40720000000000001</v>
      </c>
      <c r="AC75">
        <v>2.3296000000000001</v>
      </c>
    </row>
    <row r="76" spans="1:29" x14ac:dyDescent="0.4">
      <c r="A76" s="11" t="s">
        <v>1137</v>
      </c>
      <c r="B76">
        <v>4.4935999999999998</v>
      </c>
      <c r="C76">
        <v>-1.8071999999999999</v>
      </c>
      <c r="D76">
        <v>3.0928</v>
      </c>
      <c r="E76">
        <v>-3.5034000000000001</v>
      </c>
      <c r="F76">
        <v>-2.3693</v>
      </c>
      <c r="G76">
        <v>-1.2703</v>
      </c>
      <c r="H76">
        <v>-1.41</v>
      </c>
      <c r="I76">
        <v>3.7709000000000001</v>
      </c>
      <c r="J76">
        <v>6.6313000000000004</v>
      </c>
      <c r="K76">
        <v>0.53949999999999998</v>
      </c>
      <c r="L76">
        <v>7.2832999999999997</v>
      </c>
      <c r="M76">
        <v>4.5842000000000001</v>
      </c>
      <c r="N76">
        <v>6.1538000000000004</v>
      </c>
      <c r="O76">
        <v>4.0206</v>
      </c>
      <c r="P76">
        <v>-0.40439999999999998</v>
      </c>
      <c r="Q76">
        <v>3.9752999999999998</v>
      </c>
      <c r="R76">
        <v>3.9950000000000001</v>
      </c>
      <c r="S76">
        <v>-1.073</v>
      </c>
      <c r="T76">
        <v>-1.1776</v>
      </c>
      <c r="U76">
        <v>0.83679999999999999</v>
      </c>
      <c r="V76">
        <v>3.3854000000000002</v>
      </c>
      <c r="W76">
        <v>-0.38569999999999999</v>
      </c>
      <c r="X76">
        <v>2.5436000000000001</v>
      </c>
      <c r="Y76">
        <v>2.7162999999999999</v>
      </c>
      <c r="Z76">
        <v>3.5750000000000002</v>
      </c>
      <c r="AA76">
        <v>2.6454</v>
      </c>
      <c r="AB76">
        <v>-0.2039</v>
      </c>
      <c r="AC76">
        <v>-0.71560000000000001</v>
      </c>
    </row>
    <row r="77" spans="1:29" x14ac:dyDescent="0.4">
      <c r="A77" s="11" t="s">
        <v>1138</v>
      </c>
      <c r="B77">
        <v>-3.8511000000000002</v>
      </c>
      <c r="C77">
        <v>-2.4540000000000002</v>
      </c>
      <c r="D77">
        <v>0.625</v>
      </c>
      <c r="E77">
        <v>1.7624</v>
      </c>
      <c r="F77">
        <v>-2.8033000000000001</v>
      </c>
      <c r="G77">
        <v>-3.3967999999999998</v>
      </c>
      <c r="H77">
        <v>-3.8302999999999998</v>
      </c>
      <c r="I77">
        <v>2.3458999999999999</v>
      </c>
      <c r="J77">
        <v>9.0795999999999992</v>
      </c>
      <c r="K77">
        <v>-4.1778000000000004</v>
      </c>
      <c r="L77">
        <v>-11.2119</v>
      </c>
      <c r="M77">
        <v>5.5976999999999997</v>
      </c>
      <c r="N77">
        <v>-4.2271000000000001</v>
      </c>
      <c r="O77">
        <v>8.5380000000000003</v>
      </c>
      <c r="P77">
        <v>3.7429000000000001</v>
      </c>
      <c r="Q77">
        <v>0.39789999999999998</v>
      </c>
      <c r="R77">
        <v>1.0454000000000001</v>
      </c>
      <c r="S77">
        <v>0.45850000000000002</v>
      </c>
      <c r="T77">
        <v>0.80110000000000003</v>
      </c>
      <c r="U77">
        <v>-0.32269999999999999</v>
      </c>
      <c r="V77">
        <v>-0.33589999999999998</v>
      </c>
      <c r="W77">
        <v>1.3069</v>
      </c>
      <c r="X77">
        <v>-4.1459999999999999</v>
      </c>
      <c r="Y77">
        <v>3.7555999999999998</v>
      </c>
      <c r="Z77">
        <v>-0.27839999999999998</v>
      </c>
      <c r="AA77">
        <v>-2.7412999999999998</v>
      </c>
      <c r="AB77">
        <v>-7.3499999999999996E-2</v>
      </c>
      <c r="AC77">
        <v>-1.0909</v>
      </c>
    </row>
    <row r="78" spans="1:29" x14ac:dyDescent="0.4">
      <c r="A78" s="11" t="s">
        <v>1139</v>
      </c>
      <c r="B78">
        <v>4.0053000000000001</v>
      </c>
      <c r="C78">
        <v>0.62890000000000001</v>
      </c>
      <c r="D78">
        <v>1.9461999999999999</v>
      </c>
      <c r="E78">
        <v>0.4849</v>
      </c>
      <c r="F78">
        <v>-8.6099999999999996E-2</v>
      </c>
      <c r="G78">
        <v>2.0777999999999999</v>
      </c>
      <c r="H78">
        <v>4.9573</v>
      </c>
      <c r="I78">
        <v>7.7416</v>
      </c>
      <c r="J78">
        <v>6.6135000000000002</v>
      </c>
      <c r="K78">
        <v>6.36</v>
      </c>
      <c r="L78">
        <v>1.7129000000000001</v>
      </c>
      <c r="M78">
        <v>1.4376</v>
      </c>
      <c r="N78">
        <v>3.4011</v>
      </c>
      <c r="O78">
        <v>4.0430999999999999</v>
      </c>
      <c r="P78">
        <v>6.7754000000000003</v>
      </c>
      <c r="Q78">
        <v>1.7962</v>
      </c>
      <c r="R78">
        <v>2.4342999999999999</v>
      </c>
      <c r="S78">
        <v>-0.58889999999999998</v>
      </c>
      <c r="T78">
        <v>-0.56130000000000002</v>
      </c>
      <c r="U78">
        <v>-1.7344999999999999</v>
      </c>
      <c r="V78">
        <v>0.25269999999999998</v>
      </c>
      <c r="W78">
        <v>1.1944999999999999</v>
      </c>
      <c r="X78">
        <v>9.6118000000000006</v>
      </c>
      <c r="Y78">
        <v>1.3492999999999999</v>
      </c>
      <c r="Z78">
        <v>0.60009999999999997</v>
      </c>
      <c r="AA78">
        <v>1.9152</v>
      </c>
      <c r="AB78">
        <v>-0.2792</v>
      </c>
      <c r="AC78">
        <v>0.60150000000000003</v>
      </c>
    </row>
    <row r="79" spans="1:29" x14ac:dyDescent="0.4">
      <c r="A79" s="11" t="s">
        <v>1140</v>
      </c>
      <c r="B79">
        <v>-2.4390000000000001</v>
      </c>
      <c r="C79">
        <v>-4.375</v>
      </c>
      <c r="D79">
        <v>0.40620000000000001</v>
      </c>
      <c r="E79">
        <v>-3.9297</v>
      </c>
      <c r="F79">
        <v>3.3605999999999998</v>
      </c>
      <c r="G79">
        <v>-4.9061000000000003</v>
      </c>
      <c r="H79">
        <v>10.0326</v>
      </c>
      <c r="I79">
        <v>4.1818999999999997</v>
      </c>
      <c r="J79">
        <v>14.117599999999999</v>
      </c>
      <c r="K79">
        <v>8.8755000000000006</v>
      </c>
      <c r="L79">
        <v>8.2576000000000001</v>
      </c>
      <c r="M79">
        <v>10.4694</v>
      </c>
      <c r="N79">
        <v>-2.9557000000000002</v>
      </c>
      <c r="O79">
        <v>9.7888000000000002</v>
      </c>
      <c r="P79">
        <v>3.0082</v>
      </c>
      <c r="Q79">
        <v>1.0498000000000001</v>
      </c>
      <c r="R79">
        <v>0.1328</v>
      </c>
      <c r="S79">
        <v>0.2913</v>
      </c>
      <c r="T79">
        <v>6.4899999999999999E-2</v>
      </c>
      <c r="U79">
        <v>2.4241000000000001</v>
      </c>
      <c r="V79">
        <v>-1.9328000000000001</v>
      </c>
      <c r="W79">
        <v>-1.4636</v>
      </c>
      <c r="X79">
        <v>0.70830000000000004</v>
      </c>
      <c r="Y79">
        <v>0.92979999999999996</v>
      </c>
      <c r="Z79">
        <v>0.89480000000000004</v>
      </c>
      <c r="AA79">
        <v>-0.51280000000000003</v>
      </c>
      <c r="AB79">
        <v>-2.9521999999999999</v>
      </c>
      <c r="AC79">
        <v>-1.1534</v>
      </c>
    </row>
    <row r="80" spans="1:29" x14ac:dyDescent="0.4">
      <c r="A80" s="11" t="s">
        <v>1141</v>
      </c>
      <c r="B80">
        <v>3.4211</v>
      </c>
      <c r="C80">
        <v>4.5751999999999997</v>
      </c>
      <c r="D80">
        <v>-1.1327</v>
      </c>
      <c r="E80">
        <v>-0.78939999999999999</v>
      </c>
      <c r="F80">
        <v>6.4610000000000003</v>
      </c>
      <c r="G80">
        <v>0.32929999999999998</v>
      </c>
      <c r="H80">
        <v>3.508</v>
      </c>
      <c r="I80">
        <v>-2.5325000000000002</v>
      </c>
      <c r="J80">
        <v>5.5294999999999996</v>
      </c>
      <c r="K80">
        <v>-2.6943000000000001</v>
      </c>
      <c r="L80">
        <v>0.41539999999999999</v>
      </c>
      <c r="M80">
        <v>4.8099999999999997E-2</v>
      </c>
      <c r="N80">
        <v>3.1726000000000001</v>
      </c>
      <c r="O80">
        <v>1.9044000000000001</v>
      </c>
      <c r="P80">
        <v>5.3159999999999998</v>
      </c>
      <c r="Q80">
        <v>6.9408000000000003</v>
      </c>
      <c r="R80">
        <v>5.0362999999999998</v>
      </c>
      <c r="S80">
        <v>1.4800000000000001E-2</v>
      </c>
      <c r="T80">
        <v>-0.16969999999999999</v>
      </c>
      <c r="U80">
        <v>0.34470000000000001</v>
      </c>
      <c r="V80">
        <v>2.2707999999999999</v>
      </c>
      <c r="W80">
        <v>0.95830000000000004</v>
      </c>
      <c r="X80">
        <v>0</v>
      </c>
      <c r="Y80">
        <v>2.8894000000000002</v>
      </c>
      <c r="Z80">
        <v>7.6246</v>
      </c>
      <c r="AA80">
        <v>3.4952000000000001</v>
      </c>
      <c r="AB80">
        <v>2.2526999999999999</v>
      </c>
      <c r="AC80">
        <v>4.0278999999999998</v>
      </c>
    </row>
    <row r="81" spans="1:29" x14ac:dyDescent="0.4">
      <c r="A81" s="11" t="s">
        <v>1142</v>
      </c>
      <c r="B81">
        <v>7.8879999999999999</v>
      </c>
      <c r="C81">
        <v>2.5</v>
      </c>
      <c r="D81">
        <v>6.1375000000000002</v>
      </c>
      <c r="E81">
        <v>7.4503000000000004</v>
      </c>
      <c r="F81">
        <v>1.8010999999999999</v>
      </c>
      <c r="G81">
        <v>20.083400000000001</v>
      </c>
      <c r="H81">
        <v>0.51480000000000004</v>
      </c>
      <c r="I81">
        <v>14.8095</v>
      </c>
      <c r="J81">
        <v>10.1243</v>
      </c>
      <c r="K81">
        <v>2.4493999999999998</v>
      </c>
      <c r="L81">
        <v>14.193300000000001</v>
      </c>
      <c r="M81">
        <v>19.553000000000001</v>
      </c>
      <c r="N81">
        <v>9.9631000000000007</v>
      </c>
      <c r="O81">
        <v>10.5238</v>
      </c>
      <c r="P81">
        <v>6.4991000000000003</v>
      </c>
      <c r="Q81">
        <v>8.5701000000000001</v>
      </c>
      <c r="R81">
        <v>11.2178</v>
      </c>
      <c r="S81">
        <v>-1.1762999999999999</v>
      </c>
      <c r="T81">
        <v>-1.3801000000000001</v>
      </c>
      <c r="U81">
        <v>2.6791999999999998</v>
      </c>
      <c r="V81">
        <v>1.4662999999999999</v>
      </c>
      <c r="W81">
        <v>1.7085999999999999</v>
      </c>
      <c r="X81">
        <v>-1.5740000000000001</v>
      </c>
      <c r="Y81">
        <v>2.7675999999999998</v>
      </c>
      <c r="Z81">
        <v>6.8289</v>
      </c>
      <c r="AA81">
        <v>5.8487</v>
      </c>
      <c r="AB81">
        <v>0.21829999999999999</v>
      </c>
      <c r="AC81">
        <v>3.1564999999999999</v>
      </c>
    </row>
    <row r="82" spans="1:29" x14ac:dyDescent="0.4">
      <c r="A82" s="11" t="s">
        <v>1143</v>
      </c>
      <c r="B82">
        <v>-6.1321000000000003</v>
      </c>
      <c r="C82">
        <v>-2.4390000000000001</v>
      </c>
      <c r="D82">
        <v>0.61680000000000001</v>
      </c>
      <c r="E82">
        <v>7.5395000000000003</v>
      </c>
      <c r="F82">
        <v>3.6537999999999999</v>
      </c>
      <c r="G82">
        <v>-14.911099999999999</v>
      </c>
      <c r="H82">
        <v>-1.6503000000000001</v>
      </c>
      <c r="I82">
        <v>11.816800000000001</v>
      </c>
      <c r="J82">
        <v>4.5968</v>
      </c>
      <c r="K82">
        <v>0.62370000000000003</v>
      </c>
      <c r="L82">
        <v>-18.965599999999998</v>
      </c>
      <c r="M82">
        <v>-2.4897</v>
      </c>
      <c r="N82">
        <v>-6.9351000000000003</v>
      </c>
      <c r="O82">
        <v>-11.7506</v>
      </c>
      <c r="P82">
        <v>10.9032</v>
      </c>
      <c r="Q82">
        <v>-4.8815</v>
      </c>
      <c r="R82">
        <v>-5.6706000000000003</v>
      </c>
      <c r="S82">
        <v>0.3735</v>
      </c>
      <c r="T82">
        <v>0.52229999999999999</v>
      </c>
      <c r="U82">
        <v>1.9847999999999999</v>
      </c>
      <c r="V82">
        <v>-1.0322</v>
      </c>
      <c r="W82">
        <v>0.65329999999999999</v>
      </c>
      <c r="X82">
        <v>2.8921000000000001</v>
      </c>
      <c r="Y82">
        <v>1.7624</v>
      </c>
      <c r="Z82">
        <v>-5.0819000000000001</v>
      </c>
      <c r="AA82">
        <v>-5.9703999999999997</v>
      </c>
      <c r="AB82">
        <v>-1.0541</v>
      </c>
      <c r="AC82">
        <v>-4.3861999999999997</v>
      </c>
    </row>
    <row r="83" spans="1:29" x14ac:dyDescent="0.4">
      <c r="A83" s="11" t="s">
        <v>1144</v>
      </c>
      <c r="B83">
        <v>-1.8216000000000001</v>
      </c>
      <c r="C83">
        <v>-3.125</v>
      </c>
      <c r="D83">
        <v>-4.4576000000000002</v>
      </c>
      <c r="E83">
        <v>-1.5649</v>
      </c>
      <c r="F83">
        <v>5.0092999999999996</v>
      </c>
      <c r="G83">
        <v>-7.8242000000000003</v>
      </c>
      <c r="H83">
        <v>0.67989999999999995</v>
      </c>
      <c r="I83">
        <v>19.28</v>
      </c>
      <c r="J83">
        <v>8.3269000000000002</v>
      </c>
      <c r="K83">
        <v>-4.5799000000000003</v>
      </c>
      <c r="L83">
        <v>-1.9737</v>
      </c>
      <c r="M83">
        <v>-7.4074</v>
      </c>
      <c r="N83">
        <v>8.1730999999999998</v>
      </c>
      <c r="O83">
        <v>-0.99670000000000003</v>
      </c>
      <c r="P83">
        <v>-5.9061000000000003</v>
      </c>
      <c r="Q83">
        <v>-1.0731999999999999</v>
      </c>
      <c r="R83">
        <v>-1.5044999999999999</v>
      </c>
      <c r="S83">
        <v>0.5756</v>
      </c>
      <c r="T83">
        <v>0.83230000000000004</v>
      </c>
      <c r="U83">
        <v>17.647099999999998</v>
      </c>
      <c r="V83">
        <v>0.50060000000000004</v>
      </c>
      <c r="W83">
        <v>1.9471000000000001</v>
      </c>
      <c r="X83">
        <v>-1.1574</v>
      </c>
      <c r="Y83">
        <v>0.79779999999999995</v>
      </c>
      <c r="Z83">
        <v>-0.67500000000000004</v>
      </c>
      <c r="AA83">
        <v>-0.24099999999999999</v>
      </c>
      <c r="AB83">
        <v>-0.30359999999999998</v>
      </c>
      <c r="AC83">
        <v>0.4733</v>
      </c>
    </row>
    <row r="84" spans="1:29" x14ac:dyDescent="0.4">
      <c r="A84" s="11" t="s">
        <v>1145</v>
      </c>
      <c r="B84">
        <v>0</v>
      </c>
      <c r="C84">
        <v>2.5806</v>
      </c>
      <c r="D84">
        <v>0.70189999999999997</v>
      </c>
      <c r="E84">
        <v>1.6215999999999999</v>
      </c>
      <c r="F84">
        <v>6.8197999999999999</v>
      </c>
      <c r="G84">
        <v>12.6744</v>
      </c>
      <c r="H84">
        <v>4.6264000000000003</v>
      </c>
      <c r="I84">
        <v>24.7485</v>
      </c>
      <c r="J84">
        <v>16.0854</v>
      </c>
      <c r="K84">
        <v>3.5727000000000002</v>
      </c>
      <c r="L84">
        <v>0.98980000000000001</v>
      </c>
      <c r="M84">
        <v>-3.4847999999999999</v>
      </c>
      <c r="N84">
        <v>13.8889</v>
      </c>
      <c r="O84">
        <v>7.0570000000000004</v>
      </c>
      <c r="P84">
        <v>6.4912000000000001</v>
      </c>
      <c r="Q84">
        <v>4.0313999999999997</v>
      </c>
      <c r="R84">
        <v>4.4729999999999999</v>
      </c>
      <c r="S84">
        <v>-0.63149999999999995</v>
      </c>
      <c r="T84">
        <v>-1.0954999999999999</v>
      </c>
      <c r="U84">
        <v>3.5129999999999999</v>
      </c>
      <c r="V84">
        <v>-0.33210000000000001</v>
      </c>
      <c r="W84">
        <v>2.6829999999999998</v>
      </c>
      <c r="X84">
        <v>-4.4161999999999999</v>
      </c>
      <c r="Y84">
        <v>-0.30890000000000001</v>
      </c>
      <c r="Z84">
        <v>2.5752000000000002</v>
      </c>
      <c r="AA84">
        <v>1.1597999999999999</v>
      </c>
      <c r="AB84">
        <v>2.4655</v>
      </c>
      <c r="AC84">
        <v>0.36430000000000001</v>
      </c>
    </row>
    <row r="85" spans="1:29" x14ac:dyDescent="0.4">
      <c r="A85" s="11" t="s">
        <v>1146</v>
      </c>
      <c r="B85">
        <v>-0.51180000000000003</v>
      </c>
      <c r="C85">
        <v>0.62890000000000001</v>
      </c>
      <c r="D85">
        <v>-0.53300000000000003</v>
      </c>
      <c r="E85">
        <v>8.9487000000000005</v>
      </c>
      <c r="F85">
        <v>0.92620000000000002</v>
      </c>
      <c r="G85">
        <v>0.98040000000000005</v>
      </c>
      <c r="H85">
        <v>-3.9275000000000002</v>
      </c>
      <c r="I85">
        <v>-13.414</v>
      </c>
      <c r="J85">
        <v>-6.0086000000000004</v>
      </c>
      <c r="K85">
        <v>-2.6132</v>
      </c>
      <c r="L85">
        <v>-0.72540000000000004</v>
      </c>
      <c r="M85">
        <v>-2.8885000000000001</v>
      </c>
      <c r="N85">
        <v>3.0244</v>
      </c>
      <c r="O85">
        <v>-3.0585</v>
      </c>
      <c r="P85">
        <v>-2.6724999999999999</v>
      </c>
      <c r="Q85">
        <v>0.5665</v>
      </c>
      <c r="R85">
        <v>1.7514000000000001</v>
      </c>
      <c r="S85">
        <v>-0.25819999999999999</v>
      </c>
      <c r="T85">
        <v>-4.5499999999999999E-2</v>
      </c>
      <c r="U85">
        <v>19.446899999999999</v>
      </c>
      <c r="V85">
        <v>3.0819999999999999</v>
      </c>
      <c r="W85">
        <v>-1.1072</v>
      </c>
      <c r="X85">
        <v>-1.0851</v>
      </c>
      <c r="Y85">
        <v>-0.40670000000000001</v>
      </c>
      <c r="Z85">
        <v>0.84709999999999996</v>
      </c>
      <c r="AA85">
        <v>1.1200000000000001</v>
      </c>
      <c r="AB85">
        <v>-0.53949999999999998</v>
      </c>
      <c r="AC85">
        <v>-0.47939999999999999</v>
      </c>
    </row>
    <row r="86" spans="1:29" x14ac:dyDescent="0.4">
      <c r="A86" s="11" t="s">
        <v>1147</v>
      </c>
      <c r="B86">
        <v>4.6944999999999997</v>
      </c>
      <c r="C86">
        <v>1.25</v>
      </c>
      <c r="D86">
        <v>6.5540000000000003</v>
      </c>
      <c r="E86">
        <v>5.1120000000000001</v>
      </c>
      <c r="F86">
        <v>-9.2756000000000007</v>
      </c>
      <c r="G86">
        <v>3.9346000000000001</v>
      </c>
      <c r="H86">
        <v>-0.72899999999999998</v>
      </c>
      <c r="I86">
        <v>-9.6797000000000004</v>
      </c>
      <c r="J86">
        <v>-7.4363999999999999</v>
      </c>
      <c r="K86">
        <v>-3.9356</v>
      </c>
      <c r="L86">
        <v>-0.23710000000000001</v>
      </c>
      <c r="M86">
        <v>4.5910000000000002</v>
      </c>
      <c r="N86">
        <v>-9.7538</v>
      </c>
      <c r="O86">
        <v>-2.9007000000000001</v>
      </c>
      <c r="P86">
        <v>-2.3885999999999998</v>
      </c>
      <c r="Q86">
        <v>4.3E-3</v>
      </c>
      <c r="R86">
        <v>-0.51119999999999999</v>
      </c>
      <c r="S86">
        <v>0.31359999999999999</v>
      </c>
      <c r="T86">
        <v>0.65780000000000005</v>
      </c>
      <c r="U86">
        <v>-5.7877000000000001</v>
      </c>
      <c r="V86">
        <v>3.4746999999999999</v>
      </c>
      <c r="W86">
        <v>1.7464999999999999</v>
      </c>
      <c r="X86">
        <v>-0.14149999999999999</v>
      </c>
      <c r="Y86">
        <v>-2.9944000000000002</v>
      </c>
      <c r="Z86">
        <v>0.4476</v>
      </c>
      <c r="AA86">
        <v>1.2821</v>
      </c>
      <c r="AB86">
        <v>0.9103</v>
      </c>
      <c r="AC86">
        <v>0.1598</v>
      </c>
    </row>
    <row r="87" spans="1:29" x14ac:dyDescent="0.4">
      <c r="A87" s="11" t="s">
        <v>1148</v>
      </c>
      <c r="B87">
        <v>-1.1671</v>
      </c>
      <c r="C87">
        <v>29.0123</v>
      </c>
      <c r="D87">
        <v>19.922599999999999</v>
      </c>
      <c r="E87">
        <v>-2.4590000000000001</v>
      </c>
      <c r="F87">
        <v>1.4451000000000001</v>
      </c>
      <c r="G87">
        <v>15.88</v>
      </c>
      <c r="H87">
        <v>21.439900000000002</v>
      </c>
      <c r="I87">
        <v>-4.1723999999999997</v>
      </c>
      <c r="J87">
        <v>-2.8894000000000002</v>
      </c>
      <c r="K87">
        <v>-0.1862</v>
      </c>
      <c r="L87">
        <v>-8.4986999999999995</v>
      </c>
      <c r="M87">
        <v>6.1205999999999996</v>
      </c>
      <c r="N87">
        <v>-0.52470000000000006</v>
      </c>
      <c r="O87">
        <v>-2.4150999999999998</v>
      </c>
      <c r="P87">
        <v>14.2582</v>
      </c>
      <c r="Q87">
        <v>-0.21759999999999999</v>
      </c>
      <c r="R87">
        <v>-1.0155000000000001</v>
      </c>
      <c r="S87">
        <v>-0.67979999999999996</v>
      </c>
      <c r="T87">
        <v>-1.0456000000000001</v>
      </c>
      <c r="U87">
        <v>-2.4253999999999998</v>
      </c>
      <c r="V87">
        <v>0.54669999999999996</v>
      </c>
      <c r="W87">
        <v>1.1444000000000001</v>
      </c>
      <c r="X87">
        <v>1.3819999999999999</v>
      </c>
      <c r="Y87">
        <v>4.1692</v>
      </c>
      <c r="Z87">
        <v>-0.12820000000000001</v>
      </c>
      <c r="AA87">
        <v>-1.3188</v>
      </c>
      <c r="AB87">
        <v>-0.6119</v>
      </c>
      <c r="AC87">
        <v>-0.40089999999999998</v>
      </c>
    </row>
    <row r="88" spans="1:29" x14ac:dyDescent="0.4">
      <c r="A88" s="11" t="s">
        <v>1149</v>
      </c>
      <c r="B88">
        <v>-2.7345999999999999</v>
      </c>
      <c r="C88">
        <v>26.7943</v>
      </c>
      <c r="D88">
        <v>19.838699999999999</v>
      </c>
      <c r="E88">
        <v>1.7366999999999999</v>
      </c>
      <c r="F88">
        <v>0.35610000000000003</v>
      </c>
      <c r="G88">
        <v>-11.667400000000001</v>
      </c>
      <c r="H88">
        <v>6.8769</v>
      </c>
      <c r="I88">
        <v>2.9794999999999998</v>
      </c>
      <c r="J88">
        <v>-1.7417</v>
      </c>
      <c r="K88">
        <v>0</v>
      </c>
      <c r="L88">
        <v>-5.0787000000000004</v>
      </c>
      <c r="M88">
        <v>7.0784000000000002</v>
      </c>
      <c r="N88">
        <v>4.8522999999999996</v>
      </c>
      <c r="O88">
        <v>13.5573</v>
      </c>
      <c r="P88">
        <v>9.8987999999999996</v>
      </c>
      <c r="Q88">
        <v>3.2458</v>
      </c>
      <c r="R88">
        <v>1.9751000000000001</v>
      </c>
      <c r="S88">
        <v>-0.49459999999999998</v>
      </c>
      <c r="T88">
        <v>-0.73660000000000003</v>
      </c>
      <c r="U88">
        <v>-1.1284000000000001</v>
      </c>
      <c r="V88">
        <v>0.85440000000000005</v>
      </c>
      <c r="W88">
        <v>-1.5666</v>
      </c>
      <c r="X88">
        <v>2.6215000000000002</v>
      </c>
      <c r="Y88">
        <v>-0.48099999999999998</v>
      </c>
      <c r="Z88">
        <v>2.726</v>
      </c>
      <c r="AA88">
        <v>-0.48080000000000001</v>
      </c>
      <c r="AB88">
        <v>0.26279999999999998</v>
      </c>
      <c r="AC88">
        <v>-0.3579</v>
      </c>
    </row>
    <row r="89" spans="1:29" x14ac:dyDescent="0.4">
      <c r="A89" s="11" t="s">
        <v>1150</v>
      </c>
      <c r="B89">
        <v>-4.0895000000000001</v>
      </c>
      <c r="C89">
        <v>44.528300000000002</v>
      </c>
      <c r="D89">
        <v>9.7980999999999998</v>
      </c>
      <c r="E89">
        <v>2.1476000000000002</v>
      </c>
      <c r="F89">
        <v>-2.0226999999999999</v>
      </c>
      <c r="G89">
        <v>-5.4755000000000003</v>
      </c>
      <c r="H89">
        <v>-2.5183</v>
      </c>
      <c r="I89">
        <v>-4.2141000000000002</v>
      </c>
      <c r="J89">
        <v>2.2157</v>
      </c>
      <c r="K89">
        <v>-2.5746000000000002</v>
      </c>
      <c r="L89">
        <v>-7.2599999999999998E-2</v>
      </c>
      <c r="M89">
        <v>0.42170000000000002</v>
      </c>
      <c r="N89">
        <v>-5.2313999999999998</v>
      </c>
      <c r="O89">
        <v>-6.7834000000000003</v>
      </c>
      <c r="P89">
        <v>-9.2527000000000008</v>
      </c>
      <c r="Q89">
        <v>-1.6568000000000001</v>
      </c>
      <c r="R89">
        <v>-1.1266</v>
      </c>
      <c r="S89">
        <v>-0.16569999999999999</v>
      </c>
      <c r="T89">
        <v>2.0500000000000001E-2</v>
      </c>
      <c r="U89">
        <v>-1.0255000000000001</v>
      </c>
      <c r="V89">
        <v>-0.5776</v>
      </c>
      <c r="W89">
        <v>1.2821</v>
      </c>
      <c r="X89">
        <v>-2.9632000000000001</v>
      </c>
      <c r="Y89">
        <v>-0.61870000000000003</v>
      </c>
      <c r="Z89">
        <v>-1.9456</v>
      </c>
      <c r="AA89">
        <v>-0.22869999999999999</v>
      </c>
      <c r="AB89">
        <v>-0.51149999999999995</v>
      </c>
      <c r="AC89">
        <v>0.30409999999999998</v>
      </c>
    </row>
    <row r="95" spans="1:29" ht="14.25" x14ac:dyDescent="0.4">
      <c r="A95" s="6" t="s">
        <v>15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2E60-F138-4FCF-985A-D726F2CFAE31}">
  <dimension ref="A1:BJ93"/>
  <sheetViews>
    <sheetView topLeftCell="AB30" zoomScale="40" zoomScaleNormal="40" workbookViewId="0">
      <selection activeCell="AF94" sqref="AF94"/>
    </sheetView>
  </sheetViews>
  <sheetFormatPr defaultRowHeight="13.9" x14ac:dyDescent="0.4"/>
  <cols>
    <col min="1" max="1" width="9.06640625" style="13"/>
    <col min="32" max="32" width="36.3984375" customWidth="1"/>
    <col min="33" max="33" width="12.06640625" bestFit="1" customWidth="1"/>
    <col min="34" max="34" width="12.6640625" bestFit="1" customWidth="1"/>
    <col min="35" max="35" width="10.9296875" bestFit="1" customWidth="1"/>
  </cols>
  <sheetData>
    <row r="1" spans="1:60" ht="31.5" x14ac:dyDescent="0.4">
      <c r="A1" s="1"/>
      <c r="B1" s="1" t="s">
        <v>43</v>
      </c>
      <c r="C1" s="1" t="s">
        <v>40</v>
      </c>
      <c r="D1" s="1" t="s">
        <v>37</v>
      </c>
      <c r="E1" s="1" t="s">
        <v>35</v>
      </c>
      <c r="F1" s="1" t="s">
        <v>32</v>
      </c>
      <c r="G1" s="1" t="s">
        <v>29</v>
      </c>
      <c r="H1" s="1" t="s">
        <v>26</v>
      </c>
      <c r="I1" s="1" t="s">
        <v>24</v>
      </c>
      <c r="J1" s="1" t="s">
        <v>21</v>
      </c>
      <c r="K1" s="1" t="s">
        <v>46</v>
      </c>
      <c r="L1" s="1" t="s">
        <v>48</v>
      </c>
      <c r="M1" s="1" t="s">
        <v>50</v>
      </c>
      <c r="N1" s="1" t="s">
        <v>52</v>
      </c>
      <c r="O1" s="1" t="s">
        <v>55</v>
      </c>
      <c r="P1" s="1" t="s">
        <v>58</v>
      </c>
      <c r="Q1" s="1" t="s">
        <v>1151</v>
      </c>
      <c r="R1" s="1" t="s">
        <v>1152</v>
      </c>
      <c r="S1" s="1" t="s">
        <v>1153</v>
      </c>
      <c r="T1" s="1" t="s">
        <v>1154</v>
      </c>
      <c r="U1" s="1" t="s">
        <v>1155</v>
      </c>
      <c r="V1" s="1" t="s">
        <v>1156</v>
      </c>
      <c r="W1" s="1" t="s">
        <v>1157</v>
      </c>
      <c r="X1" s="1" t="s">
        <v>1158</v>
      </c>
      <c r="Y1" s="1" t="s">
        <v>1159</v>
      </c>
      <c r="Z1" s="1" t="s">
        <v>1160</v>
      </c>
      <c r="AA1" s="1" t="s">
        <v>76</v>
      </c>
      <c r="AB1" s="1" t="s">
        <v>90</v>
      </c>
      <c r="AC1" s="1" t="s">
        <v>80</v>
      </c>
    </row>
    <row r="2" spans="1:60" ht="63" x14ac:dyDescent="0.4">
      <c r="A2" s="1"/>
      <c r="B2" s="1" t="s">
        <v>44</v>
      </c>
      <c r="C2" s="1" t="s">
        <v>41</v>
      </c>
      <c r="D2" s="1" t="s">
        <v>38</v>
      </c>
      <c r="E2" s="1" t="s">
        <v>36</v>
      </c>
      <c r="F2" s="1" t="s">
        <v>33</v>
      </c>
      <c r="G2" s="1" t="s">
        <v>30</v>
      </c>
      <c r="H2" s="1" t="s">
        <v>27</v>
      </c>
      <c r="I2" s="1" t="s">
        <v>25</v>
      </c>
      <c r="J2" s="1" t="s">
        <v>22</v>
      </c>
      <c r="K2" s="1" t="s">
        <v>47</v>
      </c>
      <c r="L2" s="1" t="s">
        <v>49</v>
      </c>
      <c r="M2" s="1" t="s">
        <v>51</v>
      </c>
      <c r="N2" s="1" t="s">
        <v>53</v>
      </c>
      <c r="O2" s="1" t="s">
        <v>56</v>
      </c>
      <c r="P2" s="1" t="s">
        <v>59</v>
      </c>
      <c r="Q2" s="1" t="s">
        <v>1161</v>
      </c>
      <c r="R2" s="1" t="s">
        <v>1162</v>
      </c>
      <c r="S2" s="1" t="s">
        <v>1163</v>
      </c>
      <c r="T2" s="1" t="s">
        <v>1164</v>
      </c>
      <c r="U2" s="1" t="s">
        <v>1165</v>
      </c>
      <c r="V2" s="1" t="s">
        <v>1166</v>
      </c>
      <c r="W2" s="1" t="s">
        <v>1167</v>
      </c>
      <c r="X2" s="1" t="s">
        <v>1168</v>
      </c>
      <c r="Y2" s="1" t="s">
        <v>1169</v>
      </c>
      <c r="Z2" s="1" t="s">
        <v>1170</v>
      </c>
      <c r="AA2" s="1" t="s">
        <v>77</v>
      </c>
      <c r="AB2" s="1" t="s">
        <v>91</v>
      </c>
      <c r="AC2" s="1" t="s">
        <v>81</v>
      </c>
      <c r="AG2" s="1" t="s">
        <v>44</v>
      </c>
      <c r="AH2" s="1" t="s">
        <v>41</v>
      </c>
      <c r="AI2" s="1" t="s">
        <v>38</v>
      </c>
      <c r="AJ2" s="1" t="s">
        <v>36</v>
      </c>
      <c r="AK2" s="1" t="s">
        <v>33</v>
      </c>
      <c r="AL2" s="1" t="s">
        <v>30</v>
      </c>
      <c r="AM2" s="1" t="s">
        <v>27</v>
      </c>
      <c r="AN2" s="1" t="s">
        <v>25</v>
      </c>
      <c r="AO2" s="1" t="s">
        <v>22</v>
      </c>
      <c r="AP2" s="1" t="s">
        <v>47</v>
      </c>
      <c r="AQ2" s="1" t="s">
        <v>49</v>
      </c>
      <c r="AR2" s="1" t="s">
        <v>51</v>
      </c>
      <c r="AS2" s="1" t="s">
        <v>53</v>
      </c>
      <c r="AT2" s="1" t="s">
        <v>56</v>
      </c>
      <c r="AU2" s="1" t="s">
        <v>59</v>
      </c>
      <c r="AV2" s="1" t="s">
        <v>1161</v>
      </c>
      <c r="AW2" s="1" t="s">
        <v>1162</v>
      </c>
      <c r="AX2" s="1" t="s">
        <v>1163</v>
      </c>
      <c r="AY2" s="1" t="s">
        <v>1164</v>
      </c>
      <c r="AZ2" s="1" t="s">
        <v>1165</v>
      </c>
      <c r="BA2" s="1" t="s">
        <v>1166</v>
      </c>
      <c r="BB2" s="1" t="s">
        <v>1167</v>
      </c>
      <c r="BC2" s="1" t="s">
        <v>1168</v>
      </c>
      <c r="BD2" s="1" t="s">
        <v>1169</v>
      </c>
      <c r="BE2" s="1" t="s">
        <v>1170</v>
      </c>
      <c r="BF2" s="1" t="s">
        <v>77</v>
      </c>
      <c r="BG2" s="1" t="s">
        <v>91</v>
      </c>
      <c r="BH2" s="1" t="s">
        <v>81</v>
      </c>
    </row>
    <row r="3" spans="1:60" x14ac:dyDescent="0.4">
      <c r="A3" s="12" t="s">
        <v>1064</v>
      </c>
      <c r="B3">
        <v>2.0209000000000001</v>
      </c>
      <c r="C3">
        <v>4.4118000000000004</v>
      </c>
      <c r="D3">
        <v>0.2747</v>
      </c>
      <c r="E3">
        <v>8.4722000000000008</v>
      </c>
      <c r="F3">
        <v>0.71089999999999998</v>
      </c>
      <c r="G3">
        <v>-4.6623999999999999</v>
      </c>
      <c r="H3">
        <v>-2.8961999999999999</v>
      </c>
      <c r="I3">
        <v>-2.9154</v>
      </c>
      <c r="J3">
        <v>7.9645999999999999</v>
      </c>
      <c r="K3">
        <v>1.2696000000000001</v>
      </c>
      <c r="L3">
        <v>-7.8780000000000001</v>
      </c>
      <c r="M3">
        <v>-6.8834999999999997</v>
      </c>
      <c r="N3">
        <v>1.3783000000000001</v>
      </c>
      <c r="O3">
        <v>2.5972</v>
      </c>
      <c r="P3">
        <v>1.8228</v>
      </c>
      <c r="Q3">
        <v>0.85229999999999995</v>
      </c>
      <c r="R3">
        <v>1.3120000000000001</v>
      </c>
      <c r="S3">
        <v>0.1207</v>
      </c>
      <c r="T3">
        <v>0.19450000000000001</v>
      </c>
      <c r="U3">
        <v>2.7490000000000001</v>
      </c>
      <c r="V3">
        <v>0.6069</v>
      </c>
      <c r="W3">
        <v>0</v>
      </c>
      <c r="X3">
        <v>4.2339000000000002</v>
      </c>
      <c r="Y3">
        <v>-2.9270999999999998</v>
      </c>
      <c r="Z3">
        <v>0.75019999999999998</v>
      </c>
      <c r="AA3">
        <v>1.2898000000000001</v>
      </c>
      <c r="AB3">
        <v>0.93049999999999999</v>
      </c>
      <c r="AC3">
        <v>0.14330000000000001</v>
      </c>
      <c r="AF3" t="s">
        <v>1182</v>
      </c>
      <c r="AG3">
        <f>AVERAGE(B3:B88)</f>
        <v>1.7789523255813962</v>
      </c>
      <c r="AH3">
        <f t="shared" ref="AH3:BH3" si="0">AVERAGE(C3:C88)</f>
        <v>1.5881872093023257</v>
      </c>
      <c r="AI3">
        <f t="shared" si="0"/>
        <v>1.1855802325581395</v>
      </c>
      <c r="AJ3">
        <f t="shared" si="0"/>
        <v>2.1468337209302328</v>
      </c>
      <c r="AK3">
        <f t="shared" si="0"/>
        <v>1.6131011627906984</v>
      </c>
      <c r="AL3">
        <f t="shared" si="0"/>
        <v>1.639162790697674</v>
      </c>
      <c r="AM3">
        <f t="shared" si="0"/>
        <v>1.4226034883720931</v>
      </c>
      <c r="AN3">
        <f t="shared" si="0"/>
        <v>1.7029220930232558</v>
      </c>
      <c r="AO3">
        <f t="shared" si="0"/>
        <v>1.557386046511628</v>
      </c>
      <c r="AP3">
        <f t="shared" si="0"/>
        <v>0.81034186046511636</v>
      </c>
      <c r="AQ3">
        <f t="shared" si="0"/>
        <v>1.2653104651162792</v>
      </c>
      <c r="AR3">
        <f t="shared" si="0"/>
        <v>1.1733686046511629</v>
      </c>
      <c r="AS3">
        <f t="shared" si="0"/>
        <v>0.64144883720930213</v>
      </c>
      <c r="AT3">
        <f t="shared" si="0"/>
        <v>1.6076151162790699</v>
      </c>
      <c r="AU3">
        <f t="shared" si="0"/>
        <v>1.2476639534883724</v>
      </c>
      <c r="AV3">
        <f t="shared" si="0"/>
        <v>0.57584651162790701</v>
      </c>
      <c r="AW3">
        <f t="shared" si="0"/>
        <v>0.59275116279069762</v>
      </c>
      <c r="AX3">
        <f t="shared" si="0"/>
        <v>1.2104651162790853E-3</v>
      </c>
      <c r="AY3">
        <f t="shared" si="0"/>
        <v>1.5534883720930189E-3</v>
      </c>
      <c r="AZ3">
        <f t="shared" si="0"/>
        <v>0.68029186046511614</v>
      </c>
      <c r="BA3">
        <f t="shared" si="0"/>
        <v>-0.12500232558139532</v>
      </c>
      <c r="BB3">
        <f t="shared" si="0"/>
        <v>0.24882325581395354</v>
      </c>
      <c r="BC3">
        <f t="shared" si="0"/>
        <v>-0.17026627906976738</v>
      </c>
      <c r="BD3">
        <f t="shared" si="0"/>
        <v>9.7718604651162791E-2</v>
      </c>
      <c r="BE3">
        <f t="shared" si="0"/>
        <v>0.46231860465116276</v>
      </c>
      <c r="BF3">
        <f t="shared" si="0"/>
        <v>0.13606860465116283</v>
      </c>
      <c r="BG3">
        <f t="shared" si="0"/>
        <v>7.4639534883721034E-2</v>
      </c>
      <c r="BH3">
        <f t="shared" si="0"/>
        <v>8.3062790697674402E-2</v>
      </c>
    </row>
    <row r="4" spans="1:60" x14ac:dyDescent="0.4">
      <c r="A4" s="12" t="s">
        <v>1065</v>
      </c>
      <c r="B4">
        <v>0.81969999999999998</v>
      </c>
      <c r="C4">
        <v>8.4506999999999994</v>
      </c>
      <c r="D4">
        <v>-1.5342</v>
      </c>
      <c r="E4">
        <v>-3.3693</v>
      </c>
      <c r="F4">
        <v>1.0588</v>
      </c>
      <c r="G4">
        <v>-1.3491</v>
      </c>
      <c r="H4">
        <v>-2.5133999999999999</v>
      </c>
      <c r="I4">
        <v>0.13289999999999999</v>
      </c>
      <c r="J4">
        <v>13.9344</v>
      </c>
      <c r="K4">
        <v>4.4775999999999998</v>
      </c>
      <c r="L4">
        <v>2.6206999999999998</v>
      </c>
      <c r="M4">
        <v>-0.373</v>
      </c>
      <c r="N4">
        <v>1.5105999999999999</v>
      </c>
      <c r="O4">
        <v>5.0065999999999997</v>
      </c>
      <c r="P4">
        <v>2.831</v>
      </c>
      <c r="Q4">
        <v>2.1722000000000001</v>
      </c>
      <c r="R4">
        <v>2.9388999999999998</v>
      </c>
      <c r="S4">
        <v>0.13569999999999999</v>
      </c>
      <c r="T4">
        <v>0.1021</v>
      </c>
      <c r="U4">
        <v>-1.2184999999999999</v>
      </c>
      <c r="V4">
        <v>1.6086</v>
      </c>
      <c r="W4">
        <v>-1.8776999999999999</v>
      </c>
      <c r="X4">
        <v>7.5654000000000003</v>
      </c>
      <c r="Y4">
        <v>0.8982</v>
      </c>
      <c r="Z4">
        <v>1.8963000000000001</v>
      </c>
      <c r="AA4">
        <v>2.3571</v>
      </c>
      <c r="AB4">
        <v>2.4506999999999999</v>
      </c>
      <c r="AC4">
        <v>1.1840999999999999</v>
      </c>
      <c r="AF4" t="s">
        <v>1183</v>
      </c>
      <c r="AG4">
        <f>VAR(B3:B88)</f>
        <v>95.617056131935726</v>
      </c>
      <c r="AH4">
        <f t="shared" ref="AH4:BH4" si="1">VAR(C3:C88)</f>
        <v>84.498491308422714</v>
      </c>
      <c r="AI4">
        <f t="shared" si="1"/>
        <v>36.992602523486987</v>
      </c>
      <c r="AJ4">
        <f t="shared" si="1"/>
        <v>26.985163400849522</v>
      </c>
      <c r="AK4">
        <f t="shared" si="1"/>
        <v>30.752228316586866</v>
      </c>
      <c r="AL4">
        <f t="shared" si="1"/>
        <v>59.854155727775648</v>
      </c>
      <c r="AM4">
        <f t="shared" si="1"/>
        <v>30.515276450693566</v>
      </c>
      <c r="AN4">
        <f t="shared" si="1"/>
        <v>43.361425929035562</v>
      </c>
      <c r="AO4">
        <f t="shared" si="1"/>
        <v>50.457319200979477</v>
      </c>
      <c r="AP4">
        <f t="shared" si="1"/>
        <v>34.336408321285909</v>
      </c>
      <c r="AQ4">
        <f t="shared" si="1"/>
        <v>61.619130097653922</v>
      </c>
      <c r="AR4">
        <f t="shared" si="1"/>
        <v>28.359718192532156</v>
      </c>
      <c r="AS4">
        <f t="shared" si="1"/>
        <v>43.032894609351573</v>
      </c>
      <c r="AT4">
        <f t="shared" si="1"/>
        <v>29.631783401298225</v>
      </c>
      <c r="AU4">
        <f t="shared" si="1"/>
        <v>24.701920454803002</v>
      </c>
      <c r="AV4">
        <f t="shared" si="1"/>
        <v>8.4841373735759227</v>
      </c>
      <c r="AW4">
        <f t="shared" si="1"/>
        <v>10.764994420175102</v>
      </c>
      <c r="AX4">
        <f t="shared" si="1"/>
        <v>0.15039250847742813</v>
      </c>
      <c r="AY4">
        <f t="shared" si="1"/>
        <v>0.30133540181121743</v>
      </c>
      <c r="AZ4">
        <f t="shared" si="1"/>
        <v>23.009325000521212</v>
      </c>
      <c r="BA4">
        <f t="shared" si="1"/>
        <v>7.1958533367004094</v>
      </c>
      <c r="BB4">
        <f t="shared" si="1"/>
        <v>1.7674427472175103</v>
      </c>
      <c r="BC4">
        <f t="shared" si="1"/>
        <v>29.461369653320091</v>
      </c>
      <c r="BD4">
        <f t="shared" si="1"/>
        <v>4.3829062784733237</v>
      </c>
      <c r="BE4">
        <f t="shared" si="1"/>
        <v>7.9703515820027322</v>
      </c>
      <c r="BF4">
        <f t="shared" si="1"/>
        <v>4.928665333473325</v>
      </c>
      <c r="BG4">
        <f t="shared" si="1"/>
        <v>2.3330773977127217</v>
      </c>
      <c r="BH4">
        <f t="shared" si="1"/>
        <v>2.9794639955403559</v>
      </c>
    </row>
    <row r="5" spans="1:60" x14ac:dyDescent="0.4">
      <c r="A5" s="12" t="s">
        <v>1066</v>
      </c>
      <c r="B5">
        <v>4.2004999999999999</v>
      </c>
      <c r="C5">
        <v>14.9351</v>
      </c>
      <c r="D5">
        <v>-3.9510000000000001</v>
      </c>
      <c r="E5">
        <v>7.3918999999999997</v>
      </c>
      <c r="F5">
        <v>3.1432000000000002</v>
      </c>
      <c r="G5">
        <v>13.1624</v>
      </c>
      <c r="H5">
        <v>6.9096000000000002</v>
      </c>
      <c r="I5">
        <v>1.0616000000000001</v>
      </c>
      <c r="J5">
        <v>-1.9783999999999999</v>
      </c>
      <c r="K5">
        <v>5.1429</v>
      </c>
      <c r="L5">
        <v>-1.4651000000000001</v>
      </c>
      <c r="M5">
        <v>6.5350999999999999</v>
      </c>
      <c r="N5">
        <v>0</v>
      </c>
      <c r="O5">
        <v>6.3571</v>
      </c>
      <c r="P5">
        <v>-0.80969999999999998</v>
      </c>
      <c r="Q5">
        <v>2.0270999999999999</v>
      </c>
      <c r="R5">
        <v>0.6119</v>
      </c>
      <c r="S5">
        <v>0.1857</v>
      </c>
      <c r="T5">
        <v>0.13780000000000001</v>
      </c>
      <c r="U5">
        <v>-0.50949999999999995</v>
      </c>
      <c r="V5">
        <v>0.72560000000000002</v>
      </c>
      <c r="W5">
        <v>-0.38269999999999998</v>
      </c>
      <c r="X5">
        <v>0.2596</v>
      </c>
      <c r="Y5">
        <v>0.95379999999999998</v>
      </c>
      <c r="Z5">
        <v>2.4544999999999999</v>
      </c>
      <c r="AA5">
        <v>-0.88270000000000004</v>
      </c>
      <c r="AB5">
        <v>-3.7499999999999999E-2</v>
      </c>
      <c r="AC5">
        <v>0.16950000000000001</v>
      </c>
      <c r="AF5" t="s">
        <v>1184</v>
      </c>
      <c r="AG5">
        <f>STDEV(B3:B88)</f>
        <v>9.7783974214559173</v>
      </c>
      <c r="AH5">
        <f>STDEV(C3:C88)</f>
        <v>9.1923060930553611</v>
      </c>
      <c r="AI5">
        <f t="shared" ref="AI5:BH5" si="2">STDEV(D3:D88)</f>
        <v>6.0821544310784308</v>
      </c>
      <c r="AJ5">
        <f t="shared" si="2"/>
        <v>5.1947245741087684</v>
      </c>
      <c r="AK5">
        <f t="shared" si="2"/>
        <v>5.5454691701051653</v>
      </c>
      <c r="AL5">
        <f t="shared" si="2"/>
        <v>7.7365467572926647</v>
      </c>
      <c r="AM5">
        <f t="shared" si="2"/>
        <v>5.5240634003144429</v>
      </c>
      <c r="AN5">
        <f t="shared" si="2"/>
        <v>6.5849393261468672</v>
      </c>
      <c r="AO5">
        <f t="shared" si="2"/>
        <v>7.1033315564585235</v>
      </c>
      <c r="AP5">
        <f t="shared" si="2"/>
        <v>5.8597276661365338</v>
      </c>
      <c r="AQ5">
        <f t="shared" si="2"/>
        <v>7.8497853536038757</v>
      </c>
      <c r="AR5">
        <f t="shared" si="2"/>
        <v>5.3253843234579943</v>
      </c>
      <c r="AS5">
        <f t="shared" si="2"/>
        <v>6.559946235248546</v>
      </c>
      <c r="AT5">
        <f t="shared" si="2"/>
        <v>5.4435083724835245</v>
      </c>
      <c r="AU5">
        <f t="shared" si="2"/>
        <v>4.9701026603887168</v>
      </c>
      <c r="AV5">
        <f t="shared" si="2"/>
        <v>2.9127542590434783</v>
      </c>
      <c r="AW5">
        <f t="shared" si="2"/>
        <v>3.2810050929821948</v>
      </c>
      <c r="AX5">
        <f t="shared" si="2"/>
        <v>0.38780472982859315</v>
      </c>
      <c r="AY5">
        <f t="shared" si="2"/>
        <v>0.54894025340761576</v>
      </c>
      <c r="AZ5">
        <f t="shared" si="2"/>
        <v>4.796803623301793</v>
      </c>
      <c r="BA5">
        <f t="shared" si="2"/>
        <v>2.6825087766306392</v>
      </c>
      <c r="BB5">
        <f t="shared" si="2"/>
        <v>1.3294520477315119</v>
      </c>
      <c r="BC5">
        <f t="shared" si="2"/>
        <v>5.4278328689560889</v>
      </c>
      <c r="BD5">
        <f t="shared" si="2"/>
        <v>2.0935391752898544</v>
      </c>
      <c r="BE5">
        <f t="shared" si="2"/>
        <v>2.8231811103793416</v>
      </c>
      <c r="BF5">
        <f t="shared" si="2"/>
        <v>2.2200597589869795</v>
      </c>
      <c r="BG5">
        <f t="shared" si="2"/>
        <v>1.5274414547578319</v>
      </c>
      <c r="BH5">
        <f t="shared" si="2"/>
        <v>1.7261123936581755</v>
      </c>
    </row>
    <row r="6" spans="1:60" x14ac:dyDescent="0.4">
      <c r="A6" s="12" t="s">
        <v>1068</v>
      </c>
      <c r="B6">
        <v>15.7997</v>
      </c>
      <c r="C6">
        <v>-11.2994</v>
      </c>
      <c r="D6">
        <v>0.34760000000000002</v>
      </c>
      <c r="E6">
        <v>0.51949999999999996</v>
      </c>
      <c r="F6">
        <v>-1.2415</v>
      </c>
      <c r="G6">
        <v>4.2295999999999996</v>
      </c>
      <c r="H6">
        <v>-1.6076999999999999</v>
      </c>
      <c r="I6">
        <v>-3.2563</v>
      </c>
      <c r="J6">
        <v>-11.1927</v>
      </c>
      <c r="K6">
        <v>9.2934999999999999</v>
      </c>
      <c r="L6">
        <v>2.2644000000000002</v>
      </c>
      <c r="M6">
        <v>-2.7475999999999998</v>
      </c>
      <c r="N6">
        <v>20.982099999999999</v>
      </c>
      <c r="O6">
        <v>-0.63800000000000001</v>
      </c>
      <c r="P6">
        <v>0</v>
      </c>
      <c r="Q6">
        <v>1.1990000000000001</v>
      </c>
      <c r="R6">
        <v>-0.15129999999999999</v>
      </c>
      <c r="S6">
        <v>-0.22539999999999999</v>
      </c>
      <c r="T6">
        <v>-0.46360000000000001</v>
      </c>
      <c r="U6">
        <v>-1.5632999999999999</v>
      </c>
      <c r="V6">
        <v>-0.39290000000000003</v>
      </c>
      <c r="W6">
        <v>1.9759</v>
      </c>
      <c r="X6">
        <v>0.58850000000000002</v>
      </c>
      <c r="Y6">
        <v>-0.69279999999999997</v>
      </c>
      <c r="Z6">
        <v>1.4360999999999999</v>
      </c>
      <c r="AA6">
        <v>1.4409000000000001</v>
      </c>
      <c r="AB6">
        <v>2.847</v>
      </c>
      <c r="AC6">
        <v>0.38400000000000001</v>
      </c>
    </row>
    <row r="7" spans="1:60" x14ac:dyDescent="0.4">
      <c r="A7" s="12" t="s">
        <v>1069</v>
      </c>
      <c r="B7">
        <v>-3.032</v>
      </c>
      <c r="C7">
        <v>-12.101900000000001</v>
      </c>
      <c r="D7">
        <v>13.741300000000001</v>
      </c>
      <c r="E7">
        <v>8.2687000000000008</v>
      </c>
      <c r="F7">
        <v>2.6286</v>
      </c>
      <c r="G7">
        <v>-9.2753999999999994</v>
      </c>
      <c r="H7">
        <v>3.3007</v>
      </c>
      <c r="I7">
        <v>-0.27139999999999997</v>
      </c>
      <c r="J7">
        <v>1.8594999999999999</v>
      </c>
      <c r="K7">
        <v>1.2432000000000001</v>
      </c>
      <c r="L7">
        <v>-2.2141999999999999</v>
      </c>
      <c r="M7">
        <v>-0.62419999999999998</v>
      </c>
      <c r="N7">
        <v>18.081199999999999</v>
      </c>
      <c r="O7">
        <v>11.118600000000001</v>
      </c>
      <c r="P7">
        <v>2.4897999999999998</v>
      </c>
      <c r="Q7">
        <v>1.7149000000000001</v>
      </c>
      <c r="R7">
        <v>-0.6885</v>
      </c>
      <c r="S7">
        <v>0.23089999999999999</v>
      </c>
      <c r="T7">
        <v>0.30709999999999998</v>
      </c>
      <c r="U7">
        <v>2.7656000000000001</v>
      </c>
      <c r="V7">
        <v>0.26300000000000001</v>
      </c>
      <c r="W7">
        <v>0.4844</v>
      </c>
      <c r="X7">
        <v>0.84250000000000003</v>
      </c>
      <c r="Y7">
        <v>1.8392999999999999</v>
      </c>
      <c r="Z7">
        <v>2.1995</v>
      </c>
      <c r="AA7">
        <v>0.81610000000000005</v>
      </c>
      <c r="AB7">
        <v>1.9800000000000002E-2</v>
      </c>
      <c r="AC7">
        <v>0.82899999999999996</v>
      </c>
    </row>
    <row r="8" spans="1:60" x14ac:dyDescent="0.4">
      <c r="A8" s="12" t="s">
        <v>1070</v>
      </c>
      <c r="B8">
        <v>16.965800000000002</v>
      </c>
      <c r="C8">
        <v>7.9710000000000001</v>
      </c>
      <c r="D8">
        <v>-3.6547999999999998</v>
      </c>
      <c r="E8">
        <v>7.1599000000000004</v>
      </c>
      <c r="F8">
        <v>0.1114</v>
      </c>
      <c r="G8">
        <v>2.8754</v>
      </c>
      <c r="H8">
        <v>6.0423999999999998</v>
      </c>
      <c r="I8">
        <v>6.8045999999999998</v>
      </c>
      <c r="J8">
        <v>7.9108000000000001</v>
      </c>
      <c r="K8">
        <v>5.5010000000000003</v>
      </c>
      <c r="L8">
        <v>12.263</v>
      </c>
      <c r="M8">
        <v>13.9504</v>
      </c>
      <c r="N8">
        <v>24.0625</v>
      </c>
      <c r="O8">
        <v>2.0529000000000002</v>
      </c>
      <c r="P8">
        <v>0.1991</v>
      </c>
      <c r="Q8">
        <v>3.2303999999999999</v>
      </c>
      <c r="R8">
        <v>4.8624999999999998</v>
      </c>
      <c r="S8">
        <v>9.5200000000000007E-2</v>
      </c>
      <c r="T8">
        <v>5.0999999999999997E-2</v>
      </c>
      <c r="U8">
        <v>-1.6254</v>
      </c>
      <c r="V8">
        <v>-1.4754</v>
      </c>
      <c r="W8">
        <v>-1.7675000000000001</v>
      </c>
      <c r="X8">
        <v>2.2279</v>
      </c>
      <c r="Y8">
        <v>6.2300000000000001E-2</v>
      </c>
      <c r="Z8">
        <v>1.2241</v>
      </c>
      <c r="AA8">
        <v>4.9194000000000004</v>
      </c>
      <c r="AB8">
        <v>-0.1837</v>
      </c>
      <c r="AC8">
        <v>9.4500000000000001E-2</v>
      </c>
    </row>
    <row r="9" spans="1:60" x14ac:dyDescent="0.4">
      <c r="A9" s="12" t="s">
        <v>1071</v>
      </c>
      <c r="B9">
        <v>48.019799999999996</v>
      </c>
      <c r="C9">
        <v>14.7651</v>
      </c>
      <c r="D9">
        <v>2.3708999999999998</v>
      </c>
      <c r="E9">
        <v>12.583500000000001</v>
      </c>
      <c r="F9">
        <v>1.4460999999999999</v>
      </c>
      <c r="G9">
        <v>-2.4845000000000002</v>
      </c>
      <c r="H9">
        <v>1.7302999999999999</v>
      </c>
      <c r="I9">
        <v>1.2997000000000001</v>
      </c>
      <c r="J9">
        <v>12.406000000000001</v>
      </c>
      <c r="K9">
        <v>17.364999999999998</v>
      </c>
      <c r="L9">
        <v>5.1276000000000002</v>
      </c>
      <c r="M9">
        <v>7.8909000000000002</v>
      </c>
      <c r="N9">
        <v>-7.8086000000000002</v>
      </c>
      <c r="O9">
        <v>15.8695</v>
      </c>
      <c r="P9">
        <v>-4.1334999999999997</v>
      </c>
      <c r="Q9">
        <v>4.6014999999999997</v>
      </c>
      <c r="R9">
        <v>5.8838999999999997</v>
      </c>
      <c r="S9">
        <v>-0.3503</v>
      </c>
      <c r="T9">
        <v>-0.50490000000000002</v>
      </c>
      <c r="U9">
        <v>0.94799999999999995</v>
      </c>
      <c r="V9">
        <v>3.0283000000000002</v>
      </c>
      <c r="W9">
        <v>-1.2541</v>
      </c>
      <c r="X9">
        <v>3.1781999999999999</v>
      </c>
      <c r="Y9">
        <v>3.1328</v>
      </c>
      <c r="Z9">
        <v>3.3037999999999998</v>
      </c>
      <c r="AA9">
        <v>0.72070000000000001</v>
      </c>
      <c r="AB9">
        <v>3.3187000000000002</v>
      </c>
      <c r="AC9">
        <v>2.0102000000000002</v>
      </c>
    </row>
    <row r="10" spans="1:60" ht="63" x14ac:dyDescent="0.4">
      <c r="A10" s="12" t="s">
        <v>1072</v>
      </c>
      <c r="B10">
        <v>24.347799999999999</v>
      </c>
      <c r="C10">
        <v>19.298200000000001</v>
      </c>
      <c r="D10">
        <v>1.6469</v>
      </c>
      <c r="E10">
        <v>19.8813</v>
      </c>
      <c r="F10">
        <v>10.1974</v>
      </c>
      <c r="G10">
        <v>17.3567</v>
      </c>
      <c r="H10">
        <v>-1.8474999999999999</v>
      </c>
      <c r="I10">
        <v>15.6226</v>
      </c>
      <c r="J10">
        <v>-2.8428</v>
      </c>
      <c r="K10">
        <v>7.9729999999999999</v>
      </c>
      <c r="L10">
        <v>-0.2427</v>
      </c>
      <c r="M10">
        <v>13.7134</v>
      </c>
      <c r="N10">
        <v>5.6466000000000003</v>
      </c>
      <c r="O10">
        <v>13.5159</v>
      </c>
      <c r="P10">
        <v>0.70479999999999998</v>
      </c>
      <c r="Q10">
        <v>6.3536000000000001</v>
      </c>
      <c r="R10">
        <v>5.9173999999999998</v>
      </c>
      <c r="S10">
        <v>-0.52729999999999999</v>
      </c>
      <c r="T10">
        <v>-0.73309999999999997</v>
      </c>
      <c r="U10">
        <v>-1.6099000000000001</v>
      </c>
      <c r="V10">
        <v>-1.292</v>
      </c>
      <c r="W10">
        <v>0.55220000000000002</v>
      </c>
      <c r="X10">
        <v>-2.4862000000000002</v>
      </c>
      <c r="Y10">
        <v>1.1265000000000001</v>
      </c>
      <c r="Z10">
        <v>7.391</v>
      </c>
      <c r="AA10">
        <v>2.1358999999999999</v>
      </c>
      <c r="AB10">
        <v>-2.5899999999999999E-2</v>
      </c>
      <c r="AC10">
        <v>-0.18859999999999999</v>
      </c>
      <c r="AG10" s="1" t="s">
        <v>44</v>
      </c>
      <c r="AH10" s="1" t="s">
        <v>41</v>
      </c>
      <c r="AI10" s="1" t="s">
        <v>38</v>
      </c>
      <c r="AJ10" s="1" t="s">
        <v>36</v>
      </c>
      <c r="AK10" s="1" t="s">
        <v>33</v>
      </c>
      <c r="AL10" s="1" t="s">
        <v>30</v>
      </c>
      <c r="AM10" s="1" t="s">
        <v>27</v>
      </c>
      <c r="AN10" s="1" t="s">
        <v>25</v>
      </c>
      <c r="AO10" s="1" t="s">
        <v>22</v>
      </c>
      <c r="AP10" s="1" t="s">
        <v>47</v>
      </c>
      <c r="AQ10" s="1" t="s">
        <v>49</v>
      </c>
      <c r="AR10" s="1" t="s">
        <v>51</v>
      </c>
      <c r="AS10" s="1" t="s">
        <v>53</v>
      </c>
      <c r="AT10" s="1" t="s">
        <v>56</v>
      </c>
      <c r="AU10" s="1" t="s">
        <v>59</v>
      </c>
      <c r="AV10" s="1" t="s">
        <v>1161</v>
      </c>
      <c r="AW10" s="1" t="s">
        <v>1162</v>
      </c>
      <c r="AX10" s="1" t="s">
        <v>1163</v>
      </c>
      <c r="AY10" s="1" t="s">
        <v>1164</v>
      </c>
      <c r="AZ10" s="1" t="s">
        <v>1165</v>
      </c>
      <c r="BA10" s="1" t="s">
        <v>1166</v>
      </c>
      <c r="BB10" s="1" t="s">
        <v>1167</v>
      </c>
      <c r="BC10" s="1" t="s">
        <v>1168</v>
      </c>
      <c r="BD10" s="1" t="s">
        <v>1169</v>
      </c>
      <c r="BE10" s="1" t="s">
        <v>1170</v>
      </c>
      <c r="BF10" s="1" t="s">
        <v>77</v>
      </c>
      <c r="BG10" s="1" t="s">
        <v>91</v>
      </c>
      <c r="BH10" s="1" t="s">
        <v>81</v>
      </c>
    </row>
    <row r="11" spans="1:60" ht="15.75" x14ac:dyDescent="0.4">
      <c r="A11" s="12" t="s">
        <v>1073</v>
      </c>
      <c r="B11">
        <v>10.6778</v>
      </c>
      <c r="C11">
        <v>14.7059</v>
      </c>
      <c r="D11">
        <v>1.1646000000000001</v>
      </c>
      <c r="E11">
        <v>-4.5380000000000003</v>
      </c>
      <c r="F11">
        <v>-3.6816</v>
      </c>
      <c r="G11">
        <v>-3.6635</v>
      </c>
      <c r="H11">
        <v>-5.1388999999999996</v>
      </c>
      <c r="I11">
        <v>-3.96</v>
      </c>
      <c r="J11">
        <v>-2.7538999999999998</v>
      </c>
      <c r="K11">
        <v>4.9229000000000003</v>
      </c>
      <c r="L11">
        <v>10.3001</v>
      </c>
      <c r="M11">
        <v>-5.2731000000000003</v>
      </c>
      <c r="N11">
        <v>1.6378999999999999</v>
      </c>
      <c r="O11">
        <v>-4.2370000000000001</v>
      </c>
      <c r="P11">
        <v>-1.9761</v>
      </c>
      <c r="Q11">
        <v>-1.2001999999999999</v>
      </c>
      <c r="R11">
        <v>5.3414999999999999</v>
      </c>
      <c r="S11">
        <v>0.54520000000000002</v>
      </c>
      <c r="T11">
        <v>1.0327999999999999</v>
      </c>
      <c r="U11">
        <v>-2.8906000000000001</v>
      </c>
      <c r="V11">
        <v>-9.8199999999999996E-2</v>
      </c>
      <c r="W11">
        <v>0.43930000000000002</v>
      </c>
      <c r="X11">
        <v>-0.67689999999999995</v>
      </c>
      <c r="Y11">
        <v>-2.2280000000000002</v>
      </c>
      <c r="Z11">
        <v>-3.6905000000000001</v>
      </c>
      <c r="AA11">
        <v>-0.85209999999999997</v>
      </c>
      <c r="AB11">
        <v>-1.5868</v>
      </c>
      <c r="AC11">
        <v>3.0876999999999999</v>
      </c>
      <c r="AF11" s="1" t="s">
        <v>44</v>
      </c>
      <c r="AG11" s="14">
        <v>1</v>
      </c>
      <c r="AH11" s="14">
        <v>0.13087807582253944</v>
      </c>
      <c r="AI11" s="14">
        <v>0.1616911622240339</v>
      </c>
      <c r="AJ11" s="14">
        <v>0.24747370079047137</v>
      </c>
      <c r="AK11" s="14">
        <v>0.2285680340897108</v>
      </c>
      <c r="AL11" s="14">
        <v>0.24998802402659323</v>
      </c>
      <c r="AM11" s="14">
        <v>-3.7826882073390453E-2</v>
      </c>
      <c r="AN11" s="14">
        <v>7.3838960584037577E-2</v>
      </c>
      <c r="AO11" s="14">
        <v>0.23912510029891765</v>
      </c>
      <c r="AP11" s="14">
        <v>0.6446489626609565</v>
      </c>
      <c r="AQ11" s="14">
        <v>0.15496591968235632</v>
      </c>
      <c r="AR11" s="14">
        <v>0.30245027623521153</v>
      </c>
      <c r="AS11" s="14">
        <v>0.1450412040101626</v>
      </c>
      <c r="AT11" s="14">
        <v>0.32995732468556843</v>
      </c>
      <c r="AU11" s="14">
        <v>9.6016573211033504E-2</v>
      </c>
      <c r="AV11" s="14">
        <v>0.44495004553326356</v>
      </c>
      <c r="AW11" s="14">
        <v>0.46840639340567669</v>
      </c>
      <c r="AX11" s="14">
        <v>-0.24671870553416317</v>
      </c>
      <c r="AY11" s="14">
        <v>-0.27652689196317554</v>
      </c>
      <c r="AZ11" s="14">
        <v>7.3642607631427799E-3</v>
      </c>
      <c r="BA11" s="14">
        <v>0.32406206113451114</v>
      </c>
      <c r="BB11" s="14">
        <v>-7.8238952480091037E-2</v>
      </c>
      <c r="BC11" s="14">
        <v>0.27635925502158248</v>
      </c>
      <c r="BD11" s="14">
        <v>0.25296701367087082</v>
      </c>
      <c r="BE11" s="14">
        <v>0.38020346235727565</v>
      </c>
      <c r="BF11" s="14">
        <v>0.25022775393016661</v>
      </c>
      <c r="BG11" s="14">
        <v>0.32898345112072241</v>
      </c>
      <c r="BH11" s="14">
        <v>0.28935358608714273</v>
      </c>
    </row>
    <row r="12" spans="1:60" ht="15.75" x14ac:dyDescent="0.4">
      <c r="A12" s="12" t="s">
        <v>1074</v>
      </c>
      <c r="B12">
        <v>3.4022000000000001</v>
      </c>
      <c r="C12">
        <v>-10.256399999999999</v>
      </c>
      <c r="D12">
        <v>-1.4014</v>
      </c>
      <c r="E12">
        <v>0.60499999999999998</v>
      </c>
      <c r="F12">
        <v>11.8802</v>
      </c>
      <c r="G12">
        <v>5.2112999999999996</v>
      </c>
      <c r="H12">
        <v>5.4488000000000003</v>
      </c>
      <c r="I12">
        <v>10.9878</v>
      </c>
      <c r="J12">
        <v>3.5398000000000001</v>
      </c>
      <c r="K12">
        <v>-7.4580000000000002</v>
      </c>
      <c r="L12">
        <v>3.6029</v>
      </c>
      <c r="M12">
        <v>5.2920999999999996</v>
      </c>
      <c r="N12">
        <v>-8.3969000000000005</v>
      </c>
      <c r="O12">
        <v>-3.9630999999999998</v>
      </c>
      <c r="P12">
        <v>6.3418999999999999</v>
      </c>
      <c r="Q12">
        <v>1.4137999999999999</v>
      </c>
      <c r="R12">
        <v>0.49490000000000001</v>
      </c>
      <c r="S12">
        <v>-0.1305</v>
      </c>
      <c r="T12">
        <v>-0.1278</v>
      </c>
      <c r="U12">
        <v>0.30890000000000001</v>
      </c>
      <c r="V12">
        <v>-0.49130000000000001</v>
      </c>
      <c r="W12">
        <v>0.87480000000000002</v>
      </c>
      <c r="X12">
        <v>2.726</v>
      </c>
      <c r="Y12">
        <v>-0.3866</v>
      </c>
      <c r="Z12">
        <v>1.8512</v>
      </c>
      <c r="AA12">
        <v>3.8645999999999998</v>
      </c>
      <c r="AB12">
        <v>1.4679</v>
      </c>
      <c r="AC12">
        <v>-2.7646999999999999</v>
      </c>
      <c r="AF12" s="1" t="s">
        <v>41</v>
      </c>
      <c r="AG12" s="14">
        <v>0.13087807582253944</v>
      </c>
      <c r="AH12" s="14">
        <v>1</v>
      </c>
      <c r="AI12" s="14">
        <v>0.3732720609639022</v>
      </c>
      <c r="AJ12" s="14">
        <v>0.11284798616675248</v>
      </c>
      <c r="AK12" s="14">
        <v>4.482254854074301E-2</v>
      </c>
      <c r="AL12" s="14">
        <v>0.14284706236312489</v>
      </c>
      <c r="AM12" s="14">
        <v>0.14248604415902738</v>
      </c>
      <c r="AN12" s="14">
        <v>-2.9686270642624291E-2</v>
      </c>
      <c r="AO12" s="14">
        <v>4.9184333324765787E-2</v>
      </c>
      <c r="AP12" s="14">
        <v>5.3098824603309364E-2</v>
      </c>
      <c r="AQ12" s="14">
        <v>8.3803082023488476E-2</v>
      </c>
      <c r="AR12" s="14">
        <v>0.20114884477374517</v>
      </c>
      <c r="AS12" s="14">
        <v>-2.3873602254600869E-2</v>
      </c>
      <c r="AT12" s="14">
        <v>0.16722948414461417</v>
      </c>
      <c r="AU12" s="14">
        <v>4.8047051458846628E-2</v>
      </c>
      <c r="AV12" s="14">
        <v>0.23887173089766969</v>
      </c>
      <c r="AW12" s="14">
        <v>0.27910737486034942</v>
      </c>
      <c r="AX12" s="14">
        <v>-0.1920412883305653</v>
      </c>
      <c r="AY12" s="14">
        <v>-0.18737173892667014</v>
      </c>
      <c r="AZ12" s="14">
        <v>-5.4466964065674493E-2</v>
      </c>
      <c r="BA12" s="14">
        <v>0.15846375743646277</v>
      </c>
      <c r="BB12" s="14">
        <v>-0.14927512515466276</v>
      </c>
      <c r="BC12" s="14">
        <v>5.4844022991729406E-2</v>
      </c>
      <c r="BD12" s="14">
        <v>0.14868500563197637</v>
      </c>
      <c r="BE12" s="14">
        <v>0.21122418366618909</v>
      </c>
      <c r="BF12" s="14">
        <v>0.11641086289062867</v>
      </c>
      <c r="BG12" s="14">
        <v>0.17040735455473818</v>
      </c>
      <c r="BH12" s="14">
        <v>0.26563003504099064</v>
      </c>
    </row>
    <row r="13" spans="1:60" ht="15.75" x14ac:dyDescent="0.4">
      <c r="A13" s="12" t="s">
        <v>1075</v>
      </c>
      <c r="B13">
        <v>-5.0763999999999996</v>
      </c>
      <c r="C13">
        <v>3.8094999999999999</v>
      </c>
      <c r="D13">
        <v>1.7259</v>
      </c>
      <c r="E13">
        <v>3.3504999999999998</v>
      </c>
      <c r="F13">
        <v>1.2927</v>
      </c>
      <c r="G13">
        <v>3.7483</v>
      </c>
      <c r="H13">
        <v>3.0466000000000002</v>
      </c>
      <c r="I13">
        <v>1.0613999999999999</v>
      </c>
      <c r="J13">
        <v>0.85470000000000002</v>
      </c>
      <c r="K13">
        <v>-3.1025</v>
      </c>
      <c r="L13">
        <v>3.4573999999999998</v>
      </c>
      <c r="M13">
        <v>0.23710000000000001</v>
      </c>
      <c r="N13">
        <v>1.8519000000000001</v>
      </c>
      <c r="O13">
        <v>6.4177999999999997</v>
      </c>
      <c r="P13">
        <v>1.8167</v>
      </c>
      <c r="Q13">
        <v>2.5415999999999999</v>
      </c>
      <c r="R13">
        <v>4.5457999999999998</v>
      </c>
      <c r="S13">
        <v>3.5200000000000002E-2</v>
      </c>
      <c r="T13">
        <v>7.6799999999999993E-2</v>
      </c>
      <c r="U13">
        <v>1.7637</v>
      </c>
      <c r="V13">
        <v>0.9546</v>
      </c>
      <c r="W13">
        <v>-1.6259999999999999</v>
      </c>
      <c r="X13">
        <v>1.9017999999999999</v>
      </c>
      <c r="Y13">
        <v>0.24510000000000001</v>
      </c>
      <c r="Z13">
        <v>1.6395999999999999</v>
      </c>
      <c r="AA13">
        <v>2.0720999999999998</v>
      </c>
      <c r="AB13">
        <v>1.9617</v>
      </c>
      <c r="AC13">
        <v>2.069</v>
      </c>
      <c r="AF13" s="1" t="s">
        <v>38</v>
      </c>
      <c r="AG13" s="14">
        <v>0.1616911622240339</v>
      </c>
      <c r="AH13" s="14">
        <v>0.3732720609639022</v>
      </c>
      <c r="AI13" s="14">
        <v>1</v>
      </c>
      <c r="AJ13" s="14">
        <v>0.12170671124347895</v>
      </c>
      <c r="AK13" s="14">
        <v>0.13099553507304559</v>
      </c>
      <c r="AL13" s="14">
        <v>0.15977749612141823</v>
      </c>
      <c r="AM13" s="14">
        <v>0.19045814680822659</v>
      </c>
      <c r="AN13" s="14">
        <v>-5.4448967930315319E-2</v>
      </c>
      <c r="AO13" s="14">
        <v>6.7176198808483675E-2</v>
      </c>
      <c r="AP13" s="14">
        <v>7.4184063020292693E-2</v>
      </c>
      <c r="AQ13" s="14">
        <v>0.12187122413749213</v>
      </c>
      <c r="AR13" s="14">
        <v>0.28163290134814584</v>
      </c>
      <c r="AS13" s="14">
        <v>0.17510631755639772</v>
      </c>
      <c r="AT13" s="14">
        <v>0.23286438765494175</v>
      </c>
      <c r="AU13" s="14">
        <v>0.31187940496730943</v>
      </c>
      <c r="AV13" s="14">
        <v>0.29542848465759658</v>
      </c>
      <c r="AW13" s="14">
        <v>0.24902515373992626</v>
      </c>
      <c r="AX13" s="14">
        <v>-0.25971726860577848</v>
      </c>
      <c r="AY13" s="14">
        <v>-0.30764813298272903</v>
      </c>
      <c r="AZ13" s="14">
        <v>-2.0276748725353344E-2</v>
      </c>
      <c r="BA13" s="14">
        <v>0.24715507139266554</v>
      </c>
      <c r="BB13" s="14">
        <v>-7.7762494951726907E-2</v>
      </c>
      <c r="BC13" s="14">
        <v>0.19575197088727517</v>
      </c>
      <c r="BD13" s="14">
        <v>0.21897181651048928</v>
      </c>
      <c r="BE13" s="14">
        <v>0.28451639132638701</v>
      </c>
      <c r="BF13" s="14">
        <v>0.10337013021807642</v>
      </c>
      <c r="BG13" s="14">
        <v>0.17364204786367493</v>
      </c>
      <c r="BH13" s="14">
        <v>0.17897382966388029</v>
      </c>
    </row>
    <row r="14" spans="1:60" ht="15.75" x14ac:dyDescent="0.4">
      <c r="A14" s="12" t="s">
        <v>1076</v>
      </c>
      <c r="B14">
        <v>-12.8992</v>
      </c>
      <c r="C14">
        <v>-11.4679</v>
      </c>
      <c r="D14">
        <v>1.4970000000000001</v>
      </c>
      <c r="E14">
        <v>7.0656999999999996</v>
      </c>
      <c r="F14">
        <v>3.6463000000000001</v>
      </c>
      <c r="G14">
        <v>7.4839000000000002</v>
      </c>
      <c r="H14">
        <v>2.3188</v>
      </c>
      <c r="I14">
        <v>3.2115</v>
      </c>
      <c r="J14">
        <v>0</v>
      </c>
      <c r="K14">
        <v>-2.8113999999999999</v>
      </c>
      <c r="L14">
        <v>1.7248000000000001</v>
      </c>
      <c r="M14">
        <v>6.1730999999999998</v>
      </c>
      <c r="N14">
        <v>0.18179999999999999</v>
      </c>
      <c r="O14">
        <v>1.3543000000000001</v>
      </c>
      <c r="P14">
        <v>0.27150000000000002</v>
      </c>
      <c r="Q14">
        <v>1.1054999999999999</v>
      </c>
      <c r="R14">
        <v>-1.1261000000000001</v>
      </c>
      <c r="S14">
        <v>0.1055</v>
      </c>
      <c r="T14">
        <v>0.12790000000000001</v>
      </c>
      <c r="U14">
        <v>-2.5859999999999999</v>
      </c>
      <c r="V14">
        <v>-1.8259000000000001</v>
      </c>
      <c r="W14">
        <v>1.3223</v>
      </c>
      <c r="X14">
        <v>-1.7361</v>
      </c>
      <c r="Y14">
        <v>-0.89649999999999996</v>
      </c>
      <c r="Z14">
        <v>1.5507</v>
      </c>
      <c r="AA14">
        <v>-1.3301000000000001</v>
      </c>
      <c r="AB14">
        <v>-2.3471000000000002</v>
      </c>
      <c r="AC14">
        <v>-1.0959000000000001</v>
      </c>
      <c r="AF14" s="1" t="s">
        <v>36</v>
      </c>
      <c r="AG14" s="14">
        <v>0.24747370079047137</v>
      </c>
      <c r="AH14" s="14">
        <v>0.11284798616675248</v>
      </c>
      <c r="AI14" s="14">
        <v>0.12170671124347895</v>
      </c>
      <c r="AJ14" s="14">
        <v>1</v>
      </c>
      <c r="AK14" s="14">
        <v>0.25573151250308862</v>
      </c>
      <c r="AL14" s="14">
        <v>0.20293857946743518</v>
      </c>
      <c r="AM14" s="14">
        <v>5.2501203345291077E-2</v>
      </c>
      <c r="AN14" s="14">
        <v>0.21391327872865215</v>
      </c>
      <c r="AO14" s="14">
        <v>9.2993498016120335E-2</v>
      </c>
      <c r="AP14" s="14">
        <v>0.23023408847442309</v>
      </c>
      <c r="AQ14" s="14">
        <v>-3.0925269657775471E-2</v>
      </c>
      <c r="AR14" s="14">
        <v>0.27562701298017833</v>
      </c>
      <c r="AS14" s="14">
        <v>0.13022735095001467</v>
      </c>
      <c r="AT14" s="14">
        <v>0.30552377555247534</v>
      </c>
      <c r="AU14" s="14">
        <v>0.10634989787196276</v>
      </c>
      <c r="AV14" s="14">
        <v>0.29889461084119723</v>
      </c>
      <c r="AW14" s="14">
        <v>0.28742834717567789</v>
      </c>
      <c r="AX14" s="14">
        <v>-0.14133128290686509</v>
      </c>
      <c r="AY14" s="14">
        <v>-0.1905926947814045</v>
      </c>
      <c r="AZ14" s="14">
        <v>2.0452537990356366E-2</v>
      </c>
      <c r="BA14" s="14">
        <v>0.17183170327816397</v>
      </c>
      <c r="BB14" s="14">
        <v>5.4636216590416141E-2</v>
      </c>
      <c r="BC14" s="14">
        <v>-7.2349513734355775E-2</v>
      </c>
      <c r="BD14" s="14">
        <v>-4.7738307335669666E-2</v>
      </c>
      <c r="BE14" s="14">
        <v>0.30112697895135804</v>
      </c>
      <c r="BF14" s="14">
        <v>0.13291733809038092</v>
      </c>
      <c r="BG14" s="14">
        <v>0.16281714438160449</v>
      </c>
      <c r="BH14" s="14">
        <v>3.4017064791623697E-2</v>
      </c>
    </row>
    <row r="15" spans="1:60" ht="15.75" x14ac:dyDescent="0.4">
      <c r="A15" s="12" t="s">
        <v>1077</v>
      </c>
      <c r="B15">
        <v>10.5458</v>
      </c>
      <c r="C15">
        <v>-0.5181</v>
      </c>
      <c r="D15">
        <v>1.7699</v>
      </c>
      <c r="E15">
        <v>0.54349999999999998</v>
      </c>
      <c r="F15">
        <v>13.9842</v>
      </c>
      <c r="G15">
        <v>1.8007</v>
      </c>
      <c r="H15">
        <v>5.5807000000000002</v>
      </c>
      <c r="I15">
        <v>-10.5871</v>
      </c>
      <c r="J15">
        <v>11.8644</v>
      </c>
      <c r="K15">
        <v>1.1651</v>
      </c>
      <c r="L15">
        <v>2.6012</v>
      </c>
      <c r="M15">
        <v>5.5692000000000004</v>
      </c>
      <c r="N15">
        <v>1.2704</v>
      </c>
      <c r="O15">
        <v>11.158099999999999</v>
      </c>
      <c r="P15">
        <v>0.73499999999999999</v>
      </c>
      <c r="Q15">
        <v>5.0030999999999999</v>
      </c>
      <c r="R15">
        <v>5.9949000000000003</v>
      </c>
      <c r="S15">
        <v>-0.80830000000000002</v>
      </c>
      <c r="T15">
        <v>-1.3688</v>
      </c>
      <c r="U15">
        <v>0.59309999999999996</v>
      </c>
      <c r="V15">
        <v>3.8525</v>
      </c>
      <c r="W15">
        <v>2.0663</v>
      </c>
      <c r="X15">
        <v>3.7323</v>
      </c>
      <c r="Y15">
        <v>1.7270000000000001</v>
      </c>
      <c r="Z15">
        <v>3.8773</v>
      </c>
      <c r="AA15">
        <v>2.8997999999999999</v>
      </c>
      <c r="AB15">
        <v>4.3150000000000004</v>
      </c>
      <c r="AC15">
        <v>2.4468000000000001</v>
      </c>
      <c r="AF15" s="1" t="s">
        <v>33</v>
      </c>
      <c r="AG15" s="14">
        <v>0.2285680340897108</v>
      </c>
      <c r="AH15" s="14">
        <v>4.482254854074301E-2</v>
      </c>
      <c r="AI15" s="14">
        <v>0.13099553507304559</v>
      </c>
      <c r="AJ15" s="14">
        <v>0.25573151250308862</v>
      </c>
      <c r="AK15" s="14">
        <v>1</v>
      </c>
      <c r="AL15" s="14">
        <v>0.27587541295439411</v>
      </c>
      <c r="AM15" s="14">
        <v>0.11046941348576164</v>
      </c>
      <c r="AN15" s="14">
        <v>0.37937833244740338</v>
      </c>
      <c r="AO15" s="14">
        <v>0.30895084834683795</v>
      </c>
      <c r="AP15" s="14">
        <v>0.18554653387295761</v>
      </c>
      <c r="AQ15" s="14">
        <v>-8.5685381346497433E-3</v>
      </c>
      <c r="AR15" s="14">
        <v>0.16483469909590731</v>
      </c>
      <c r="AS15" s="14">
        <v>0.19491558020650296</v>
      </c>
      <c r="AT15" s="14">
        <v>0.38643732646847267</v>
      </c>
      <c r="AU15" s="14">
        <v>0.19011022411128356</v>
      </c>
      <c r="AV15" s="14">
        <v>0.52459244485380463</v>
      </c>
      <c r="AW15" s="14">
        <v>0.48341160728332427</v>
      </c>
      <c r="AX15" s="14">
        <v>-7.9626385994408438E-2</v>
      </c>
      <c r="AY15" s="14">
        <v>-0.27612393929197865</v>
      </c>
      <c r="AZ15" s="14">
        <v>6.2246191847115898E-2</v>
      </c>
      <c r="BA15" s="14">
        <v>0.30108151683443773</v>
      </c>
      <c r="BB15" s="14">
        <v>8.5356001093119277E-2</v>
      </c>
      <c r="BC15" s="14">
        <v>8.414265071712608E-2</v>
      </c>
      <c r="BD15" s="14">
        <v>0.25032599190654026</v>
      </c>
      <c r="BE15" s="14">
        <v>0.52422605437629954</v>
      </c>
      <c r="BF15" s="14">
        <v>0.34239009237834384</v>
      </c>
      <c r="BG15" s="14">
        <v>0.39289802093897969</v>
      </c>
      <c r="BH15" s="14">
        <v>0.2128738761214804</v>
      </c>
    </row>
    <row r="16" spans="1:60" ht="15.75" x14ac:dyDescent="0.4">
      <c r="A16" s="12" t="s">
        <v>1078</v>
      </c>
      <c r="B16">
        <v>13.377599999999999</v>
      </c>
      <c r="C16">
        <v>1.0417000000000001</v>
      </c>
      <c r="D16">
        <v>12.1739</v>
      </c>
      <c r="E16">
        <v>-0.84940000000000004</v>
      </c>
      <c r="F16">
        <v>2.7778</v>
      </c>
      <c r="G16">
        <v>-1.4151</v>
      </c>
      <c r="H16">
        <v>-5.0442999999999998</v>
      </c>
      <c r="I16">
        <v>-3.5893999999999999</v>
      </c>
      <c r="J16">
        <v>1.9697</v>
      </c>
      <c r="K16">
        <v>12.311400000000001</v>
      </c>
      <c r="L16">
        <v>0.41310000000000002</v>
      </c>
      <c r="M16">
        <v>-2.1524000000000001</v>
      </c>
      <c r="N16">
        <v>1.1649</v>
      </c>
      <c r="O16">
        <v>-5.4762000000000004</v>
      </c>
      <c r="P16">
        <v>2.4962</v>
      </c>
      <c r="Q16">
        <v>-1.9500999999999999</v>
      </c>
      <c r="R16">
        <v>-2.8791000000000002</v>
      </c>
      <c r="S16">
        <v>9.6199999999999994E-2</v>
      </c>
      <c r="T16">
        <v>0.17610000000000001</v>
      </c>
      <c r="U16">
        <v>-0.58960000000000001</v>
      </c>
      <c r="V16">
        <v>1.4071</v>
      </c>
      <c r="W16">
        <v>0.47949999999999998</v>
      </c>
      <c r="X16">
        <v>1.4477</v>
      </c>
      <c r="Y16">
        <v>-0.72760000000000002</v>
      </c>
      <c r="Z16">
        <v>-0.95520000000000005</v>
      </c>
      <c r="AA16">
        <v>-0.55389999999999995</v>
      </c>
      <c r="AB16">
        <v>-0.29830000000000001</v>
      </c>
      <c r="AC16">
        <v>-2.8664000000000001</v>
      </c>
      <c r="AF16" s="1" t="s">
        <v>30</v>
      </c>
      <c r="AG16" s="14">
        <v>0.24998802402659323</v>
      </c>
      <c r="AH16" s="14">
        <v>0.14284706236312489</v>
      </c>
      <c r="AI16" s="14">
        <v>0.15977749612141823</v>
      </c>
      <c r="AJ16" s="14">
        <v>0.20293857946743518</v>
      </c>
      <c r="AK16" s="14">
        <v>0.27587541295439411</v>
      </c>
      <c r="AL16" s="14">
        <v>1</v>
      </c>
      <c r="AM16" s="14">
        <v>0.25132712689103653</v>
      </c>
      <c r="AN16" s="14">
        <v>0.24722579552857327</v>
      </c>
      <c r="AO16" s="14">
        <v>0.13431186026636313</v>
      </c>
      <c r="AP16" s="14">
        <v>0.30553411649939838</v>
      </c>
      <c r="AQ16" s="14">
        <v>0.25419985562759573</v>
      </c>
      <c r="AR16" s="14">
        <v>0.40767745631425217</v>
      </c>
      <c r="AS16" s="14">
        <v>0.16196428882139777</v>
      </c>
      <c r="AT16" s="14">
        <v>0.29045979211826678</v>
      </c>
      <c r="AU16" s="14">
        <v>0.29243837955018565</v>
      </c>
      <c r="AV16" s="14">
        <v>0.46051836903277943</v>
      </c>
      <c r="AW16" s="14">
        <v>0.44343213391599784</v>
      </c>
      <c r="AX16" s="14">
        <v>-0.26720782700490958</v>
      </c>
      <c r="AY16" s="14">
        <v>-0.32080140517241207</v>
      </c>
      <c r="AZ16" s="14">
        <v>0.12488990384142751</v>
      </c>
      <c r="BA16" s="14">
        <v>0.2482223035955605</v>
      </c>
      <c r="BB16" s="14">
        <v>0.19508618663190624</v>
      </c>
      <c r="BC16" s="14">
        <v>0.12728873047955433</v>
      </c>
      <c r="BD16" s="14">
        <v>0.28702984771468248</v>
      </c>
      <c r="BE16" s="14">
        <v>0.42546196497235955</v>
      </c>
      <c r="BF16" s="14">
        <v>0.33036398164700825</v>
      </c>
      <c r="BG16" s="14">
        <v>0.25584794278404982</v>
      </c>
      <c r="BH16" s="14">
        <v>0.34007406830386483</v>
      </c>
    </row>
    <row r="17" spans="1:61" ht="15.75" x14ac:dyDescent="0.4">
      <c r="A17" s="12" t="s">
        <v>1079</v>
      </c>
      <c r="B17">
        <v>-3.1770999999999998</v>
      </c>
      <c r="C17">
        <v>7.7320000000000002</v>
      </c>
      <c r="D17">
        <v>-1.5934999999999999</v>
      </c>
      <c r="E17">
        <v>-1.8692</v>
      </c>
      <c r="F17">
        <v>1.2763</v>
      </c>
      <c r="G17">
        <v>-3.3492999999999999</v>
      </c>
      <c r="H17">
        <v>2.8299999999999999E-2</v>
      </c>
      <c r="I17">
        <v>1.1351</v>
      </c>
      <c r="J17">
        <v>5.7949000000000002</v>
      </c>
      <c r="K17">
        <v>-5.2333999999999996</v>
      </c>
      <c r="L17">
        <v>23.246700000000001</v>
      </c>
      <c r="M17">
        <v>-4.3099999999999999E-2</v>
      </c>
      <c r="N17">
        <v>-3.4544000000000001</v>
      </c>
      <c r="O17">
        <v>-1.8913</v>
      </c>
      <c r="P17">
        <v>0.2248</v>
      </c>
      <c r="Q17">
        <v>2.9807999999999999</v>
      </c>
      <c r="R17">
        <v>1.5033000000000001</v>
      </c>
      <c r="S17">
        <v>-0.1517</v>
      </c>
      <c r="T17">
        <v>-0.30499999999999999</v>
      </c>
      <c r="U17">
        <v>-0.25419999999999998</v>
      </c>
      <c r="V17">
        <v>-0.18920000000000001</v>
      </c>
      <c r="W17">
        <v>0.95440000000000003</v>
      </c>
      <c r="X17">
        <v>-0.41970000000000002</v>
      </c>
      <c r="Y17">
        <v>0.54969999999999997</v>
      </c>
      <c r="Z17">
        <v>3.403</v>
      </c>
      <c r="AA17">
        <v>4.4221000000000004</v>
      </c>
      <c r="AB17">
        <v>1.0130999999999999</v>
      </c>
      <c r="AC17">
        <v>-0.38540000000000002</v>
      </c>
      <c r="AF17" s="1" t="s">
        <v>27</v>
      </c>
      <c r="AG17" s="14">
        <v>-3.7826882073390453E-2</v>
      </c>
      <c r="AH17" s="14">
        <v>0.14248604415902738</v>
      </c>
      <c r="AI17" s="14">
        <v>0.19045814680822659</v>
      </c>
      <c r="AJ17" s="14">
        <v>5.2501203345291077E-2</v>
      </c>
      <c r="AK17" s="14">
        <v>0.11046941348576164</v>
      </c>
      <c r="AL17" s="14">
        <v>0.25132712689103653</v>
      </c>
      <c r="AM17" s="14">
        <v>1</v>
      </c>
      <c r="AN17" s="14">
        <v>0.24094634831184267</v>
      </c>
      <c r="AO17" s="14">
        <v>-5.3038632246675169E-2</v>
      </c>
      <c r="AP17" s="14">
        <v>8.4286298983516306E-2</v>
      </c>
      <c r="AQ17" s="14">
        <v>7.3512732023493635E-2</v>
      </c>
      <c r="AR17" s="14">
        <v>0.39442911013002391</v>
      </c>
      <c r="AS17" s="14">
        <v>7.7362115504775189E-2</v>
      </c>
      <c r="AT17" s="14">
        <v>0.21182226972117041</v>
      </c>
      <c r="AU17" s="14">
        <v>0.2784327504728632</v>
      </c>
      <c r="AV17" s="14">
        <v>0.23200505399661178</v>
      </c>
      <c r="AW17" s="14">
        <v>0.10690259529919841</v>
      </c>
      <c r="AX17" s="14">
        <v>-7.7016514310980749E-2</v>
      </c>
      <c r="AY17" s="14">
        <v>-0.13851445521513486</v>
      </c>
      <c r="AZ17" s="14">
        <v>0.11503578424439295</v>
      </c>
      <c r="BA17" s="14">
        <v>0.26081738599347476</v>
      </c>
      <c r="BB17" s="14">
        <v>9.6903214259705647E-2</v>
      </c>
      <c r="BC17" s="14">
        <v>0.19245472047950846</v>
      </c>
      <c r="BD17" s="14">
        <v>0.38435020162887995</v>
      </c>
      <c r="BE17" s="14">
        <v>0.25471986582606754</v>
      </c>
      <c r="BF17" s="14">
        <v>4.6440148606478639E-2</v>
      </c>
      <c r="BG17" s="14">
        <v>-5.1852830839724272E-2</v>
      </c>
      <c r="BH17" s="14">
        <v>7.1836055786668365E-2</v>
      </c>
    </row>
    <row r="18" spans="1:61" ht="14.35" customHeight="1" x14ac:dyDescent="0.4">
      <c r="A18" s="12" t="s">
        <v>1080</v>
      </c>
      <c r="B18">
        <v>5.2020999999999997</v>
      </c>
      <c r="C18">
        <v>-6.6985999999999999</v>
      </c>
      <c r="D18">
        <v>-1.663</v>
      </c>
      <c r="E18">
        <v>-0.3175</v>
      </c>
      <c r="F18">
        <v>-7.0423</v>
      </c>
      <c r="G18">
        <v>-6.5594000000000001</v>
      </c>
      <c r="H18">
        <v>-1.1298999999999999</v>
      </c>
      <c r="I18">
        <v>0.56120000000000003</v>
      </c>
      <c r="J18">
        <v>5.7584</v>
      </c>
      <c r="K18">
        <v>0.2404</v>
      </c>
      <c r="L18">
        <v>-3.5735999999999999</v>
      </c>
      <c r="M18">
        <v>1.5965</v>
      </c>
      <c r="N18">
        <v>-6.7889999999999997</v>
      </c>
      <c r="O18">
        <v>-4.8415999999999997</v>
      </c>
      <c r="P18">
        <v>-1.145</v>
      </c>
      <c r="Q18">
        <v>-5.1421000000000001</v>
      </c>
      <c r="R18">
        <v>-6.6506999999999996</v>
      </c>
      <c r="S18">
        <v>-2.53E-2</v>
      </c>
      <c r="T18">
        <v>-5.1900000000000002E-2</v>
      </c>
      <c r="U18">
        <v>0.19819999999999999</v>
      </c>
      <c r="V18">
        <v>-1.2638</v>
      </c>
      <c r="W18">
        <v>5.2499999999999998E-2</v>
      </c>
      <c r="X18">
        <v>6.1327999999999996</v>
      </c>
      <c r="Y18">
        <v>-1.0730999999999999</v>
      </c>
      <c r="Z18">
        <v>-3.8003</v>
      </c>
      <c r="AA18">
        <v>-9.4137000000000004</v>
      </c>
      <c r="AB18">
        <v>-5.3281000000000001</v>
      </c>
      <c r="AC18">
        <v>-1.9118999999999999</v>
      </c>
      <c r="AF18" s="1" t="s">
        <v>25</v>
      </c>
      <c r="AG18" s="14">
        <v>7.3838960584037577E-2</v>
      </c>
      <c r="AH18" s="14">
        <v>-2.9686270642624291E-2</v>
      </c>
      <c r="AI18" s="14">
        <v>-5.4448967930315319E-2</v>
      </c>
      <c r="AJ18" s="14">
        <v>0.21391327872865215</v>
      </c>
      <c r="AK18" s="14">
        <v>0.37937833244740338</v>
      </c>
      <c r="AL18" s="14">
        <v>0.24722579552857327</v>
      </c>
      <c r="AM18" s="14">
        <v>0.24094634831184267</v>
      </c>
      <c r="AN18" s="14">
        <v>1</v>
      </c>
      <c r="AO18" s="14">
        <v>0.29180569970232789</v>
      </c>
      <c r="AP18" s="14">
        <v>0.18613324163412881</v>
      </c>
      <c r="AQ18" s="14">
        <v>0.13739884301737557</v>
      </c>
      <c r="AR18" s="14">
        <v>0.24814440683386318</v>
      </c>
      <c r="AS18" s="14">
        <v>0.20478226004675554</v>
      </c>
      <c r="AT18" s="14">
        <v>0.32950938129831681</v>
      </c>
      <c r="AU18" s="14">
        <v>0.30005856257137853</v>
      </c>
      <c r="AV18" s="14">
        <v>0.36812343126322328</v>
      </c>
      <c r="AW18" s="14">
        <v>0.32250069732019065</v>
      </c>
      <c r="AX18" s="14">
        <v>4.1750828797623568E-2</v>
      </c>
      <c r="AY18" s="14">
        <v>-3.6954635332746262E-3</v>
      </c>
      <c r="AZ18" s="14">
        <v>0.20231026275523953</v>
      </c>
      <c r="BA18" s="14">
        <v>0.1504231691072177</v>
      </c>
      <c r="BB18" s="14">
        <v>0.16664083358388246</v>
      </c>
      <c r="BC18" s="14">
        <v>0.12027153393403781</v>
      </c>
      <c r="BD18" s="14">
        <v>0.26075380960722577</v>
      </c>
      <c r="BE18" s="14">
        <v>0.36093862014009009</v>
      </c>
      <c r="BF18" s="14">
        <v>0.16388477143617247</v>
      </c>
      <c r="BG18" s="14">
        <v>9.9720536650770464E-2</v>
      </c>
      <c r="BH18" s="14">
        <v>6.6987480330442896E-3</v>
      </c>
    </row>
    <row r="19" spans="1:61" ht="14.35" customHeight="1" x14ac:dyDescent="0.4">
      <c r="A19" s="12" t="s">
        <v>1081</v>
      </c>
      <c r="B19">
        <v>1.9018999999999999</v>
      </c>
      <c r="C19">
        <v>4.6154000000000002</v>
      </c>
      <c r="D19">
        <v>-2.4922</v>
      </c>
      <c r="E19">
        <v>-1.9108000000000001</v>
      </c>
      <c r="F19">
        <v>-0.1595</v>
      </c>
      <c r="G19">
        <v>-0.26490000000000002</v>
      </c>
      <c r="H19">
        <v>5.7142999999999997</v>
      </c>
      <c r="I19">
        <v>-3.7946</v>
      </c>
      <c r="J19">
        <v>-7.1712999999999996</v>
      </c>
      <c r="K19">
        <v>2.0825</v>
      </c>
      <c r="L19">
        <v>-0.91269999999999996</v>
      </c>
      <c r="M19">
        <v>7.0079000000000002</v>
      </c>
      <c r="N19">
        <v>-2.3622000000000001</v>
      </c>
      <c r="O19">
        <v>-3.3066</v>
      </c>
      <c r="P19">
        <v>7.4516999999999998</v>
      </c>
      <c r="Q19">
        <v>0.23080000000000001</v>
      </c>
      <c r="R19">
        <v>-2.6949000000000001</v>
      </c>
      <c r="S19">
        <v>0.1114</v>
      </c>
      <c r="T19">
        <v>0.22309999999999999</v>
      </c>
      <c r="U19">
        <v>-0.2261</v>
      </c>
      <c r="V19">
        <v>-0.60799999999999998</v>
      </c>
      <c r="W19">
        <v>0.4199</v>
      </c>
      <c r="X19">
        <v>-3.6337999999999999</v>
      </c>
      <c r="Y19">
        <v>0.12280000000000001</v>
      </c>
      <c r="Z19">
        <v>1.3545</v>
      </c>
      <c r="AA19">
        <v>-0.5323</v>
      </c>
      <c r="AB19">
        <v>1.1436999999999999</v>
      </c>
      <c r="AC19">
        <v>0.89559999999999995</v>
      </c>
      <c r="AF19" s="1" t="s">
        <v>22</v>
      </c>
      <c r="AG19" s="14">
        <v>0.23912510029891765</v>
      </c>
      <c r="AH19" s="14">
        <v>4.9184333324765787E-2</v>
      </c>
      <c r="AI19" s="14">
        <v>6.7176198808483675E-2</v>
      </c>
      <c r="AJ19" s="14">
        <v>9.2993498016120335E-2</v>
      </c>
      <c r="AK19" s="14">
        <v>0.30895084834683795</v>
      </c>
      <c r="AL19" s="14">
        <v>0.13431186026636313</v>
      </c>
      <c r="AM19" s="14">
        <v>-5.3038632246675169E-2</v>
      </c>
      <c r="AN19" s="14">
        <v>0.29180569970232789</v>
      </c>
      <c r="AO19" s="14">
        <v>1</v>
      </c>
      <c r="AP19" s="14">
        <v>0.17108011638990286</v>
      </c>
      <c r="AQ19" s="14">
        <v>0.21349780932674231</v>
      </c>
      <c r="AR19" s="14">
        <v>7.1422289695810506E-2</v>
      </c>
      <c r="AS19" s="14">
        <v>5.7478063191930301E-2</v>
      </c>
      <c r="AT19" s="14">
        <v>0.46422682315460351</v>
      </c>
      <c r="AU19" s="14">
        <v>0.10178615347677403</v>
      </c>
      <c r="AV19" s="14">
        <v>0.39907389412402361</v>
      </c>
      <c r="AW19" s="14">
        <v>0.41844646342777053</v>
      </c>
      <c r="AX19" s="14">
        <v>-0.16667311817151395</v>
      </c>
      <c r="AY19" s="14">
        <v>-0.22676508690312597</v>
      </c>
      <c r="AZ19" s="14">
        <v>0.11991755039908111</v>
      </c>
      <c r="BA19" s="14">
        <v>0.20986550315570593</v>
      </c>
      <c r="BB19" s="14">
        <v>2.2223458782748597E-3</v>
      </c>
      <c r="BC19" s="14">
        <v>0.29130286053451399</v>
      </c>
      <c r="BD19" s="14">
        <v>0.28246505878979022</v>
      </c>
      <c r="BE19" s="14">
        <v>0.3086465546972883</v>
      </c>
      <c r="BF19" s="14">
        <v>0.20160925063563925</v>
      </c>
      <c r="BG19" s="14">
        <v>0.27380629280876739</v>
      </c>
      <c r="BH19" s="14">
        <v>0.15885165060509374</v>
      </c>
    </row>
    <row r="20" spans="1:61" ht="14.35" customHeight="1" thickBot="1" x14ac:dyDescent="0.45">
      <c r="A20" s="12" t="s">
        <v>1082</v>
      </c>
      <c r="B20">
        <v>-11.6088</v>
      </c>
      <c r="C20">
        <v>-1.4705999999999999</v>
      </c>
      <c r="D20">
        <v>-7.8959000000000001</v>
      </c>
      <c r="E20">
        <v>-0.81169999999999998</v>
      </c>
      <c r="F20">
        <v>-4.6326000000000001</v>
      </c>
      <c r="G20">
        <v>9.8274000000000008</v>
      </c>
      <c r="H20">
        <v>8.1891999999999996</v>
      </c>
      <c r="I20">
        <v>-6.5429000000000004</v>
      </c>
      <c r="J20">
        <v>3.2904</v>
      </c>
      <c r="K20">
        <v>-4.0800999999999998</v>
      </c>
      <c r="L20">
        <v>5.7175000000000002</v>
      </c>
      <c r="M20">
        <v>-5.4375999999999998</v>
      </c>
      <c r="N20">
        <v>-6.5523999999999996</v>
      </c>
      <c r="O20">
        <v>0.52980000000000005</v>
      </c>
      <c r="P20">
        <v>-8.8752999999999993</v>
      </c>
      <c r="Q20">
        <v>-5.0143000000000004</v>
      </c>
      <c r="R20">
        <v>-4.5561999999999996</v>
      </c>
      <c r="S20">
        <v>0.26819999999999999</v>
      </c>
      <c r="T20">
        <v>0.49690000000000001</v>
      </c>
      <c r="U20">
        <v>1.8975</v>
      </c>
      <c r="V20">
        <v>-2.3180999999999998</v>
      </c>
      <c r="W20">
        <v>0.62729999999999997</v>
      </c>
      <c r="X20">
        <v>4.1200000000000001E-2</v>
      </c>
      <c r="Y20">
        <v>-2.3302999999999998</v>
      </c>
      <c r="Z20">
        <v>-5.5220000000000002</v>
      </c>
      <c r="AA20">
        <v>7.6E-3</v>
      </c>
      <c r="AB20">
        <v>-1.2007000000000001</v>
      </c>
      <c r="AC20">
        <v>-0.68489999999999995</v>
      </c>
      <c r="AF20" s="1" t="s">
        <v>47</v>
      </c>
      <c r="AG20" s="14">
        <v>0.6446489626609565</v>
      </c>
      <c r="AH20" s="14">
        <v>5.3098824603309364E-2</v>
      </c>
      <c r="AI20" s="14">
        <v>7.4184063020292693E-2</v>
      </c>
      <c r="AJ20" s="14">
        <v>0.23023408847442309</v>
      </c>
      <c r="AK20" s="14">
        <v>0.18554653387295761</v>
      </c>
      <c r="AL20" s="14">
        <v>0.30553411649939838</v>
      </c>
      <c r="AM20" s="14">
        <v>8.4286298983516306E-2</v>
      </c>
      <c r="AN20" s="14">
        <v>0.18613324163412881</v>
      </c>
      <c r="AO20" s="14">
        <v>0.17108011638990286</v>
      </c>
      <c r="AP20" s="14">
        <v>1</v>
      </c>
      <c r="AQ20" s="14">
        <v>7.0462165872875265E-2</v>
      </c>
      <c r="AR20" s="14">
        <v>0.19237350652674456</v>
      </c>
      <c r="AS20" s="14">
        <v>0.17037818925602846</v>
      </c>
      <c r="AT20" s="14">
        <v>0.29256485489692707</v>
      </c>
      <c r="AU20" s="14">
        <v>0.1219855596366643</v>
      </c>
      <c r="AV20" s="14">
        <v>0.27472073475130021</v>
      </c>
      <c r="AW20" s="14">
        <v>0.30867001002976563</v>
      </c>
      <c r="AX20" s="14">
        <v>-0.18480294148544277</v>
      </c>
      <c r="AY20" s="14">
        <v>-0.2336730698065525</v>
      </c>
      <c r="AZ20" s="14">
        <v>0.14397242191479659</v>
      </c>
      <c r="BA20" s="14">
        <v>0.1824746084020035</v>
      </c>
      <c r="BB20" s="14">
        <v>-5.4975461919033214E-2</v>
      </c>
      <c r="BC20" s="14">
        <v>0.3403649314525346</v>
      </c>
      <c r="BD20" s="14">
        <v>0.19811052905275706</v>
      </c>
      <c r="BE20" s="14">
        <v>0.21473894944194738</v>
      </c>
      <c r="BF20" s="14">
        <v>0.10070207762337278</v>
      </c>
      <c r="BG20" s="14">
        <v>0.16561104351830239</v>
      </c>
      <c r="BH20" s="14">
        <v>0.16799606716627399</v>
      </c>
    </row>
    <row r="21" spans="1:61" ht="14.35" customHeight="1" x14ac:dyDescent="0.4">
      <c r="A21" s="12" t="s">
        <v>1083</v>
      </c>
      <c r="B21">
        <v>0.59119999999999995</v>
      </c>
      <c r="C21">
        <v>-12.9353</v>
      </c>
      <c r="D21">
        <v>-2.6263999999999998</v>
      </c>
      <c r="E21">
        <v>0</v>
      </c>
      <c r="F21">
        <v>0.16750000000000001</v>
      </c>
      <c r="G21">
        <v>0.12089999999999999</v>
      </c>
      <c r="H21">
        <v>5.8205999999999998</v>
      </c>
      <c r="I21">
        <v>6.8769</v>
      </c>
      <c r="J21">
        <v>8.1716999999999995</v>
      </c>
      <c r="K21">
        <v>8.1921999999999997</v>
      </c>
      <c r="L21">
        <v>-5.0928000000000004</v>
      </c>
      <c r="M21">
        <v>0.52470000000000006</v>
      </c>
      <c r="N21">
        <v>-0.43149999999999999</v>
      </c>
      <c r="O21">
        <v>-1.9077</v>
      </c>
      <c r="P21">
        <v>-0.86750000000000005</v>
      </c>
      <c r="Q21">
        <v>-2.6395</v>
      </c>
      <c r="R21">
        <v>-3.7957999999999998</v>
      </c>
      <c r="S21">
        <v>0.1716</v>
      </c>
      <c r="T21">
        <v>0.35539999999999999</v>
      </c>
      <c r="U21">
        <v>-0.30570000000000003</v>
      </c>
      <c r="V21">
        <v>-6.4272</v>
      </c>
      <c r="W21">
        <v>3.1168999999999998</v>
      </c>
      <c r="X21">
        <v>5.3964999999999996</v>
      </c>
      <c r="Y21">
        <v>0.20930000000000001</v>
      </c>
      <c r="Z21">
        <v>-2.3121</v>
      </c>
      <c r="AA21">
        <v>-0.54569999999999996</v>
      </c>
      <c r="AB21">
        <v>-1.3683000000000001</v>
      </c>
      <c r="AC21">
        <v>-0.77010000000000001</v>
      </c>
      <c r="AF21" s="1" t="s">
        <v>49</v>
      </c>
      <c r="AG21" s="14">
        <v>0.15496591968235632</v>
      </c>
      <c r="AH21" s="14">
        <v>8.3803082023488476E-2</v>
      </c>
      <c r="AI21" s="14">
        <v>0.12187122413749213</v>
      </c>
      <c r="AJ21" s="14">
        <v>-3.0925269657775471E-2</v>
      </c>
      <c r="AK21" s="14">
        <v>-8.5685381346497433E-3</v>
      </c>
      <c r="AL21" s="14">
        <v>0.25419985562759573</v>
      </c>
      <c r="AM21" s="14">
        <v>7.3512732023493635E-2</v>
      </c>
      <c r="AN21" s="14">
        <v>0.13739884301737557</v>
      </c>
      <c r="AO21" s="14">
        <v>0.21349780932674231</v>
      </c>
      <c r="AP21" s="14">
        <v>7.0462165872875265E-2</v>
      </c>
      <c r="AQ21" s="14">
        <v>1</v>
      </c>
      <c r="AR21" s="14">
        <v>0.20671032005883283</v>
      </c>
      <c r="AS21" s="14">
        <v>0.15249131997087628</v>
      </c>
      <c r="AT21" s="14">
        <v>0.296998794396788</v>
      </c>
      <c r="AU21" s="14">
        <v>-9.0162830042183409E-2</v>
      </c>
      <c r="AV21" s="14">
        <v>0.34731983887434426</v>
      </c>
      <c r="AW21" s="14">
        <v>0.38158607007227618</v>
      </c>
      <c r="AX21" s="14">
        <v>-0.14967830452299197</v>
      </c>
      <c r="AY21" s="14">
        <v>-0.11705646255265463</v>
      </c>
      <c r="AZ21" s="14">
        <v>9.4334759934574693E-3</v>
      </c>
      <c r="BA21" s="14">
        <v>0.17236327848482955</v>
      </c>
      <c r="BB21" s="14">
        <v>-0.23135206071587794</v>
      </c>
      <c r="BC21" s="14">
        <v>0.2072564368903152</v>
      </c>
      <c r="BD21" s="14">
        <v>5.9922819882906805E-2</v>
      </c>
      <c r="BE21" s="14">
        <v>0.30380197565128775</v>
      </c>
      <c r="BF21" s="14">
        <v>0.37535373750454609</v>
      </c>
      <c r="BG21" s="14">
        <v>0.21830538923012888</v>
      </c>
      <c r="BH21" s="14">
        <v>0.32204593251580493</v>
      </c>
      <c r="BI21" s="16" t="s">
        <v>1185</v>
      </c>
    </row>
    <row r="22" spans="1:61" ht="14.35" customHeight="1" x14ac:dyDescent="0.4">
      <c r="A22" s="12" t="s">
        <v>1084</v>
      </c>
      <c r="B22">
        <v>-8.4382999999999999</v>
      </c>
      <c r="C22">
        <v>-8.5714000000000006</v>
      </c>
      <c r="D22">
        <v>-3.8168000000000002</v>
      </c>
      <c r="E22">
        <v>-5.1710000000000003</v>
      </c>
      <c r="F22">
        <v>2.6793</v>
      </c>
      <c r="G22">
        <v>-4.5894000000000004</v>
      </c>
      <c r="H22">
        <v>-5.2644000000000002</v>
      </c>
      <c r="I22">
        <v>-7.4332000000000003</v>
      </c>
      <c r="J22">
        <v>-8.8347999999999995</v>
      </c>
      <c r="K22">
        <v>-1.3469</v>
      </c>
      <c r="L22">
        <v>-11.618499999999999</v>
      </c>
      <c r="M22">
        <v>1.5448999999999999</v>
      </c>
      <c r="N22">
        <v>-3.0335999999999999</v>
      </c>
      <c r="O22">
        <v>-1.7685999999999999</v>
      </c>
      <c r="P22">
        <v>-1.3126</v>
      </c>
      <c r="Q22">
        <v>-1.1397999999999999</v>
      </c>
      <c r="R22">
        <v>-0.93759999999999999</v>
      </c>
      <c r="S22">
        <v>-0.29720000000000002</v>
      </c>
      <c r="T22">
        <v>-0.63129999999999997</v>
      </c>
      <c r="U22">
        <v>-2.7900000000000001E-2</v>
      </c>
      <c r="V22">
        <v>-5.0721999999999996</v>
      </c>
      <c r="W22">
        <v>-0.1008</v>
      </c>
      <c r="X22">
        <v>-7.6802999999999999</v>
      </c>
      <c r="Y22">
        <v>-2.0468000000000002</v>
      </c>
      <c r="Z22">
        <v>-1.3451</v>
      </c>
      <c r="AA22">
        <v>-0.23949999999999999</v>
      </c>
      <c r="AB22">
        <v>-1.6094999999999999</v>
      </c>
      <c r="AC22">
        <v>-0.28570000000000001</v>
      </c>
      <c r="AF22" s="1" t="s">
        <v>51</v>
      </c>
      <c r="AG22" s="14">
        <v>0.30245027623521153</v>
      </c>
      <c r="AH22" s="14">
        <v>0.20114884477374517</v>
      </c>
      <c r="AI22" s="14">
        <v>0.28163290134814584</v>
      </c>
      <c r="AJ22" s="14">
        <v>0.27562701298017833</v>
      </c>
      <c r="AK22" s="14">
        <v>0.16483469909590731</v>
      </c>
      <c r="AL22" s="14">
        <v>0.40767745631425217</v>
      </c>
      <c r="AM22" s="14">
        <v>0.39442911013002391</v>
      </c>
      <c r="AN22" s="14">
        <v>0.24814440683386318</v>
      </c>
      <c r="AO22" s="14">
        <v>7.1422289695810506E-2</v>
      </c>
      <c r="AP22" s="14">
        <v>0.19237350652674456</v>
      </c>
      <c r="AQ22" s="14">
        <v>0.20671032005883283</v>
      </c>
      <c r="AR22" s="14">
        <v>1</v>
      </c>
      <c r="AS22" s="14">
        <v>0.14652605267677585</v>
      </c>
      <c r="AT22" s="14">
        <v>0.40639912788699301</v>
      </c>
      <c r="AU22" s="14">
        <v>0.36489586368247229</v>
      </c>
      <c r="AV22" s="14">
        <v>0.53242830537851582</v>
      </c>
      <c r="AW22" s="14">
        <v>0.41033870467245614</v>
      </c>
      <c r="AX22" s="14">
        <v>-0.34440153619578523</v>
      </c>
      <c r="AY22" s="14">
        <v>-0.35950953735250546</v>
      </c>
      <c r="AZ22" s="14">
        <v>1.069274870672429E-2</v>
      </c>
      <c r="BA22" s="14">
        <v>0.27903744099863381</v>
      </c>
      <c r="BB22" s="14">
        <v>-9.9187529144280986E-3</v>
      </c>
      <c r="BC22" s="14">
        <v>0.23301545293493542</v>
      </c>
      <c r="BD22" s="14">
        <v>0.40175823159275237</v>
      </c>
      <c r="BE22" s="14">
        <v>0.52047797430023468</v>
      </c>
      <c r="BF22" s="14">
        <v>0.28412310818745312</v>
      </c>
      <c r="BG22" s="14">
        <v>6.6443247377876422E-2</v>
      </c>
      <c r="BH22" s="14">
        <v>0.16263437518977264</v>
      </c>
    </row>
    <row r="23" spans="1:61" ht="14.35" customHeight="1" x14ac:dyDescent="0.4">
      <c r="A23" s="12" t="s">
        <v>1085</v>
      </c>
      <c r="B23">
        <v>4.4016999999999999</v>
      </c>
      <c r="C23">
        <v>1.25</v>
      </c>
      <c r="D23">
        <v>2.6983999999999999</v>
      </c>
      <c r="E23">
        <v>6.6843000000000004</v>
      </c>
      <c r="F23">
        <v>-0.6734</v>
      </c>
      <c r="G23">
        <v>-0.12659999999999999</v>
      </c>
      <c r="H23">
        <v>11.363099999999999</v>
      </c>
      <c r="I23">
        <v>1.1543000000000001</v>
      </c>
      <c r="J23">
        <v>4.9157000000000002</v>
      </c>
      <c r="K23">
        <v>2.7305999999999999</v>
      </c>
      <c r="L23">
        <v>0.6</v>
      </c>
      <c r="M23">
        <v>-3.3923000000000001</v>
      </c>
      <c r="N23">
        <v>4.6927000000000003</v>
      </c>
      <c r="O23">
        <v>1.1192</v>
      </c>
      <c r="P23">
        <v>1.048</v>
      </c>
      <c r="Q23">
        <v>0.78349999999999997</v>
      </c>
      <c r="R23">
        <v>0.77480000000000004</v>
      </c>
      <c r="S23">
        <v>6.0600000000000001E-2</v>
      </c>
      <c r="T23">
        <v>8.2600000000000007E-2</v>
      </c>
      <c r="U23">
        <v>-0.44619999999999999</v>
      </c>
      <c r="V23">
        <v>0.25969999999999999</v>
      </c>
      <c r="W23">
        <v>-0.25209999999999999</v>
      </c>
      <c r="X23">
        <v>-2.2014999999999998</v>
      </c>
      <c r="Y23">
        <v>-1.1514</v>
      </c>
      <c r="Z23">
        <v>1.0505</v>
      </c>
      <c r="AA23">
        <v>-3.2277999999999998</v>
      </c>
      <c r="AB23">
        <v>-1.2688999999999999</v>
      </c>
      <c r="AC23">
        <v>1.04E-2</v>
      </c>
      <c r="AF23" s="1" t="s">
        <v>53</v>
      </c>
      <c r="AG23" s="14">
        <v>0.1450412040101626</v>
      </c>
      <c r="AH23" s="14">
        <v>-2.3873602254600869E-2</v>
      </c>
      <c r="AI23" s="14">
        <v>0.17510631755639772</v>
      </c>
      <c r="AJ23" s="14">
        <v>0.13022735095001467</v>
      </c>
      <c r="AK23" s="14">
        <v>0.19491558020650296</v>
      </c>
      <c r="AL23" s="14">
        <v>0.16196428882139777</v>
      </c>
      <c r="AM23" s="14">
        <v>7.7362115504775189E-2</v>
      </c>
      <c r="AN23" s="14">
        <v>0.20478226004675554</v>
      </c>
      <c r="AO23" s="14">
        <v>5.7478063191930301E-2</v>
      </c>
      <c r="AP23" s="14">
        <v>0.17037818925602846</v>
      </c>
      <c r="AQ23" s="14">
        <v>0.15249131997087628</v>
      </c>
      <c r="AR23" s="14">
        <v>0.14652605267677585</v>
      </c>
      <c r="AS23" s="14">
        <v>1</v>
      </c>
      <c r="AT23" s="14">
        <v>0.26458585297327464</v>
      </c>
      <c r="AU23" s="14">
        <v>5.6012104690891726E-2</v>
      </c>
      <c r="AV23" s="14">
        <v>0.42492287449960153</v>
      </c>
      <c r="AW23" s="14">
        <v>0.38929312221070422</v>
      </c>
      <c r="AX23" s="14">
        <v>-0.19418912023027371</v>
      </c>
      <c r="AY23" s="14">
        <v>-0.22143844257550405</v>
      </c>
      <c r="AZ23" s="14">
        <v>0.2075606884150264</v>
      </c>
      <c r="BA23" s="14">
        <v>0.11730285728735713</v>
      </c>
      <c r="BB23" s="14">
        <v>8.3493571902266538E-3</v>
      </c>
      <c r="BC23" s="14">
        <v>8.6111800026882443E-2</v>
      </c>
      <c r="BD23" s="14">
        <v>0.22219290184010942</v>
      </c>
      <c r="BE23" s="14">
        <v>0.38405904712589722</v>
      </c>
      <c r="BF23" s="14">
        <v>0.34190874681620465</v>
      </c>
      <c r="BG23" s="14">
        <v>0.21347211953263368</v>
      </c>
      <c r="BH23" s="14">
        <v>0.26191510462591117</v>
      </c>
    </row>
    <row r="24" spans="1:61" ht="14.35" customHeight="1" x14ac:dyDescent="0.4">
      <c r="A24" s="12" t="s">
        <v>1086</v>
      </c>
      <c r="B24">
        <v>-15.634600000000001</v>
      </c>
      <c r="C24">
        <v>-8.0246999999999993</v>
      </c>
      <c r="D24">
        <v>-1.288</v>
      </c>
      <c r="E24">
        <v>0.74199999999999999</v>
      </c>
      <c r="F24">
        <v>-5.3390000000000004</v>
      </c>
      <c r="G24">
        <v>-6.5906000000000002</v>
      </c>
      <c r="H24">
        <v>-4.0277000000000003</v>
      </c>
      <c r="I24">
        <v>-7.1445999999999996</v>
      </c>
      <c r="J24">
        <v>-7.8982999999999999</v>
      </c>
      <c r="K24">
        <v>-10.8477</v>
      </c>
      <c r="L24">
        <v>-1.78E-2</v>
      </c>
      <c r="M24">
        <v>-6.0864000000000003</v>
      </c>
      <c r="N24">
        <v>15.7951</v>
      </c>
      <c r="O24">
        <v>-4.0263</v>
      </c>
      <c r="P24">
        <v>-3.9091</v>
      </c>
      <c r="Q24">
        <v>-1.3271999999999999</v>
      </c>
      <c r="R24">
        <v>-3.7652999999999999</v>
      </c>
      <c r="S24">
        <v>0.2878</v>
      </c>
      <c r="T24">
        <v>0.63480000000000003</v>
      </c>
      <c r="U24">
        <v>2.0728</v>
      </c>
      <c r="V24">
        <v>-4.0339999999999998</v>
      </c>
      <c r="W24">
        <v>-1.0111000000000001</v>
      </c>
      <c r="X24">
        <v>-9.6104000000000003</v>
      </c>
      <c r="Y24">
        <v>-0.66869999999999996</v>
      </c>
      <c r="Z24">
        <v>-0.6341</v>
      </c>
      <c r="AA24">
        <v>-3.492</v>
      </c>
      <c r="AB24">
        <v>-1.4147000000000001</v>
      </c>
      <c r="AC24">
        <v>-2.0083000000000002</v>
      </c>
      <c r="AF24" s="1" t="s">
        <v>56</v>
      </c>
      <c r="AG24" s="14">
        <v>0.32995732468556843</v>
      </c>
      <c r="AH24" s="14">
        <v>0.16722948414461417</v>
      </c>
      <c r="AI24" s="14">
        <v>0.23286438765494175</v>
      </c>
      <c r="AJ24" s="14">
        <v>0.30552377555247534</v>
      </c>
      <c r="AK24" s="14">
        <v>0.38643732646847267</v>
      </c>
      <c r="AL24" s="14">
        <v>0.29045979211826678</v>
      </c>
      <c r="AM24" s="14">
        <v>0.21182226972117041</v>
      </c>
      <c r="AN24" s="14">
        <v>0.32950938129831681</v>
      </c>
      <c r="AO24" s="14">
        <v>0.46422682315460351</v>
      </c>
      <c r="AP24" s="14">
        <v>0.29256485489692707</v>
      </c>
      <c r="AQ24" s="14">
        <v>0.296998794396788</v>
      </c>
      <c r="AR24" s="14">
        <v>0.40639912788699301</v>
      </c>
      <c r="AS24" s="14">
        <v>0.26458585297327464</v>
      </c>
      <c r="AT24" s="14">
        <v>1</v>
      </c>
      <c r="AU24" s="14">
        <v>0.16615414664385897</v>
      </c>
      <c r="AV24" s="14">
        <v>0.71438291852152547</v>
      </c>
      <c r="AW24" s="14">
        <v>0.69741303189856019</v>
      </c>
      <c r="AX24" s="14">
        <v>-0.2196463924600153</v>
      </c>
      <c r="AY24" s="14">
        <v>-0.30826603482659765</v>
      </c>
      <c r="AZ24" s="14">
        <v>8.9320241519077886E-2</v>
      </c>
      <c r="BA24" s="14">
        <v>0.34632236991874077</v>
      </c>
      <c r="BB24" s="14">
        <v>-0.11213393139993887</v>
      </c>
      <c r="BC24" s="14">
        <v>0.195441775547046</v>
      </c>
      <c r="BD24" s="14">
        <v>0.36891196040306157</v>
      </c>
      <c r="BE24" s="14">
        <v>0.66077068851330212</v>
      </c>
      <c r="BF24" s="14">
        <v>0.41698606744259897</v>
      </c>
      <c r="BG24" s="14">
        <v>0.32361951202018024</v>
      </c>
      <c r="BH24" s="14">
        <v>0.33717671135628929</v>
      </c>
    </row>
    <row r="25" spans="1:61" ht="14.35" customHeight="1" x14ac:dyDescent="0.4">
      <c r="A25" s="12" t="s">
        <v>1087</v>
      </c>
      <c r="B25">
        <v>-1.7699</v>
      </c>
      <c r="C25">
        <v>17.4497</v>
      </c>
      <c r="D25">
        <v>1.7745</v>
      </c>
      <c r="E25">
        <v>2.7823000000000002</v>
      </c>
      <c r="F25">
        <v>5.282</v>
      </c>
      <c r="G25">
        <v>0.81410000000000005</v>
      </c>
      <c r="H25">
        <v>1.5621</v>
      </c>
      <c r="I25">
        <v>0.98850000000000005</v>
      </c>
      <c r="J25">
        <v>2.6162999999999998</v>
      </c>
      <c r="K25">
        <v>-2.4577</v>
      </c>
      <c r="L25">
        <v>-1.0772999999999999</v>
      </c>
      <c r="M25">
        <v>0.86109999999999998</v>
      </c>
      <c r="N25">
        <v>-4.1475</v>
      </c>
      <c r="O25">
        <v>4.8971999999999998</v>
      </c>
      <c r="P25">
        <v>-8.3000000000000004E-2</v>
      </c>
      <c r="Q25">
        <v>2.5832000000000002</v>
      </c>
      <c r="R25">
        <v>2.8976999999999999</v>
      </c>
      <c r="S25">
        <v>6.0400000000000002E-2</v>
      </c>
      <c r="T25">
        <v>6.6699999999999995E-2</v>
      </c>
      <c r="U25">
        <v>0.2195</v>
      </c>
      <c r="V25">
        <v>4.0107999999999997</v>
      </c>
      <c r="W25">
        <v>-0.1532</v>
      </c>
      <c r="X25">
        <v>2.0832999999999999</v>
      </c>
      <c r="Y25">
        <v>0.89029999999999998</v>
      </c>
      <c r="Z25">
        <v>3.0718999999999999</v>
      </c>
      <c r="AA25">
        <v>1.6753</v>
      </c>
      <c r="AB25">
        <v>0.51919999999999999</v>
      </c>
      <c r="AC25">
        <v>0.95350000000000001</v>
      </c>
      <c r="AF25" s="1" t="s">
        <v>59</v>
      </c>
      <c r="AG25" s="14">
        <v>9.6016573211033504E-2</v>
      </c>
      <c r="AH25" s="14">
        <v>4.8047051458846628E-2</v>
      </c>
      <c r="AI25" s="14">
        <v>0.31187940496730943</v>
      </c>
      <c r="AJ25" s="14">
        <v>0.10634989787196276</v>
      </c>
      <c r="AK25" s="14">
        <v>0.19011022411128356</v>
      </c>
      <c r="AL25" s="14">
        <v>0.29243837955018565</v>
      </c>
      <c r="AM25" s="14">
        <v>0.2784327504728632</v>
      </c>
      <c r="AN25" s="14">
        <v>0.30005856257137853</v>
      </c>
      <c r="AO25" s="14">
        <v>0.10178615347677403</v>
      </c>
      <c r="AP25" s="14">
        <v>0.1219855596366643</v>
      </c>
      <c r="AQ25" s="14">
        <v>-9.0162830042183409E-2</v>
      </c>
      <c r="AR25" s="14">
        <v>0.36489586368247229</v>
      </c>
      <c r="AS25" s="14">
        <v>5.6012104690891726E-2</v>
      </c>
      <c r="AT25" s="14">
        <v>0.16615414664385897</v>
      </c>
      <c r="AU25" s="14">
        <v>1</v>
      </c>
      <c r="AV25" s="14">
        <v>0.32456717173664096</v>
      </c>
      <c r="AW25" s="14">
        <v>0.24981978825753406</v>
      </c>
      <c r="AX25" s="14">
        <v>-8.2719300358962883E-2</v>
      </c>
      <c r="AY25" s="14">
        <v>-0.12810349308042274</v>
      </c>
      <c r="AZ25" s="14">
        <v>-6.6345129003435477E-2</v>
      </c>
      <c r="BA25" s="14">
        <v>0.25373617831543255</v>
      </c>
      <c r="BB25" s="14">
        <v>9.1181924802915981E-2</v>
      </c>
      <c r="BC25" s="14">
        <v>0.18832234445876184</v>
      </c>
      <c r="BD25" s="14">
        <v>0.15044020096394461</v>
      </c>
      <c r="BE25" s="14">
        <v>0.30415143276040651</v>
      </c>
      <c r="BF25" s="14">
        <v>0.10243986686338398</v>
      </c>
      <c r="BG25" s="14">
        <v>0.188808768391621</v>
      </c>
      <c r="BH25" s="14">
        <v>2.8637020363405454E-2</v>
      </c>
    </row>
    <row r="26" spans="1:61" ht="14.35" customHeight="1" x14ac:dyDescent="0.4">
      <c r="A26" s="12" t="s">
        <v>1088</v>
      </c>
      <c r="B26">
        <v>2.9676999999999998</v>
      </c>
      <c r="C26">
        <v>0.57140000000000002</v>
      </c>
      <c r="D26">
        <v>2.0512999999999999</v>
      </c>
      <c r="E26">
        <v>8.6783000000000001</v>
      </c>
      <c r="F26">
        <v>3.9965999999999999</v>
      </c>
      <c r="G26">
        <v>2.1534</v>
      </c>
      <c r="H26">
        <v>2.2498</v>
      </c>
      <c r="I26">
        <v>11.1111</v>
      </c>
      <c r="J26">
        <v>-1.4164000000000001</v>
      </c>
      <c r="K26">
        <v>3.2218</v>
      </c>
      <c r="L26">
        <v>14.931100000000001</v>
      </c>
      <c r="M26">
        <v>6.2458</v>
      </c>
      <c r="N26">
        <v>0.28849999999999998</v>
      </c>
      <c r="O26">
        <v>11.536</v>
      </c>
      <c r="P26">
        <v>3.1158999999999999</v>
      </c>
      <c r="Q26">
        <v>4.5041000000000002</v>
      </c>
      <c r="R26">
        <v>4.4236000000000004</v>
      </c>
      <c r="S26">
        <v>3.5200000000000002E-2</v>
      </c>
      <c r="T26">
        <v>-6.6600000000000006E-2</v>
      </c>
      <c r="U26">
        <v>2.0263</v>
      </c>
      <c r="V26">
        <v>1.4831000000000001</v>
      </c>
      <c r="W26">
        <v>-0.30690000000000001</v>
      </c>
      <c r="X26">
        <v>2.7915000000000001</v>
      </c>
      <c r="Y26">
        <v>0.92549999999999999</v>
      </c>
      <c r="Z26">
        <v>5.1688000000000001</v>
      </c>
      <c r="AA26">
        <v>3.5556000000000001</v>
      </c>
      <c r="AB26">
        <v>0.84740000000000004</v>
      </c>
      <c r="AC26">
        <v>0.53569999999999995</v>
      </c>
      <c r="AF26" s="1" t="s">
        <v>1161</v>
      </c>
      <c r="AG26" s="14">
        <v>0.44495004553326356</v>
      </c>
      <c r="AH26" s="14">
        <v>0.23887173089766969</v>
      </c>
      <c r="AI26" s="14">
        <v>0.29542848465759658</v>
      </c>
      <c r="AJ26" s="14">
        <v>0.29889461084119723</v>
      </c>
      <c r="AK26" s="14">
        <v>0.52459244485380463</v>
      </c>
      <c r="AL26" s="14">
        <v>0.46051836903277943</v>
      </c>
      <c r="AM26" s="14">
        <v>0.23200505399661178</v>
      </c>
      <c r="AN26" s="14">
        <v>0.36812343126322328</v>
      </c>
      <c r="AO26" s="14">
        <v>0.39907389412402361</v>
      </c>
      <c r="AP26" s="14">
        <v>0.27472073475130021</v>
      </c>
      <c r="AQ26" s="14">
        <v>0.34731983887434426</v>
      </c>
      <c r="AR26" s="14">
        <v>0.53242830537851582</v>
      </c>
      <c r="AS26" s="14">
        <v>0.42492287449960153</v>
      </c>
      <c r="AT26" s="14">
        <v>0.71438291852152547</v>
      </c>
      <c r="AU26" s="14">
        <v>0.32456717173664096</v>
      </c>
      <c r="AV26" s="14">
        <v>1</v>
      </c>
      <c r="AW26" s="14">
        <v>0.90079343227190956</v>
      </c>
      <c r="AX26" s="14">
        <v>-0.35344497030651495</v>
      </c>
      <c r="AY26" s="14">
        <v>-0.44715318809685534</v>
      </c>
      <c r="AZ26" s="14">
        <v>0.19077440060795944</v>
      </c>
      <c r="BA26" s="14">
        <v>0.59140223404344194</v>
      </c>
      <c r="BB26" s="14">
        <v>-2.5556755292629615E-2</v>
      </c>
      <c r="BC26" s="14">
        <v>0.32320272990592758</v>
      </c>
      <c r="BD26" s="14">
        <v>0.54583151898883064</v>
      </c>
      <c r="BE26" s="14">
        <v>0.9689414397777838</v>
      </c>
      <c r="BF26" s="14">
        <v>0.66761386155525937</v>
      </c>
      <c r="BG26" s="14">
        <v>0.56981652529351701</v>
      </c>
      <c r="BH26" s="14">
        <v>0.53740094575632535</v>
      </c>
    </row>
    <row r="27" spans="1:61" ht="14.35" customHeight="1" x14ac:dyDescent="0.4">
      <c r="A27" s="12" t="s">
        <v>1089</v>
      </c>
      <c r="B27">
        <v>0.41170000000000001</v>
      </c>
      <c r="C27">
        <v>-2.8409</v>
      </c>
      <c r="D27">
        <v>-0.40200000000000002</v>
      </c>
      <c r="E27">
        <v>0.58609999999999995</v>
      </c>
      <c r="F27">
        <v>0.3271</v>
      </c>
      <c r="G27">
        <v>-5.6653000000000002</v>
      </c>
      <c r="H27">
        <v>7.7047999999999996</v>
      </c>
      <c r="I27">
        <v>3.8553999999999999</v>
      </c>
      <c r="J27">
        <v>-2.0114999999999998</v>
      </c>
      <c r="K27">
        <v>1.3205</v>
      </c>
      <c r="L27">
        <v>8.6921999999999997</v>
      </c>
      <c r="M27">
        <v>7.4645999999999999</v>
      </c>
      <c r="N27">
        <v>-2.6846000000000001</v>
      </c>
      <c r="O27">
        <v>-2.6429</v>
      </c>
      <c r="P27">
        <v>0.28199999999999997</v>
      </c>
      <c r="Q27">
        <v>-0.126</v>
      </c>
      <c r="R27">
        <v>-1.4027000000000001</v>
      </c>
      <c r="S27">
        <v>-1.01E-2</v>
      </c>
      <c r="T27">
        <v>-5.1000000000000004E-3</v>
      </c>
      <c r="U27">
        <v>-0.80520000000000003</v>
      </c>
      <c r="V27">
        <v>0.58460000000000001</v>
      </c>
      <c r="W27">
        <v>-5.1299999999999998E-2</v>
      </c>
      <c r="X27">
        <v>2.2591999999999999</v>
      </c>
      <c r="Y27">
        <v>0.2346</v>
      </c>
      <c r="Z27">
        <v>-0.30120000000000002</v>
      </c>
      <c r="AA27">
        <v>-1.0584</v>
      </c>
      <c r="AB27">
        <v>1.3265</v>
      </c>
      <c r="AC27">
        <v>-4.5499999999999999E-2</v>
      </c>
      <c r="AF27" s="1" t="s">
        <v>1162</v>
      </c>
      <c r="AG27" s="14">
        <v>0.46840639340567669</v>
      </c>
      <c r="AH27" s="14">
        <v>0.27910737486034942</v>
      </c>
      <c r="AI27" s="14">
        <v>0.24902515373992626</v>
      </c>
      <c r="AJ27" s="14">
        <v>0.28742834717567789</v>
      </c>
      <c r="AK27" s="14">
        <v>0.48341160728332427</v>
      </c>
      <c r="AL27" s="14">
        <v>0.44343213391599784</v>
      </c>
      <c r="AM27" s="14">
        <v>0.10690259529919841</v>
      </c>
      <c r="AN27" s="14">
        <v>0.32250069732019065</v>
      </c>
      <c r="AO27" s="14">
        <v>0.41844646342777053</v>
      </c>
      <c r="AP27" s="14">
        <v>0.30867001002976563</v>
      </c>
      <c r="AQ27" s="14">
        <v>0.38158607007227618</v>
      </c>
      <c r="AR27" s="14">
        <v>0.41033870467245614</v>
      </c>
      <c r="AS27" s="14">
        <v>0.38929312221070422</v>
      </c>
      <c r="AT27" s="14">
        <v>0.69741303189856019</v>
      </c>
      <c r="AU27" s="14">
        <v>0.24981978825753406</v>
      </c>
      <c r="AV27" s="14">
        <v>0.90079343227190956</v>
      </c>
      <c r="AW27" s="14">
        <v>1</v>
      </c>
      <c r="AX27" s="14">
        <v>-0.35136501120779207</v>
      </c>
      <c r="AY27" s="14">
        <v>-0.40895537085272421</v>
      </c>
      <c r="AZ27" s="14">
        <v>0.11739964259203958</v>
      </c>
      <c r="BA27" s="14">
        <v>0.57282279775803224</v>
      </c>
      <c r="BB27" s="14">
        <v>-3.6914595987791302E-2</v>
      </c>
      <c r="BC27" s="14">
        <v>0.24532858516356476</v>
      </c>
      <c r="BD27" s="14">
        <v>0.40615592871571465</v>
      </c>
      <c r="BE27" s="14">
        <v>0.79266899308702499</v>
      </c>
      <c r="BF27" s="14">
        <v>0.69661736731545998</v>
      </c>
      <c r="BG27" s="14">
        <v>0.56066948926878446</v>
      </c>
      <c r="BH27" s="14">
        <v>0.60249869062082195</v>
      </c>
    </row>
    <row r="28" spans="1:61" ht="14.35" customHeight="1" x14ac:dyDescent="0.4">
      <c r="A28" s="12" t="s">
        <v>1090</v>
      </c>
      <c r="B28">
        <v>17.888300000000001</v>
      </c>
      <c r="C28">
        <v>1.7544</v>
      </c>
      <c r="D28">
        <v>-1.1604000000000001</v>
      </c>
      <c r="E28">
        <v>-4.37</v>
      </c>
      <c r="F28">
        <v>2.5265</v>
      </c>
      <c r="G28">
        <v>2.3742999999999999</v>
      </c>
      <c r="H28">
        <v>-2.5869</v>
      </c>
      <c r="I28">
        <v>3.9211</v>
      </c>
      <c r="J28">
        <v>1.0264</v>
      </c>
      <c r="K28">
        <v>5.8452000000000002</v>
      </c>
      <c r="L28">
        <v>3.2002999999999999</v>
      </c>
      <c r="M28">
        <v>3.3313000000000001</v>
      </c>
      <c r="N28">
        <v>0.49259999999999998</v>
      </c>
      <c r="O28">
        <v>0.46960000000000002</v>
      </c>
      <c r="P28">
        <v>4.2587000000000002</v>
      </c>
      <c r="Q28">
        <v>1.8291999999999999</v>
      </c>
      <c r="R28">
        <v>2.2338</v>
      </c>
      <c r="S28">
        <v>0.25659999999999999</v>
      </c>
      <c r="T28">
        <v>0.59489999999999998</v>
      </c>
      <c r="U28">
        <v>0</v>
      </c>
      <c r="V28">
        <v>0.61750000000000005</v>
      </c>
      <c r="W28">
        <v>-0.71870000000000001</v>
      </c>
      <c r="X28">
        <v>-3.7492000000000001</v>
      </c>
      <c r="Y28">
        <v>-1.3190999999999999</v>
      </c>
      <c r="Z28">
        <v>1.3045</v>
      </c>
      <c r="AA28">
        <v>0.5232</v>
      </c>
      <c r="AB28">
        <v>1.8267</v>
      </c>
      <c r="AC28">
        <v>0.81310000000000004</v>
      </c>
      <c r="AF28" s="1" t="s">
        <v>1163</v>
      </c>
      <c r="AG28" s="14">
        <v>-0.24671870553416317</v>
      </c>
      <c r="AH28" s="14">
        <v>-0.1920412883305653</v>
      </c>
      <c r="AI28" s="14">
        <v>-0.25971726860577848</v>
      </c>
      <c r="AJ28" s="14">
        <v>-0.14133128290686509</v>
      </c>
      <c r="AK28" s="14">
        <v>-7.9626385994408438E-2</v>
      </c>
      <c r="AL28" s="14">
        <v>-0.26720782700490958</v>
      </c>
      <c r="AM28" s="14">
        <v>-7.7016514310980749E-2</v>
      </c>
      <c r="AN28" s="14">
        <v>4.1750828797623568E-2</v>
      </c>
      <c r="AO28" s="14">
        <v>-0.16667311817151395</v>
      </c>
      <c r="AP28" s="14">
        <v>-0.18480294148544277</v>
      </c>
      <c r="AQ28" s="14">
        <v>-0.14967830452299197</v>
      </c>
      <c r="AR28" s="14">
        <v>-0.34440153619578523</v>
      </c>
      <c r="AS28" s="14">
        <v>-0.19418912023027371</v>
      </c>
      <c r="AT28" s="14">
        <v>-0.2196463924600153</v>
      </c>
      <c r="AU28" s="14">
        <v>-8.2719300358962883E-2</v>
      </c>
      <c r="AV28" s="14">
        <v>-0.35344497030651495</v>
      </c>
      <c r="AW28" s="14">
        <v>-0.35136501120779207</v>
      </c>
      <c r="AX28" s="14">
        <v>1</v>
      </c>
      <c r="AY28" s="14">
        <v>0.9056545797779364</v>
      </c>
      <c r="AZ28" s="14">
        <v>4.2640828511897239E-2</v>
      </c>
      <c r="BA28" s="14">
        <v>-0.11281102470973173</v>
      </c>
      <c r="BB28" s="14">
        <v>-3.0612826371487316E-2</v>
      </c>
      <c r="BC28" s="14">
        <v>-0.18776528458797984</v>
      </c>
      <c r="BD28" s="14">
        <v>-0.15762891053812791</v>
      </c>
      <c r="BE28" s="14">
        <v>-0.30487974712826327</v>
      </c>
      <c r="BF28" s="14">
        <v>-0.26825984130488278</v>
      </c>
      <c r="BG28" s="14">
        <v>-0.16648779654777168</v>
      </c>
      <c r="BH28" s="14">
        <v>-0.17906986139253303</v>
      </c>
    </row>
    <row r="29" spans="1:61" ht="14.35" customHeight="1" x14ac:dyDescent="0.4">
      <c r="A29" s="12" t="s">
        <v>1091</v>
      </c>
      <c r="B29">
        <v>8.9565000000000001</v>
      </c>
      <c r="C29">
        <v>-2.8736000000000002</v>
      </c>
      <c r="D29">
        <v>-1.1740999999999999</v>
      </c>
      <c r="E29">
        <v>-3.4272999999999998</v>
      </c>
      <c r="F29">
        <v>-5.0079000000000002</v>
      </c>
      <c r="G29">
        <v>-1.7735000000000001</v>
      </c>
      <c r="H29">
        <v>-6.5303000000000004</v>
      </c>
      <c r="I29">
        <v>-1.9646999999999999</v>
      </c>
      <c r="J29">
        <v>-8.5631000000000004</v>
      </c>
      <c r="K29">
        <v>-1.9776</v>
      </c>
      <c r="L29">
        <v>-1.9266000000000001</v>
      </c>
      <c r="M29">
        <v>-0.58389999999999997</v>
      </c>
      <c r="N29">
        <v>-3.9216000000000002</v>
      </c>
      <c r="O29">
        <v>-4.8049999999999997</v>
      </c>
      <c r="P29">
        <v>-4.0461999999999998</v>
      </c>
      <c r="Q29">
        <v>-1.8272999999999999</v>
      </c>
      <c r="R29">
        <v>-3.5447000000000002</v>
      </c>
      <c r="S29">
        <v>4.0099999999999997E-2</v>
      </c>
      <c r="T29">
        <v>0.12239999999999999</v>
      </c>
      <c r="U29">
        <v>-0.6764</v>
      </c>
      <c r="V29">
        <v>-5.7401</v>
      </c>
      <c r="W29">
        <v>-1.0858000000000001</v>
      </c>
      <c r="X29">
        <v>6.2370000000000001</v>
      </c>
      <c r="Y29">
        <v>0.60370000000000001</v>
      </c>
      <c r="Z29">
        <v>-1.5994999999999999</v>
      </c>
      <c r="AA29">
        <v>-1.7421</v>
      </c>
      <c r="AB29">
        <v>-1.3757999999999999</v>
      </c>
      <c r="AC29">
        <v>-0.58209999999999995</v>
      </c>
      <c r="AF29" s="1" t="s">
        <v>1164</v>
      </c>
      <c r="AG29" s="14">
        <v>-0.27652689196317554</v>
      </c>
      <c r="AH29" s="14">
        <v>-0.18737173892667014</v>
      </c>
      <c r="AI29" s="14">
        <v>-0.30764813298272903</v>
      </c>
      <c r="AJ29" s="14">
        <v>-0.1905926947814045</v>
      </c>
      <c r="AK29" s="14">
        <v>-0.27612393929197865</v>
      </c>
      <c r="AL29" s="14">
        <v>-0.32080140517241207</v>
      </c>
      <c r="AM29" s="14">
        <v>-0.13851445521513486</v>
      </c>
      <c r="AN29" s="14">
        <v>-3.6954635332746262E-3</v>
      </c>
      <c r="AO29" s="14">
        <v>-0.22676508690312597</v>
      </c>
      <c r="AP29" s="14">
        <v>-0.2336730698065525</v>
      </c>
      <c r="AQ29" s="14">
        <v>-0.11705646255265463</v>
      </c>
      <c r="AR29" s="14">
        <v>-0.35950953735250546</v>
      </c>
      <c r="AS29" s="14">
        <v>-0.22143844257550405</v>
      </c>
      <c r="AT29" s="14">
        <v>-0.30826603482659765</v>
      </c>
      <c r="AU29" s="14">
        <v>-0.12810349308042274</v>
      </c>
      <c r="AV29" s="14">
        <v>-0.44715318809685534</v>
      </c>
      <c r="AW29" s="14">
        <v>-0.40895537085272421</v>
      </c>
      <c r="AX29" s="14">
        <v>0.9056545797779364</v>
      </c>
      <c r="AY29" s="14">
        <v>1</v>
      </c>
      <c r="AZ29" s="14">
        <v>0.11695667138416152</v>
      </c>
      <c r="BA29" s="14">
        <v>-0.15806743966847489</v>
      </c>
      <c r="BB29" s="14">
        <v>-1.8867553963143241E-2</v>
      </c>
      <c r="BC29" s="14">
        <v>-0.18218811626757855</v>
      </c>
      <c r="BD29" s="14">
        <v>-0.21435419219283466</v>
      </c>
      <c r="BE29" s="14">
        <v>-0.4047686135454136</v>
      </c>
      <c r="BF29" s="14">
        <v>-0.27553271835030085</v>
      </c>
      <c r="BG29" s="14">
        <v>-0.23730913624824215</v>
      </c>
      <c r="BH29" s="14">
        <v>-0.14504704584016184</v>
      </c>
    </row>
    <row r="30" spans="1:61" ht="14.35" customHeight="1" x14ac:dyDescent="0.4">
      <c r="A30" s="12" t="s">
        <v>1092</v>
      </c>
      <c r="B30">
        <v>3.4318</v>
      </c>
      <c r="C30">
        <v>-1.1834</v>
      </c>
      <c r="D30">
        <v>-0.25829999999999997</v>
      </c>
      <c r="E30">
        <v>7.1767000000000003</v>
      </c>
      <c r="F30">
        <v>10.7113</v>
      </c>
      <c r="G30">
        <v>8.8888999999999996</v>
      </c>
      <c r="H30">
        <v>-1.0946</v>
      </c>
      <c r="I30">
        <v>4.1448</v>
      </c>
      <c r="J30">
        <v>5.3967999999999998</v>
      </c>
      <c r="K30">
        <v>3.7686000000000002</v>
      </c>
      <c r="L30">
        <v>3.5074000000000001</v>
      </c>
      <c r="M30">
        <v>-3.2302</v>
      </c>
      <c r="N30">
        <v>3.5714000000000001</v>
      </c>
      <c r="O30">
        <v>3.5747</v>
      </c>
      <c r="P30">
        <v>-2.7309000000000001</v>
      </c>
      <c r="Q30">
        <v>5.6000000000000001E-2</v>
      </c>
      <c r="R30">
        <v>0.88880000000000003</v>
      </c>
      <c r="S30">
        <v>7.0199999999999999E-2</v>
      </c>
      <c r="T30">
        <v>3.56E-2</v>
      </c>
      <c r="U30">
        <v>7.1914999999999996</v>
      </c>
      <c r="V30">
        <v>-0.68940000000000001</v>
      </c>
      <c r="W30">
        <v>0.88870000000000005</v>
      </c>
      <c r="X30">
        <v>-7.835</v>
      </c>
      <c r="Y30">
        <v>1.8217000000000001</v>
      </c>
      <c r="Z30">
        <v>-0.39600000000000002</v>
      </c>
      <c r="AA30">
        <v>0.8075</v>
      </c>
      <c r="AB30">
        <v>0.31969999999999998</v>
      </c>
      <c r="AC30">
        <v>-2.6800000000000001E-2</v>
      </c>
      <c r="AF30" s="1" t="s">
        <v>1165</v>
      </c>
      <c r="AG30" s="14">
        <v>7.3642607631427799E-3</v>
      </c>
      <c r="AH30" s="14">
        <v>-5.4466964065674493E-2</v>
      </c>
      <c r="AI30" s="14">
        <v>-2.0276748725353344E-2</v>
      </c>
      <c r="AJ30" s="14">
        <v>2.0452537990356366E-2</v>
      </c>
      <c r="AK30" s="14">
        <v>6.2246191847115898E-2</v>
      </c>
      <c r="AL30" s="14">
        <v>0.12488990384142751</v>
      </c>
      <c r="AM30" s="14">
        <v>0.11503578424439295</v>
      </c>
      <c r="AN30" s="14">
        <v>0.20231026275523953</v>
      </c>
      <c r="AO30" s="14">
        <v>0.11991755039908111</v>
      </c>
      <c r="AP30" s="14">
        <v>0.14397242191479659</v>
      </c>
      <c r="AQ30" s="14">
        <v>9.4334759934574693E-3</v>
      </c>
      <c r="AR30" s="14">
        <v>1.069274870672429E-2</v>
      </c>
      <c r="AS30" s="14">
        <v>0.2075606884150264</v>
      </c>
      <c r="AT30" s="14">
        <v>8.9320241519077886E-2</v>
      </c>
      <c r="AU30" s="14">
        <v>-6.6345129003435477E-2</v>
      </c>
      <c r="AV30" s="14">
        <v>0.19077440060795944</v>
      </c>
      <c r="AW30" s="14">
        <v>0.11739964259203958</v>
      </c>
      <c r="AX30" s="14">
        <v>4.2640828511897239E-2</v>
      </c>
      <c r="AY30" s="14">
        <v>0.11695667138416152</v>
      </c>
      <c r="AZ30" s="14">
        <v>1</v>
      </c>
      <c r="BA30" s="14">
        <v>0.27841048037722116</v>
      </c>
      <c r="BB30" s="14">
        <v>-5.8935581785937649E-2</v>
      </c>
      <c r="BC30" s="14">
        <v>0.24154969343727917</v>
      </c>
      <c r="BD30" s="14">
        <v>0.43481610945141103</v>
      </c>
      <c r="BE30" s="14">
        <v>0.20508021081443731</v>
      </c>
      <c r="BF30" s="14">
        <v>6.7289088518943108E-2</v>
      </c>
      <c r="BG30" s="14">
        <v>5.6111615271772532E-2</v>
      </c>
      <c r="BH30" s="14">
        <v>0.1534114656840512</v>
      </c>
    </row>
    <row r="31" spans="1:61" ht="14.35" customHeight="1" x14ac:dyDescent="0.4">
      <c r="A31" s="12" t="s">
        <v>1093</v>
      </c>
      <c r="B31">
        <v>0.57869999999999999</v>
      </c>
      <c r="C31">
        <v>-4.7904</v>
      </c>
      <c r="D31">
        <v>-0.93220000000000003</v>
      </c>
      <c r="E31">
        <v>1.9867999999999999</v>
      </c>
      <c r="F31">
        <v>-1.3605</v>
      </c>
      <c r="G31">
        <v>3.5714000000000001</v>
      </c>
      <c r="H31">
        <v>-1.3656999999999999</v>
      </c>
      <c r="I31">
        <v>2.9302000000000001</v>
      </c>
      <c r="J31">
        <v>17.0181</v>
      </c>
      <c r="K31">
        <v>-2.0910000000000002</v>
      </c>
      <c r="L31">
        <v>12.1463</v>
      </c>
      <c r="M31">
        <v>-3.0750999999999999</v>
      </c>
      <c r="N31">
        <v>-3.0541999999999998</v>
      </c>
      <c r="O31">
        <v>4.0883000000000003</v>
      </c>
      <c r="P31">
        <v>0.82579999999999998</v>
      </c>
      <c r="Q31">
        <v>1.2315</v>
      </c>
      <c r="R31">
        <v>-0.56950000000000001</v>
      </c>
      <c r="S31">
        <v>5.0000000000000001E-3</v>
      </c>
      <c r="T31">
        <v>0</v>
      </c>
      <c r="U31">
        <v>0.63529999999999998</v>
      </c>
      <c r="V31">
        <v>2.8538000000000001</v>
      </c>
      <c r="W31">
        <v>-0.41449999999999998</v>
      </c>
      <c r="X31">
        <v>4.7832999999999997</v>
      </c>
      <c r="Y31">
        <v>-0.94720000000000004</v>
      </c>
      <c r="Z31">
        <v>1.5178</v>
      </c>
      <c r="AA31">
        <v>1.4854000000000001</v>
      </c>
      <c r="AB31">
        <v>0.76700000000000002</v>
      </c>
      <c r="AC31">
        <v>-0.46460000000000001</v>
      </c>
      <c r="AF31" s="1" t="s">
        <v>1166</v>
      </c>
      <c r="AG31" s="14">
        <v>0.32406206113451114</v>
      </c>
      <c r="AH31" s="14">
        <v>0.15846375743646277</v>
      </c>
      <c r="AI31" s="14">
        <v>0.24715507139266554</v>
      </c>
      <c r="AJ31" s="14">
        <v>0.17183170327816397</v>
      </c>
      <c r="AK31" s="14">
        <v>0.30108151683443773</v>
      </c>
      <c r="AL31" s="14">
        <v>0.2482223035955605</v>
      </c>
      <c r="AM31" s="14">
        <v>0.26081738599347476</v>
      </c>
      <c r="AN31" s="14">
        <v>0.1504231691072177</v>
      </c>
      <c r="AO31" s="14">
        <v>0.20986550315570593</v>
      </c>
      <c r="AP31" s="14">
        <v>0.1824746084020035</v>
      </c>
      <c r="AQ31" s="14">
        <v>0.17236327848482955</v>
      </c>
      <c r="AR31" s="14">
        <v>0.27903744099863381</v>
      </c>
      <c r="AS31" s="14">
        <v>0.11730285728735713</v>
      </c>
      <c r="AT31" s="14">
        <v>0.34632236991874077</v>
      </c>
      <c r="AU31" s="14">
        <v>0.25373617831543255</v>
      </c>
      <c r="AV31" s="14">
        <v>0.59140223404344194</v>
      </c>
      <c r="AW31" s="14">
        <v>0.57282279775803224</v>
      </c>
      <c r="AX31" s="14">
        <v>-0.11281102470973173</v>
      </c>
      <c r="AY31" s="14">
        <v>-0.15806743966847489</v>
      </c>
      <c r="AZ31" s="14">
        <v>0.27841048037722116</v>
      </c>
      <c r="BA31" s="14">
        <v>1</v>
      </c>
      <c r="BB31" s="14">
        <v>-8.500926223279244E-2</v>
      </c>
      <c r="BC31" s="14">
        <v>0.45708324229586483</v>
      </c>
      <c r="BD31" s="14">
        <v>0.4669594369647071</v>
      </c>
      <c r="BE31" s="14">
        <v>0.57099067340530651</v>
      </c>
      <c r="BF31" s="14">
        <v>0.35015308301618764</v>
      </c>
      <c r="BG31" s="14">
        <v>0.3955514515305722</v>
      </c>
      <c r="BH31" s="14">
        <v>0.44433559434339526</v>
      </c>
    </row>
    <row r="32" spans="1:61" ht="14.35" customHeight="1" x14ac:dyDescent="0.4">
      <c r="A32" s="12" t="s">
        <v>1094</v>
      </c>
      <c r="B32">
        <v>-0.65210000000000001</v>
      </c>
      <c r="C32">
        <v>-2.5156999999999998</v>
      </c>
      <c r="D32">
        <v>-4.4955999999999996</v>
      </c>
      <c r="E32">
        <v>1.5872999999999999</v>
      </c>
      <c r="F32">
        <v>-5.2873999999999999</v>
      </c>
      <c r="G32">
        <v>5.5419</v>
      </c>
      <c r="H32">
        <v>-3.7957000000000001</v>
      </c>
      <c r="I32">
        <v>-3.9727999999999999</v>
      </c>
      <c r="J32">
        <v>0.3861</v>
      </c>
      <c r="K32">
        <v>6.1821000000000002</v>
      </c>
      <c r="L32">
        <v>-2.1722999999999999</v>
      </c>
      <c r="M32">
        <v>-5.2599</v>
      </c>
      <c r="N32">
        <v>-0.20330000000000001</v>
      </c>
      <c r="O32">
        <v>-1.8642000000000001</v>
      </c>
      <c r="P32">
        <v>-3.2759999999999998</v>
      </c>
      <c r="Q32">
        <v>-2.9485000000000001</v>
      </c>
      <c r="R32">
        <v>-1.6276999999999999</v>
      </c>
      <c r="S32">
        <v>0.2205</v>
      </c>
      <c r="T32">
        <v>0.49880000000000002</v>
      </c>
      <c r="U32">
        <v>-1.3384</v>
      </c>
      <c r="V32">
        <v>-4.4993999999999996</v>
      </c>
      <c r="W32">
        <v>3.1738</v>
      </c>
      <c r="X32">
        <v>-2.4859</v>
      </c>
      <c r="Y32">
        <v>-1.3174999999999999</v>
      </c>
      <c r="Z32">
        <v>-3.2014</v>
      </c>
      <c r="AA32">
        <v>-9.5299999999999996E-2</v>
      </c>
      <c r="AB32">
        <v>2.8899999999999999E-2</v>
      </c>
      <c r="AC32">
        <v>0.2445</v>
      </c>
      <c r="AF32" s="1" t="s">
        <v>1167</v>
      </c>
      <c r="AG32" s="14">
        <v>-7.8238952480091037E-2</v>
      </c>
      <c r="AH32" s="14">
        <v>-0.14927512515466276</v>
      </c>
      <c r="AI32" s="14">
        <v>-7.7762494951726907E-2</v>
      </c>
      <c r="AJ32" s="14">
        <v>5.4636216590416141E-2</v>
      </c>
      <c r="AK32" s="14">
        <v>8.5356001093119277E-2</v>
      </c>
      <c r="AL32" s="14">
        <v>0.19508618663190624</v>
      </c>
      <c r="AM32" s="14">
        <v>9.6903214259705647E-2</v>
      </c>
      <c r="AN32" s="14">
        <v>0.16664083358388246</v>
      </c>
      <c r="AO32" s="14">
        <v>2.2223458782748597E-3</v>
      </c>
      <c r="AP32" s="14">
        <v>-5.4975461919033214E-2</v>
      </c>
      <c r="AQ32" s="14">
        <v>-0.23135206071587794</v>
      </c>
      <c r="AR32" s="14">
        <v>-9.9187529144280986E-3</v>
      </c>
      <c r="AS32" s="14">
        <v>8.3493571902266538E-3</v>
      </c>
      <c r="AT32" s="14">
        <v>-0.11213393139993887</v>
      </c>
      <c r="AU32" s="14">
        <v>9.1181924802915981E-2</v>
      </c>
      <c r="AV32" s="14">
        <v>-2.5556755292629615E-2</v>
      </c>
      <c r="AW32" s="14">
        <v>-3.6914595987791302E-2</v>
      </c>
      <c r="AX32" s="14">
        <v>-3.0612826371487316E-2</v>
      </c>
      <c r="AY32" s="14">
        <v>-1.8867553963143241E-2</v>
      </c>
      <c r="AZ32" s="14">
        <v>-5.8935581785937649E-2</v>
      </c>
      <c r="BA32" s="14">
        <v>-8.500926223279244E-2</v>
      </c>
      <c r="BB32" s="14">
        <v>1</v>
      </c>
      <c r="BC32" s="14">
        <v>-0.26499842353871722</v>
      </c>
      <c r="BD32" s="14">
        <v>-3.3590119577312991E-2</v>
      </c>
      <c r="BE32" s="14">
        <v>-4.8439112018443002E-3</v>
      </c>
      <c r="BF32" s="14">
        <v>8.7945864285624883E-2</v>
      </c>
      <c r="BG32" s="14">
        <v>4.1353331162774898E-2</v>
      </c>
      <c r="BH32" s="14">
        <v>-2.2558467553290072E-2</v>
      </c>
    </row>
    <row r="33" spans="1:60" ht="14.35" customHeight="1" x14ac:dyDescent="0.4">
      <c r="A33" s="12" t="s">
        <v>1095</v>
      </c>
      <c r="B33">
        <v>-4.3628999999999998</v>
      </c>
      <c r="C33">
        <v>-8.3871000000000002</v>
      </c>
      <c r="D33">
        <v>-1.3684000000000001</v>
      </c>
      <c r="E33">
        <v>-3.4091</v>
      </c>
      <c r="F33">
        <v>-6.2298</v>
      </c>
      <c r="G33">
        <v>-7.7012999999999998</v>
      </c>
      <c r="H33">
        <v>3.6227999999999998</v>
      </c>
      <c r="I33">
        <v>3.8938000000000001</v>
      </c>
      <c r="J33">
        <v>-6.5385</v>
      </c>
      <c r="K33">
        <v>1.9407000000000001</v>
      </c>
      <c r="L33">
        <v>-0.93100000000000005</v>
      </c>
      <c r="M33">
        <v>-2.4674999999999998</v>
      </c>
      <c r="N33">
        <v>-5.2953000000000001</v>
      </c>
      <c r="O33">
        <v>-5.3799000000000001</v>
      </c>
      <c r="P33">
        <v>-7.4935999999999998</v>
      </c>
      <c r="Q33">
        <v>-3.3751000000000002</v>
      </c>
      <c r="R33">
        <v>-4.3189000000000002</v>
      </c>
      <c r="S33">
        <v>0.27010000000000001</v>
      </c>
      <c r="T33">
        <v>0.57740000000000002</v>
      </c>
      <c r="U33">
        <v>7.4481999999999999</v>
      </c>
      <c r="V33">
        <v>0.31409999999999999</v>
      </c>
      <c r="W33">
        <v>-3.0257000000000001</v>
      </c>
      <c r="X33">
        <v>-5.0521000000000003</v>
      </c>
      <c r="Y33">
        <v>0.43070000000000003</v>
      </c>
      <c r="Z33">
        <v>-3.0257999999999998</v>
      </c>
      <c r="AA33">
        <v>-1.0071000000000001</v>
      </c>
      <c r="AB33">
        <v>0.52010000000000001</v>
      </c>
      <c r="AC33">
        <v>0.43059999999999998</v>
      </c>
      <c r="AF33" s="1" t="s">
        <v>1168</v>
      </c>
      <c r="AG33" s="14">
        <v>0.27635925502158248</v>
      </c>
      <c r="AH33" s="14">
        <v>5.4844022991729406E-2</v>
      </c>
      <c r="AI33" s="14">
        <v>0.19575197088727517</v>
      </c>
      <c r="AJ33" s="14">
        <v>-7.2349513734355775E-2</v>
      </c>
      <c r="AK33" s="14">
        <v>8.414265071712608E-2</v>
      </c>
      <c r="AL33" s="14">
        <v>0.12728873047955433</v>
      </c>
      <c r="AM33" s="14">
        <v>0.19245472047950846</v>
      </c>
      <c r="AN33" s="14">
        <v>0.12027153393403781</v>
      </c>
      <c r="AO33" s="14">
        <v>0.29130286053451399</v>
      </c>
      <c r="AP33" s="14">
        <v>0.3403649314525346</v>
      </c>
      <c r="AQ33" s="14">
        <v>0.2072564368903152</v>
      </c>
      <c r="AR33" s="14">
        <v>0.23301545293493542</v>
      </c>
      <c r="AS33" s="14">
        <v>8.6111800026882443E-2</v>
      </c>
      <c r="AT33" s="14">
        <v>0.195441775547046</v>
      </c>
      <c r="AU33" s="14">
        <v>0.18832234445876184</v>
      </c>
      <c r="AV33" s="14">
        <v>0.32320272990592758</v>
      </c>
      <c r="AW33" s="14">
        <v>0.24532858516356476</v>
      </c>
      <c r="AX33" s="14">
        <v>-0.18776528458797984</v>
      </c>
      <c r="AY33" s="14">
        <v>-0.18218811626757855</v>
      </c>
      <c r="AZ33" s="14">
        <v>0.24154969343727917</v>
      </c>
      <c r="BA33" s="14">
        <v>0.45708324229586483</v>
      </c>
      <c r="BB33" s="14">
        <v>-0.26499842353871722</v>
      </c>
      <c r="BC33" s="14">
        <v>1</v>
      </c>
      <c r="BD33" s="14">
        <v>0.40508399191899752</v>
      </c>
      <c r="BE33" s="14">
        <v>0.31415176913843246</v>
      </c>
      <c r="BF33" s="14">
        <v>8.1212968705305769E-2</v>
      </c>
      <c r="BG33" s="14">
        <v>9.0040212490741414E-2</v>
      </c>
      <c r="BH33" s="14">
        <v>0.22466449124884302</v>
      </c>
    </row>
    <row r="34" spans="1:60" ht="14.35" customHeight="1" x14ac:dyDescent="0.4">
      <c r="A34" s="12" t="s">
        <v>1096</v>
      </c>
      <c r="B34">
        <v>4.4812000000000003</v>
      </c>
      <c r="C34">
        <v>-0.70420000000000005</v>
      </c>
      <c r="D34">
        <v>16.259699999999999</v>
      </c>
      <c r="E34">
        <v>8.2353000000000005</v>
      </c>
      <c r="F34">
        <v>2.3296000000000001</v>
      </c>
      <c r="G34">
        <v>4.2984</v>
      </c>
      <c r="H34">
        <v>7.1360000000000001</v>
      </c>
      <c r="I34">
        <v>3.7479</v>
      </c>
      <c r="J34">
        <v>3.8409</v>
      </c>
      <c r="K34">
        <v>0</v>
      </c>
      <c r="L34">
        <v>12.6738</v>
      </c>
      <c r="M34">
        <v>2.2363</v>
      </c>
      <c r="N34">
        <v>0.53759999999999997</v>
      </c>
      <c r="O34">
        <v>2.4828000000000001</v>
      </c>
      <c r="P34">
        <v>9.1499999999999998E-2</v>
      </c>
      <c r="Q34">
        <v>2.1423000000000001</v>
      </c>
      <c r="R34">
        <v>2.5085999999999999</v>
      </c>
      <c r="S34">
        <v>-0.26929999999999998</v>
      </c>
      <c r="T34">
        <v>-0.45829999999999999</v>
      </c>
      <c r="U34">
        <v>0.95279999999999998</v>
      </c>
      <c r="V34">
        <v>0.43049999999999999</v>
      </c>
      <c r="W34">
        <v>-0.67600000000000005</v>
      </c>
      <c r="X34">
        <v>2.0503</v>
      </c>
      <c r="Y34">
        <v>-0.45029999999999998</v>
      </c>
      <c r="Z34">
        <v>1.8575999999999999</v>
      </c>
      <c r="AA34">
        <v>-0.31769999999999998</v>
      </c>
      <c r="AB34">
        <v>0.96909999999999996</v>
      </c>
      <c r="AC34">
        <v>0.1313</v>
      </c>
      <c r="AF34" s="1" t="s">
        <v>1169</v>
      </c>
      <c r="AG34" s="14">
        <v>0.25296701367087082</v>
      </c>
      <c r="AH34" s="14">
        <v>0.14868500563197637</v>
      </c>
      <c r="AI34" s="14">
        <v>0.21897181651048928</v>
      </c>
      <c r="AJ34" s="14">
        <v>-4.7738307335669666E-2</v>
      </c>
      <c r="AK34" s="14">
        <v>0.25032599190654026</v>
      </c>
      <c r="AL34" s="14">
        <v>0.28702984771468248</v>
      </c>
      <c r="AM34" s="14">
        <v>0.38435020162887995</v>
      </c>
      <c r="AN34" s="14">
        <v>0.26075380960722577</v>
      </c>
      <c r="AO34" s="14">
        <v>0.28246505878979022</v>
      </c>
      <c r="AP34" s="14">
        <v>0.19811052905275706</v>
      </c>
      <c r="AQ34" s="14">
        <v>5.9922819882906805E-2</v>
      </c>
      <c r="AR34" s="14">
        <v>0.40175823159275237</v>
      </c>
      <c r="AS34" s="14">
        <v>0.22219290184010942</v>
      </c>
      <c r="AT34" s="14">
        <v>0.36891196040306157</v>
      </c>
      <c r="AU34" s="14">
        <v>0.15044020096394461</v>
      </c>
      <c r="AV34" s="14">
        <v>0.54583151898883064</v>
      </c>
      <c r="AW34" s="14">
        <v>0.40615592871571465</v>
      </c>
      <c r="AX34" s="14">
        <v>-0.15762891053812791</v>
      </c>
      <c r="AY34" s="14">
        <v>-0.21435419219283466</v>
      </c>
      <c r="AZ34" s="14">
        <v>0.43481610945141103</v>
      </c>
      <c r="BA34" s="14">
        <v>0.4669594369647071</v>
      </c>
      <c r="BB34" s="14">
        <v>-3.3590119577312991E-2</v>
      </c>
      <c r="BC34" s="14">
        <v>0.40508399191899752</v>
      </c>
      <c r="BD34" s="14">
        <v>1</v>
      </c>
      <c r="BE34" s="14">
        <v>0.55001040509389165</v>
      </c>
      <c r="BF34" s="14">
        <v>0.17094435018557766</v>
      </c>
      <c r="BG34" s="14">
        <v>0.17330159249919005</v>
      </c>
      <c r="BH34" s="14">
        <v>0.28025909073899569</v>
      </c>
    </row>
    <row r="35" spans="1:60" ht="14.35" customHeight="1" x14ac:dyDescent="0.4">
      <c r="A35" s="12" t="s">
        <v>1097</v>
      </c>
      <c r="B35">
        <v>-3.7094</v>
      </c>
      <c r="C35">
        <v>-4.2553000000000001</v>
      </c>
      <c r="D35">
        <v>10.9308</v>
      </c>
      <c r="E35">
        <v>2.0379999999999998</v>
      </c>
      <c r="F35">
        <v>7.6727999999999996</v>
      </c>
      <c r="G35">
        <v>-1.8182</v>
      </c>
      <c r="H35">
        <v>0.75990000000000002</v>
      </c>
      <c r="I35">
        <v>2.7094</v>
      </c>
      <c r="J35">
        <v>3.8309000000000002</v>
      </c>
      <c r="K35">
        <v>-6.1612999999999998</v>
      </c>
      <c r="L35">
        <v>12.9107</v>
      </c>
      <c r="M35">
        <v>3.4247000000000001</v>
      </c>
      <c r="N35">
        <v>5.1337000000000002</v>
      </c>
      <c r="O35">
        <v>7.8361000000000001</v>
      </c>
      <c r="P35">
        <v>0</v>
      </c>
      <c r="Q35">
        <v>3.2408000000000001</v>
      </c>
      <c r="R35">
        <v>3.5406</v>
      </c>
      <c r="S35">
        <v>0.01</v>
      </c>
      <c r="T35">
        <v>-4.5499999999999999E-2</v>
      </c>
      <c r="U35">
        <v>-0.56630000000000003</v>
      </c>
      <c r="V35">
        <v>-0.58460000000000001</v>
      </c>
      <c r="W35">
        <v>0.2094</v>
      </c>
      <c r="X35">
        <v>1.7699</v>
      </c>
      <c r="Y35">
        <v>-0.25850000000000001</v>
      </c>
      <c r="Z35">
        <v>3.3767999999999998</v>
      </c>
      <c r="AA35">
        <v>4.0076999999999998</v>
      </c>
      <c r="AB35">
        <v>1.0602</v>
      </c>
      <c r="AC35">
        <v>0.62309999999999999</v>
      </c>
      <c r="AF35" s="1" t="s">
        <v>1170</v>
      </c>
      <c r="AG35" s="14">
        <v>0.38020346235727565</v>
      </c>
      <c r="AH35" s="14">
        <v>0.21122418366618909</v>
      </c>
      <c r="AI35" s="14">
        <v>0.28451639132638701</v>
      </c>
      <c r="AJ35" s="14">
        <v>0.30112697895135804</v>
      </c>
      <c r="AK35" s="14">
        <v>0.52422605437629954</v>
      </c>
      <c r="AL35" s="14">
        <v>0.42546196497235955</v>
      </c>
      <c r="AM35" s="14">
        <v>0.25471986582606754</v>
      </c>
      <c r="AN35" s="14">
        <v>0.36093862014009009</v>
      </c>
      <c r="AO35" s="14">
        <v>0.3086465546972883</v>
      </c>
      <c r="AP35" s="14">
        <v>0.21473894944194738</v>
      </c>
      <c r="AQ35" s="14">
        <v>0.30380197565128775</v>
      </c>
      <c r="AR35" s="14">
        <v>0.52047797430023468</v>
      </c>
      <c r="AS35" s="14">
        <v>0.38405904712589722</v>
      </c>
      <c r="AT35" s="14">
        <v>0.66077068851330212</v>
      </c>
      <c r="AU35" s="14">
        <v>0.30415143276040651</v>
      </c>
      <c r="AV35" s="14">
        <v>0.9689414397777838</v>
      </c>
      <c r="AW35" s="14">
        <v>0.79266899308702499</v>
      </c>
      <c r="AX35" s="14">
        <v>-0.30487974712826327</v>
      </c>
      <c r="AY35" s="14">
        <v>-0.4047686135454136</v>
      </c>
      <c r="AZ35" s="14">
        <v>0.20508021081443731</v>
      </c>
      <c r="BA35" s="14">
        <v>0.57099067340530651</v>
      </c>
      <c r="BB35" s="14">
        <v>-4.8439112018443002E-3</v>
      </c>
      <c r="BC35" s="14">
        <v>0.31415176913843246</v>
      </c>
      <c r="BD35" s="14">
        <v>0.55001040509389165</v>
      </c>
      <c r="BE35" s="14">
        <v>1</v>
      </c>
      <c r="BF35" s="14">
        <v>0.6127530189427044</v>
      </c>
      <c r="BG35" s="14">
        <v>0.52465133845230794</v>
      </c>
      <c r="BH35" s="14">
        <v>0.46591521395744723</v>
      </c>
    </row>
    <row r="36" spans="1:60" ht="14.35" customHeight="1" x14ac:dyDescent="0.4">
      <c r="A36" s="12" t="s">
        <v>1098</v>
      </c>
      <c r="B36">
        <v>0.80259999999999998</v>
      </c>
      <c r="C36">
        <v>2.2222</v>
      </c>
      <c r="D36">
        <v>3.7435</v>
      </c>
      <c r="E36">
        <v>2.2635999999999998</v>
      </c>
      <c r="F36">
        <v>-5.7164999999999999</v>
      </c>
      <c r="G36">
        <v>-1.7283999999999999</v>
      </c>
      <c r="H36">
        <v>-3.8376000000000001</v>
      </c>
      <c r="I36">
        <v>-4.4964000000000004</v>
      </c>
      <c r="J36">
        <v>1.3995</v>
      </c>
      <c r="K36">
        <v>1.1435</v>
      </c>
      <c r="L36">
        <v>-1.6719999999999999</v>
      </c>
      <c r="M36">
        <v>1.6022000000000001</v>
      </c>
      <c r="N36">
        <v>3.6623000000000001</v>
      </c>
      <c r="O36">
        <v>3.0369999999999999</v>
      </c>
      <c r="P36">
        <v>2.2404999999999999</v>
      </c>
      <c r="Q36">
        <v>-0.76639999999999997</v>
      </c>
      <c r="R36">
        <v>-0.2351</v>
      </c>
      <c r="S36">
        <v>0.03</v>
      </c>
      <c r="T36">
        <v>0.17710000000000001</v>
      </c>
      <c r="U36">
        <v>8.5191999999999997</v>
      </c>
      <c r="V36">
        <v>-1.9992000000000001</v>
      </c>
      <c r="W36">
        <v>-2.0375999999999999</v>
      </c>
      <c r="X36">
        <v>2.3031999999999999</v>
      </c>
      <c r="Y36">
        <v>0.92849999999999999</v>
      </c>
      <c r="Z36">
        <v>-1.6815</v>
      </c>
      <c r="AA36">
        <v>-1.2203999999999999</v>
      </c>
      <c r="AB36">
        <v>-0.17050000000000001</v>
      </c>
      <c r="AC36">
        <v>0.25019999999999998</v>
      </c>
      <c r="AF36" s="1" t="s">
        <v>77</v>
      </c>
      <c r="AG36" s="14">
        <v>0.25022775393016661</v>
      </c>
      <c r="AH36" s="14">
        <v>0.11641086289062867</v>
      </c>
      <c r="AI36" s="14">
        <v>0.10337013021807642</v>
      </c>
      <c r="AJ36" s="14">
        <v>0.13291733809038092</v>
      </c>
      <c r="AK36" s="14">
        <v>0.34239009237834384</v>
      </c>
      <c r="AL36" s="14">
        <v>0.33036398164700825</v>
      </c>
      <c r="AM36" s="14">
        <v>4.6440148606478639E-2</v>
      </c>
      <c r="AN36" s="14">
        <v>0.16388477143617247</v>
      </c>
      <c r="AO36" s="14">
        <v>0.20160925063563925</v>
      </c>
      <c r="AP36" s="14">
        <v>0.10070207762337278</v>
      </c>
      <c r="AQ36" s="14">
        <v>0.37535373750454609</v>
      </c>
      <c r="AR36" s="14">
        <v>0.28412310818745312</v>
      </c>
      <c r="AS36" s="14">
        <v>0.34190874681620465</v>
      </c>
      <c r="AT36" s="14">
        <v>0.41698606744259897</v>
      </c>
      <c r="AU36" s="14">
        <v>0.10243986686338398</v>
      </c>
      <c r="AV36" s="14">
        <v>0.66761386155525937</v>
      </c>
      <c r="AW36" s="14">
        <v>0.69661736731545998</v>
      </c>
      <c r="AX36" s="14">
        <v>-0.26825984130488278</v>
      </c>
      <c r="AY36" s="14">
        <v>-0.27553271835030085</v>
      </c>
      <c r="AZ36" s="14">
        <v>6.7289088518943108E-2</v>
      </c>
      <c r="BA36" s="14">
        <v>0.35015308301618764</v>
      </c>
      <c r="BB36" s="14">
        <v>8.7945864285624883E-2</v>
      </c>
      <c r="BC36" s="14">
        <v>8.1212968705305769E-2</v>
      </c>
      <c r="BD36" s="14">
        <v>0.17094435018557766</v>
      </c>
      <c r="BE36" s="14">
        <v>0.6127530189427044</v>
      </c>
      <c r="BF36" s="14">
        <v>1</v>
      </c>
      <c r="BG36" s="14">
        <v>0.58381463142902712</v>
      </c>
      <c r="BH36" s="14">
        <v>0.48160335124879045</v>
      </c>
    </row>
    <row r="37" spans="1:60" ht="14.35" customHeight="1" x14ac:dyDescent="0.4">
      <c r="A37" s="12" t="s">
        <v>1099</v>
      </c>
      <c r="B37">
        <v>-0.63690000000000002</v>
      </c>
      <c r="C37">
        <v>0</v>
      </c>
      <c r="D37">
        <v>-4.7698</v>
      </c>
      <c r="E37">
        <v>3.7109000000000001</v>
      </c>
      <c r="F37">
        <v>9.5515000000000008</v>
      </c>
      <c r="G37">
        <v>-0.37690000000000001</v>
      </c>
      <c r="H37">
        <v>-2.9988000000000001</v>
      </c>
      <c r="I37">
        <v>10.462400000000001</v>
      </c>
      <c r="J37">
        <v>8.9084000000000003</v>
      </c>
      <c r="K37">
        <v>-0.83879999999999999</v>
      </c>
      <c r="L37">
        <v>-3.8424</v>
      </c>
      <c r="M37">
        <v>-0.63080000000000003</v>
      </c>
      <c r="N37">
        <v>-1.0794999999999999</v>
      </c>
      <c r="O37">
        <v>10.2423</v>
      </c>
      <c r="P37">
        <v>4.9195000000000002</v>
      </c>
      <c r="Q37">
        <v>4.2847999999999997</v>
      </c>
      <c r="R37">
        <v>6.0778999999999996</v>
      </c>
      <c r="S37">
        <v>0.185</v>
      </c>
      <c r="T37">
        <v>0.2324</v>
      </c>
      <c r="U37">
        <v>1.9899</v>
      </c>
      <c r="V37">
        <v>3.52</v>
      </c>
      <c r="W37">
        <v>0.42670000000000002</v>
      </c>
      <c r="X37">
        <v>2.4581</v>
      </c>
      <c r="Y37">
        <v>1.6474</v>
      </c>
      <c r="Z37">
        <v>4.2545999999999999</v>
      </c>
      <c r="AA37">
        <v>2.379</v>
      </c>
      <c r="AB37">
        <v>1.5396000000000001</v>
      </c>
      <c r="AC37">
        <v>-2.6499999999999999E-2</v>
      </c>
      <c r="AF37" s="1" t="s">
        <v>91</v>
      </c>
      <c r="AG37" s="14">
        <v>0.32898345112072241</v>
      </c>
      <c r="AH37" s="14">
        <v>0.17040735455473818</v>
      </c>
      <c r="AI37" s="14">
        <v>0.17364204786367493</v>
      </c>
      <c r="AJ37" s="14">
        <v>0.16281714438160449</v>
      </c>
      <c r="AK37" s="14">
        <v>0.39289802093897969</v>
      </c>
      <c r="AL37" s="14">
        <v>0.25584794278404982</v>
      </c>
      <c r="AM37" s="14">
        <v>-5.1852830839724272E-2</v>
      </c>
      <c r="AN37" s="14">
        <v>9.9720536650770464E-2</v>
      </c>
      <c r="AO37" s="14">
        <v>0.27380629280876739</v>
      </c>
      <c r="AP37" s="14">
        <v>0.16561104351830239</v>
      </c>
      <c r="AQ37" s="14">
        <v>0.21830538923012888</v>
      </c>
      <c r="AR37" s="14">
        <v>6.6443247377876422E-2</v>
      </c>
      <c r="AS37" s="14">
        <v>0.21347211953263368</v>
      </c>
      <c r="AT37" s="14">
        <v>0.32361951202018024</v>
      </c>
      <c r="AU37" s="14">
        <v>0.188808768391621</v>
      </c>
      <c r="AV37" s="14">
        <v>0.56981652529351701</v>
      </c>
      <c r="AW37" s="14">
        <v>0.56066948926878446</v>
      </c>
      <c r="AX37" s="14">
        <v>-0.16648779654777168</v>
      </c>
      <c r="AY37" s="14">
        <v>-0.23730913624824215</v>
      </c>
      <c r="AZ37" s="14">
        <v>5.6111615271772532E-2</v>
      </c>
      <c r="BA37" s="14">
        <v>0.3955514515305722</v>
      </c>
      <c r="BB37" s="14">
        <v>4.1353331162774898E-2</v>
      </c>
      <c r="BC37" s="14">
        <v>9.0040212490741414E-2</v>
      </c>
      <c r="BD37" s="14">
        <v>0.17330159249919005</v>
      </c>
      <c r="BE37" s="14">
        <v>0.52465133845230794</v>
      </c>
      <c r="BF37" s="14">
        <v>0.58381463142902712</v>
      </c>
      <c r="BG37" s="14">
        <v>1</v>
      </c>
      <c r="BH37" s="14">
        <v>0.48171844243795747</v>
      </c>
    </row>
    <row r="38" spans="1:60" ht="14.35" customHeight="1" thickBot="1" x14ac:dyDescent="0.45">
      <c r="A38" s="12" t="s">
        <v>1100</v>
      </c>
      <c r="B38">
        <v>2.0832999999999999</v>
      </c>
      <c r="C38">
        <v>8.6957000000000004</v>
      </c>
      <c r="D38">
        <v>4.8345000000000002</v>
      </c>
      <c r="E38">
        <v>-1.7577</v>
      </c>
      <c r="F38">
        <v>2.5777000000000001</v>
      </c>
      <c r="G38">
        <v>3.4047999999999998</v>
      </c>
      <c r="H38">
        <v>0.47560000000000002</v>
      </c>
      <c r="I38">
        <v>-2.1974</v>
      </c>
      <c r="J38">
        <v>-0.69120000000000004</v>
      </c>
      <c r="K38">
        <v>0.73560000000000003</v>
      </c>
      <c r="L38">
        <v>1.9795</v>
      </c>
      <c r="M38">
        <v>-1.4177</v>
      </c>
      <c r="N38">
        <v>3.2738</v>
      </c>
      <c r="O38">
        <v>0.1953</v>
      </c>
      <c r="P38">
        <v>0.51149999999999995</v>
      </c>
      <c r="Q38">
        <v>0.83189999999999997</v>
      </c>
      <c r="R38">
        <v>2.2685</v>
      </c>
      <c r="S38">
        <v>-0.32429999999999998</v>
      </c>
      <c r="T38">
        <v>-0.6956</v>
      </c>
      <c r="U38">
        <v>-4.5026000000000002</v>
      </c>
      <c r="V38">
        <v>-7.7299999999999994E-2</v>
      </c>
      <c r="W38">
        <v>-0.79659999999999997</v>
      </c>
      <c r="X38">
        <v>-0.85199999999999998</v>
      </c>
      <c r="Y38">
        <v>-0.54730000000000001</v>
      </c>
      <c r="Z38">
        <v>0.71940000000000004</v>
      </c>
      <c r="AA38">
        <v>-0.42620000000000002</v>
      </c>
      <c r="AB38">
        <v>1.6356999999999999</v>
      </c>
      <c r="AC38">
        <v>6.93E-2</v>
      </c>
      <c r="AF38" s="1" t="s">
        <v>81</v>
      </c>
      <c r="AG38" s="15">
        <v>0.28935358608714273</v>
      </c>
      <c r="AH38" s="15">
        <v>0.26563003504099064</v>
      </c>
      <c r="AI38" s="15">
        <v>0.17897382966388029</v>
      </c>
      <c r="AJ38" s="15">
        <v>3.4017064791623697E-2</v>
      </c>
      <c r="AK38" s="15">
        <v>0.2128738761214804</v>
      </c>
      <c r="AL38" s="15">
        <v>0.34007406830386483</v>
      </c>
      <c r="AM38" s="15">
        <v>7.1836055786668365E-2</v>
      </c>
      <c r="AN38" s="15">
        <v>6.6987480330442896E-3</v>
      </c>
      <c r="AO38" s="15">
        <v>0.15885165060509374</v>
      </c>
      <c r="AP38" s="15">
        <v>0.16799606716627399</v>
      </c>
      <c r="AQ38" s="15">
        <v>0.32204593251580493</v>
      </c>
      <c r="AR38" s="15">
        <v>0.16263437518977264</v>
      </c>
      <c r="AS38" s="15">
        <v>0.26191510462591117</v>
      </c>
      <c r="AT38" s="15">
        <v>0.33717671135628929</v>
      </c>
      <c r="AU38" s="15">
        <v>2.8637020363405454E-2</v>
      </c>
      <c r="AV38" s="15">
        <v>0.53740094575632535</v>
      </c>
      <c r="AW38" s="15">
        <v>0.60249869062082195</v>
      </c>
      <c r="AX38" s="15">
        <v>-0.17906986139253303</v>
      </c>
      <c r="AY38" s="15">
        <v>-0.14504704584016184</v>
      </c>
      <c r="AZ38" s="15">
        <v>0.1534114656840512</v>
      </c>
      <c r="BA38" s="15">
        <v>0.44433559434339526</v>
      </c>
      <c r="BB38" s="15">
        <v>-2.2558467553290072E-2</v>
      </c>
      <c r="BC38" s="15">
        <v>0.22466449124884302</v>
      </c>
      <c r="BD38" s="15">
        <v>0.28025909073899569</v>
      </c>
      <c r="BE38" s="15">
        <v>0.46591521395744723</v>
      </c>
      <c r="BF38" s="15">
        <v>0.48160335124879045</v>
      </c>
      <c r="BG38" s="15">
        <v>0.48171844243795747</v>
      </c>
      <c r="BH38" s="15">
        <v>1</v>
      </c>
    </row>
    <row r="39" spans="1:60" ht="14.35" customHeight="1" x14ac:dyDescent="0.4">
      <c r="A39" s="12" t="s">
        <v>1101</v>
      </c>
      <c r="B39">
        <v>-2.4333</v>
      </c>
      <c r="C39">
        <v>-2</v>
      </c>
      <c r="D39">
        <v>-6.5225999999999997</v>
      </c>
      <c r="E39">
        <v>2.2364000000000002</v>
      </c>
      <c r="F39">
        <v>0.96079999999999999</v>
      </c>
      <c r="G39">
        <v>-2.6829000000000001</v>
      </c>
      <c r="H39">
        <v>3.9289999999999998</v>
      </c>
      <c r="I39">
        <v>0.77470000000000006</v>
      </c>
      <c r="J39">
        <v>-4.8723999999999998</v>
      </c>
      <c r="K39">
        <v>-1.9715</v>
      </c>
      <c r="L39">
        <v>9.2551000000000005</v>
      </c>
      <c r="M39">
        <v>2.0605000000000002</v>
      </c>
      <c r="N39">
        <v>9.6100000000000005E-2</v>
      </c>
      <c r="O39">
        <v>-2.7658999999999998</v>
      </c>
      <c r="P39">
        <v>3.9016000000000002</v>
      </c>
      <c r="Q39">
        <v>-1.0853999999999999</v>
      </c>
      <c r="R39">
        <v>-1.8447</v>
      </c>
      <c r="S39">
        <v>1.4999999999999999E-2</v>
      </c>
      <c r="T39">
        <v>0</v>
      </c>
      <c r="U39">
        <v>-0.94299999999999995</v>
      </c>
      <c r="V39">
        <v>-0.1933</v>
      </c>
      <c r="W39">
        <v>-0.64239999999999997</v>
      </c>
      <c r="X39">
        <v>4.9524999999999997</v>
      </c>
      <c r="Y39">
        <v>-0.254</v>
      </c>
      <c r="Z39">
        <v>-1.0649999999999999</v>
      </c>
      <c r="AA39">
        <v>-2.1059999999999999</v>
      </c>
      <c r="AB39">
        <v>-0.9496</v>
      </c>
      <c r="AC39">
        <v>4.3299999999999998E-2</v>
      </c>
    </row>
    <row r="40" spans="1:60" ht="14.35" customHeight="1" x14ac:dyDescent="0.4">
      <c r="A40" s="12" t="s">
        <v>1102</v>
      </c>
      <c r="B40">
        <v>-9.6472999999999995</v>
      </c>
      <c r="C40">
        <v>13.605399999999999</v>
      </c>
      <c r="D40">
        <v>14.2667</v>
      </c>
      <c r="E40">
        <v>3.625</v>
      </c>
      <c r="F40">
        <v>-0.43919999999999998</v>
      </c>
      <c r="G40">
        <v>-4.6365999999999996</v>
      </c>
      <c r="H40">
        <v>-6.2172999999999998</v>
      </c>
      <c r="I40">
        <v>-7.8608000000000002</v>
      </c>
      <c r="J40">
        <v>-2.1951000000000001</v>
      </c>
      <c r="K40">
        <v>-7.4859999999999998</v>
      </c>
      <c r="L40">
        <v>6.4576000000000002</v>
      </c>
      <c r="M40">
        <v>-3.6383000000000001</v>
      </c>
      <c r="N40">
        <v>-5.1822999999999997</v>
      </c>
      <c r="O40">
        <v>-5.9649000000000001</v>
      </c>
      <c r="P40">
        <v>-1.7551000000000001</v>
      </c>
      <c r="Q40">
        <v>-1.9288000000000001</v>
      </c>
      <c r="R40">
        <v>-3.2576999999999998</v>
      </c>
      <c r="S40">
        <v>-0.22020000000000001</v>
      </c>
      <c r="T40">
        <v>-0.4365</v>
      </c>
      <c r="U40">
        <v>-0.36259999999999998</v>
      </c>
      <c r="V40">
        <v>-5.4242999999999997</v>
      </c>
      <c r="W40">
        <v>-1.2392000000000001</v>
      </c>
      <c r="X40">
        <v>-3.3828999999999998</v>
      </c>
      <c r="Y40">
        <v>-0.63649999999999995</v>
      </c>
      <c r="Z40">
        <v>-1.0690999999999999</v>
      </c>
      <c r="AA40">
        <v>-0.85670000000000002</v>
      </c>
      <c r="AB40">
        <v>1.3468</v>
      </c>
      <c r="AC40">
        <v>0.47</v>
      </c>
    </row>
    <row r="41" spans="1:60" ht="14.35" customHeight="1" x14ac:dyDescent="0.4">
      <c r="A41" s="12" t="s">
        <v>1103</v>
      </c>
      <c r="B41">
        <v>0.67720000000000002</v>
      </c>
      <c r="C41">
        <v>5.9880000000000004</v>
      </c>
      <c r="D41">
        <v>-1.5947</v>
      </c>
      <c r="E41">
        <v>-1.8696999999999999</v>
      </c>
      <c r="F41">
        <v>-1.25</v>
      </c>
      <c r="G41">
        <v>-1.8396999999999999</v>
      </c>
      <c r="H41">
        <v>-0.36430000000000001</v>
      </c>
      <c r="I41">
        <v>-1.0221</v>
      </c>
      <c r="J41">
        <v>-4.9874999999999998</v>
      </c>
      <c r="K41">
        <v>-0.72460000000000002</v>
      </c>
      <c r="L41">
        <v>-9.4793000000000003</v>
      </c>
      <c r="M41">
        <v>-1.0911999999999999</v>
      </c>
      <c r="N41">
        <v>3.0364</v>
      </c>
      <c r="O41">
        <v>-1.4792000000000001</v>
      </c>
      <c r="P41">
        <v>2.6173999999999999</v>
      </c>
      <c r="Q41">
        <v>-0.89200000000000002</v>
      </c>
      <c r="R41">
        <v>-0.93520000000000003</v>
      </c>
      <c r="S41">
        <v>8.5300000000000001E-2</v>
      </c>
      <c r="T41">
        <v>0.1275</v>
      </c>
      <c r="U41">
        <v>-2.4113000000000002</v>
      </c>
      <c r="V41">
        <v>-0.98319999999999996</v>
      </c>
      <c r="W41">
        <v>-0.76380000000000003</v>
      </c>
      <c r="X41">
        <v>-0.1115</v>
      </c>
      <c r="Y41">
        <v>0.59789999999999999</v>
      </c>
      <c r="Z41">
        <v>-0.92749999999999999</v>
      </c>
      <c r="AA41">
        <v>6.7900000000000002E-2</v>
      </c>
      <c r="AB41">
        <v>-0.5524</v>
      </c>
      <c r="AC41">
        <v>0.87639999999999996</v>
      </c>
    </row>
    <row r="42" spans="1:60" ht="14.35" customHeight="1" x14ac:dyDescent="0.4">
      <c r="A42" s="12" t="s">
        <v>1104</v>
      </c>
      <c r="B42">
        <v>16.726500000000001</v>
      </c>
      <c r="C42">
        <v>-5.0846999999999998</v>
      </c>
      <c r="D42">
        <v>-1.6996</v>
      </c>
      <c r="E42">
        <v>5.04</v>
      </c>
      <c r="F42">
        <v>19.508600000000001</v>
      </c>
      <c r="G42">
        <v>0</v>
      </c>
      <c r="H42">
        <v>1.4866999999999999</v>
      </c>
      <c r="I42">
        <v>5.3741000000000003</v>
      </c>
      <c r="J42">
        <v>-3.9369999999999998</v>
      </c>
      <c r="K42">
        <v>8.7186000000000003</v>
      </c>
      <c r="L42">
        <v>-1.4208000000000001</v>
      </c>
      <c r="M42">
        <v>0.57369999999999999</v>
      </c>
      <c r="N42">
        <v>11.100199999999999</v>
      </c>
      <c r="O42">
        <v>3.2328000000000001</v>
      </c>
      <c r="P42">
        <v>-1.498</v>
      </c>
      <c r="Q42">
        <v>2.3755999999999999</v>
      </c>
      <c r="R42">
        <v>2.2202000000000002</v>
      </c>
      <c r="S42">
        <v>-9.0200000000000002E-2</v>
      </c>
      <c r="T42">
        <v>-0.13750000000000001</v>
      </c>
      <c r="U42">
        <v>0.93240000000000001</v>
      </c>
      <c r="V42">
        <v>2.2342</v>
      </c>
      <c r="W42">
        <v>1.1545000000000001</v>
      </c>
      <c r="X42">
        <v>2.3666</v>
      </c>
      <c r="Y42">
        <v>-0.40329999999999999</v>
      </c>
      <c r="Z42">
        <v>2.5539000000000001</v>
      </c>
      <c r="AA42">
        <v>0.23130000000000001</v>
      </c>
      <c r="AB42">
        <v>6.5699999999999995E-2</v>
      </c>
      <c r="AC42">
        <v>1.3560000000000001</v>
      </c>
      <c r="AF42" t="s">
        <v>1194</v>
      </c>
      <c r="AG42" s="17">
        <v>0.03</v>
      </c>
    </row>
    <row r="43" spans="1:60" ht="14.35" customHeight="1" x14ac:dyDescent="0.4">
      <c r="A43" s="12" t="s">
        <v>1105</v>
      </c>
      <c r="B43">
        <v>-1.9977</v>
      </c>
      <c r="C43">
        <v>-4.7618999999999998</v>
      </c>
      <c r="D43">
        <v>-7.8810000000000002</v>
      </c>
      <c r="E43">
        <v>10.474</v>
      </c>
      <c r="F43">
        <v>-7.7259000000000002</v>
      </c>
      <c r="G43">
        <v>-2.6774</v>
      </c>
      <c r="H43">
        <v>-1.1287</v>
      </c>
      <c r="I43">
        <v>1.74</v>
      </c>
      <c r="J43">
        <v>-6.1475</v>
      </c>
      <c r="K43">
        <v>-1.2682</v>
      </c>
      <c r="L43">
        <v>-3.9948000000000001</v>
      </c>
      <c r="M43">
        <v>0.70209999999999995</v>
      </c>
      <c r="N43">
        <v>-2.3873000000000002</v>
      </c>
      <c r="O43">
        <v>-5.4638</v>
      </c>
      <c r="P43">
        <v>7.1928000000000001</v>
      </c>
      <c r="Q43">
        <v>-0.81799999999999995</v>
      </c>
      <c r="R43">
        <v>-1.4045000000000001</v>
      </c>
      <c r="S43">
        <v>5.0000000000000001E-3</v>
      </c>
      <c r="T43">
        <v>0</v>
      </c>
      <c r="U43">
        <v>-0.55430000000000001</v>
      </c>
      <c r="V43">
        <v>2.6305000000000001</v>
      </c>
      <c r="W43">
        <v>0.81520000000000004</v>
      </c>
      <c r="X43">
        <v>-2.988</v>
      </c>
      <c r="Y43">
        <v>-0.4476</v>
      </c>
      <c r="Z43">
        <v>-0.191</v>
      </c>
      <c r="AA43">
        <v>-1.1404000000000001</v>
      </c>
      <c r="AB43">
        <v>-0.49049999999999999</v>
      </c>
      <c r="AC43">
        <v>-0.2316</v>
      </c>
      <c r="AF43" t="s">
        <v>1195</v>
      </c>
      <c r="AG43" s="19">
        <f>AG42/42</f>
        <v>7.1428571428571429E-4</v>
      </c>
    </row>
    <row r="44" spans="1:60" ht="14.35" customHeight="1" x14ac:dyDescent="0.4">
      <c r="A44" s="12" t="s">
        <v>1106</v>
      </c>
      <c r="B44">
        <v>32.418700000000001</v>
      </c>
      <c r="C44">
        <v>-0.625</v>
      </c>
      <c r="D44">
        <v>1.2658</v>
      </c>
      <c r="E44">
        <v>-0.95340000000000003</v>
      </c>
      <c r="F44">
        <v>1.2828999999999999</v>
      </c>
      <c r="G44">
        <v>8.8033000000000001</v>
      </c>
      <c r="H44">
        <v>-1.6516999999999999</v>
      </c>
      <c r="I44">
        <v>-5.2487000000000004</v>
      </c>
      <c r="J44">
        <v>4.8034999999999997</v>
      </c>
      <c r="K44">
        <v>12.6181</v>
      </c>
      <c r="L44">
        <v>2.9870000000000001</v>
      </c>
      <c r="M44">
        <v>8.7099999999999997E-2</v>
      </c>
      <c r="N44">
        <v>-8.2428000000000008</v>
      </c>
      <c r="O44">
        <v>3.9361999999999999</v>
      </c>
      <c r="P44">
        <v>0.4985</v>
      </c>
      <c r="Q44">
        <v>0.26819999999999999</v>
      </c>
      <c r="R44">
        <v>-0.21970000000000001</v>
      </c>
      <c r="S44">
        <v>-0.12540000000000001</v>
      </c>
      <c r="T44">
        <v>-0.34160000000000001</v>
      </c>
      <c r="U44">
        <v>1.5327</v>
      </c>
      <c r="V44">
        <v>0.51259999999999994</v>
      </c>
      <c r="W44">
        <v>-1.4016</v>
      </c>
      <c r="X44">
        <v>1.7536</v>
      </c>
      <c r="Y44">
        <v>1.3915999999999999</v>
      </c>
      <c r="Z44">
        <v>-0.30630000000000002</v>
      </c>
      <c r="AA44">
        <v>-1.1447000000000001</v>
      </c>
      <c r="AB44">
        <v>-0.78400000000000003</v>
      </c>
      <c r="AC44">
        <v>-2.58E-2</v>
      </c>
    </row>
    <row r="45" spans="1:60" ht="14.35" customHeight="1" x14ac:dyDescent="0.4">
      <c r="A45" s="12" t="s">
        <v>1107</v>
      </c>
      <c r="B45">
        <v>0.65129999999999999</v>
      </c>
      <c r="C45">
        <v>-1.8868</v>
      </c>
      <c r="D45">
        <v>6.8966000000000003</v>
      </c>
      <c r="E45">
        <v>6.6844999999999999</v>
      </c>
      <c r="F45">
        <v>0.33329999999999999</v>
      </c>
      <c r="G45">
        <v>10.2402</v>
      </c>
      <c r="H45">
        <v>9.0886999999999993</v>
      </c>
      <c r="I45">
        <v>-0.1452</v>
      </c>
      <c r="J45">
        <v>1.1111</v>
      </c>
      <c r="K45">
        <v>-9.1244999999999994</v>
      </c>
      <c r="L45">
        <v>-7.6923000000000004</v>
      </c>
      <c r="M45">
        <v>17.718800000000002</v>
      </c>
      <c r="N45">
        <v>-0.98719999999999997</v>
      </c>
      <c r="O45">
        <v>2.7736999999999998</v>
      </c>
      <c r="P45">
        <v>15.8718</v>
      </c>
      <c r="Q45">
        <v>1.5676000000000001</v>
      </c>
      <c r="R45">
        <v>-0.41499999999999998</v>
      </c>
      <c r="S45">
        <v>-0.1055</v>
      </c>
      <c r="T45">
        <v>-0.19439999999999999</v>
      </c>
      <c r="U45">
        <v>0.50319999999999998</v>
      </c>
      <c r="V45">
        <v>2.3931</v>
      </c>
      <c r="W45">
        <v>2.6244000000000001</v>
      </c>
      <c r="X45">
        <v>-1.8118000000000001</v>
      </c>
      <c r="Y45">
        <v>-0.73899999999999999</v>
      </c>
      <c r="Z45">
        <v>1.2008000000000001</v>
      </c>
      <c r="AA45">
        <v>-0.41799999999999998</v>
      </c>
      <c r="AB45">
        <v>-0.66569999999999996</v>
      </c>
      <c r="AC45">
        <v>-0.67190000000000005</v>
      </c>
    </row>
    <row r="46" spans="1:60" ht="14.35" customHeight="1" x14ac:dyDescent="0.4">
      <c r="A46" s="12" t="s">
        <v>1108</v>
      </c>
      <c r="B46">
        <v>-3.5</v>
      </c>
      <c r="C46">
        <v>4.4871999999999996</v>
      </c>
      <c r="D46">
        <v>-2.0131999999999999</v>
      </c>
      <c r="E46">
        <v>-0.75190000000000001</v>
      </c>
      <c r="F46">
        <v>-0.3322</v>
      </c>
      <c r="G46">
        <v>15.9404</v>
      </c>
      <c r="H46">
        <v>3.6676000000000002</v>
      </c>
      <c r="I46">
        <v>1.0181</v>
      </c>
      <c r="J46">
        <v>0.2747</v>
      </c>
      <c r="K46">
        <v>-3.0268999999999999</v>
      </c>
      <c r="L46">
        <v>10.273199999999999</v>
      </c>
      <c r="M46">
        <v>4.9926000000000004</v>
      </c>
      <c r="N46">
        <v>1.5952</v>
      </c>
      <c r="O46">
        <v>0.46710000000000002</v>
      </c>
      <c r="P46">
        <v>10.2074</v>
      </c>
      <c r="Q46">
        <v>0.59199999999999997</v>
      </c>
      <c r="R46">
        <v>0.76459999999999995</v>
      </c>
      <c r="S46">
        <v>6.0299999999999999E-2</v>
      </c>
      <c r="T46">
        <v>0.123</v>
      </c>
      <c r="U46">
        <v>-5.4619999999999997</v>
      </c>
      <c r="V46">
        <v>-0.22989999999999999</v>
      </c>
      <c r="W46">
        <v>-1.1188</v>
      </c>
      <c r="X46">
        <v>2.6328</v>
      </c>
      <c r="Y46">
        <v>0.74450000000000005</v>
      </c>
      <c r="Z46">
        <v>0.5333</v>
      </c>
      <c r="AA46">
        <v>0.32340000000000002</v>
      </c>
      <c r="AB46">
        <v>0.78879999999999995</v>
      </c>
      <c r="AC46">
        <v>2.0699000000000001</v>
      </c>
      <c r="AF46" t="s">
        <v>1199</v>
      </c>
      <c r="AG46">
        <f>AG43*100</f>
        <v>7.1428571428571425E-2</v>
      </c>
      <c r="AH46" t="s">
        <v>1184</v>
      </c>
      <c r="AI46">
        <v>0</v>
      </c>
    </row>
    <row r="47" spans="1:60" ht="14.35" customHeight="1" x14ac:dyDescent="0.4">
      <c r="A47" s="12" t="s">
        <v>1109</v>
      </c>
      <c r="B47">
        <v>-10.0884</v>
      </c>
      <c r="C47">
        <v>-1.2270000000000001</v>
      </c>
      <c r="D47">
        <v>-3.6456</v>
      </c>
      <c r="E47">
        <v>3.3332999999999999</v>
      </c>
      <c r="F47">
        <v>-3.3332999999999999</v>
      </c>
      <c r="G47">
        <v>-3.1652</v>
      </c>
      <c r="H47">
        <v>11.4872</v>
      </c>
      <c r="I47">
        <v>-3.7433000000000001</v>
      </c>
      <c r="J47">
        <v>-10</v>
      </c>
      <c r="K47">
        <v>-5.3292999999999999</v>
      </c>
      <c r="L47">
        <v>7.1704999999999997</v>
      </c>
      <c r="M47">
        <v>2.6417999999999999</v>
      </c>
      <c r="N47">
        <v>-2.9441000000000002</v>
      </c>
      <c r="O47">
        <v>-3.3837000000000002</v>
      </c>
      <c r="P47">
        <v>-5.617</v>
      </c>
      <c r="Q47">
        <v>-2.3340999999999998</v>
      </c>
      <c r="R47">
        <v>-3.0794999999999999</v>
      </c>
      <c r="S47">
        <v>0.18090000000000001</v>
      </c>
      <c r="T47">
        <v>0.33789999999999998</v>
      </c>
      <c r="U47">
        <v>-0.36109999999999998</v>
      </c>
      <c r="V47">
        <v>3.8399999999999997E-2</v>
      </c>
      <c r="W47">
        <v>-0.80820000000000003</v>
      </c>
      <c r="X47">
        <v>-0.37269999999999998</v>
      </c>
      <c r="Y47">
        <v>-1.0346</v>
      </c>
      <c r="Z47">
        <v>-1.8101</v>
      </c>
      <c r="AA47">
        <v>-0.65039999999999998</v>
      </c>
      <c r="AB47">
        <v>-1.9615</v>
      </c>
      <c r="AC47">
        <v>-0.76890000000000003</v>
      </c>
      <c r="AF47" t="s">
        <v>1200</v>
      </c>
      <c r="AG47">
        <f>AG48/AG48*3</f>
        <v>3</v>
      </c>
      <c r="AI47">
        <f>AI48/AG48*3</f>
        <v>1.0724695838966127</v>
      </c>
    </row>
    <row r="48" spans="1:60" x14ac:dyDescent="0.4">
      <c r="A48" s="12" t="s">
        <v>1110</v>
      </c>
      <c r="B48">
        <v>-3.1524999999999999</v>
      </c>
      <c r="C48">
        <v>2.4845000000000002</v>
      </c>
      <c r="D48">
        <v>-2.0678000000000001</v>
      </c>
      <c r="E48">
        <v>-8.0645000000000007</v>
      </c>
      <c r="F48">
        <v>8</v>
      </c>
      <c r="G48">
        <v>-3.2686000000000002</v>
      </c>
      <c r="H48">
        <v>-0.29380000000000001</v>
      </c>
      <c r="I48">
        <v>-2.9914999999999998</v>
      </c>
      <c r="J48">
        <v>5.0228000000000002</v>
      </c>
      <c r="K48">
        <v>-1.7692000000000001</v>
      </c>
      <c r="L48">
        <v>-4.8920000000000003</v>
      </c>
      <c r="M48">
        <v>-1.9560999999999999</v>
      </c>
      <c r="N48">
        <v>3.2355999999999998</v>
      </c>
      <c r="O48">
        <v>2.6600999999999999</v>
      </c>
      <c r="P48">
        <v>-1.3612</v>
      </c>
      <c r="Q48">
        <v>-1.0507</v>
      </c>
      <c r="R48">
        <v>0.49709999999999999</v>
      </c>
      <c r="S48">
        <v>5.5199999999999999E-2</v>
      </c>
      <c r="T48">
        <v>0.1633</v>
      </c>
      <c r="U48">
        <v>0.50739999999999996</v>
      </c>
      <c r="V48">
        <v>-2.2648999999999999</v>
      </c>
      <c r="W48">
        <v>0.4345</v>
      </c>
      <c r="X48">
        <v>0.50619999999999998</v>
      </c>
      <c r="Y48">
        <v>6.4000000000000001E-2</v>
      </c>
      <c r="Z48">
        <v>-1.4653</v>
      </c>
      <c r="AA48">
        <v>0.33350000000000002</v>
      </c>
      <c r="AB48">
        <v>-0.18010000000000001</v>
      </c>
      <c r="AC48">
        <v>0.16159999999999999</v>
      </c>
      <c r="AF48" t="s">
        <v>1187</v>
      </c>
      <c r="AG48">
        <f>AG75</f>
        <v>36.657527450828667</v>
      </c>
      <c r="AH48" t="s">
        <v>1184</v>
      </c>
      <c r="AI48">
        <f>AI76</f>
        <v>13.104694403956293</v>
      </c>
    </row>
    <row r="49" spans="1:60" x14ac:dyDescent="0.4">
      <c r="A49" s="12" t="s">
        <v>1111</v>
      </c>
      <c r="B49">
        <v>0.66500000000000004</v>
      </c>
      <c r="C49">
        <v>-6.0606</v>
      </c>
      <c r="D49">
        <v>-3.4590999999999998</v>
      </c>
      <c r="E49">
        <v>-2.8176999999999999</v>
      </c>
      <c r="F49">
        <v>1.5326</v>
      </c>
      <c r="G49">
        <v>0</v>
      </c>
      <c r="H49">
        <v>-4.3615000000000004</v>
      </c>
      <c r="I49">
        <v>-2.4228999999999998</v>
      </c>
      <c r="J49">
        <v>5.0724999999999998</v>
      </c>
      <c r="K49">
        <v>-2.7425000000000002</v>
      </c>
      <c r="L49">
        <v>-5.6346999999999996</v>
      </c>
      <c r="M49">
        <v>-1.3475999999999999</v>
      </c>
      <c r="N49">
        <v>-2.2526999999999999</v>
      </c>
      <c r="O49">
        <v>-5.1952999999999996</v>
      </c>
      <c r="P49">
        <v>-0.54559999999999997</v>
      </c>
      <c r="Q49">
        <v>-0.40600000000000003</v>
      </c>
      <c r="R49">
        <v>0.3957</v>
      </c>
      <c r="S49">
        <v>-4.0099999999999997E-2</v>
      </c>
      <c r="T49">
        <v>-9.6799999999999997E-2</v>
      </c>
      <c r="U49">
        <v>-0.55289999999999995</v>
      </c>
      <c r="V49">
        <v>4.2027000000000001</v>
      </c>
      <c r="W49">
        <v>2.2715000000000001</v>
      </c>
      <c r="X49">
        <v>1.1823999999999999</v>
      </c>
      <c r="Y49">
        <v>0.81020000000000003</v>
      </c>
      <c r="Z49">
        <v>-0.89780000000000004</v>
      </c>
      <c r="AA49">
        <v>6.3799999999999996E-2</v>
      </c>
      <c r="AB49">
        <v>1.5801000000000001</v>
      </c>
      <c r="AC49">
        <v>0.25040000000000001</v>
      </c>
    </row>
    <row r="50" spans="1:60" x14ac:dyDescent="0.4">
      <c r="A50" s="12" t="s">
        <v>1112</v>
      </c>
      <c r="B50">
        <v>3.5466000000000002</v>
      </c>
      <c r="C50">
        <v>0</v>
      </c>
      <c r="D50">
        <v>-0.74450000000000005</v>
      </c>
      <c r="E50">
        <v>5.5251999999999999</v>
      </c>
      <c r="F50">
        <v>1.6352</v>
      </c>
      <c r="G50">
        <v>1.4783999999999999</v>
      </c>
      <c r="H50">
        <v>3.7387000000000001</v>
      </c>
      <c r="I50">
        <v>3.0247999999999999</v>
      </c>
      <c r="J50">
        <v>2.3448000000000002</v>
      </c>
      <c r="K50">
        <v>3.1145</v>
      </c>
      <c r="L50">
        <v>2.4781</v>
      </c>
      <c r="M50">
        <v>0.95799999999999996</v>
      </c>
      <c r="N50">
        <v>-1.9037999999999999</v>
      </c>
      <c r="O50">
        <v>1.3185</v>
      </c>
      <c r="P50">
        <v>-4.0658000000000003</v>
      </c>
      <c r="Q50">
        <v>1.9234</v>
      </c>
      <c r="R50">
        <v>2.5907</v>
      </c>
      <c r="S50">
        <v>-0.13039999999999999</v>
      </c>
      <c r="T50">
        <v>-0.3569</v>
      </c>
      <c r="U50">
        <v>0.67679999999999996</v>
      </c>
      <c r="V50">
        <v>-0.94230000000000003</v>
      </c>
      <c r="W50">
        <v>0.58169999999999999</v>
      </c>
      <c r="X50">
        <v>-0.84399999999999997</v>
      </c>
      <c r="Y50">
        <v>0</v>
      </c>
      <c r="Z50">
        <v>1.4107000000000001</v>
      </c>
      <c r="AA50">
        <v>-0.47310000000000002</v>
      </c>
      <c r="AB50">
        <v>1.5466</v>
      </c>
      <c r="AC50">
        <v>4.5499999999999999E-2</v>
      </c>
    </row>
    <row r="51" spans="1:60" x14ac:dyDescent="0.4">
      <c r="A51" s="12" t="s">
        <v>1113</v>
      </c>
      <c r="B51">
        <v>-5.5742000000000003</v>
      </c>
      <c r="C51">
        <v>10.3226</v>
      </c>
      <c r="D51">
        <v>3.7974999999999999</v>
      </c>
      <c r="E51">
        <v>-3.8361999999999998</v>
      </c>
      <c r="F51">
        <v>2.7847</v>
      </c>
      <c r="G51">
        <v>4.5785999999999998</v>
      </c>
      <c r="H51">
        <v>15.524800000000001</v>
      </c>
      <c r="I51">
        <v>8.7642000000000007</v>
      </c>
      <c r="J51">
        <v>-1.6173</v>
      </c>
      <c r="K51">
        <v>-3.3469000000000002</v>
      </c>
      <c r="L51">
        <v>9.5973000000000006</v>
      </c>
      <c r="M51">
        <v>-1.5639000000000001</v>
      </c>
      <c r="N51">
        <v>0.91930000000000001</v>
      </c>
      <c r="O51">
        <v>7.4691999999999998</v>
      </c>
      <c r="P51">
        <v>-2.1526999999999998</v>
      </c>
      <c r="Q51">
        <v>1.9076</v>
      </c>
      <c r="R51">
        <v>1.7688999999999999</v>
      </c>
      <c r="S51">
        <v>7.0300000000000001E-2</v>
      </c>
      <c r="T51">
        <v>9.2100000000000001E-2</v>
      </c>
      <c r="U51">
        <v>-0.96040000000000003</v>
      </c>
      <c r="V51">
        <v>1.6362000000000001</v>
      </c>
      <c r="W51">
        <v>-0.3155</v>
      </c>
      <c r="X51">
        <v>1.8551</v>
      </c>
      <c r="Y51">
        <v>3.7225000000000001</v>
      </c>
      <c r="Z51">
        <v>2.3321000000000001</v>
      </c>
      <c r="AA51">
        <v>-1.5451999999999999</v>
      </c>
      <c r="AB51">
        <v>-1.2394000000000001</v>
      </c>
      <c r="AC51">
        <v>0.65810000000000002</v>
      </c>
    </row>
    <row r="52" spans="1:60" x14ac:dyDescent="0.4">
      <c r="A52" s="12" t="s">
        <v>1114</v>
      </c>
      <c r="B52">
        <v>5.1565000000000003</v>
      </c>
      <c r="C52">
        <v>-5.2632000000000003</v>
      </c>
      <c r="D52">
        <v>1.1292</v>
      </c>
      <c r="E52">
        <v>-5.3369</v>
      </c>
      <c r="F52">
        <v>0.48159999999999997</v>
      </c>
      <c r="G52">
        <v>9.4527000000000001</v>
      </c>
      <c r="H52">
        <v>-8.7760999999999996</v>
      </c>
      <c r="I52">
        <v>-1.6316999999999999</v>
      </c>
      <c r="J52">
        <v>8.6301000000000005</v>
      </c>
      <c r="K52">
        <v>2.6604999999999999</v>
      </c>
      <c r="L52">
        <v>-6.0320999999999998</v>
      </c>
      <c r="M52">
        <v>-5.3909000000000002</v>
      </c>
      <c r="N52">
        <v>7.2873999999999999</v>
      </c>
      <c r="O52">
        <v>-1.1100000000000001</v>
      </c>
      <c r="P52">
        <v>2.8188</v>
      </c>
      <c r="Q52">
        <v>1.6857</v>
      </c>
      <c r="R52">
        <v>2.4420999999999999</v>
      </c>
      <c r="S52">
        <v>6.0199999999999997E-2</v>
      </c>
      <c r="T52">
        <v>4.5999999999999999E-2</v>
      </c>
      <c r="U52">
        <v>0.75149999999999995</v>
      </c>
      <c r="V52">
        <v>0.33700000000000002</v>
      </c>
      <c r="W52">
        <v>-0.89659999999999995</v>
      </c>
      <c r="X52">
        <v>2.7641</v>
      </c>
      <c r="Y52">
        <v>0.38740000000000002</v>
      </c>
      <c r="Z52">
        <v>0.56710000000000005</v>
      </c>
      <c r="AA52">
        <v>2.6126</v>
      </c>
      <c r="AB52">
        <v>0.68700000000000006</v>
      </c>
      <c r="AC52">
        <v>1.4477</v>
      </c>
      <c r="AG52" s="17">
        <f>SUM(AG53:BH53)</f>
        <v>0.99999999999999967</v>
      </c>
    </row>
    <row r="53" spans="1:60" x14ac:dyDescent="0.4">
      <c r="A53" s="12" t="s">
        <v>1115</v>
      </c>
      <c r="B53">
        <v>-6.1211000000000002</v>
      </c>
      <c r="C53">
        <v>0</v>
      </c>
      <c r="D53">
        <v>-2.9923999999999999</v>
      </c>
      <c r="E53">
        <v>-1.7083999999999999</v>
      </c>
      <c r="F53">
        <v>1.2582</v>
      </c>
      <c r="G53">
        <v>6.4545000000000003</v>
      </c>
      <c r="H53">
        <v>-2.0293000000000001</v>
      </c>
      <c r="I53">
        <v>-4.1000000000000002E-2</v>
      </c>
      <c r="J53">
        <v>-2.7743000000000002</v>
      </c>
      <c r="K53">
        <v>0.1234</v>
      </c>
      <c r="L53">
        <v>-3.3439000000000001</v>
      </c>
      <c r="M53">
        <v>-2.8491</v>
      </c>
      <c r="N53">
        <v>-2.7357999999999998</v>
      </c>
      <c r="O53">
        <v>-3.5842000000000001</v>
      </c>
      <c r="P53">
        <v>-4.0454999999999997</v>
      </c>
      <c r="Q53">
        <v>-5.9400000000000001E-2</v>
      </c>
      <c r="R53">
        <v>-0.5605</v>
      </c>
      <c r="S53">
        <v>0.2457</v>
      </c>
      <c r="T53">
        <v>0.3679</v>
      </c>
      <c r="U53">
        <v>6.1837999999999997</v>
      </c>
      <c r="V53">
        <v>1.306</v>
      </c>
      <c r="W53">
        <v>1.9691000000000001</v>
      </c>
      <c r="X53">
        <v>1.4387000000000001</v>
      </c>
      <c r="Y53">
        <v>0.93440000000000001</v>
      </c>
      <c r="Z53">
        <v>0.44330000000000003</v>
      </c>
      <c r="AA53">
        <v>0.58840000000000003</v>
      </c>
      <c r="AB53">
        <v>1.8767</v>
      </c>
      <c r="AC53">
        <v>4.0616000000000003</v>
      </c>
      <c r="AF53" s="18" t="s">
        <v>1188</v>
      </c>
      <c r="AG53" s="17">
        <f>1/28</f>
        <v>3.5714285714285712E-2</v>
      </c>
      <c r="AH53" s="17">
        <f t="shared" ref="AH53:BH53" si="3">1/28</f>
        <v>3.5714285714285712E-2</v>
      </c>
      <c r="AI53" s="17">
        <f t="shared" si="3"/>
        <v>3.5714285714285712E-2</v>
      </c>
      <c r="AJ53" s="17">
        <f t="shared" si="3"/>
        <v>3.5714285714285712E-2</v>
      </c>
      <c r="AK53" s="17">
        <f t="shared" si="3"/>
        <v>3.5714285714285712E-2</v>
      </c>
      <c r="AL53" s="17">
        <f t="shared" si="3"/>
        <v>3.5714285714285712E-2</v>
      </c>
      <c r="AM53" s="17">
        <f t="shared" si="3"/>
        <v>3.5714285714285712E-2</v>
      </c>
      <c r="AN53" s="17">
        <f t="shared" si="3"/>
        <v>3.5714285714285712E-2</v>
      </c>
      <c r="AO53" s="17">
        <f t="shared" si="3"/>
        <v>3.5714285714285712E-2</v>
      </c>
      <c r="AP53" s="17">
        <f t="shared" si="3"/>
        <v>3.5714285714285712E-2</v>
      </c>
      <c r="AQ53" s="17">
        <f t="shared" si="3"/>
        <v>3.5714285714285712E-2</v>
      </c>
      <c r="AR53" s="17">
        <f t="shared" si="3"/>
        <v>3.5714285714285712E-2</v>
      </c>
      <c r="AS53" s="17">
        <f t="shared" si="3"/>
        <v>3.5714285714285712E-2</v>
      </c>
      <c r="AT53" s="17">
        <f t="shared" si="3"/>
        <v>3.5714285714285712E-2</v>
      </c>
      <c r="AU53" s="17">
        <f t="shared" si="3"/>
        <v>3.5714285714285712E-2</v>
      </c>
      <c r="AV53" s="17">
        <f t="shared" si="3"/>
        <v>3.5714285714285712E-2</v>
      </c>
      <c r="AW53" s="17">
        <f t="shared" si="3"/>
        <v>3.5714285714285712E-2</v>
      </c>
      <c r="AX53" s="17">
        <f t="shared" si="3"/>
        <v>3.5714285714285712E-2</v>
      </c>
      <c r="AY53" s="17">
        <f t="shared" si="3"/>
        <v>3.5714285714285712E-2</v>
      </c>
      <c r="AZ53" s="17">
        <f t="shared" si="3"/>
        <v>3.5714285714285712E-2</v>
      </c>
      <c r="BA53" s="17">
        <f t="shared" si="3"/>
        <v>3.5714285714285712E-2</v>
      </c>
      <c r="BB53" s="17">
        <f t="shared" si="3"/>
        <v>3.5714285714285712E-2</v>
      </c>
      <c r="BC53" s="17">
        <f t="shared" si="3"/>
        <v>3.5714285714285712E-2</v>
      </c>
      <c r="BD53" s="17">
        <f t="shared" si="3"/>
        <v>3.5714285714285712E-2</v>
      </c>
      <c r="BE53" s="17">
        <f t="shared" si="3"/>
        <v>3.5714285714285712E-2</v>
      </c>
      <c r="BF53" s="17">
        <f t="shared" si="3"/>
        <v>3.5714285714285712E-2</v>
      </c>
      <c r="BG53" s="17">
        <f t="shared" si="3"/>
        <v>3.5714285714285712E-2</v>
      </c>
      <c r="BH53" s="17">
        <f t="shared" si="3"/>
        <v>3.5714285714285712E-2</v>
      </c>
    </row>
    <row r="54" spans="1:60" x14ac:dyDescent="0.4">
      <c r="A54" s="12" t="s">
        <v>1116</v>
      </c>
      <c r="B54">
        <v>4.1787000000000001</v>
      </c>
      <c r="C54">
        <v>12.962999999999999</v>
      </c>
      <c r="D54">
        <v>1.0589</v>
      </c>
      <c r="E54">
        <v>6.6048999999999998</v>
      </c>
      <c r="F54">
        <v>8.2840000000000007</v>
      </c>
      <c r="G54">
        <v>11.528600000000001</v>
      </c>
      <c r="H54">
        <v>-1.4193</v>
      </c>
      <c r="I54">
        <v>6.4946000000000002</v>
      </c>
      <c r="J54">
        <v>7.0038999999999998</v>
      </c>
      <c r="K54">
        <v>1.4790000000000001</v>
      </c>
      <c r="L54">
        <v>9</v>
      </c>
      <c r="M54">
        <v>-0.67969999999999997</v>
      </c>
      <c r="N54">
        <v>-4.0736999999999997</v>
      </c>
      <c r="O54">
        <v>4.5509000000000004</v>
      </c>
      <c r="P54">
        <v>4.1811999999999996</v>
      </c>
      <c r="Q54">
        <v>2.8818000000000001</v>
      </c>
      <c r="R54">
        <v>3.9415</v>
      </c>
      <c r="S54">
        <v>-0.15010000000000001</v>
      </c>
      <c r="T54">
        <v>-0.1986</v>
      </c>
      <c r="U54">
        <v>0.47589999999999999</v>
      </c>
      <c r="V54">
        <v>3.3885999999999998</v>
      </c>
      <c r="W54">
        <v>0.20880000000000001</v>
      </c>
      <c r="X54">
        <v>0.12330000000000001</v>
      </c>
      <c r="Y54">
        <v>-1.5094000000000001</v>
      </c>
      <c r="Z54">
        <v>1.7152000000000001</v>
      </c>
      <c r="AA54">
        <v>1.7526999999999999</v>
      </c>
      <c r="AB54">
        <v>0.36580000000000001</v>
      </c>
      <c r="AC54">
        <v>5.2398999999999996</v>
      </c>
      <c r="AF54" s="18" t="s">
        <v>1190</v>
      </c>
      <c r="AG54">
        <f>AG53:BH53*$AG$3:$BH$3</f>
        <v>6.3534011627907006E-2</v>
      </c>
    </row>
    <row r="55" spans="1:60" x14ac:dyDescent="0.4">
      <c r="A55" s="12" t="s">
        <v>1117</v>
      </c>
      <c r="B55">
        <v>3.8382000000000001</v>
      </c>
      <c r="C55">
        <v>-2.7322000000000002</v>
      </c>
      <c r="D55">
        <v>0.68340000000000001</v>
      </c>
      <c r="E55">
        <v>3.8043</v>
      </c>
      <c r="F55">
        <v>5.5190999999999999</v>
      </c>
      <c r="G55">
        <v>6.6616</v>
      </c>
      <c r="H55">
        <v>1.8482000000000001</v>
      </c>
      <c r="I55">
        <v>11.966100000000001</v>
      </c>
      <c r="J55">
        <v>-0.36359999999999998</v>
      </c>
      <c r="K55">
        <v>2.3481999999999998</v>
      </c>
      <c r="L55">
        <v>9.6329999999999991</v>
      </c>
      <c r="M55">
        <v>3.9889999999999999</v>
      </c>
      <c r="N55">
        <v>-0.30330000000000001</v>
      </c>
      <c r="O55">
        <v>2.9735999999999998</v>
      </c>
      <c r="P55">
        <v>5.1505000000000001</v>
      </c>
      <c r="Q55">
        <v>0.27910000000000001</v>
      </c>
      <c r="R55">
        <v>1.7159</v>
      </c>
      <c r="S55">
        <v>0.38579999999999998</v>
      </c>
      <c r="T55">
        <v>0.51529999999999998</v>
      </c>
      <c r="U55">
        <v>-1.8718999999999999</v>
      </c>
      <c r="V55">
        <v>1.8880999999999999</v>
      </c>
      <c r="W55">
        <v>-0.41670000000000001</v>
      </c>
      <c r="X55">
        <v>-1.6424000000000001</v>
      </c>
      <c r="Y55">
        <v>0</v>
      </c>
      <c r="Z55">
        <v>-0.41510000000000002</v>
      </c>
      <c r="AA55">
        <v>0.93140000000000001</v>
      </c>
      <c r="AB55">
        <v>-2.4899999999999999E-2</v>
      </c>
      <c r="AC55">
        <v>-1.2851999999999999</v>
      </c>
      <c r="AF55" s="18" t="s">
        <v>1189</v>
      </c>
      <c r="AG55">
        <f t="array" ref="AG55">MMULT(MMULT(AG53:BH53,$AG$11:$BH$38),TRANSPOSE(AG53:BH53))</f>
        <v>0.20090282383272845</v>
      </c>
      <c r="AH55" t="s">
        <v>1196</v>
      </c>
      <c r="AI55">
        <f>AG55^0.5</f>
        <v>0.44822184667051701</v>
      </c>
    </row>
    <row r="56" spans="1:60" x14ac:dyDescent="0.4">
      <c r="A56" s="12" t="s">
        <v>1118</v>
      </c>
      <c r="B56">
        <v>-1.9314</v>
      </c>
      <c r="C56">
        <v>-6.1798000000000002</v>
      </c>
      <c r="D56">
        <v>4.6605999999999996</v>
      </c>
      <c r="E56">
        <v>-3.7696000000000001</v>
      </c>
      <c r="F56">
        <v>-2.3304</v>
      </c>
      <c r="G56">
        <v>-1.2922</v>
      </c>
      <c r="H56">
        <v>-3.0945999999999998</v>
      </c>
      <c r="I56">
        <v>1.3746</v>
      </c>
      <c r="J56">
        <v>10.9489</v>
      </c>
      <c r="K56">
        <v>-0.15820000000000001</v>
      </c>
      <c r="L56">
        <v>16.985800000000001</v>
      </c>
      <c r="M56">
        <v>-1.8240000000000001</v>
      </c>
      <c r="N56">
        <v>-2.2311999999999999</v>
      </c>
      <c r="O56">
        <v>7.3974000000000002</v>
      </c>
      <c r="P56">
        <v>-2.8308</v>
      </c>
      <c r="Q56">
        <v>-0.3775</v>
      </c>
      <c r="R56">
        <v>0.70340000000000003</v>
      </c>
      <c r="S56">
        <v>6.9900000000000004E-2</v>
      </c>
      <c r="T56">
        <v>0.10150000000000001</v>
      </c>
      <c r="U56">
        <v>-0.62050000000000005</v>
      </c>
      <c r="V56">
        <v>-2.0629</v>
      </c>
      <c r="W56">
        <v>1.6213</v>
      </c>
      <c r="X56">
        <v>-2.8595000000000002</v>
      </c>
      <c r="Y56">
        <v>0.79690000000000005</v>
      </c>
      <c r="Z56">
        <v>-0.72350000000000003</v>
      </c>
      <c r="AA56">
        <v>-1.4460999999999999</v>
      </c>
      <c r="AB56">
        <v>-1.1499999999999999</v>
      </c>
      <c r="AC56">
        <v>-0.184</v>
      </c>
      <c r="AF56" s="18" t="s">
        <v>1191</v>
      </c>
      <c r="AG56">
        <f>(AG54-$AG$43*100)/AI55</f>
        <v>-1.7613063395519015E-2</v>
      </c>
    </row>
    <row r="57" spans="1:60" x14ac:dyDescent="0.4">
      <c r="A57" s="12" t="s">
        <v>1119</v>
      </c>
      <c r="B57">
        <v>-13.242800000000001</v>
      </c>
      <c r="C57">
        <v>6.5868000000000002</v>
      </c>
      <c r="D57">
        <v>-5.1448</v>
      </c>
      <c r="E57">
        <v>-8.8139000000000003</v>
      </c>
      <c r="F57">
        <v>-8.4835999999999991</v>
      </c>
      <c r="G57">
        <v>-4.2908999999999997</v>
      </c>
      <c r="H57">
        <v>-5.5587999999999997</v>
      </c>
      <c r="I57">
        <v>1</v>
      </c>
      <c r="J57">
        <v>-4.4955999999999996</v>
      </c>
      <c r="K57">
        <v>-11.7523</v>
      </c>
      <c r="L57">
        <v>22.131499999999999</v>
      </c>
      <c r="M57">
        <v>-1.5706</v>
      </c>
      <c r="N57">
        <v>0</v>
      </c>
      <c r="O57">
        <v>1.476</v>
      </c>
      <c r="P57">
        <v>-4.2225999999999999</v>
      </c>
      <c r="Q57">
        <v>-3.8845999999999998</v>
      </c>
      <c r="R57">
        <v>-3.2040000000000002</v>
      </c>
      <c r="S57">
        <v>0.43890000000000001</v>
      </c>
      <c r="T57">
        <v>1.0141</v>
      </c>
      <c r="U57">
        <v>-0.60129999999999995</v>
      </c>
      <c r="V57">
        <v>-3.4988000000000001</v>
      </c>
      <c r="W57">
        <v>-1.3895999999999999</v>
      </c>
      <c r="X57">
        <v>-2.9437000000000002</v>
      </c>
      <c r="Y57">
        <v>-2.3717999999999999</v>
      </c>
      <c r="Z57">
        <v>-4.0075000000000003</v>
      </c>
      <c r="AA57">
        <v>-1.6473</v>
      </c>
      <c r="AB57">
        <v>-0.49440000000000001</v>
      </c>
      <c r="AC57">
        <v>0.68920000000000003</v>
      </c>
      <c r="AF57" s="18"/>
    </row>
    <row r="58" spans="1:60" x14ac:dyDescent="0.4">
      <c r="A58" s="12" t="s">
        <v>1120</v>
      </c>
      <c r="B58">
        <v>-5.9882999999999997</v>
      </c>
      <c r="C58">
        <v>-5.6180000000000003</v>
      </c>
      <c r="D58">
        <v>-9.1613000000000007</v>
      </c>
      <c r="E58">
        <v>3.4009999999999998</v>
      </c>
      <c r="F58">
        <v>-5.5620000000000003</v>
      </c>
      <c r="G58">
        <v>-4.7872000000000003</v>
      </c>
      <c r="H58">
        <v>4.1745000000000001</v>
      </c>
      <c r="I58">
        <v>5.6889000000000003</v>
      </c>
      <c r="J58">
        <v>-3.2147000000000001</v>
      </c>
      <c r="K58">
        <v>3.9618000000000002</v>
      </c>
      <c r="L58">
        <v>-2.8871000000000002</v>
      </c>
      <c r="M58">
        <v>-10.332700000000001</v>
      </c>
      <c r="N58">
        <v>-14.7303</v>
      </c>
      <c r="O58">
        <v>2.8976999999999999</v>
      </c>
      <c r="P58">
        <v>12.030099999999999</v>
      </c>
      <c r="Q58">
        <v>-2.7467000000000001</v>
      </c>
      <c r="R58">
        <v>-1.1725000000000001</v>
      </c>
      <c r="S58">
        <v>0.84419999999999995</v>
      </c>
      <c r="T58">
        <v>1.536</v>
      </c>
      <c r="U58">
        <v>0.69799999999999995</v>
      </c>
      <c r="V58">
        <v>-3.0337000000000001</v>
      </c>
      <c r="W58">
        <v>1.1482000000000001</v>
      </c>
      <c r="X58">
        <v>-10.405099999999999</v>
      </c>
      <c r="Y58">
        <v>-5.0663999999999998</v>
      </c>
      <c r="Z58">
        <v>-3.1846000000000001</v>
      </c>
      <c r="AA58">
        <v>-0.25180000000000002</v>
      </c>
      <c r="AB58">
        <v>-0.1686</v>
      </c>
      <c r="AC58">
        <v>-1.8019000000000001</v>
      </c>
    </row>
    <row r="59" spans="1:60" x14ac:dyDescent="0.4">
      <c r="A59" s="12" t="s">
        <v>1121</v>
      </c>
      <c r="B59">
        <v>10.8659</v>
      </c>
      <c r="C59">
        <v>2.3809999999999998</v>
      </c>
      <c r="D59">
        <v>7.0747999999999998</v>
      </c>
      <c r="E59">
        <v>0.23080000000000001</v>
      </c>
      <c r="F59">
        <v>11.8405</v>
      </c>
      <c r="G59">
        <v>7.7413999999999996</v>
      </c>
      <c r="H59">
        <v>-1.5226999999999999</v>
      </c>
      <c r="I59">
        <v>-1.7465999999999999</v>
      </c>
      <c r="J59">
        <v>8.8968000000000007</v>
      </c>
      <c r="K59">
        <v>0.36730000000000002</v>
      </c>
      <c r="L59">
        <v>-4.3558000000000003</v>
      </c>
      <c r="M59">
        <v>-0.30380000000000001</v>
      </c>
      <c r="N59">
        <v>-1.5814999999999999</v>
      </c>
      <c r="O59">
        <v>4.9528999999999996</v>
      </c>
      <c r="P59">
        <v>1.5558000000000001</v>
      </c>
      <c r="Q59">
        <v>2.3656000000000001</v>
      </c>
      <c r="R59">
        <v>2.1642999999999999</v>
      </c>
      <c r="S59">
        <v>-0.15759999999999999</v>
      </c>
      <c r="T59">
        <v>-0.60809999999999997</v>
      </c>
      <c r="U59">
        <v>-0.878</v>
      </c>
      <c r="V59">
        <v>-0.87749999999999995</v>
      </c>
      <c r="W59">
        <v>-0.98040000000000005</v>
      </c>
      <c r="X59">
        <v>0.76600000000000001</v>
      </c>
      <c r="Y59">
        <v>0.3281</v>
      </c>
      <c r="Z59">
        <v>1.8</v>
      </c>
      <c r="AA59">
        <v>0.56069999999999998</v>
      </c>
      <c r="AB59">
        <v>0.37130000000000002</v>
      </c>
      <c r="AC59">
        <v>2.3399000000000001</v>
      </c>
      <c r="AG59" s="17">
        <f>SUM(AG60:BH60)</f>
        <v>0.99999999707796527</v>
      </c>
    </row>
    <row r="60" spans="1:60" x14ac:dyDescent="0.4">
      <c r="A60" s="12" t="s">
        <v>1122</v>
      </c>
      <c r="B60">
        <v>21.254200000000001</v>
      </c>
      <c r="C60">
        <v>6.3952999999999998</v>
      </c>
      <c r="D60">
        <v>12.136799999999999</v>
      </c>
      <c r="E60">
        <v>13.759399999999999</v>
      </c>
      <c r="F60">
        <v>1.8102</v>
      </c>
      <c r="G60">
        <v>11.1852</v>
      </c>
      <c r="H60">
        <v>-1.5463</v>
      </c>
      <c r="I60">
        <v>-2.3109000000000002</v>
      </c>
      <c r="J60">
        <v>16.3399</v>
      </c>
      <c r="K60">
        <v>8.0511999999999997</v>
      </c>
      <c r="L60">
        <v>15.888500000000001</v>
      </c>
      <c r="M60">
        <v>3.2216</v>
      </c>
      <c r="N60">
        <v>11.8665</v>
      </c>
      <c r="O60">
        <v>7.6843000000000004</v>
      </c>
      <c r="P60">
        <v>5.407</v>
      </c>
      <c r="Q60">
        <v>4.5715000000000003</v>
      </c>
      <c r="R60">
        <v>6.7039999999999997</v>
      </c>
      <c r="S60">
        <v>-0.37480000000000002</v>
      </c>
      <c r="T60">
        <v>-0.31830000000000003</v>
      </c>
      <c r="U60">
        <v>4.8951000000000002</v>
      </c>
      <c r="V60">
        <v>2.3864999999999998</v>
      </c>
      <c r="W60">
        <v>-0.57320000000000004</v>
      </c>
      <c r="X60">
        <v>2.1579000000000002</v>
      </c>
      <c r="Y60">
        <v>0.71940000000000004</v>
      </c>
      <c r="Z60">
        <v>2.9121999999999999</v>
      </c>
      <c r="AA60">
        <v>2.5331999999999999</v>
      </c>
      <c r="AB60">
        <v>3.0657000000000001</v>
      </c>
      <c r="AC60">
        <v>3.1623000000000001</v>
      </c>
      <c r="AF60" s="18" t="s">
        <v>1193</v>
      </c>
      <c r="AG60" s="17">
        <v>5.6594125552893629E-2</v>
      </c>
      <c r="AH60" s="17">
        <v>8.9716284560551585E-2</v>
      </c>
      <c r="AI60" s="17">
        <v>7.2403595917035759E-3</v>
      </c>
      <c r="AJ60" s="17">
        <v>5.994352367065213E-2</v>
      </c>
      <c r="AK60" s="17">
        <v>6.2393394450120383E-2</v>
      </c>
      <c r="AL60" s="17">
        <v>-1.3021412713393927E-2</v>
      </c>
      <c r="AM60" s="17">
        <v>2.4770212819250723E-2</v>
      </c>
      <c r="AN60" s="17">
        <v>-5.5475093888111948E-2</v>
      </c>
      <c r="AO60" s="17">
        <v>8.5281855931505585E-2</v>
      </c>
      <c r="AP60" s="17">
        <v>7.7343811061473065E-3</v>
      </c>
      <c r="AQ60" s="17">
        <v>9.8618019093121706E-2</v>
      </c>
      <c r="AR60" s="17">
        <v>7.9539081198495787E-2</v>
      </c>
      <c r="AS60" s="17">
        <v>0.10502314846498133</v>
      </c>
      <c r="AT60" s="17">
        <v>5.077196744587098E-2</v>
      </c>
      <c r="AU60" s="17">
        <v>9.2331814794793535E-2</v>
      </c>
      <c r="AV60" s="17">
        <v>-0.93996673825925325</v>
      </c>
      <c r="AW60" s="17">
        <v>0.18844633327115459</v>
      </c>
      <c r="AX60" s="17">
        <v>6.577269424423933E-2</v>
      </c>
      <c r="AY60" s="17">
        <v>7.7143435095810273E-2</v>
      </c>
      <c r="AZ60" s="17">
        <v>5.1559663215181038E-2</v>
      </c>
      <c r="BA60" s="17">
        <v>-2.0845417074593801E-2</v>
      </c>
      <c r="BB60" s="17">
        <v>0.10510397287101933</v>
      </c>
      <c r="BC60" s="17">
        <v>6.523850754470456E-2</v>
      </c>
      <c r="BD60" s="17">
        <v>4.762611663386386E-2</v>
      </c>
      <c r="BE60" s="17">
        <v>0.48879986778324447</v>
      </c>
      <c r="BF60" s="17">
        <v>6.1344949990847462E-2</v>
      </c>
      <c r="BG60" s="17">
        <v>4.3067008918884445E-2</v>
      </c>
      <c r="BH60" s="17">
        <v>1.5247940764280434E-2</v>
      </c>
    </row>
    <row r="61" spans="1:60" x14ac:dyDescent="0.4">
      <c r="A61" s="12" t="s">
        <v>1123</v>
      </c>
      <c r="B61">
        <v>-2.7563</v>
      </c>
      <c r="C61">
        <v>-3.2787000000000002</v>
      </c>
      <c r="D61">
        <v>-8.9845000000000006</v>
      </c>
      <c r="E61">
        <v>6.2752999999999997</v>
      </c>
      <c r="F61">
        <v>3.7715999999999998</v>
      </c>
      <c r="G61">
        <v>-13.2578</v>
      </c>
      <c r="H61">
        <v>-5.8483000000000001</v>
      </c>
      <c r="I61">
        <v>-0.77749999999999997</v>
      </c>
      <c r="J61">
        <v>6.8352000000000004</v>
      </c>
      <c r="K61">
        <v>-8.1709999999999994</v>
      </c>
      <c r="L61">
        <v>-14.847899999999999</v>
      </c>
      <c r="M61">
        <v>-5.1455000000000002</v>
      </c>
      <c r="N61">
        <v>-7.8452999999999999</v>
      </c>
      <c r="O61">
        <v>-6.7384000000000004</v>
      </c>
      <c r="P61">
        <v>-3.1063000000000001</v>
      </c>
      <c r="Q61">
        <v>-5.1901999999999999</v>
      </c>
      <c r="R61">
        <v>-5.7995000000000001</v>
      </c>
      <c r="S61">
        <v>0.48020000000000002</v>
      </c>
      <c r="T61">
        <v>0.8034</v>
      </c>
      <c r="U61">
        <v>-5.9111000000000002</v>
      </c>
      <c r="V61">
        <v>-7.8194999999999997</v>
      </c>
      <c r="W61">
        <v>0.89100000000000001</v>
      </c>
      <c r="X61">
        <v>-14.2583</v>
      </c>
      <c r="Y61">
        <v>-3.0087000000000002</v>
      </c>
      <c r="Z61">
        <v>-4.8308999999999997</v>
      </c>
      <c r="AA61">
        <v>-2.4285999999999999</v>
      </c>
      <c r="AB61">
        <v>-1.2173</v>
      </c>
      <c r="AC61">
        <v>-2.7778999999999998</v>
      </c>
      <c r="AF61" s="18" t="s">
        <v>1190</v>
      </c>
      <c r="AG61">
        <f>AG60:BH60*$AG$3:$BH$3</f>
        <v>0.10067825126656564</v>
      </c>
    </row>
    <row r="62" spans="1:60" x14ac:dyDescent="0.4">
      <c r="A62" s="12" t="s">
        <v>1124</v>
      </c>
      <c r="B62">
        <v>9.2356999999999996</v>
      </c>
      <c r="C62">
        <v>1.6949000000000001</v>
      </c>
      <c r="D62">
        <v>7.5297999999999998</v>
      </c>
      <c r="E62">
        <v>7.5237999999999996</v>
      </c>
      <c r="F62">
        <v>14.382099999999999</v>
      </c>
      <c r="G62">
        <v>3.6097999999999999</v>
      </c>
      <c r="H62">
        <v>7.7260999999999997</v>
      </c>
      <c r="I62">
        <v>10.0367</v>
      </c>
      <c r="J62">
        <v>-9.3777000000000008</v>
      </c>
      <c r="K62">
        <v>9.8201999999999998</v>
      </c>
      <c r="L62">
        <v>1.6265000000000001</v>
      </c>
      <c r="M62">
        <v>4.6909999999999998</v>
      </c>
      <c r="N62">
        <v>6.7145999999999999</v>
      </c>
      <c r="O62">
        <v>2.3494999999999999</v>
      </c>
      <c r="P62">
        <v>9.0587999999999997</v>
      </c>
      <c r="Q62">
        <v>4.9410999999999996</v>
      </c>
      <c r="R62">
        <v>5.2005999999999997</v>
      </c>
      <c r="S62">
        <v>0.41880000000000001</v>
      </c>
      <c r="T62">
        <v>0.43559999999999999</v>
      </c>
      <c r="U62">
        <v>-1.1573</v>
      </c>
      <c r="V62">
        <v>3.3033999999999999</v>
      </c>
      <c r="W62">
        <v>0.62339999999999995</v>
      </c>
      <c r="X62">
        <v>0.69989999999999997</v>
      </c>
      <c r="Y62">
        <v>0.3347</v>
      </c>
      <c r="Z62">
        <v>5.0407000000000002</v>
      </c>
      <c r="AA62">
        <v>2.8193999999999999</v>
      </c>
      <c r="AB62">
        <v>2.0487000000000002</v>
      </c>
      <c r="AC62">
        <v>3.2911999999999999</v>
      </c>
      <c r="AF62" s="18" t="s">
        <v>1189</v>
      </c>
      <c r="AG62">
        <f t="array" ref="AG62">MMULT(MMULT(AG60:BH60,$AG$11:$BH$38),TRANSPOSE(AG60:BH60))</f>
        <v>6.360676499354552E-2</v>
      </c>
      <c r="AH62" t="s">
        <v>1196</v>
      </c>
      <c r="AI62">
        <f>AG62^0.5</f>
        <v>0.25220381637387157</v>
      </c>
    </row>
    <row r="63" spans="1:60" x14ac:dyDescent="0.4">
      <c r="A63" s="12" t="s">
        <v>1125</v>
      </c>
      <c r="B63">
        <v>-3.9942000000000002</v>
      </c>
      <c r="C63">
        <v>-4.4443999999999999</v>
      </c>
      <c r="D63">
        <v>-6.9172000000000002</v>
      </c>
      <c r="E63">
        <v>-0.17710000000000001</v>
      </c>
      <c r="F63">
        <v>-9.3508999999999993</v>
      </c>
      <c r="G63">
        <v>-9.1920000000000002</v>
      </c>
      <c r="H63">
        <v>2.4449999999999998</v>
      </c>
      <c r="I63">
        <v>-7.7727000000000004</v>
      </c>
      <c r="J63">
        <v>-19.825900000000001</v>
      </c>
      <c r="K63">
        <v>-7.9344999999999999</v>
      </c>
      <c r="L63">
        <v>-11.3973</v>
      </c>
      <c r="M63">
        <v>-5.3939000000000004</v>
      </c>
      <c r="N63">
        <v>0.22470000000000001</v>
      </c>
      <c r="O63">
        <v>-6.7750000000000004</v>
      </c>
      <c r="P63">
        <v>-5.5824999999999996</v>
      </c>
      <c r="Q63">
        <v>-6.3634000000000004</v>
      </c>
      <c r="R63">
        <v>-4.9260000000000002</v>
      </c>
      <c r="S63">
        <v>-0.24529999999999999</v>
      </c>
      <c r="T63">
        <v>-0.39429999999999998</v>
      </c>
      <c r="U63">
        <v>-9.4624000000000006</v>
      </c>
      <c r="V63">
        <v>-7.1456999999999997</v>
      </c>
      <c r="W63">
        <v>3.6137999999999999</v>
      </c>
      <c r="X63">
        <v>-27.578499999999998</v>
      </c>
      <c r="Y63">
        <v>-4.0258000000000003</v>
      </c>
      <c r="Z63">
        <v>-6.3018000000000001</v>
      </c>
      <c r="AA63">
        <v>0.90380000000000005</v>
      </c>
      <c r="AB63">
        <v>-2.0781000000000001</v>
      </c>
      <c r="AC63">
        <v>-2.8738000000000001</v>
      </c>
      <c r="AF63" s="18" t="s">
        <v>1191</v>
      </c>
      <c r="AG63">
        <f>(AG61-$AG$43*100)/AI62</f>
        <v>0.11597635697405131</v>
      </c>
    </row>
    <row r="64" spans="1:60" x14ac:dyDescent="0.4">
      <c r="A64" s="12" t="s">
        <v>1126</v>
      </c>
      <c r="B64">
        <v>-11.420999999999999</v>
      </c>
      <c r="C64">
        <v>-3.4883999999999999</v>
      </c>
      <c r="D64">
        <v>-1.7431000000000001</v>
      </c>
      <c r="E64">
        <v>6.5660999999999996</v>
      </c>
      <c r="F64">
        <v>2.5537999999999998</v>
      </c>
      <c r="G64">
        <v>-11.102</v>
      </c>
      <c r="H64">
        <v>-14.339700000000001</v>
      </c>
      <c r="I64">
        <v>-1.9386000000000001</v>
      </c>
      <c r="J64">
        <v>-2.7744</v>
      </c>
      <c r="K64">
        <v>-5.7911999999999999</v>
      </c>
      <c r="L64">
        <v>-4.3045</v>
      </c>
      <c r="M64">
        <v>-8.6644000000000005</v>
      </c>
      <c r="N64">
        <v>-7.2869999999999999</v>
      </c>
      <c r="O64">
        <v>-3.1597</v>
      </c>
      <c r="P64">
        <v>-0.5998</v>
      </c>
      <c r="Q64">
        <v>-6.5632999999999999</v>
      </c>
      <c r="R64">
        <v>-5.0594000000000001</v>
      </c>
      <c r="S64">
        <v>4.8999999999999998E-3</v>
      </c>
      <c r="T64">
        <v>-0.23749999999999999</v>
      </c>
      <c r="U64">
        <v>-19.0288</v>
      </c>
      <c r="V64">
        <v>-6.335</v>
      </c>
      <c r="W64">
        <v>-0.54810000000000003</v>
      </c>
      <c r="X64">
        <v>-7.524</v>
      </c>
      <c r="Y64">
        <v>-11.054500000000001</v>
      </c>
      <c r="Z64">
        <v>-6.2325999999999997</v>
      </c>
      <c r="AA64">
        <v>-2.8088000000000002</v>
      </c>
      <c r="AB64">
        <v>-0.68940000000000001</v>
      </c>
      <c r="AC64">
        <v>-4.1379999999999999</v>
      </c>
      <c r="AF64" s="18"/>
    </row>
    <row r="65" spans="1:60" x14ac:dyDescent="0.4">
      <c r="A65" s="12" t="s">
        <v>1127</v>
      </c>
      <c r="B65">
        <v>-1.5042</v>
      </c>
      <c r="C65">
        <v>9.6386000000000003</v>
      </c>
      <c r="D65">
        <v>0.88700000000000001</v>
      </c>
      <c r="E65">
        <v>-3.9134000000000002</v>
      </c>
      <c r="F65">
        <v>-0.68359999999999999</v>
      </c>
      <c r="G65">
        <v>14.875999999999999</v>
      </c>
      <c r="H65">
        <v>5.4097999999999997</v>
      </c>
      <c r="I65">
        <v>12.6487</v>
      </c>
      <c r="J65">
        <v>-4.0942999999999996</v>
      </c>
      <c r="K65">
        <v>5.2275</v>
      </c>
      <c r="L65">
        <v>-0.80520000000000003</v>
      </c>
      <c r="M65">
        <v>5.9474</v>
      </c>
      <c r="N65">
        <v>4.7157999999999998</v>
      </c>
      <c r="O65">
        <v>0.1913</v>
      </c>
      <c r="P65">
        <v>7.7586000000000004</v>
      </c>
      <c r="Q65">
        <v>2.2345000000000002</v>
      </c>
      <c r="R65">
        <v>-1.1194</v>
      </c>
      <c r="S65">
        <v>0.51639999999999997</v>
      </c>
      <c r="T65">
        <v>0.75390000000000001</v>
      </c>
      <c r="U65">
        <v>16.069099999999999</v>
      </c>
      <c r="V65">
        <v>-2.5419999999999998</v>
      </c>
      <c r="W65">
        <v>1.6533</v>
      </c>
      <c r="X65">
        <v>4.2755999999999998</v>
      </c>
      <c r="Y65">
        <v>1.7196</v>
      </c>
      <c r="Z65">
        <v>3.4095</v>
      </c>
      <c r="AA65">
        <v>-1.0105999999999999</v>
      </c>
      <c r="AB65">
        <v>0.40949999999999998</v>
      </c>
      <c r="AC65">
        <v>-2.3931</v>
      </c>
    </row>
    <row r="66" spans="1:60" x14ac:dyDescent="0.4">
      <c r="A66" s="12" t="s">
        <v>1128</v>
      </c>
      <c r="B66">
        <v>15.577299999999999</v>
      </c>
      <c r="C66">
        <v>-9.3407</v>
      </c>
      <c r="D66">
        <v>6.0620000000000003</v>
      </c>
      <c r="E66">
        <v>-5.1559999999999997</v>
      </c>
      <c r="F66">
        <v>-4.2281000000000004</v>
      </c>
      <c r="G66">
        <v>5.7553999999999998</v>
      </c>
      <c r="H66">
        <v>3.7885</v>
      </c>
      <c r="I66">
        <v>-0.72870000000000001</v>
      </c>
      <c r="J66">
        <v>-5.4333999999999998</v>
      </c>
      <c r="K66">
        <v>8.1876999999999995</v>
      </c>
      <c r="L66">
        <v>4.6630000000000003</v>
      </c>
      <c r="M66">
        <v>1.1133999999999999</v>
      </c>
      <c r="N66">
        <v>-5.4272999999999998</v>
      </c>
      <c r="O66">
        <v>-0.95450000000000002</v>
      </c>
      <c r="P66">
        <v>6.32</v>
      </c>
      <c r="Q66">
        <v>-0.1731</v>
      </c>
      <c r="R66">
        <v>-0.67220000000000002</v>
      </c>
      <c r="S66">
        <v>0.1908</v>
      </c>
      <c r="T66">
        <v>4.8999999999999998E-3</v>
      </c>
      <c r="U66">
        <v>-0.53359999999999996</v>
      </c>
      <c r="V66">
        <v>1.6302000000000001</v>
      </c>
      <c r="W66">
        <v>0.1971</v>
      </c>
      <c r="X66">
        <v>13.455399999999999</v>
      </c>
      <c r="Y66">
        <v>1.7674000000000001</v>
      </c>
      <c r="Z66">
        <v>-0.1484</v>
      </c>
      <c r="AA66">
        <v>-0.83460000000000001</v>
      </c>
      <c r="AB66">
        <v>-2.1021999999999998</v>
      </c>
      <c r="AC66">
        <v>-1.4368000000000001</v>
      </c>
      <c r="AG66" s="17">
        <f>SUM(AG67:BH67)</f>
        <v>0.99999999999999967</v>
      </c>
    </row>
    <row r="67" spans="1:60" x14ac:dyDescent="0.4">
      <c r="A67" s="12" t="s">
        <v>1129</v>
      </c>
      <c r="B67">
        <v>-2.2199</v>
      </c>
      <c r="C67">
        <v>-1.2121</v>
      </c>
      <c r="D67">
        <v>2.7486999999999999</v>
      </c>
      <c r="E67">
        <v>6.0758000000000001</v>
      </c>
      <c r="F67">
        <v>8.8295999999999992</v>
      </c>
      <c r="G67">
        <v>5.5933000000000002</v>
      </c>
      <c r="H67">
        <v>10.101900000000001</v>
      </c>
      <c r="I67">
        <v>10.8614</v>
      </c>
      <c r="J67">
        <v>-3.5568</v>
      </c>
      <c r="K67">
        <v>-1.7857000000000001</v>
      </c>
      <c r="L67">
        <v>-6.2049000000000003</v>
      </c>
      <c r="M67">
        <v>2.0647000000000002</v>
      </c>
      <c r="N67">
        <v>5.3723999999999998</v>
      </c>
      <c r="O67">
        <v>3.254</v>
      </c>
      <c r="P67">
        <v>0.55179999999999996</v>
      </c>
      <c r="Q67">
        <v>1.8480000000000001</v>
      </c>
      <c r="R67">
        <v>2.5724</v>
      </c>
      <c r="S67">
        <v>0.9083</v>
      </c>
      <c r="T67">
        <v>0.54149999999999998</v>
      </c>
      <c r="U67">
        <v>5.5617999999999999</v>
      </c>
      <c r="V67">
        <v>5.9119999999999999</v>
      </c>
      <c r="W67">
        <v>0.34429999999999999</v>
      </c>
      <c r="X67">
        <v>2.3509000000000002</v>
      </c>
      <c r="Y67">
        <v>3.6747999999999998</v>
      </c>
      <c r="Z67">
        <v>1.7905</v>
      </c>
      <c r="AA67">
        <v>0.1336</v>
      </c>
      <c r="AB67">
        <v>0.15140000000000001</v>
      </c>
      <c r="AC67">
        <v>1.1509</v>
      </c>
      <c r="AF67" s="18" t="s">
        <v>1192</v>
      </c>
      <c r="AG67" s="17">
        <v>2.4897926707469986E-2</v>
      </c>
      <c r="AH67" s="17">
        <v>8.9974578848175543E-2</v>
      </c>
      <c r="AI67" s="17">
        <v>4.5801502026908088E-2</v>
      </c>
      <c r="AJ67" s="17">
        <v>5.5909701483625868E-2</v>
      </c>
      <c r="AK67" s="17">
        <v>4.2687881552491362E-2</v>
      </c>
      <c r="AL67" s="17">
        <v>0</v>
      </c>
      <c r="AM67" s="17">
        <v>2.321645106704413E-2</v>
      </c>
      <c r="AN67" s="17">
        <v>0</v>
      </c>
      <c r="AO67" s="17">
        <v>4.2022914730425805E-2</v>
      </c>
      <c r="AP67" s="17">
        <v>3.0625380850552608E-2</v>
      </c>
      <c r="AQ67" s="17">
        <v>8.1743421637363062E-2</v>
      </c>
      <c r="AR67" s="17">
        <v>2.7521569269716523E-2</v>
      </c>
      <c r="AS67" s="17">
        <v>6.1530070545268073E-2</v>
      </c>
      <c r="AT67" s="17">
        <v>0</v>
      </c>
      <c r="AU67" s="17">
        <v>2.8019936003860803E-2</v>
      </c>
      <c r="AV67" s="17">
        <v>0</v>
      </c>
      <c r="AW67" s="17">
        <v>0</v>
      </c>
      <c r="AX67" s="17">
        <v>1.9972794594222604E-2</v>
      </c>
      <c r="AY67" s="17">
        <v>0.19323665589055786</v>
      </c>
      <c r="AZ67" s="17">
        <v>2.6962023974675054E-2</v>
      </c>
      <c r="BA67" s="17">
        <v>0</v>
      </c>
      <c r="BB67" s="17">
        <v>0.13230540879909064</v>
      </c>
      <c r="BC67" s="17">
        <v>6.6849917028375658E-2</v>
      </c>
      <c r="BD67" s="17">
        <v>0</v>
      </c>
      <c r="BE67" s="17">
        <v>0</v>
      </c>
      <c r="BF67" s="17">
        <v>0</v>
      </c>
      <c r="BG67" s="17">
        <v>6.7218649901762155E-3</v>
      </c>
      <c r="BH67" s="17">
        <v>0</v>
      </c>
    </row>
    <row r="68" spans="1:60" x14ac:dyDescent="0.4">
      <c r="A68" s="12" t="s">
        <v>1130</v>
      </c>
      <c r="B68">
        <v>-1.5676000000000001</v>
      </c>
      <c r="C68">
        <v>-1.2270000000000001</v>
      </c>
      <c r="D68">
        <v>-2.8025000000000002</v>
      </c>
      <c r="E68">
        <v>2.0672000000000001</v>
      </c>
      <c r="F68">
        <v>11.084899999999999</v>
      </c>
      <c r="G68">
        <v>16.9649</v>
      </c>
      <c r="H68">
        <v>-1.1180000000000001</v>
      </c>
      <c r="I68">
        <v>4.9459</v>
      </c>
      <c r="J68">
        <v>5.9573999999999998</v>
      </c>
      <c r="K68">
        <v>-2.5108000000000001</v>
      </c>
      <c r="L68">
        <v>2.4615</v>
      </c>
      <c r="M68">
        <v>1.2362</v>
      </c>
      <c r="N68">
        <v>-4.1715</v>
      </c>
      <c r="O68">
        <v>4.5460000000000003</v>
      </c>
      <c r="P68">
        <v>-0.47389999999999999</v>
      </c>
      <c r="Q68">
        <v>2.4177</v>
      </c>
      <c r="R68">
        <v>1.3118000000000001</v>
      </c>
      <c r="S68">
        <v>0.37259999999999999</v>
      </c>
      <c r="T68">
        <v>0.24970000000000001</v>
      </c>
      <c r="U68">
        <v>-1.3640000000000001</v>
      </c>
      <c r="V68">
        <v>-1.1682999999999999</v>
      </c>
      <c r="W68">
        <v>1.1274999999999999</v>
      </c>
      <c r="X68">
        <v>-13.5756</v>
      </c>
      <c r="Y68">
        <v>2.4521000000000002</v>
      </c>
      <c r="Z68">
        <v>2.7067000000000001</v>
      </c>
      <c r="AA68">
        <v>-0.44740000000000002</v>
      </c>
      <c r="AB68">
        <v>0.82210000000000005</v>
      </c>
      <c r="AC68">
        <v>-1.1442000000000001</v>
      </c>
      <c r="AF68" s="18" t="s">
        <v>1190</v>
      </c>
      <c r="AG68">
        <f>AG67:BH67*$AG$3:$BH$3</f>
        <v>4.4292224618408885E-2</v>
      </c>
    </row>
    <row r="69" spans="1:60" x14ac:dyDescent="0.4">
      <c r="A69" s="12" t="s">
        <v>1131</v>
      </c>
      <c r="B69">
        <v>-5.4366000000000003</v>
      </c>
      <c r="C69">
        <v>1.2422</v>
      </c>
      <c r="D69">
        <v>14.8973</v>
      </c>
      <c r="E69">
        <v>1.3924000000000001</v>
      </c>
      <c r="F69">
        <v>2.4203999999999999</v>
      </c>
      <c r="G69">
        <v>7.3438999999999997</v>
      </c>
      <c r="H69">
        <v>1.0721000000000001</v>
      </c>
      <c r="I69">
        <v>-0.4249</v>
      </c>
      <c r="J69">
        <v>-6.9611999999999998</v>
      </c>
      <c r="K69">
        <v>-4.0408999999999997</v>
      </c>
      <c r="L69">
        <v>-5.9309000000000003</v>
      </c>
      <c r="M69">
        <v>3.2416</v>
      </c>
      <c r="N69">
        <v>-3.8694000000000002</v>
      </c>
      <c r="O69">
        <v>-0.5252</v>
      </c>
      <c r="P69">
        <v>4.9623999999999997</v>
      </c>
      <c r="Q69">
        <v>-2.1267999999999998</v>
      </c>
      <c r="R69">
        <v>-0.8569</v>
      </c>
      <c r="S69">
        <v>0.71360000000000001</v>
      </c>
      <c r="T69">
        <v>0.81069999999999998</v>
      </c>
      <c r="U69">
        <v>2.7099999999999999E-2</v>
      </c>
      <c r="V69">
        <v>0.87570000000000003</v>
      </c>
      <c r="W69">
        <v>0.87250000000000005</v>
      </c>
      <c r="X69">
        <v>-8.0524000000000004</v>
      </c>
      <c r="Y69">
        <v>-0.92420000000000002</v>
      </c>
      <c r="Z69">
        <v>-2.2019000000000002</v>
      </c>
      <c r="AA69">
        <v>0.13400000000000001</v>
      </c>
      <c r="AB69">
        <v>-0.79569999999999996</v>
      </c>
      <c r="AC69">
        <v>-0.2049</v>
      </c>
      <c r="AF69" s="18" t="s">
        <v>1189</v>
      </c>
      <c r="AG69">
        <f t="array" ref="AG69">MMULT(MMULT(AG67:BH67,$AG$11:$BH$38),TRANSPOSE(AG67:BH67))</f>
        <v>8.1353455248177012E-2</v>
      </c>
      <c r="AH69" t="s">
        <v>1196</v>
      </c>
      <c r="AI69">
        <f>AG69^0.5</f>
        <v>0.28522527105461221</v>
      </c>
    </row>
    <row r="70" spans="1:60" x14ac:dyDescent="0.4">
      <c r="A70" s="12" t="s">
        <v>1132</v>
      </c>
      <c r="B70">
        <v>-3.0777999999999999</v>
      </c>
      <c r="C70">
        <v>6.1349999999999998</v>
      </c>
      <c r="D70">
        <v>-4.9048999999999996</v>
      </c>
      <c r="E70">
        <v>7.3242000000000003</v>
      </c>
      <c r="F70">
        <v>5.6798999999999999</v>
      </c>
      <c r="G70">
        <v>-4.9031000000000002</v>
      </c>
      <c r="H70">
        <v>4.9951999999999996</v>
      </c>
      <c r="I70">
        <v>2.3664999999999998</v>
      </c>
      <c r="J70">
        <v>11.223000000000001</v>
      </c>
      <c r="K70">
        <v>0.55530000000000002</v>
      </c>
      <c r="L70">
        <v>-5.7263000000000002</v>
      </c>
      <c r="M70">
        <v>-0.86019999999999996</v>
      </c>
      <c r="N70">
        <v>1.5094000000000001</v>
      </c>
      <c r="O70">
        <v>8.3413000000000004</v>
      </c>
      <c r="P70">
        <v>-3.51</v>
      </c>
      <c r="Q70">
        <v>3.4982000000000002</v>
      </c>
      <c r="R70">
        <v>2.3931</v>
      </c>
      <c r="S70">
        <v>0.55059999999999998</v>
      </c>
      <c r="T70">
        <v>-0.20830000000000001</v>
      </c>
      <c r="U70">
        <v>-0.29820000000000002</v>
      </c>
      <c r="V70">
        <v>0.60760000000000003</v>
      </c>
      <c r="W70">
        <v>-0.24030000000000001</v>
      </c>
      <c r="X70">
        <v>1.1648000000000001</v>
      </c>
      <c r="Y70">
        <v>2.4396</v>
      </c>
      <c r="Z70">
        <v>3.4878999999999998</v>
      </c>
      <c r="AA70">
        <v>-0.22969999999999999</v>
      </c>
      <c r="AB70">
        <v>-0.622</v>
      </c>
      <c r="AC70">
        <v>-2.6783999999999999</v>
      </c>
      <c r="AF70" s="18" t="s">
        <v>1191</v>
      </c>
      <c r="AG70">
        <f>(AG68-$AG$43*100)/AI69</f>
        <v>-9.5140050914235899E-2</v>
      </c>
    </row>
    <row r="71" spans="1:60" x14ac:dyDescent="0.4">
      <c r="A71" s="12" t="s">
        <v>1133</v>
      </c>
      <c r="B71">
        <v>3.5950000000000002</v>
      </c>
      <c r="C71">
        <v>-3.4681999999999999</v>
      </c>
      <c r="D71">
        <v>1.7193000000000001</v>
      </c>
      <c r="E71">
        <v>1.2796000000000001</v>
      </c>
      <c r="F71">
        <v>4.7862</v>
      </c>
      <c r="G71">
        <v>6.7746000000000004</v>
      </c>
      <c r="H71">
        <v>3.7288999999999999</v>
      </c>
      <c r="I71">
        <v>2.8170999999999999</v>
      </c>
      <c r="J71">
        <v>6.4683000000000002</v>
      </c>
      <c r="K71">
        <v>-0.64429999999999998</v>
      </c>
      <c r="L71">
        <v>2.0655999999999999</v>
      </c>
      <c r="M71">
        <v>-0.52059999999999995</v>
      </c>
      <c r="N71">
        <v>-0.99129999999999996</v>
      </c>
      <c r="O71">
        <v>0.76019999999999999</v>
      </c>
      <c r="P71">
        <v>5.9885999999999999</v>
      </c>
      <c r="Q71">
        <v>1.3643000000000001</v>
      </c>
      <c r="R71">
        <v>2.7835999999999999</v>
      </c>
      <c r="S71">
        <v>-0.66659999999999997</v>
      </c>
      <c r="T71">
        <v>-0.80589999999999995</v>
      </c>
      <c r="U71">
        <v>1.5226</v>
      </c>
      <c r="V71">
        <v>0.99219999999999997</v>
      </c>
      <c r="W71">
        <v>-0.6744</v>
      </c>
      <c r="X71">
        <v>5.5011000000000001</v>
      </c>
      <c r="Y71">
        <v>1.1674</v>
      </c>
      <c r="Z71">
        <v>0.56169999999999998</v>
      </c>
      <c r="AA71">
        <v>-1.9450000000000001</v>
      </c>
      <c r="AB71">
        <v>0.3261</v>
      </c>
      <c r="AC71">
        <v>-1.2748999999999999</v>
      </c>
    </row>
    <row r="72" spans="1:60" x14ac:dyDescent="0.4">
      <c r="A72" s="12" t="s">
        <v>1134</v>
      </c>
      <c r="B72">
        <v>-7.1139000000000001</v>
      </c>
      <c r="C72">
        <v>0</v>
      </c>
      <c r="D72">
        <v>-4.2453000000000003</v>
      </c>
      <c r="E72">
        <v>8.1547000000000001</v>
      </c>
      <c r="F72">
        <v>2.6956000000000002</v>
      </c>
      <c r="G72">
        <v>12.4649</v>
      </c>
      <c r="H72">
        <v>0.124</v>
      </c>
      <c r="I72">
        <v>0.31940000000000002</v>
      </c>
      <c r="J72">
        <v>-4.7388000000000003</v>
      </c>
      <c r="K72">
        <v>20.935600000000001</v>
      </c>
      <c r="L72">
        <v>-0.31929999999999997</v>
      </c>
      <c r="M72">
        <v>3.3580000000000001</v>
      </c>
      <c r="N72">
        <v>0.25030000000000002</v>
      </c>
      <c r="O72">
        <v>0.82210000000000005</v>
      </c>
      <c r="P72">
        <v>-2.2414000000000001</v>
      </c>
      <c r="Q72">
        <v>-2.0442</v>
      </c>
      <c r="R72">
        <v>-0.99639999999999995</v>
      </c>
      <c r="S72">
        <v>-0.64710000000000001</v>
      </c>
      <c r="T72">
        <v>-1.0082</v>
      </c>
      <c r="U72">
        <v>5.3562000000000003</v>
      </c>
      <c r="V72">
        <v>-1.1534</v>
      </c>
      <c r="W72">
        <v>-1.1638999999999999</v>
      </c>
      <c r="X72">
        <v>2.9910999999999999</v>
      </c>
      <c r="Y72">
        <v>-0.76160000000000005</v>
      </c>
      <c r="Z72">
        <v>-2.7650000000000001</v>
      </c>
      <c r="AA72">
        <v>-1.3841000000000001</v>
      </c>
      <c r="AB72">
        <v>-1.2647999999999999</v>
      </c>
      <c r="AC72">
        <v>-1.8068</v>
      </c>
    </row>
    <row r="73" spans="1:60" x14ac:dyDescent="0.4">
      <c r="A73" s="12" t="s">
        <v>1135</v>
      </c>
      <c r="B73">
        <v>-5.3548999999999998</v>
      </c>
      <c r="C73">
        <v>-2.9940000000000002</v>
      </c>
      <c r="D73">
        <v>-5.4598000000000004</v>
      </c>
      <c r="E73">
        <v>-4.1890999999999998</v>
      </c>
      <c r="F73">
        <v>-6.1040000000000001</v>
      </c>
      <c r="G73">
        <v>-15.1273</v>
      </c>
      <c r="H73">
        <v>3.0244</v>
      </c>
      <c r="I73">
        <v>-3.2700999999999998</v>
      </c>
      <c r="J73">
        <v>-6.5050999999999997</v>
      </c>
      <c r="K73">
        <v>-6.3577000000000004</v>
      </c>
      <c r="L73">
        <v>-8.9740000000000002</v>
      </c>
      <c r="M73">
        <v>0.2954</v>
      </c>
      <c r="N73">
        <v>-2.8714</v>
      </c>
      <c r="O73">
        <v>-1.4774</v>
      </c>
      <c r="P73">
        <v>-6.4245999999999999</v>
      </c>
      <c r="Q73">
        <v>-1.9991000000000001</v>
      </c>
      <c r="R73">
        <v>-2.6617999999999999</v>
      </c>
      <c r="S73">
        <v>-0.34739999999999999</v>
      </c>
      <c r="T73">
        <v>0.4647</v>
      </c>
      <c r="U73">
        <v>5.6430999999999996</v>
      </c>
      <c r="V73">
        <v>1.0804</v>
      </c>
      <c r="W73">
        <v>-0.93230000000000002</v>
      </c>
      <c r="X73">
        <v>6.2401999999999997</v>
      </c>
      <c r="Y73">
        <v>1.6977</v>
      </c>
      <c r="Z73">
        <v>-1.2638</v>
      </c>
      <c r="AA73">
        <v>-0.36299999999999999</v>
      </c>
      <c r="AB73">
        <v>-3.3881000000000001</v>
      </c>
      <c r="AC73">
        <v>-0.57310000000000005</v>
      </c>
      <c r="AG73" s="17">
        <f>SUM(AG74:BH74)</f>
        <v>0.99999997307559518</v>
      </c>
      <c r="AH73">
        <f>SUMSQ(AG74:BH74)</f>
        <v>997.29419072008022</v>
      </c>
    </row>
    <row r="74" spans="1:60" x14ac:dyDescent="0.4">
      <c r="A74" s="12" t="s">
        <v>1136</v>
      </c>
      <c r="B74">
        <v>-1.9078999999999999</v>
      </c>
      <c r="C74">
        <v>2.4691000000000001</v>
      </c>
      <c r="D74">
        <v>1.0854999999999999</v>
      </c>
      <c r="E74">
        <v>9.5380000000000003</v>
      </c>
      <c r="F74">
        <v>-1.7657</v>
      </c>
      <c r="G74">
        <v>15.764699999999999</v>
      </c>
      <c r="H74">
        <v>8.3577999999999992</v>
      </c>
      <c r="I74">
        <v>6.1028000000000002</v>
      </c>
      <c r="J74">
        <v>2.8649</v>
      </c>
      <c r="K74">
        <v>6.1349999999999998</v>
      </c>
      <c r="L74">
        <v>-1.0467</v>
      </c>
      <c r="M74">
        <v>5.9950000000000001</v>
      </c>
      <c r="N74">
        <v>0.2571</v>
      </c>
      <c r="O74">
        <v>2.5413999999999999</v>
      </c>
      <c r="P74">
        <v>0.96989999999999998</v>
      </c>
      <c r="Q74">
        <v>0.63780000000000003</v>
      </c>
      <c r="R74">
        <v>0.68169999999999997</v>
      </c>
      <c r="S74">
        <v>-0.74070000000000003</v>
      </c>
      <c r="T74">
        <v>-0.54620000000000002</v>
      </c>
      <c r="U74">
        <v>3.5129999999999999</v>
      </c>
      <c r="V74">
        <v>-1.4964</v>
      </c>
      <c r="W74">
        <v>2.7241</v>
      </c>
      <c r="X74">
        <v>1.6624000000000001</v>
      </c>
      <c r="Y74">
        <v>0.18290000000000001</v>
      </c>
      <c r="Z74">
        <v>0.90180000000000005</v>
      </c>
      <c r="AA74">
        <v>0.42830000000000001</v>
      </c>
      <c r="AB74">
        <v>-0.40720000000000001</v>
      </c>
      <c r="AC74">
        <v>2.3296000000000001</v>
      </c>
      <c r="AF74" s="18" t="s">
        <v>1187</v>
      </c>
      <c r="AG74" s="17">
        <v>20.606244992455476</v>
      </c>
      <c r="AH74" s="17">
        <v>0.15833403252086894</v>
      </c>
      <c r="AI74" s="17">
        <v>-1.1202508525627415</v>
      </c>
      <c r="AJ74" s="17">
        <v>-1.4142061971172439</v>
      </c>
      <c r="AK74" s="17">
        <v>-1.1039860442044676</v>
      </c>
      <c r="AL74" s="17">
        <v>1.0370191711930135</v>
      </c>
      <c r="AM74" s="17">
        <v>2.7705182981574454</v>
      </c>
      <c r="AN74" s="17">
        <v>2.3320396191836985</v>
      </c>
      <c r="AO74" s="17">
        <v>-1.000947947768803</v>
      </c>
      <c r="AP74" s="17">
        <v>-12.485801702432166</v>
      </c>
      <c r="AQ74" s="17">
        <v>-0.73877873799124405</v>
      </c>
      <c r="AR74" s="17">
        <v>-3.2624878037006884</v>
      </c>
      <c r="AS74" s="17">
        <v>0.74060157672302973</v>
      </c>
      <c r="AT74" s="17">
        <v>2.494788172191738</v>
      </c>
      <c r="AU74" s="17">
        <v>2.0810429014322667</v>
      </c>
      <c r="AV74" s="17">
        <v>-15.168062916879713</v>
      </c>
      <c r="AW74" s="17">
        <v>0.68651724977877626</v>
      </c>
      <c r="AX74" s="17">
        <v>4.1716113441883076</v>
      </c>
      <c r="AY74" s="17">
        <v>-6.3842603860992924</v>
      </c>
      <c r="AZ74" s="17">
        <v>3.4174431848805558</v>
      </c>
      <c r="BA74" s="17">
        <v>-2.045624574511661</v>
      </c>
      <c r="BB74" s="17">
        <v>-0.66963402345551004</v>
      </c>
      <c r="BC74" s="17">
        <v>0.33902528810160337</v>
      </c>
      <c r="BD74" s="17">
        <v>-2.0894168037098546</v>
      </c>
      <c r="BE74" s="17">
        <v>7.5931853475701825</v>
      </c>
      <c r="BF74" s="17">
        <v>1.6235996492560523</v>
      </c>
      <c r="BG74" s="17">
        <v>-2.1591724925415661</v>
      </c>
      <c r="BH74" s="17">
        <v>0.59065962841753417</v>
      </c>
    </row>
    <row r="75" spans="1:60" x14ac:dyDescent="0.4">
      <c r="A75" s="12" t="s">
        <v>1137</v>
      </c>
      <c r="B75">
        <v>4.4935999999999998</v>
      </c>
      <c r="C75">
        <v>-1.8071999999999999</v>
      </c>
      <c r="D75">
        <v>3.0928</v>
      </c>
      <c r="E75">
        <v>-3.5034000000000001</v>
      </c>
      <c r="F75">
        <v>-2.3693</v>
      </c>
      <c r="G75">
        <v>-1.2703</v>
      </c>
      <c r="H75">
        <v>-1.41</v>
      </c>
      <c r="I75">
        <v>3.7709000000000001</v>
      </c>
      <c r="J75">
        <v>6.6313000000000004</v>
      </c>
      <c r="K75">
        <v>0.53949999999999998</v>
      </c>
      <c r="L75">
        <v>7.2832999999999997</v>
      </c>
      <c r="M75">
        <v>4.5842000000000001</v>
      </c>
      <c r="N75">
        <v>6.1538000000000004</v>
      </c>
      <c r="O75">
        <v>4.0206</v>
      </c>
      <c r="P75">
        <v>-0.40439999999999998</v>
      </c>
      <c r="Q75">
        <v>3.9752999999999998</v>
      </c>
      <c r="R75">
        <v>3.9950000000000001</v>
      </c>
      <c r="S75">
        <v>-1.073</v>
      </c>
      <c r="T75">
        <v>-1.1776</v>
      </c>
      <c r="U75">
        <v>0.83679999999999999</v>
      </c>
      <c r="V75">
        <v>3.3854000000000002</v>
      </c>
      <c r="W75">
        <v>-0.38569999999999999</v>
      </c>
      <c r="X75">
        <v>2.5436000000000001</v>
      </c>
      <c r="Y75">
        <v>2.7162999999999999</v>
      </c>
      <c r="Z75">
        <v>3.5750000000000002</v>
      </c>
      <c r="AA75">
        <v>2.6454</v>
      </c>
      <c r="AB75">
        <v>-0.2039</v>
      </c>
      <c r="AC75">
        <v>-0.71560000000000001</v>
      </c>
      <c r="AF75" s="18" t="s">
        <v>1190</v>
      </c>
      <c r="AG75">
        <f>AG74:BH74*$AG$3:$BH$3</f>
        <v>36.657527450828667</v>
      </c>
    </row>
    <row r="76" spans="1:60" x14ac:dyDescent="0.4">
      <c r="A76" s="12" t="s">
        <v>1138</v>
      </c>
      <c r="B76">
        <v>-3.8511000000000002</v>
      </c>
      <c r="C76">
        <v>-2.4540000000000002</v>
      </c>
      <c r="D76">
        <v>0.625</v>
      </c>
      <c r="E76">
        <v>1.7624</v>
      </c>
      <c r="F76">
        <v>-2.8033000000000001</v>
      </c>
      <c r="G76">
        <v>-3.3967999999999998</v>
      </c>
      <c r="H76">
        <v>-3.8302999999999998</v>
      </c>
      <c r="I76">
        <v>2.3458999999999999</v>
      </c>
      <c r="J76">
        <v>9.0795999999999992</v>
      </c>
      <c r="K76">
        <v>-4.1778000000000004</v>
      </c>
      <c r="L76">
        <v>-11.2119</v>
      </c>
      <c r="M76">
        <v>5.5976999999999997</v>
      </c>
      <c r="N76">
        <v>-4.2271000000000001</v>
      </c>
      <c r="O76">
        <v>8.5380000000000003</v>
      </c>
      <c r="P76">
        <v>3.7429000000000001</v>
      </c>
      <c r="Q76">
        <v>0.39789999999999998</v>
      </c>
      <c r="R76">
        <v>1.0454000000000001</v>
      </c>
      <c r="S76">
        <v>0.45850000000000002</v>
      </c>
      <c r="T76">
        <v>0.80110000000000003</v>
      </c>
      <c r="U76">
        <v>-0.32269999999999999</v>
      </c>
      <c r="V76">
        <v>-0.33589999999999998</v>
      </c>
      <c r="W76">
        <v>1.3069</v>
      </c>
      <c r="X76">
        <v>-4.1459999999999999</v>
      </c>
      <c r="Y76">
        <v>3.7555999999999998</v>
      </c>
      <c r="Z76">
        <v>-0.27839999999999998</v>
      </c>
      <c r="AA76">
        <v>-2.7412999999999998</v>
      </c>
      <c r="AB76">
        <v>-7.3499999999999996E-2</v>
      </c>
      <c r="AC76">
        <v>-1.0909</v>
      </c>
      <c r="AF76" s="18" t="s">
        <v>1189</v>
      </c>
      <c r="AG76">
        <f t="array" ref="AG76">MMULT(MMULT(AG74:BH74,$AG$11:$BH$38),TRANSPOSE(AG74:BH74))</f>
        <v>171.73301542108337</v>
      </c>
      <c r="AH76" t="s">
        <v>1196</v>
      </c>
      <c r="AI76">
        <f>AG76^0.5</f>
        <v>13.104694403956293</v>
      </c>
    </row>
    <row r="77" spans="1:60" x14ac:dyDescent="0.4">
      <c r="A77" s="12" t="s">
        <v>1139</v>
      </c>
      <c r="B77">
        <v>4.0053000000000001</v>
      </c>
      <c r="C77">
        <v>0.62890000000000001</v>
      </c>
      <c r="D77">
        <v>1.9461999999999999</v>
      </c>
      <c r="E77">
        <v>0.4849</v>
      </c>
      <c r="F77">
        <v>-8.6099999999999996E-2</v>
      </c>
      <c r="G77">
        <v>2.0777999999999999</v>
      </c>
      <c r="H77">
        <v>4.9573</v>
      </c>
      <c r="I77">
        <v>7.7416</v>
      </c>
      <c r="J77">
        <v>6.6135000000000002</v>
      </c>
      <c r="K77">
        <v>6.36</v>
      </c>
      <c r="L77">
        <v>1.7129000000000001</v>
      </c>
      <c r="M77">
        <v>1.4376</v>
      </c>
      <c r="N77">
        <v>3.4011</v>
      </c>
      <c r="O77">
        <v>4.0430999999999999</v>
      </c>
      <c r="P77">
        <v>6.7754000000000003</v>
      </c>
      <c r="Q77">
        <v>1.7962</v>
      </c>
      <c r="R77">
        <v>2.4342999999999999</v>
      </c>
      <c r="S77">
        <v>-0.58889999999999998</v>
      </c>
      <c r="T77">
        <v>-0.56130000000000002</v>
      </c>
      <c r="U77">
        <v>-1.7344999999999999</v>
      </c>
      <c r="V77">
        <v>0.25269999999999998</v>
      </c>
      <c r="W77">
        <v>1.1944999999999999</v>
      </c>
      <c r="X77">
        <v>9.6118000000000006</v>
      </c>
      <c r="Y77">
        <v>1.3492999999999999</v>
      </c>
      <c r="Z77">
        <v>0.60009999999999997</v>
      </c>
      <c r="AA77">
        <v>1.9152</v>
      </c>
      <c r="AB77">
        <v>-0.2792</v>
      </c>
      <c r="AC77">
        <v>0.60150000000000003</v>
      </c>
      <c r="AF77" s="18" t="s">
        <v>1191</v>
      </c>
      <c r="AG77">
        <f>(AG75-$AG$43*100)/(AI76)</f>
        <v>2.7918315186621059</v>
      </c>
    </row>
    <row r="78" spans="1:60" x14ac:dyDescent="0.4">
      <c r="A78" s="12" t="s">
        <v>1140</v>
      </c>
      <c r="B78">
        <v>-2.4390000000000001</v>
      </c>
      <c r="C78">
        <v>-4.375</v>
      </c>
      <c r="D78">
        <v>0.40620000000000001</v>
      </c>
      <c r="E78">
        <v>-3.9297</v>
      </c>
      <c r="F78">
        <v>3.3605999999999998</v>
      </c>
      <c r="G78">
        <v>-4.9061000000000003</v>
      </c>
      <c r="H78">
        <v>10.0326</v>
      </c>
      <c r="I78">
        <v>4.1818999999999997</v>
      </c>
      <c r="J78">
        <v>14.117599999999999</v>
      </c>
      <c r="K78">
        <v>8.8755000000000006</v>
      </c>
      <c r="L78">
        <v>8.2576000000000001</v>
      </c>
      <c r="M78">
        <v>10.4694</v>
      </c>
      <c r="N78">
        <v>-2.9557000000000002</v>
      </c>
      <c r="O78">
        <v>9.7888000000000002</v>
      </c>
      <c r="P78">
        <v>3.0082</v>
      </c>
      <c r="Q78">
        <v>1.0498000000000001</v>
      </c>
      <c r="R78">
        <v>0.1328</v>
      </c>
      <c r="S78">
        <v>0.2913</v>
      </c>
      <c r="T78">
        <v>6.4899999999999999E-2</v>
      </c>
      <c r="U78">
        <v>2.4241000000000001</v>
      </c>
      <c r="V78">
        <v>-1.9328000000000001</v>
      </c>
      <c r="W78">
        <v>-1.4636</v>
      </c>
      <c r="X78">
        <v>0.70830000000000004</v>
      </c>
      <c r="Y78">
        <v>0.92979999999999996</v>
      </c>
      <c r="Z78">
        <v>0.89480000000000004</v>
      </c>
      <c r="AA78">
        <v>-0.51280000000000003</v>
      </c>
      <c r="AB78">
        <v>-2.9521999999999999</v>
      </c>
      <c r="AC78">
        <v>-1.1534</v>
      </c>
    </row>
    <row r="79" spans="1:60" x14ac:dyDescent="0.4">
      <c r="A79" s="12" t="s">
        <v>1141</v>
      </c>
      <c r="B79">
        <v>3.4211</v>
      </c>
      <c r="C79">
        <v>4.5751999999999997</v>
      </c>
      <c r="D79">
        <v>-1.1327</v>
      </c>
      <c r="E79">
        <v>-0.78939999999999999</v>
      </c>
      <c r="F79">
        <v>6.4610000000000003</v>
      </c>
      <c r="G79">
        <v>0.32929999999999998</v>
      </c>
      <c r="H79">
        <v>3.508</v>
      </c>
      <c r="I79">
        <v>-2.5325000000000002</v>
      </c>
      <c r="J79">
        <v>5.5294999999999996</v>
      </c>
      <c r="K79">
        <v>-2.6943000000000001</v>
      </c>
      <c r="L79">
        <v>0.41539999999999999</v>
      </c>
      <c r="M79">
        <v>4.8099999999999997E-2</v>
      </c>
      <c r="N79">
        <v>3.1726000000000001</v>
      </c>
      <c r="O79">
        <v>1.9044000000000001</v>
      </c>
      <c r="P79">
        <v>5.3159999999999998</v>
      </c>
      <c r="Q79">
        <v>6.9408000000000003</v>
      </c>
      <c r="R79">
        <v>5.0362999999999998</v>
      </c>
      <c r="S79">
        <v>1.4800000000000001E-2</v>
      </c>
      <c r="T79">
        <v>-0.16969999999999999</v>
      </c>
      <c r="U79">
        <v>0.34470000000000001</v>
      </c>
      <c r="V79">
        <v>2.2707999999999999</v>
      </c>
      <c r="W79">
        <v>0.95830000000000004</v>
      </c>
      <c r="X79">
        <v>0</v>
      </c>
      <c r="Y79">
        <v>2.8894000000000002</v>
      </c>
      <c r="Z79">
        <v>7.6246</v>
      </c>
      <c r="AA79">
        <v>3.4952000000000001</v>
      </c>
      <c r="AB79">
        <v>2.2526999999999999</v>
      </c>
      <c r="AC79">
        <v>4.0278999999999998</v>
      </c>
    </row>
    <row r="80" spans="1:60" x14ac:dyDescent="0.4">
      <c r="A80" s="12" t="s">
        <v>1142</v>
      </c>
      <c r="B80">
        <v>7.8879999999999999</v>
      </c>
      <c r="C80">
        <v>2.5</v>
      </c>
      <c r="D80">
        <v>6.1375000000000002</v>
      </c>
      <c r="E80">
        <v>7.4503000000000004</v>
      </c>
      <c r="F80">
        <v>1.8010999999999999</v>
      </c>
      <c r="G80">
        <v>20.083400000000001</v>
      </c>
      <c r="H80">
        <v>0.51480000000000004</v>
      </c>
      <c r="I80">
        <v>14.8095</v>
      </c>
      <c r="J80">
        <v>10.1243</v>
      </c>
      <c r="K80">
        <v>2.4493999999999998</v>
      </c>
      <c r="L80">
        <v>14.193300000000001</v>
      </c>
      <c r="M80">
        <v>19.553000000000001</v>
      </c>
      <c r="N80">
        <v>9.9631000000000007</v>
      </c>
      <c r="O80">
        <v>10.5238</v>
      </c>
      <c r="P80">
        <v>6.4991000000000003</v>
      </c>
      <c r="Q80">
        <v>8.5701000000000001</v>
      </c>
      <c r="R80">
        <v>11.2178</v>
      </c>
      <c r="S80">
        <v>-1.1762999999999999</v>
      </c>
      <c r="T80">
        <v>-1.3801000000000001</v>
      </c>
      <c r="U80">
        <v>2.6791999999999998</v>
      </c>
      <c r="V80">
        <v>1.4662999999999999</v>
      </c>
      <c r="W80">
        <v>1.7085999999999999</v>
      </c>
      <c r="X80">
        <v>-1.5740000000000001</v>
      </c>
      <c r="Y80">
        <v>2.7675999999999998</v>
      </c>
      <c r="Z80">
        <v>6.8289</v>
      </c>
      <c r="AA80">
        <v>5.8487</v>
      </c>
      <c r="AB80">
        <v>0.21829999999999999</v>
      </c>
      <c r="AC80">
        <v>3.1564999999999999</v>
      </c>
    </row>
    <row r="81" spans="1:62" x14ac:dyDescent="0.4">
      <c r="A81" s="12" t="s">
        <v>1143</v>
      </c>
      <c r="B81">
        <v>-6.1321000000000003</v>
      </c>
      <c r="C81">
        <v>-2.4390000000000001</v>
      </c>
      <c r="D81">
        <v>0.61680000000000001</v>
      </c>
      <c r="E81">
        <v>7.5395000000000003</v>
      </c>
      <c r="F81">
        <v>3.6537999999999999</v>
      </c>
      <c r="G81">
        <v>-14.911099999999999</v>
      </c>
      <c r="H81">
        <v>-1.6503000000000001</v>
      </c>
      <c r="I81">
        <v>11.816800000000001</v>
      </c>
      <c r="J81">
        <v>4.5968</v>
      </c>
      <c r="K81">
        <v>0.62370000000000003</v>
      </c>
      <c r="L81">
        <v>-18.965599999999998</v>
      </c>
      <c r="M81">
        <v>-2.4897</v>
      </c>
      <c r="N81">
        <v>-6.9351000000000003</v>
      </c>
      <c r="O81">
        <v>-11.7506</v>
      </c>
      <c r="P81">
        <v>10.9032</v>
      </c>
      <c r="Q81">
        <v>-4.8815</v>
      </c>
      <c r="R81">
        <v>-5.6706000000000003</v>
      </c>
      <c r="S81">
        <v>0.3735</v>
      </c>
      <c r="T81">
        <v>0.52229999999999999</v>
      </c>
      <c r="U81">
        <v>1.9847999999999999</v>
      </c>
      <c r="V81">
        <v>-1.0322</v>
      </c>
      <c r="W81">
        <v>0.65329999999999999</v>
      </c>
      <c r="X81">
        <v>2.8921000000000001</v>
      </c>
      <c r="Y81">
        <v>1.7624</v>
      </c>
      <c r="Z81">
        <v>-5.0819000000000001</v>
      </c>
      <c r="AA81">
        <v>-5.9703999999999997</v>
      </c>
      <c r="AB81">
        <v>-1.0541</v>
      </c>
      <c r="AC81">
        <v>-4.3861999999999997</v>
      </c>
      <c r="AF81" t="s">
        <v>1197</v>
      </c>
    </row>
    <row r="82" spans="1:62" x14ac:dyDescent="0.4">
      <c r="A82" s="12" t="s">
        <v>1144</v>
      </c>
      <c r="B82">
        <v>-1.8216000000000001</v>
      </c>
      <c r="C82">
        <v>-3.125</v>
      </c>
      <c r="D82">
        <v>-4.4576000000000002</v>
      </c>
      <c r="E82">
        <v>-1.5649</v>
      </c>
      <c r="F82">
        <v>5.0092999999999996</v>
      </c>
      <c r="G82">
        <v>-7.8242000000000003</v>
      </c>
      <c r="H82">
        <v>0.67989999999999995</v>
      </c>
      <c r="I82">
        <v>19.28</v>
      </c>
      <c r="J82">
        <v>8.3269000000000002</v>
      </c>
      <c r="K82">
        <v>-4.5799000000000003</v>
      </c>
      <c r="L82">
        <v>-1.9737</v>
      </c>
      <c r="M82">
        <v>-7.4074</v>
      </c>
      <c r="N82">
        <v>8.1730999999999998</v>
      </c>
      <c r="O82">
        <v>-0.99670000000000003</v>
      </c>
      <c r="P82">
        <v>-5.9061000000000003</v>
      </c>
      <c r="Q82">
        <v>-1.0731999999999999</v>
      </c>
      <c r="R82">
        <v>-1.5044999999999999</v>
      </c>
      <c r="S82">
        <v>0.5756</v>
      </c>
      <c r="T82">
        <v>0.83230000000000004</v>
      </c>
      <c r="U82">
        <v>17.647099999999998</v>
      </c>
      <c r="V82">
        <v>0.50060000000000004</v>
      </c>
      <c r="W82">
        <v>1.9471000000000001</v>
      </c>
      <c r="X82">
        <v>-1.1574</v>
      </c>
      <c r="Y82">
        <v>0.79779999999999995</v>
      </c>
      <c r="Z82">
        <v>-0.67500000000000004</v>
      </c>
      <c r="AA82">
        <v>-0.24099999999999999</v>
      </c>
      <c r="AB82">
        <v>-0.30359999999999998</v>
      </c>
      <c r="AC82">
        <v>0.4733</v>
      </c>
      <c r="AF82" t="s">
        <v>1198</v>
      </c>
      <c r="AG82" t="s">
        <v>1184</v>
      </c>
    </row>
    <row r="83" spans="1:62" x14ac:dyDescent="0.4">
      <c r="A83" s="12" t="s">
        <v>1145</v>
      </c>
      <c r="B83">
        <v>0</v>
      </c>
      <c r="C83">
        <v>2.5806</v>
      </c>
      <c r="D83">
        <v>0.70189999999999997</v>
      </c>
      <c r="E83">
        <v>1.6215999999999999</v>
      </c>
      <c r="F83">
        <v>6.8197999999999999</v>
      </c>
      <c r="G83">
        <v>12.6744</v>
      </c>
      <c r="H83">
        <v>4.6264000000000003</v>
      </c>
      <c r="I83">
        <v>24.7485</v>
      </c>
      <c r="J83">
        <v>16.0854</v>
      </c>
      <c r="K83">
        <v>3.5727000000000002</v>
      </c>
      <c r="L83">
        <v>0.98980000000000001</v>
      </c>
      <c r="M83">
        <v>-3.4847999999999999</v>
      </c>
      <c r="N83">
        <v>13.8889</v>
      </c>
      <c r="O83">
        <v>7.0570000000000004</v>
      </c>
      <c r="P83">
        <v>6.4912000000000001</v>
      </c>
      <c r="Q83">
        <v>4.0313999999999997</v>
      </c>
      <c r="R83">
        <v>4.4729999999999999</v>
      </c>
      <c r="S83">
        <v>-0.63149999999999995</v>
      </c>
      <c r="T83">
        <v>-1.0954999999999999</v>
      </c>
      <c r="U83">
        <v>3.5129999999999999</v>
      </c>
      <c r="V83">
        <v>-0.33210000000000001</v>
      </c>
      <c r="W83">
        <v>2.6829999999999998</v>
      </c>
      <c r="X83">
        <v>-4.4161999999999999</v>
      </c>
      <c r="Y83">
        <v>-0.30890000000000001</v>
      </c>
      <c r="Z83">
        <v>2.5752000000000002</v>
      </c>
      <c r="AA83">
        <v>1.1597999999999999</v>
      </c>
      <c r="AB83">
        <v>2.4655</v>
      </c>
      <c r="AC83">
        <v>0.36430000000000001</v>
      </c>
      <c r="AE83" t="s">
        <v>1186</v>
      </c>
      <c r="AF83" s="20">
        <f>AG61</f>
        <v>0.10067825126656564</v>
      </c>
      <c r="AG83">
        <f>AI62</f>
        <v>0.25220381637387157</v>
      </c>
    </row>
    <row r="84" spans="1:62" x14ac:dyDescent="0.4">
      <c r="A84" s="12" t="s">
        <v>1146</v>
      </c>
      <c r="B84">
        <v>-0.51180000000000003</v>
      </c>
      <c r="C84">
        <v>0.62890000000000001</v>
      </c>
      <c r="D84">
        <v>-0.53300000000000003</v>
      </c>
      <c r="E84">
        <v>8.9487000000000005</v>
      </c>
      <c r="F84">
        <v>0.92620000000000002</v>
      </c>
      <c r="G84">
        <v>0.98040000000000005</v>
      </c>
      <c r="H84">
        <v>-3.9275000000000002</v>
      </c>
      <c r="I84">
        <v>-13.414</v>
      </c>
      <c r="J84">
        <v>-6.0086000000000004</v>
      </c>
      <c r="K84">
        <v>-2.6132</v>
      </c>
      <c r="L84">
        <v>-0.72540000000000004</v>
      </c>
      <c r="M84">
        <v>-2.8885000000000001</v>
      </c>
      <c r="N84">
        <v>3.0244</v>
      </c>
      <c r="O84">
        <v>-3.0585</v>
      </c>
      <c r="P84">
        <v>-2.6724999999999999</v>
      </c>
      <c r="Q84">
        <v>0.5665</v>
      </c>
      <c r="R84">
        <v>1.7514000000000001</v>
      </c>
      <c r="S84">
        <v>-0.25819999999999999</v>
      </c>
      <c r="T84">
        <v>-4.5499999999999999E-2</v>
      </c>
      <c r="U84">
        <v>19.446899999999999</v>
      </c>
      <c r="V84">
        <v>3.0819999999999999</v>
      </c>
      <c r="W84">
        <v>-1.1072</v>
      </c>
      <c r="X84">
        <v>-1.0851</v>
      </c>
      <c r="Y84">
        <v>-0.40670000000000001</v>
      </c>
      <c r="Z84">
        <v>0.84709999999999996</v>
      </c>
      <c r="AA84">
        <v>1.1200000000000001</v>
      </c>
      <c r="AB84">
        <v>-0.53949999999999998</v>
      </c>
      <c r="AC84">
        <v>-0.47939999999999999</v>
      </c>
      <c r="AE84">
        <v>0.2</v>
      </c>
      <c r="AF84" s="20">
        <f t="array" ref="AF84">AH84:BI84*$AG$3:$BH$3</f>
        <v>0.19999950000100003</v>
      </c>
      <c r="AG84">
        <f t="array" ref="AG84">MMULT(MMULT(AH84:BI84,$AG$11:$BH$38),TRANSPOSE(AH84:BI84))^0.5</f>
        <v>0.25881121423885528</v>
      </c>
      <c r="AH84" s="17">
        <v>0.11242544115713518</v>
      </c>
      <c r="AI84" s="17">
        <v>9.9067564896965402E-2</v>
      </c>
      <c r="AJ84" s="17">
        <v>1.3064221426572562E-4</v>
      </c>
      <c r="AK84" s="17">
        <v>7.3991414586422777E-2</v>
      </c>
      <c r="AL84" s="17">
        <v>6.2138981244327172E-2</v>
      </c>
      <c r="AM84" s="17">
        <v>-6.5874711038950012E-3</v>
      </c>
      <c r="AN84" s="17">
        <v>3.7685269583622963E-2</v>
      </c>
      <c r="AO84" s="17">
        <v>-5.118218079261587E-2</v>
      </c>
      <c r="AP84" s="17">
        <v>6.69455162271968E-2</v>
      </c>
      <c r="AQ84" s="17">
        <v>-2.4777120668533322E-2</v>
      </c>
      <c r="AR84" s="17">
        <v>0.10995066022183954</v>
      </c>
      <c r="AS84" s="17">
        <v>2.1136779847421726E-4</v>
      </c>
      <c r="AT84" s="17">
        <v>0.1011057832760316</v>
      </c>
      <c r="AU84" s="17">
        <v>6.6025739036397996E-2</v>
      </c>
      <c r="AV84" s="17">
        <v>0.11297259323722347</v>
      </c>
      <c r="AW84" s="17">
        <v>-0.83339066011999408</v>
      </c>
      <c r="AX84" s="17">
        <v>0.1360813172231764</v>
      </c>
      <c r="AY84" s="17">
        <v>5.7974533261040878E-2</v>
      </c>
      <c r="AZ84" s="17">
        <v>7.6998470784834017E-2</v>
      </c>
      <c r="BA84" s="17">
        <v>5.2289747708148752E-2</v>
      </c>
      <c r="BB84" s="17">
        <v>-2.8512511561272748E-2</v>
      </c>
      <c r="BC84" s="17">
        <v>0.10908850477393894</v>
      </c>
      <c r="BD84" s="17">
        <v>7.1824567404352918E-2</v>
      </c>
      <c r="BE84" s="17">
        <v>6.0864833780723882E-2</v>
      </c>
      <c r="BF84" s="17">
        <v>0.42792492402182131</v>
      </c>
      <c r="BG84" s="17">
        <v>7.5681245559526697E-2</v>
      </c>
      <c r="BH84" s="17">
        <v>2.037176181261157E-2</v>
      </c>
      <c r="BI84" s="17">
        <v>1.2699063548598675E-2</v>
      </c>
      <c r="BJ84" s="17">
        <f>SUM(AH84:BI84)</f>
        <v>0.99999999911236581</v>
      </c>
    </row>
    <row r="85" spans="1:62" x14ac:dyDescent="0.4">
      <c r="A85" s="12" t="s">
        <v>1147</v>
      </c>
      <c r="B85">
        <v>4.6944999999999997</v>
      </c>
      <c r="C85">
        <v>1.25</v>
      </c>
      <c r="D85">
        <v>6.5540000000000003</v>
      </c>
      <c r="E85">
        <v>5.1120000000000001</v>
      </c>
      <c r="F85">
        <v>-9.2756000000000007</v>
      </c>
      <c r="G85">
        <v>3.9346000000000001</v>
      </c>
      <c r="H85">
        <v>-0.72899999999999998</v>
      </c>
      <c r="I85">
        <v>-9.6797000000000004</v>
      </c>
      <c r="J85">
        <v>-7.4363999999999999</v>
      </c>
      <c r="K85">
        <v>-3.9356</v>
      </c>
      <c r="L85">
        <v>-0.23710000000000001</v>
      </c>
      <c r="M85">
        <v>4.5910000000000002</v>
      </c>
      <c r="N85">
        <v>-9.7538</v>
      </c>
      <c r="O85">
        <v>-2.9007000000000001</v>
      </c>
      <c r="P85">
        <v>-2.3885999999999998</v>
      </c>
      <c r="Q85">
        <v>4.3E-3</v>
      </c>
      <c r="R85">
        <v>-0.51119999999999999</v>
      </c>
      <c r="S85">
        <v>0.31359999999999999</v>
      </c>
      <c r="T85">
        <v>0.65780000000000005</v>
      </c>
      <c r="U85">
        <v>-5.7877000000000001</v>
      </c>
      <c r="V85">
        <v>3.4746999999999999</v>
      </c>
      <c r="W85">
        <v>1.7464999999999999</v>
      </c>
      <c r="X85">
        <v>-0.14149999999999999</v>
      </c>
      <c r="Y85">
        <v>-2.9944000000000002</v>
      </c>
      <c r="Z85">
        <v>0.4476</v>
      </c>
      <c r="AA85">
        <v>1.2821</v>
      </c>
      <c r="AB85">
        <v>0.9103</v>
      </c>
      <c r="AC85">
        <v>0.1598</v>
      </c>
      <c r="AE85">
        <v>0.5</v>
      </c>
      <c r="AF85" s="20">
        <f t="array" ref="AF85">AH85:BI85*$AG$3:$BH$3</f>
        <v>0.49999900000000014</v>
      </c>
      <c r="AG85">
        <f t="array" ref="AG85">MMULT(MMULT(AH85:BI85,$AG$11:$BH$38),TRANSPOSE(AH85:BI85))^0.5</f>
        <v>0.2914164331611877</v>
      </c>
      <c r="AH85" s="17">
        <v>0.28106374342358542</v>
      </c>
      <c r="AI85" s="17">
        <v>9.3122652259382502E-2</v>
      </c>
      <c r="AJ85" s="17">
        <v>-3.2812309826636783E-3</v>
      </c>
      <c r="AK85" s="17">
        <v>5.7262055581026136E-2</v>
      </c>
      <c r="AL85" s="17">
        <v>4.6497851904868569E-2</v>
      </c>
      <c r="AM85" s="17">
        <v>6.388486136065733E-3</v>
      </c>
      <c r="AN85" s="17">
        <v>5.780441352222139E-2</v>
      </c>
      <c r="AO85" s="17">
        <v>-2.3583476390391173E-2</v>
      </c>
      <c r="AP85" s="17">
        <v>6.5021923701240353E-2</v>
      </c>
      <c r="AQ85" s="17">
        <v>-0.12975909361386787</v>
      </c>
      <c r="AR85" s="17">
        <v>9.4115294881421077E-2</v>
      </c>
      <c r="AS85" s="17">
        <v>1.622835370520395E-4</v>
      </c>
      <c r="AT85" s="17">
        <v>0.10785548340122297</v>
      </c>
      <c r="AU85" s="17">
        <v>8.1945772386708318E-2</v>
      </c>
      <c r="AV85" s="17">
        <v>0.1201560526267668</v>
      </c>
      <c r="AW85" s="17">
        <v>-1.0272837609060534</v>
      </c>
      <c r="AX85" s="17">
        <v>0.16512168178243802</v>
      </c>
      <c r="AY85" s="17">
        <v>0.10138678638912306</v>
      </c>
      <c r="AZ85" s="17">
        <v>1.4269504587606945E-2</v>
      </c>
      <c r="BA85" s="17">
        <v>8.1362655073796086E-2</v>
      </c>
      <c r="BB85" s="17">
        <v>-4.4497736225895687E-2</v>
      </c>
      <c r="BC85" s="17">
        <v>9.7016903451629014E-2</v>
      </c>
      <c r="BD85" s="17">
        <v>7.2060292565010786E-2</v>
      </c>
      <c r="BE85" s="17">
        <v>3.6890901471464559E-2</v>
      </c>
      <c r="BF85" s="17">
        <v>0.52946300184625383</v>
      </c>
      <c r="BG85" s="17">
        <v>8.5059842779243958E-2</v>
      </c>
      <c r="BH85" s="17">
        <v>1.2411500811273856E-2</v>
      </c>
      <c r="BI85" s="17">
        <v>2.1966223102162841E-2</v>
      </c>
      <c r="BJ85" s="17">
        <f t="shared" ref="BJ85:BJ90" si="4">SUM(AH85:BI85)</f>
        <v>1.0000000091026924</v>
      </c>
    </row>
    <row r="86" spans="1:62" x14ac:dyDescent="0.4">
      <c r="A86" s="12" t="s">
        <v>1148</v>
      </c>
      <c r="B86">
        <v>-1.1671</v>
      </c>
      <c r="C86">
        <v>29.0123</v>
      </c>
      <c r="D86">
        <v>19.922599999999999</v>
      </c>
      <c r="E86">
        <v>-2.4590000000000001</v>
      </c>
      <c r="F86">
        <v>1.4451000000000001</v>
      </c>
      <c r="G86">
        <v>15.88</v>
      </c>
      <c r="H86">
        <v>21.439900000000002</v>
      </c>
      <c r="I86">
        <v>-4.1723999999999997</v>
      </c>
      <c r="J86">
        <v>-2.8894000000000002</v>
      </c>
      <c r="K86">
        <v>-0.1862</v>
      </c>
      <c r="L86">
        <v>-8.4986999999999995</v>
      </c>
      <c r="M86">
        <v>6.1205999999999996</v>
      </c>
      <c r="N86">
        <v>-0.52470000000000006</v>
      </c>
      <c r="O86">
        <v>-2.4150999999999998</v>
      </c>
      <c r="P86">
        <v>14.2582</v>
      </c>
      <c r="Q86">
        <v>-0.21759999999999999</v>
      </c>
      <c r="R86">
        <v>-1.0155000000000001</v>
      </c>
      <c r="S86">
        <v>-0.67979999999999996</v>
      </c>
      <c r="T86">
        <v>-1.0456000000000001</v>
      </c>
      <c r="U86">
        <v>-2.4253999999999998</v>
      </c>
      <c r="V86">
        <v>0.54669999999999996</v>
      </c>
      <c r="W86">
        <v>1.1444000000000001</v>
      </c>
      <c r="X86">
        <v>1.3819999999999999</v>
      </c>
      <c r="Y86">
        <v>4.1692</v>
      </c>
      <c r="Z86">
        <v>-0.12820000000000001</v>
      </c>
      <c r="AA86">
        <v>-1.3188</v>
      </c>
      <c r="AB86">
        <v>-0.6119</v>
      </c>
      <c r="AC86">
        <v>-0.40089999999999998</v>
      </c>
      <c r="AE86">
        <v>1</v>
      </c>
      <c r="AF86" s="20">
        <f t="array" ref="AF86">AH86:BI86*$AG$3:$BH$3</f>
        <v>1</v>
      </c>
      <c r="AG86">
        <f t="array" ref="AG86">MMULT(MMULT(AH86:BI86,$AG$11:$BH$38),TRANSPOSE(AH86:BI86))^0.5</f>
        <v>0.40925941240197183</v>
      </c>
      <c r="AH86" s="17">
        <v>0.56212861110439294</v>
      </c>
      <c r="AI86" s="17">
        <v>9.0759780604467044E-2</v>
      </c>
      <c r="AJ86" s="17">
        <v>-2.0720534950926125E-2</v>
      </c>
      <c r="AK86" s="17">
        <v>2.0207980187413464E-2</v>
      </c>
      <c r="AL86" s="17">
        <v>3.3494607963763412E-2</v>
      </c>
      <c r="AM86" s="17">
        <v>1.1614360198128951E-2</v>
      </c>
      <c r="AN86" s="17">
        <v>9.2509679502421477E-2</v>
      </c>
      <c r="AO86" s="17">
        <v>4.6672646595424215E-3</v>
      </c>
      <c r="AP86" s="17">
        <v>6.1608263800384977E-2</v>
      </c>
      <c r="AQ86" s="17">
        <v>-0.29840823150699713</v>
      </c>
      <c r="AR86" s="17">
        <v>7.7138630401753547E-2</v>
      </c>
      <c r="AS86" s="17">
        <v>1.2984819817975896E-4</v>
      </c>
      <c r="AT86" s="17">
        <v>0.12152552260716733</v>
      </c>
      <c r="AU86" s="17">
        <v>0.11057596205340828</v>
      </c>
      <c r="AV86" s="17">
        <v>0.14169477893422314</v>
      </c>
      <c r="AW86" s="17">
        <v>-1.3299356096452908</v>
      </c>
      <c r="AX86" s="17">
        <v>0.21134565504267097</v>
      </c>
      <c r="AY86" s="17">
        <v>0.16767302424221395</v>
      </c>
      <c r="AZ86" s="17">
        <v>-8.4262010038732224E-2</v>
      </c>
      <c r="BA86" s="17">
        <v>0.1349126660893572</v>
      </c>
      <c r="BB86" s="17">
        <v>-6.8315385609696466E-2</v>
      </c>
      <c r="BC86" s="17">
        <v>8.5260800415327548E-2</v>
      </c>
      <c r="BD86" s="17">
        <v>6.9938883507625463E-2</v>
      </c>
      <c r="BE86" s="17">
        <v>-6.6299543625483832E-3</v>
      </c>
      <c r="BF86" s="17">
        <v>0.69210671671232959</v>
      </c>
      <c r="BG86" s="17">
        <v>9.9024909526326213E-2</v>
      </c>
      <c r="BH86" s="17">
        <v>-1.0877941872463244E-2</v>
      </c>
      <c r="BI86" s="17">
        <v>3.0831725851292811E-2</v>
      </c>
      <c r="BJ86" s="17">
        <f t="shared" si="4"/>
        <v>1.0000000036157359</v>
      </c>
    </row>
    <row r="87" spans="1:62" x14ac:dyDescent="0.4">
      <c r="A87" s="12" t="s">
        <v>1149</v>
      </c>
      <c r="B87">
        <v>-2.7345999999999999</v>
      </c>
      <c r="C87">
        <v>26.7943</v>
      </c>
      <c r="D87">
        <v>19.838699999999999</v>
      </c>
      <c r="E87">
        <v>1.7366999999999999</v>
      </c>
      <c r="F87">
        <v>0.35610000000000003</v>
      </c>
      <c r="G87">
        <v>-11.667400000000001</v>
      </c>
      <c r="H87">
        <v>6.8769</v>
      </c>
      <c r="I87">
        <v>2.9794999999999998</v>
      </c>
      <c r="J87">
        <v>-1.7417</v>
      </c>
      <c r="K87">
        <v>0</v>
      </c>
      <c r="L87">
        <v>-5.0787000000000004</v>
      </c>
      <c r="M87">
        <v>7.0784000000000002</v>
      </c>
      <c r="N87">
        <v>4.8522999999999996</v>
      </c>
      <c r="O87">
        <v>13.5573</v>
      </c>
      <c r="P87">
        <v>9.8987999999999996</v>
      </c>
      <c r="Q87">
        <v>3.2458</v>
      </c>
      <c r="R87">
        <v>1.9751000000000001</v>
      </c>
      <c r="S87">
        <v>-0.49459999999999998</v>
      </c>
      <c r="T87">
        <v>-0.73660000000000003</v>
      </c>
      <c r="U87">
        <v>-1.1284000000000001</v>
      </c>
      <c r="V87">
        <v>0.85440000000000005</v>
      </c>
      <c r="W87">
        <v>-1.5666</v>
      </c>
      <c r="X87">
        <v>2.6215000000000002</v>
      </c>
      <c r="Y87">
        <v>-0.48099999999999998</v>
      </c>
      <c r="Z87">
        <v>2.726</v>
      </c>
      <c r="AA87">
        <v>-0.48080000000000001</v>
      </c>
      <c r="AB87">
        <v>0.26279999999999998</v>
      </c>
      <c r="AC87">
        <v>-0.3579</v>
      </c>
      <c r="AE87">
        <v>1.5</v>
      </c>
      <c r="AF87" s="20">
        <f t="array" ref="AF87">AH87:BI87*$AG$3:$BH$3</f>
        <v>1.4999999999999998</v>
      </c>
      <c r="AG87">
        <f t="array" ref="AG87">MMULT(MMULT(AH87:BI87,$AG$11:$BH$38),TRANSPOSE(AH87:BI87))^0.5</f>
        <v>0.56138079874776026</v>
      </c>
      <c r="AH87" s="17">
        <v>0.84319291665658924</v>
      </c>
      <c r="AI87" s="17">
        <v>9.0598781832100447E-2</v>
      </c>
      <c r="AJ87" s="17">
        <v>-3.6617395595341169E-2</v>
      </c>
      <c r="AK87" s="17">
        <v>6.1861976888819073E-3</v>
      </c>
      <c r="AL87" s="17">
        <v>8.2707088298247019E-3</v>
      </c>
      <c r="AM87" s="17">
        <v>2.5925650924372181E-2</v>
      </c>
      <c r="AN87" s="17">
        <v>0.12968207220352743</v>
      </c>
      <c r="AO87" s="17">
        <v>3.8616802810691533E-2</v>
      </c>
      <c r="AP87" s="17">
        <v>4.4308700833828429E-2</v>
      </c>
      <c r="AQ87" s="17">
        <v>-0.47044769440702233</v>
      </c>
      <c r="AR87" s="17">
        <v>6.6939622831329815E-2</v>
      </c>
      <c r="AS87" s="17">
        <v>-4.8150646513004249E-2</v>
      </c>
      <c r="AT87" s="17">
        <v>0.12963337198523633</v>
      </c>
      <c r="AU87" s="17">
        <v>0.14506642829267344</v>
      </c>
      <c r="AV87" s="17">
        <v>0.17016990217699213</v>
      </c>
      <c r="AW87" s="17">
        <v>-1.5367689527229338</v>
      </c>
      <c r="AX87" s="17">
        <v>0.22232135451182208</v>
      </c>
      <c r="AY87" s="17">
        <v>0.23238616446866531</v>
      </c>
      <c r="AZ87" s="17">
        <v>-0.1824406271471985</v>
      </c>
      <c r="BA87" s="17">
        <v>0.181505156819493</v>
      </c>
      <c r="BB87" s="17">
        <v>-9.5758953867706526E-2</v>
      </c>
      <c r="BC87" s="17">
        <v>7.5244306365303465E-2</v>
      </c>
      <c r="BD87" s="17">
        <v>7.5236613480088338E-2</v>
      </c>
      <c r="BE87" s="17">
        <v>-3.4029918413814225E-2</v>
      </c>
      <c r="BF87" s="17">
        <v>0.79754581494507804</v>
      </c>
      <c r="BG87" s="17">
        <v>0.12085587326423092</v>
      </c>
      <c r="BH87" s="17">
        <v>-3.8637024609479327E-2</v>
      </c>
      <c r="BI87" s="17">
        <v>3.9164770003862689E-2</v>
      </c>
      <c r="BJ87" s="17">
        <f t="shared" si="4"/>
        <v>0.99999999764809089</v>
      </c>
    </row>
    <row r="88" spans="1:62" x14ac:dyDescent="0.4">
      <c r="A88" s="12" t="s">
        <v>1150</v>
      </c>
      <c r="B88">
        <v>-4.0895000000000001</v>
      </c>
      <c r="C88">
        <v>44.528300000000002</v>
      </c>
      <c r="D88">
        <v>9.7980999999999998</v>
      </c>
      <c r="E88">
        <v>2.1476000000000002</v>
      </c>
      <c r="F88">
        <v>-2.0226999999999999</v>
      </c>
      <c r="G88">
        <v>-5.4755000000000003</v>
      </c>
      <c r="H88">
        <v>-2.5183</v>
      </c>
      <c r="I88">
        <v>-4.2141000000000002</v>
      </c>
      <c r="J88">
        <v>2.2157</v>
      </c>
      <c r="K88">
        <v>-2.5746000000000002</v>
      </c>
      <c r="L88">
        <v>-7.2599999999999998E-2</v>
      </c>
      <c r="M88">
        <v>0.42170000000000002</v>
      </c>
      <c r="N88">
        <v>-5.2313999999999998</v>
      </c>
      <c r="O88">
        <v>-6.7834000000000003</v>
      </c>
      <c r="P88">
        <v>-9.2527000000000008</v>
      </c>
      <c r="Q88">
        <v>-1.6568000000000001</v>
      </c>
      <c r="R88">
        <v>-1.1266</v>
      </c>
      <c r="S88">
        <v>-0.16569999999999999</v>
      </c>
      <c r="T88">
        <v>2.0500000000000001E-2</v>
      </c>
      <c r="U88">
        <v>-1.0255000000000001</v>
      </c>
      <c r="V88">
        <v>-0.5776</v>
      </c>
      <c r="W88">
        <v>1.2821</v>
      </c>
      <c r="X88">
        <v>-2.9632000000000001</v>
      </c>
      <c r="Y88">
        <v>-0.61870000000000003</v>
      </c>
      <c r="Z88">
        <v>-1.9456</v>
      </c>
      <c r="AA88">
        <v>-0.22869999999999999</v>
      </c>
      <c r="AB88">
        <v>-0.51149999999999995</v>
      </c>
      <c r="AC88">
        <v>0.30409999999999998</v>
      </c>
      <c r="AE88">
        <v>2</v>
      </c>
      <c r="AF88" s="20">
        <f t="array" ref="AF88">AH88:BI88*$AG$3:$BH$3</f>
        <v>1.9999999999999998</v>
      </c>
      <c r="AG88">
        <f t="array" ref="AG88">MMULT(MMULT(AH88:BI88,$AG$11:$BH$38),TRANSPOSE(AH88:BI88))^0.5</f>
        <v>0.72602662340683788</v>
      </c>
      <c r="AH88" s="17">
        <v>1.1242572222087857</v>
      </c>
      <c r="AI88" s="17">
        <v>9.413155012122279E-2</v>
      </c>
      <c r="AJ88" s="17">
        <v>-5.2282274958812353E-2</v>
      </c>
      <c r="AK88" s="17">
        <v>-1.599950431185505E-2</v>
      </c>
      <c r="AL88" s="17">
        <v>5.9355843077407312E-3</v>
      </c>
      <c r="AM88" s="17">
        <v>3.6156443835779671E-2</v>
      </c>
      <c r="AN88" s="17">
        <v>0.16473969791066673</v>
      </c>
      <c r="AO88" s="17">
        <v>7.083807943547947E-2</v>
      </c>
      <c r="AP88" s="17">
        <v>1.5330663929134639E-2</v>
      </c>
      <c r="AQ88" s="17">
        <v>-0.64096432985336771</v>
      </c>
      <c r="AR88" s="17">
        <v>5.858240293754835E-2</v>
      </c>
      <c r="AS88" s="17">
        <v>-9.5706947621920252E-2</v>
      </c>
      <c r="AT88" s="17">
        <v>0.13564603037329068</v>
      </c>
      <c r="AU88" s="17">
        <v>0.18292372821160682</v>
      </c>
      <c r="AV88" s="17">
        <v>0.19850639153647043</v>
      </c>
      <c r="AW88" s="17">
        <v>-1.6934927884673823</v>
      </c>
      <c r="AX88" s="17">
        <v>0.21825138499808405</v>
      </c>
      <c r="AY88" s="17">
        <v>0.28009630773067129</v>
      </c>
      <c r="AZ88" s="17">
        <v>-0.26262572669023748</v>
      </c>
      <c r="BA88" s="17">
        <v>0.22920194177724154</v>
      </c>
      <c r="BB88" s="17">
        <v>-0.1240362946084744</v>
      </c>
      <c r="BC88" s="17">
        <v>6.7866876928348294E-2</v>
      </c>
      <c r="BD88" s="17">
        <v>8.0230853365525476E-2</v>
      </c>
      <c r="BE88" s="17">
        <v>-6.2014053254373556E-2</v>
      </c>
      <c r="BF88" s="17">
        <v>0.86668294371648746</v>
      </c>
      <c r="BG88" s="17">
        <v>0.13943958354488412</v>
      </c>
      <c r="BH88" s="17">
        <v>-6.9868942934179723E-2</v>
      </c>
      <c r="BI88" s="17">
        <v>4.8173188922121905E-2</v>
      </c>
      <c r="BJ88" s="17">
        <f t="shared" si="4"/>
        <v>1.0000000130904876</v>
      </c>
    </row>
    <row r="89" spans="1:62" x14ac:dyDescent="0.4">
      <c r="AE89">
        <v>2.5</v>
      </c>
      <c r="AF89" s="20">
        <f t="array" ref="AF89">AH89:BI89*$AG$3:$BH$3</f>
        <v>2.4999999999999996</v>
      </c>
      <c r="AG89">
        <f t="array" ref="AG89">MMULT(MMULT(AH89:BI89,$AG$11:$BH$38),TRANSPOSE(AH89:BI89))^0.5</f>
        <v>0.89614436285927435</v>
      </c>
      <c r="AH89" s="17">
        <v>1.4053215277609821</v>
      </c>
      <c r="AI89" s="17">
        <v>9.2876441784985969E-2</v>
      </c>
      <c r="AJ89" s="17">
        <v>-6.638705880331347E-2</v>
      </c>
      <c r="AK89" s="17">
        <v>-3.928713354602837E-2</v>
      </c>
      <c r="AL89" s="17">
        <v>-1.5046628419308703E-2</v>
      </c>
      <c r="AM89" s="17">
        <v>5.4861013674641558E-2</v>
      </c>
      <c r="AN89" s="17">
        <v>0.20391622345205729</v>
      </c>
      <c r="AO89" s="17">
        <v>0.10371727815630336</v>
      </c>
      <c r="AP89" s="17">
        <v>6.9163065297044067E-3</v>
      </c>
      <c r="AQ89" s="17">
        <v>-0.81179179516600153</v>
      </c>
      <c r="AR89" s="17">
        <v>4.3908373504116686E-2</v>
      </c>
      <c r="AS89" s="17">
        <v>-0.14009583659001473</v>
      </c>
      <c r="AT89" s="17">
        <v>0.14603289258699656</v>
      </c>
      <c r="AU89" s="17">
        <v>0.21535753232718949</v>
      </c>
      <c r="AV89" s="17">
        <v>0.22374750532260584</v>
      </c>
      <c r="AW89" s="17">
        <v>-1.9274468975010415</v>
      </c>
      <c r="AX89" s="17">
        <v>0.23940739709747846</v>
      </c>
      <c r="AY89" s="17">
        <v>0.33609036565300421</v>
      </c>
      <c r="AZ89" s="17">
        <v>-0.35026511091505197</v>
      </c>
      <c r="BA89" s="17">
        <v>0.27417187801013393</v>
      </c>
      <c r="BB89" s="17">
        <v>-0.15033383779918646</v>
      </c>
      <c r="BC89" s="17">
        <v>5.6766452670446825E-2</v>
      </c>
      <c r="BD89" s="17">
        <v>8.4078916692146108E-2</v>
      </c>
      <c r="BE89" s="17">
        <v>-9.3839633172686315E-2</v>
      </c>
      <c r="BF89" s="17">
        <v>0.99306941075791044</v>
      </c>
      <c r="BG89" s="17">
        <v>0.1596549450415283</v>
      </c>
      <c r="BH89" s="17">
        <v>-9.8495027303387134E-2</v>
      </c>
      <c r="BI89" s="17">
        <v>5.3094514550037331E-2</v>
      </c>
      <c r="BJ89" s="17">
        <f t="shared" si="4"/>
        <v>1.0000000163562488</v>
      </c>
    </row>
    <row r="90" spans="1:62" x14ac:dyDescent="0.4">
      <c r="AE90">
        <v>3</v>
      </c>
      <c r="AF90" s="20">
        <f t="array" ref="AF90">AH90:BI90*$AG$3:$BH$3</f>
        <v>3.0000001999999997</v>
      </c>
      <c r="AG90">
        <f t="array" ref="AG90">MMULT(MMULT(AH90:BI90,$AG$11:$BH$38),TRANSPOSE(AH90:BI90))^0.5</f>
        <v>1.0692435285455115</v>
      </c>
      <c r="AH90" s="17">
        <v>1.6863859457389008</v>
      </c>
      <c r="AI90" s="17">
        <v>9.2100760889594693E-2</v>
      </c>
      <c r="AJ90" s="17">
        <v>-8.1345035592858619E-2</v>
      </c>
      <c r="AK90" s="17">
        <v>-6.1128732970810999E-2</v>
      </c>
      <c r="AL90" s="17">
        <v>-3.6359752193819005E-2</v>
      </c>
      <c r="AM90" s="17">
        <v>7.0227848233904794E-2</v>
      </c>
      <c r="AN90" s="17">
        <v>0.24299596270926951</v>
      </c>
      <c r="AO90" s="17">
        <v>0.13641690096540957</v>
      </c>
      <c r="AP90" s="17">
        <v>5.8193361625653705E-3</v>
      </c>
      <c r="AQ90" s="17">
        <v>-0.98131528520034939</v>
      </c>
      <c r="AR90" s="17">
        <v>3.0032241881221233E-2</v>
      </c>
      <c r="AS90" s="17">
        <v>-0.18195150855560971</v>
      </c>
      <c r="AT90" s="17">
        <v>0.15725133247318013</v>
      </c>
      <c r="AU90" s="17">
        <v>0.24454892506996925</v>
      </c>
      <c r="AV90" s="17">
        <v>0.25108067877695389</v>
      </c>
      <c r="AW90" s="17">
        <v>-2.1811600720509978</v>
      </c>
      <c r="AX90" s="17">
        <v>0.25969571506645045</v>
      </c>
      <c r="AY90" s="17">
        <v>0.39908380663542237</v>
      </c>
      <c r="AZ90" s="17">
        <v>-0.44726693370593185</v>
      </c>
      <c r="BA90" s="17">
        <v>0.32026694379419257</v>
      </c>
      <c r="BB90" s="17">
        <v>-0.17399745283667481</v>
      </c>
      <c r="BC90" s="17">
        <v>4.2081027599504772E-2</v>
      </c>
      <c r="BD90" s="17">
        <v>8.3177279205221638E-2</v>
      </c>
      <c r="BE90" s="17">
        <v>-0.12595341666530807</v>
      </c>
      <c r="BF90" s="17">
        <v>1.1331397611080671</v>
      </c>
      <c r="BG90" s="17">
        <v>0.18275314303122903</v>
      </c>
      <c r="BH90" s="17">
        <v>-0.12895182267416444</v>
      </c>
      <c r="BI90" s="17">
        <v>6.2372369352472125E-2</v>
      </c>
      <c r="BJ90" s="17">
        <f t="shared" si="4"/>
        <v>0.99999996624700505</v>
      </c>
    </row>
    <row r="93" spans="1:62" x14ac:dyDescent="0.4">
      <c r="AF93" t="s">
        <v>1201</v>
      </c>
    </row>
  </sheetData>
  <phoneticPr fontId="4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A89233-D76A-407A-91B6-1C79E49811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50ETF期权</vt:lpstr>
      <vt:lpstr>50ETF处理</vt:lpstr>
      <vt:lpstr>股票</vt:lpstr>
      <vt:lpstr>债券</vt:lpstr>
      <vt:lpstr>组合数据汇总raw</vt:lpstr>
      <vt:lpstr>组合数据处理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彭子可</cp:lastModifiedBy>
  <dcterms:created xsi:type="dcterms:W3CDTF">2020-09-14T20:48:29Z</dcterms:created>
  <dcterms:modified xsi:type="dcterms:W3CDTF">2020-09-15T01:36:01Z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