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vis.souza.de.oliv1\Downloads\"/>
    </mc:Choice>
  </mc:AlternateContent>
  <xr:revisionPtr revIDLastSave="0" documentId="13_ncr:1_{D08AE6F7-62DE-4F39-BC37-9029FC3D8AD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4" i="1" l="1"/>
  <c r="U35" i="1"/>
  <c r="U36" i="1"/>
  <c r="U37" i="1"/>
  <c r="U38" i="1"/>
  <c r="U39" i="1"/>
  <c r="U40" i="1"/>
  <c r="U41" i="1"/>
  <c r="U42" i="1"/>
  <c r="U43" i="1"/>
  <c r="U44" i="1"/>
  <c r="U45" i="1"/>
  <c r="Z47" i="1"/>
  <c r="AA47" i="1"/>
  <c r="AB47" i="1"/>
  <c r="AG47" i="1"/>
  <c r="AP47" i="1"/>
  <c r="AN47" i="1"/>
  <c r="AO47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Y45" i="1"/>
  <c r="Y44" i="1"/>
  <c r="Y43" i="1"/>
  <c r="Y42" i="1"/>
  <c r="Y41" i="1"/>
  <c r="Y40" i="1"/>
  <c r="Y39" i="1"/>
  <c r="Y38" i="1"/>
  <c r="Y37" i="1"/>
  <c r="Y36" i="1"/>
  <c r="Y35" i="1"/>
  <c r="Y34" i="1"/>
  <c r="W34" i="1"/>
  <c r="W35" i="1"/>
  <c r="W36" i="1"/>
  <c r="W37" i="1"/>
  <c r="W38" i="1"/>
  <c r="W39" i="1"/>
  <c r="W40" i="1"/>
  <c r="W41" i="1"/>
  <c r="W42" i="1"/>
  <c r="W43" i="1"/>
  <c r="W44" i="1"/>
  <c r="W45" i="1"/>
  <c r="W30" i="1"/>
  <c r="Q16" i="1"/>
  <c r="O5" i="1"/>
  <c r="O3" i="1"/>
  <c r="O4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H2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2" i="1"/>
  <c r="P3" i="1"/>
  <c r="G2" i="1"/>
  <c r="F2" i="1"/>
</calcChain>
</file>

<file path=xl/sharedStrings.xml><?xml version="1.0" encoding="utf-8"?>
<sst xmlns="http://schemas.openxmlformats.org/spreadsheetml/2006/main" count="108" uniqueCount="58">
  <si>
    <t>Test Case</t>
  </si>
  <si>
    <t>E (Esperados)</t>
  </si>
  <si>
    <t>G (Gerados)</t>
  </si>
  <si>
    <t>C (Corretos)</t>
  </si>
  <si>
    <t>Completude (%)</t>
  </si>
  <si>
    <t>Corretude (%)</t>
  </si>
  <si>
    <t>Corretude Absoluta (%)</t>
  </si>
  <si>
    <t>LOC Geradas</t>
  </si>
  <si>
    <t>Linhas Modificadas</t>
  </si>
  <si>
    <t>% Linhas Alteradas</t>
  </si>
  <si>
    <t>P (Passos Esperados)</t>
  </si>
  <si>
    <t>PG (Passos Gerados)</t>
  </si>
  <si>
    <t>PEC (Passos Corretos)</t>
  </si>
  <si>
    <t>Completude Execução (%)</t>
  </si>
  <si>
    <t>Corretude Execução (%)</t>
  </si>
  <si>
    <t>Corretude Absoluta Execução (%)</t>
  </si>
  <si>
    <t>Amostra</t>
  </si>
  <si>
    <t>App1-TestCase1</t>
  </si>
  <si>
    <t>App1-TestCase2</t>
  </si>
  <si>
    <t>App2-TestCase6</t>
  </si>
  <si>
    <t>App2-TestCase5</t>
  </si>
  <si>
    <t>App2-TestCase4</t>
  </si>
  <si>
    <t>App2-TestCase3</t>
  </si>
  <si>
    <t>App2-TestCase2</t>
  </si>
  <si>
    <t>App2-TestCase1</t>
  </si>
  <si>
    <t>App1-TestCase6</t>
  </si>
  <si>
    <t>App1-TestCase5</t>
  </si>
  <si>
    <t>App1-TestCase4</t>
  </si>
  <si>
    <t>App1-TestCase3</t>
  </si>
  <si>
    <t>Geral</t>
  </si>
  <si>
    <t>Resultado (m):</t>
  </si>
  <si>
    <t>Tempo de Extração Amostra 1 (s)</t>
  </si>
  <si>
    <t>T. E. Amostra 2 (s)</t>
  </si>
  <si>
    <t>T. E. Amostra 3 (s)</t>
  </si>
  <si>
    <t>T.E. Total (s)</t>
  </si>
  <si>
    <t>Expected Elements (E)</t>
  </si>
  <si>
    <t>Expected Elements (E) (SD)</t>
  </si>
  <si>
    <t xml:space="preserve">Generated Elements (G) </t>
  </si>
  <si>
    <t>Generated Elements (G) (SD)</t>
  </si>
  <si>
    <t xml:space="preserve">Correct Elements (C) </t>
  </si>
  <si>
    <t>Correct Elements (C) (SD)</t>
  </si>
  <si>
    <t xml:space="preserve">Element Coverage (%) </t>
  </si>
  <si>
    <t xml:space="preserve">Precision of Element Generation  (%) </t>
  </si>
  <si>
    <t>Element Recall (%)</t>
  </si>
  <si>
    <t>Lines of Code (LOC)</t>
  </si>
  <si>
    <t>Lines of Code (LOC) (SD)</t>
  </si>
  <si>
    <t>Modified Lines (ML)</t>
  </si>
  <si>
    <t>Modified Lines (ML) (SD)</t>
  </si>
  <si>
    <t>Manual Modification Rate (MR) (%) (SD)</t>
  </si>
  <si>
    <t xml:space="preserve">Expected Steps (ES) </t>
  </si>
  <si>
    <t>Expected Steps (ES) (SD)</t>
  </si>
  <si>
    <t>Generated Steps (GS)</t>
  </si>
  <si>
    <t>Generated Steps (GS) (SD)</t>
  </si>
  <si>
    <t>Correct Steps (CS)</t>
  </si>
  <si>
    <t>Correct Steps (CS) (SD)</t>
  </si>
  <si>
    <t xml:space="preserve">Step Coverage (%) </t>
  </si>
  <si>
    <t>Precision of Execution (%)</t>
  </si>
  <si>
    <t>Execution Recall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</si>
</sst>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8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1">
    <xf numFmtId="0" fontId="0" fillId="0" borderId="0" xfId="0"/>
    <xf numFmtId="9" fontId="0" fillId="0" borderId="0" xfId="1" applyNumberFormat="1" applyFont="1"/>
    <xf numFmtId="9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9" fontId="1" fillId="2" borderId="1" xfId="1" applyNumberFormat="1" applyFont="1" applyFill="1" applyBorder="1" applyAlignment="1">
      <alignment horizontal="center" vertical="top"/>
    </xf>
    <xf numFmtId="9" fontId="1" fillId="2" borderId="1" xfId="0" applyNumberFormat="1" applyFont="1" applyFill="1" applyBorder="1" applyAlignment="1">
      <alignment horizontal="center" vertical="top"/>
    </xf>
    <xf numFmtId="0" fontId="0" fillId="3" borderId="0" xfId="0" applyFill="1"/>
    <xf numFmtId="0" fontId="0" fillId="4" borderId="0" xfId="0" applyFill="1"/>
    <xf numFmtId="0" fontId="5" fillId="5" borderId="2" xfId="0" applyFont="1" applyFill="1" applyBorder="1" applyAlignment="1">
      <alignment horizontal="center"/>
    </xf>
    <xf numFmtId="9" fontId="5" fillId="5" borderId="2" xfId="0" applyNumberFormat="1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9" fontId="5" fillId="5" borderId="4" xfId="1" applyNumberFormat="1" applyFont="1" applyFill="1" applyBorder="1" applyAlignment="1">
      <alignment horizontal="center"/>
    </xf>
    <xf numFmtId="9" fontId="5" fillId="5" borderId="4" xfId="0" applyNumberFormat="1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9" fontId="5" fillId="5" borderId="7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top"/>
    </xf>
    <xf numFmtId="9" fontId="3" fillId="2" borderId="2" xfId="1" applyNumberFormat="1" applyFont="1" applyFill="1" applyBorder="1" applyAlignment="1">
      <alignment horizontal="center" vertical="top"/>
    </xf>
    <xf numFmtId="9" fontId="3" fillId="2" borderId="2" xfId="0" applyNumberFormat="1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9" fontId="0" fillId="0" borderId="2" xfId="1" applyNumberFormat="1" applyFon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top"/>
    </xf>
    <xf numFmtId="0" fontId="5" fillId="8" borderId="3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0" fillId="7" borderId="2" xfId="0" applyFill="1" applyBorder="1" applyAlignment="1">
      <alignment horizontal="left"/>
    </xf>
    <xf numFmtId="0" fontId="0" fillId="7" borderId="2" xfId="0" applyFill="1" applyBorder="1" applyAlignment="1">
      <alignment horizontal="center"/>
    </xf>
    <xf numFmtId="168" fontId="5" fillId="5" borderId="4" xfId="0" applyNumberFormat="1" applyFont="1" applyFill="1" applyBorder="1" applyAlignment="1">
      <alignment horizontal="center"/>
    </xf>
    <xf numFmtId="168" fontId="5" fillId="5" borderId="2" xfId="0" applyNumberFormat="1" applyFont="1" applyFill="1" applyBorder="1" applyAlignment="1">
      <alignment horizontal="center"/>
    </xf>
    <xf numFmtId="168" fontId="5" fillId="5" borderId="7" xfId="0" applyNumberFormat="1" applyFont="1" applyFill="1" applyBorder="1" applyAlignment="1">
      <alignment horizontal="center"/>
    </xf>
    <xf numFmtId="2" fontId="5" fillId="5" borderId="4" xfId="0" applyNumberFormat="1" applyFont="1" applyFill="1" applyBorder="1" applyAlignment="1">
      <alignment horizontal="center"/>
    </xf>
    <xf numFmtId="2" fontId="5" fillId="5" borderId="2" xfId="0" applyNumberFormat="1" applyFont="1" applyFill="1" applyBorder="1" applyAlignment="1">
      <alignment horizontal="center"/>
    </xf>
    <xf numFmtId="2" fontId="5" fillId="5" borderId="7" xfId="0" applyNumberFormat="1" applyFont="1" applyFill="1" applyBorder="1" applyAlignment="1">
      <alignment horizontal="center"/>
    </xf>
    <xf numFmtId="168" fontId="5" fillId="5" borderId="1" xfId="0" applyNumberFormat="1" applyFont="1" applyFill="1" applyBorder="1" applyAlignment="1">
      <alignment horizontal="center"/>
    </xf>
    <xf numFmtId="168" fontId="5" fillId="5" borderId="8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1">
    <dxf>
      <numFmt numFmtId="13" formatCode="0%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alignment horizont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DB3DF0-0D90-4F29-BA00-354A4326796F}" name="Tabela2" displayName="Tabela2" ref="A1:Q37" totalsRowShown="0" headerRowDxfId="20" dataDxfId="18" headerRowBorderDxfId="19" tableBorderDxfId="17">
  <autoFilter ref="A1:Q37" xr:uid="{73DB3DF0-0D90-4F29-BA00-354A4326796F}"/>
  <tableColumns count="17">
    <tableColumn id="1" xr3:uid="{957AFCD5-98B2-4E60-B0F9-FF1901DF83F5}" name="Test Case" dataDxfId="16"/>
    <tableColumn id="2" xr3:uid="{13D4F027-A937-42F1-945C-0B4D4D91FA74}" name="Amostra" dataDxfId="15"/>
    <tableColumn id="3" xr3:uid="{5D3C670B-8E43-4761-8B6C-81982FAC1EE8}" name="E (Esperados)" dataDxfId="14"/>
    <tableColumn id="4" xr3:uid="{8A58E599-D1B6-4AED-9A4E-6FFF7D7AAA9B}" name="G (Gerados)" dataDxfId="13"/>
    <tableColumn id="5" xr3:uid="{5D7E3A8A-6223-4B70-8EEA-E3EF93619BBB}" name="C (Corretos)" dataDxfId="12"/>
    <tableColumn id="6" xr3:uid="{C112549B-4A6C-4D92-A57B-72F162250505}" name="Completude (%)" dataDxfId="11">
      <calculatedColumnFormula>D2/C2</calculatedColumnFormula>
    </tableColumn>
    <tableColumn id="7" xr3:uid="{53A130C8-3D1E-4785-9064-71146A26CEA9}" name="Corretude (%)" dataDxfId="10">
      <calculatedColumnFormula>E2/D2</calculatedColumnFormula>
    </tableColumn>
    <tableColumn id="8" xr3:uid="{2E98F672-4CF0-4040-B24B-BB9AFF0590F0}" name="Corretude Absoluta (%)" dataDxfId="9">
      <calculatedColumnFormula>E2/C2</calculatedColumnFormula>
    </tableColumn>
    <tableColumn id="11" xr3:uid="{93C762D8-BF4E-411D-8477-7D75C26DD143}" name="LOC Geradas" dataDxfId="8"/>
    <tableColumn id="12" xr3:uid="{CEAF63C1-EA19-416A-8837-846472FC3CC9}" name="Linhas Modificadas" dataDxfId="7"/>
    <tableColumn id="13" xr3:uid="{0CDB7AAF-4CE0-4724-B527-FDEC1E964FE1}" name="% Linhas Alteradas" dataDxfId="6">
      <calculatedColumnFormula>J2/I2</calculatedColumnFormula>
    </tableColumn>
    <tableColumn id="15" xr3:uid="{60FBEB91-C220-400D-8A5B-FF7661F74C5D}" name="P (Passos Esperados)" dataDxfId="5"/>
    <tableColumn id="16" xr3:uid="{38C8522E-CBC6-48E8-8803-09039485B922}" name="PG (Passos Gerados)" dataDxfId="4"/>
    <tableColumn id="17" xr3:uid="{1CBA2388-6473-43FF-954E-A600E1ADB128}" name="PEC (Passos Corretos)" dataDxfId="3"/>
    <tableColumn id="18" xr3:uid="{4817D188-093C-4C5B-9A15-987353EEBA2A}" name="Completude Execução (%)" dataDxfId="2">
      <calculatedColumnFormula>M2/L2</calculatedColumnFormula>
    </tableColumn>
    <tableColumn id="19" xr3:uid="{A9DF1DF2-A29E-44EB-A5DF-442633EAF018}" name="Corretude Execução (%)" dataDxfId="1">
      <calculatedColumnFormula>N2/M2</calculatedColumnFormula>
    </tableColumn>
    <tableColumn id="20" xr3:uid="{8CC4272F-7C87-43A6-82FF-8F1EDF845461}" name="Corretude Absoluta Execução (%)" dataDxfId="0">
      <calculatedColumnFormula>N2/L2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7"/>
  <sheetViews>
    <sheetView tabSelected="1" topLeftCell="P1" zoomScale="40" zoomScaleNormal="40" workbookViewId="0">
      <selection activeCell="AH50" sqref="AH50"/>
    </sheetView>
  </sheetViews>
  <sheetFormatPr defaultRowHeight="14.5" x14ac:dyDescent="0.35"/>
  <cols>
    <col min="1" max="1" width="14.1796875" customWidth="1"/>
    <col min="2" max="2" width="15.1796875" customWidth="1"/>
    <col min="3" max="3" width="17.6328125" customWidth="1"/>
    <col min="4" max="4" width="16" customWidth="1"/>
    <col min="5" max="5" width="16.1796875" customWidth="1"/>
    <col min="6" max="6" width="18.1796875" style="1" customWidth="1"/>
    <col min="7" max="7" width="18.36328125" style="2" customWidth="1"/>
    <col min="8" max="8" width="22.6328125" style="2" customWidth="1"/>
    <col min="9" max="9" width="16" customWidth="1"/>
    <col min="10" max="10" width="20" customWidth="1"/>
    <col min="11" max="11" width="19.54296875" style="2" customWidth="1"/>
    <col min="12" max="12" width="20.1796875" customWidth="1"/>
    <col min="13" max="13" width="22.1796875" customWidth="1"/>
    <col min="14" max="14" width="20.90625" customWidth="1"/>
    <col min="15" max="15" width="28.54296875" style="2" customWidth="1"/>
    <col min="16" max="16" width="30.81640625" style="2" customWidth="1"/>
    <col min="17" max="17" width="35.1796875" style="2" customWidth="1"/>
    <col min="18" max="18" width="2.54296875" customWidth="1"/>
    <col min="19" max="19" width="27.08984375" customWidth="1"/>
    <col min="20" max="20" width="30.08984375" customWidth="1"/>
    <col min="21" max="21" width="59.1796875" bestFit="1" customWidth="1"/>
    <col min="22" max="22" width="25.26953125" customWidth="1"/>
    <col min="23" max="23" width="31.1796875" customWidth="1"/>
    <col min="24" max="24" width="25.453125" customWidth="1"/>
    <col min="25" max="25" width="29.08984375" customWidth="1"/>
    <col min="26" max="26" width="23.6328125" customWidth="1"/>
    <col min="27" max="27" width="34.90625" customWidth="1"/>
    <col min="28" max="28" width="19.90625" customWidth="1"/>
    <col min="29" max="29" width="19.26953125" customWidth="1"/>
    <col min="30" max="30" width="23.453125" customWidth="1"/>
    <col min="31" max="31" width="19.26953125" customWidth="1"/>
    <col min="32" max="33" width="35.54296875" customWidth="1"/>
    <col min="34" max="34" width="43" customWidth="1"/>
    <col min="35" max="35" width="23.26953125" customWidth="1"/>
    <col min="36" max="36" width="25.54296875" customWidth="1"/>
    <col min="37" max="37" width="28.453125" customWidth="1"/>
    <col min="38" max="38" width="20" customWidth="1"/>
    <col min="39" max="39" width="23.81640625" customWidth="1"/>
    <col min="40" max="40" width="26.6328125" customWidth="1"/>
    <col min="41" max="41" width="25.54296875" customWidth="1"/>
    <col min="42" max="42" width="33.7265625" customWidth="1"/>
  </cols>
  <sheetData>
    <row r="1" spans="1:62" x14ac:dyDescent="0.35">
      <c r="A1" s="3" t="s">
        <v>0</v>
      </c>
      <c r="B1" s="3" t="s">
        <v>16</v>
      </c>
      <c r="C1" s="3" t="s">
        <v>1</v>
      </c>
      <c r="D1" s="3" t="s">
        <v>2</v>
      </c>
      <c r="E1" s="3" t="s">
        <v>3</v>
      </c>
      <c r="F1" s="4" t="s">
        <v>4</v>
      </c>
      <c r="G1" s="5" t="s">
        <v>5</v>
      </c>
      <c r="H1" s="5" t="s">
        <v>6</v>
      </c>
      <c r="I1" s="3" t="s">
        <v>7</v>
      </c>
      <c r="J1" s="3" t="s">
        <v>8</v>
      </c>
      <c r="K1" s="5" t="s">
        <v>9</v>
      </c>
      <c r="L1" s="3" t="s">
        <v>10</v>
      </c>
      <c r="M1" s="3" t="s">
        <v>11</v>
      </c>
      <c r="N1" s="3" t="s">
        <v>12</v>
      </c>
      <c r="O1" s="5" t="s">
        <v>13</v>
      </c>
      <c r="P1" s="5" t="s">
        <v>14</v>
      </c>
      <c r="Q1" s="5" t="s">
        <v>15</v>
      </c>
    </row>
    <row r="2" spans="1:62" x14ac:dyDescent="0.35">
      <c r="A2" s="21" t="s">
        <v>17</v>
      </c>
      <c r="B2" s="21">
        <v>1</v>
      </c>
      <c r="C2" s="21">
        <v>5</v>
      </c>
      <c r="D2" s="21">
        <v>5</v>
      </c>
      <c r="E2" s="21">
        <v>5</v>
      </c>
      <c r="F2" s="22">
        <f t="shared" ref="F2:G17" si="0">D2/C2</f>
        <v>1</v>
      </c>
      <c r="G2" s="23">
        <f t="shared" si="0"/>
        <v>1</v>
      </c>
      <c r="H2" s="23">
        <f>E2/C2</f>
        <v>1</v>
      </c>
      <c r="I2" s="21">
        <v>20</v>
      </c>
      <c r="J2" s="24">
        <v>3</v>
      </c>
      <c r="K2" s="23">
        <f>J2/I2</f>
        <v>0.15</v>
      </c>
      <c r="L2" s="24">
        <v>10</v>
      </c>
      <c r="M2" s="21">
        <v>10</v>
      </c>
      <c r="N2" s="21">
        <v>7</v>
      </c>
      <c r="O2" s="23">
        <f t="shared" ref="O2:O37" si="1">M2/L2</f>
        <v>1</v>
      </c>
      <c r="P2" s="23">
        <f>N2/M2</f>
        <v>0.7</v>
      </c>
      <c r="Q2" s="23">
        <f>N2/L2</f>
        <v>0.7</v>
      </c>
    </row>
    <row r="3" spans="1:62" x14ac:dyDescent="0.35">
      <c r="A3" s="21" t="s">
        <v>17</v>
      </c>
      <c r="B3" s="21">
        <v>2</v>
      </c>
      <c r="C3" s="21">
        <v>5</v>
      </c>
      <c r="D3" s="21">
        <v>5</v>
      </c>
      <c r="E3" s="21">
        <v>5</v>
      </c>
      <c r="F3" s="22">
        <f t="shared" si="0"/>
        <v>1</v>
      </c>
      <c r="G3" s="23">
        <f t="shared" si="0"/>
        <v>1</v>
      </c>
      <c r="H3" s="23">
        <f t="shared" ref="H3:H37" si="2">E3/C3</f>
        <v>1</v>
      </c>
      <c r="I3" s="21">
        <v>25</v>
      </c>
      <c r="J3" s="21">
        <v>0</v>
      </c>
      <c r="K3" s="23">
        <f t="shared" ref="K3:K37" si="3">J3/I3</f>
        <v>0</v>
      </c>
      <c r="L3" s="21">
        <v>12</v>
      </c>
      <c r="M3" s="21">
        <v>12</v>
      </c>
      <c r="N3" s="21">
        <v>12</v>
      </c>
      <c r="O3" s="23">
        <f t="shared" si="1"/>
        <v>1</v>
      </c>
      <c r="P3" s="23">
        <f>N3/M3</f>
        <v>1</v>
      </c>
      <c r="Q3" s="23">
        <f t="shared" ref="Q3:Q37" si="4">N3/L3</f>
        <v>1</v>
      </c>
    </row>
    <row r="4" spans="1:62" s="6" customFormat="1" x14ac:dyDescent="0.35">
      <c r="A4" s="21" t="s">
        <v>17</v>
      </c>
      <c r="B4" s="21">
        <v>3</v>
      </c>
      <c r="C4" s="21">
        <v>4</v>
      </c>
      <c r="D4" s="21">
        <v>4</v>
      </c>
      <c r="E4" s="21">
        <v>4</v>
      </c>
      <c r="F4" s="22">
        <f t="shared" si="0"/>
        <v>1</v>
      </c>
      <c r="G4" s="23">
        <f t="shared" si="0"/>
        <v>1</v>
      </c>
      <c r="H4" s="23">
        <f t="shared" si="2"/>
        <v>1</v>
      </c>
      <c r="I4" s="21">
        <v>19</v>
      </c>
      <c r="J4" s="21">
        <v>0</v>
      </c>
      <c r="K4" s="23">
        <f t="shared" si="3"/>
        <v>0</v>
      </c>
      <c r="L4" s="21">
        <v>10</v>
      </c>
      <c r="M4" s="21">
        <v>10</v>
      </c>
      <c r="N4" s="21">
        <v>10</v>
      </c>
      <c r="O4" s="23">
        <f t="shared" si="1"/>
        <v>1</v>
      </c>
      <c r="P4" s="23">
        <f>N4/M4</f>
        <v>1</v>
      </c>
      <c r="Q4" s="23">
        <f t="shared" si="4"/>
        <v>1</v>
      </c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</row>
    <row r="5" spans="1:62" x14ac:dyDescent="0.35">
      <c r="A5" s="21" t="s">
        <v>18</v>
      </c>
      <c r="B5" s="21">
        <v>1</v>
      </c>
      <c r="C5" s="21">
        <v>8</v>
      </c>
      <c r="D5" s="21">
        <v>8</v>
      </c>
      <c r="E5" s="21">
        <v>8</v>
      </c>
      <c r="F5" s="22">
        <f t="shared" si="0"/>
        <v>1</v>
      </c>
      <c r="G5" s="23">
        <f t="shared" si="0"/>
        <v>1</v>
      </c>
      <c r="H5" s="23">
        <f t="shared" si="2"/>
        <v>1</v>
      </c>
      <c r="I5" s="21">
        <v>37</v>
      </c>
      <c r="J5" s="21">
        <v>11</v>
      </c>
      <c r="K5" s="23">
        <f t="shared" si="3"/>
        <v>0.29729729729729731</v>
      </c>
      <c r="L5" s="21">
        <v>17</v>
      </c>
      <c r="M5" s="21">
        <v>17</v>
      </c>
      <c r="N5" s="21">
        <v>6</v>
      </c>
      <c r="O5" s="23">
        <f>M5/L5</f>
        <v>1</v>
      </c>
      <c r="P5" s="23">
        <f>N5/M5</f>
        <v>0.35294117647058826</v>
      </c>
      <c r="Q5" s="23">
        <f t="shared" si="4"/>
        <v>0.35294117647058826</v>
      </c>
    </row>
    <row r="6" spans="1:62" x14ac:dyDescent="0.35">
      <c r="A6" s="21" t="s">
        <v>18</v>
      </c>
      <c r="B6" s="21">
        <v>2</v>
      </c>
      <c r="C6" s="21">
        <v>6</v>
      </c>
      <c r="D6" s="21">
        <v>6</v>
      </c>
      <c r="E6" s="21">
        <v>5</v>
      </c>
      <c r="F6" s="22">
        <f t="shared" si="0"/>
        <v>1</v>
      </c>
      <c r="G6" s="23">
        <f t="shared" si="0"/>
        <v>0.83333333333333337</v>
      </c>
      <c r="H6" s="23">
        <f t="shared" si="2"/>
        <v>0.83333333333333337</v>
      </c>
      <c r="I6" s="21">
        <v>17</v>
      </c>
      <c r="J6" s="21">
        <v>3</v>
      </c>
      <c r="K6" s="23">
        <f t="shared" si="3"/>
        <v>0.17647058823529413</v>
      </c>
      <c r="L6" s="21">
        <v>9</v>
      </c>
      <c r="M6" s="21">
        <v>11</v>
      </c>
      <c r="N6" s="21">
        <v>9</v>
      </c>
      <c r="O6" s="23">
        <f t="shared" si="1"/>
        <v>1.2222222222222223</v>
      </c>
      <c r="P6" s="23">
        <f>N6/M6</f>
        <v>0.81818181818181823</v>
      </c>
      <c r="Q6" s="23">
        <f t="shared" si="4"/>
        <v>1</v>
      </c>
    </row>
    <row r="7" spans="1:62" s="7" customFormat="1" x14ac:dyDescent="0.35">
      <c r="A7" s="21" t="s">
        <v>18</v>
      </c>
      <c r="B7" s="21">
        <v>3</v>
      </c>
      <c r="C7" s="21">
        <v>9</v>
      </c>
      <c r="D7" s="21">
        <v>9</v>
      </c>
      <c r="E7" s="21">
        <v>8</v>
      </c>
      <c r="F7" s="22">
        <f t="shared" si="0"/>
        <v>1</v>
      </c>
      <c r="G7" s="23">
        <f t="shared" si="0"/>
        <v>0.88888888888888884</v>
      </c>
      <c r="H7" s="23">
        <f t="shared" si="2"/>
        <v>0.88888888888888884</v>
      </c>
      <c r="I7" s="21">
        <v>23</v>
      </c>
      <c r="J7" s="21">
        <v>1</v>
      </c>
      <c r="K7" s="23">
        <f t="shared" si="3"/>
        <v>4.3478260869565216E-2</v>
      </c>
      <c r="L7" s="21">
        <v>13</v>
      </c>
      <c r="M7" s="21">
        <v>13</v>
      </c>
      <c r="N7" s="21">
        <v>12</v>
      </c>
      <c r="O7" s="23">
        <f t="shared" si="1"/>
        <v>1</v>
      </c>
      <c r="P7" s="23">
        <f t="shared" ref="P7:P24" si="5">N7/M7</f>
        <v>0.92307692307692313</v>
      </c>
      <c r="Q7" s="23">
        <f t="shared" si="4"/>
        <v>0.92307692307692313</v>
      </c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</row>
    <row r="8" spans="1:62" x14ac:dyDescent="0.35">
      <c r="A8" s="21" t="s">
        <v>28</v>
      </c>
      <c r="B8" s="21">
        <v>1</v>
      </c>
      <c r="C8" s="21">
        <v>6</v>
      </c>
      <c r="D8" s="21">
        <v>6</v>
      </c>
      <c r="E8" s="21">
        <v>5</v>
      </c>
      <c r="F8" s="22">
        <f t="shared" si="0"/>
        <v>1</v>
      </c>
      <c r="G8" s="23">
        <f t="shared" si="0"/>
        <v>0.83333333333333337</v>
      </c>
      <c r="H8" s="23">
        <f t="shared" si="2"/>
        <v>0.83333333333333337</v>
      </c>
      <c r="I8" s="21">
        <v>19</v>
      </c>
      <c r="J8" s="21">
        <v>1</v>
      </c>
      <c r="K8" s="23">
        <f t="shared" si="3"/>
        <v>5.2631578947368418E-2</v>
      </c>
      <c r="L8" s="21">
        <v>10</v>
      </c>
      <c r="M8" s="21">
        <v>10</v>
      </c>
      <c r="N8" s="21">
        <v>9</v>
      </c>
      <c r="O8" s="23">
        <f t="shared" si="1"/>
        <v>1</v>
      </c>
      <c r="P8" s="23">
        <f t="shared" si="5"/>
        <v>0.9</v>
      </c>
      <c r="Q8" s="23">
        <f t="shared" si="4"/>
        <v>0.9</v>
      </c>
    </row>
    <row r="9" spans="1:62" x14ac:dyDescent="0.35">
      <c r="A9" s="21" t="s">
        <v>28</v>
      </c>
      <c r="B9" s="21">
        <v>2</v>
      </c>
      <c r="C9" s="21">
        <v>5</v>
      </c>
      <c r="D9" s="21">
        <v>5</v>
      </c>
      <c r="E9" s="21">
        <v>4</v>
      </c>
      <c r="F9" s="22">
        <f t="shared" si="0"/>
        <v>1</v>
      </c>
      <c r="G9" s="23">
        <f t="shared" si="0"/>
        <v>0.8</v>
      </c>
      <c r="H9" s="23">
        <f t="shared" si="2"/>
        <v>0.8</v>
      </c>
      <c r="I9" s="21">
        <v>19</v>
      </c>
      <c r="J9" s="21">
        <v>2</v>
      </c>
      <c r="K9" s="23">
        <f t="shared" si="3"/>
        <v>0.10526315789473684</v>
      </c>
      <c r="L9" s="21">
        <v>10</v>
      </c>
      <c r="M9" s="21">
        <v>10</v>
      </c>
      <c r="N9" s="21">
        <v>9</v>
      </c>
      <c r="O9" s="23">
        <f t="shared" si="1"/>
        <v>1</v>
      </c>
      <c r="P9" s="23">
        <f t="shared" si="5"/>
        <v>0.9</v>
      </c>
      <c r="Q9" s="23">
        <f t="shared" si="4"/>
        <v>0.9</v>
      </c>
    </row>
    <row r="10" spans="1:62" x14ac:dyDescent="0.35">
      <c r="A10" s="21" t="s">
        <v>28</v>
      </c>
      <c r="B10" s="21">
        <v>3</v>
      </c>
      <c r="C10" s="21">
        <v>6</v>
      </c>
      <c r="D10" s="21">
        <v>6</v>
      </c>
      <c r="E10" s="21">
        <v>5</v>
      </c>
      <c r="F10" s="22">
        <f t="shared" si="0"/>
        <v>1</v>
      </c>
      <c r="G10" s="23">
        <f t="shared" si="0"/>
        <v>0.83333333333333337</v>
      </c>
      <c r="H10" s="23">
        <f t="shared" si="2"/>
        <v>0.83333333333333337</v>
      </c>
      <c r="I10" s="21">
        <v>29</v>
      </c>
      <c r="J10" s="21">
        <v>1</v>
      </c>
      <c r="K10" s="23">
        <f t="shared" si="3"/>
        <v>3.4482758620689655E-2</v>
      </c>
      <c r="L10" s="21">
        <v>14</v>
      </c>
      <c r="M10" s="21">
        <v>14</v>
      </c>
      <c r="N10" s="21">
        <v>13</v>
      </c>
      <c r="O10" s="23">
        <f t="shared" si="1"/>
        <v>1</v>
      </c>
      <c r="P10" s="23">
        <f t="shared" si="5"/>
        <v>0.9285714285714286</v>
      </c>
      <c r="Q10" s="23">
        <f t="shared" si="4"/>
        <v>0.9285714285714286</v>
      </c>
    </row>
    <row r="11" spans="1:62" x14ac:dyDescent="0.35">
      <c r="A11" s="21" t="s">
        <v>27</v>
      </c>
      <c r="B11" s="21">
        <v>1</v>
      </c>
      <c r="C11" s="21">
        <v>4</v>
      </c>
      <c r="D11" s="21">
        <v>4</v>
      </c>
      <c r="E11" s="21">
        <v>4</v>
      </c>
      <c r="F11" s="22">
        <f t="shared" si="0"/>
        <v>1</v>
      </c>
      <c r="G11" s="23">
        <f t="shared" si="0"/>
        <v>1</v>
      </c>
      <c r="H11" s="23">
        <f t="shared" si="2"/>
        <v>1</v>
      </c>
      <c r="I11" s="21">
        <v>21</v>
      </c>
      <c r="J11" s="21">
        <v>3</v>
      </c>
      <c r="K11" s="23">
        <f t="shared" si="3"/>
        <v>0.14285714285714285</v>
      </c>
      <c r="L11" s="21">
        <v>9</v>
      </c>
      <c r="M11" s="21">
        <v>11</v>
      </c>
      <c r="N11" s="21">
        <v>8</v>
      </c>
      <c r="O11" s="23">
        <f t="shared" si="1"/>
        <v>1.2222222222222223</v>
      </c>
      <c r="P11" s="23">
        <f t="shared" si="5"/>
        <v>0.72727272727272729</v>
      </c>
      <c r="Q11" s="23">
        <f t="shared" si="4"/>
        <v>0.88888888888888884</v>
      </c>
    </row>
    <row r="12" spans="1:62" x14ac:dyDescent="0.35">
      <c r="A12" s="21" t="s">
        <v>27</v>
      </c>
      <c r="B12" s="21">
        <v>2</v>
      </c>
      <c r="C12" s="21">
        <v>6</v>
      </c>
      <c r="D12" s="21">
        <v>6</v>
      </c>
      <c r="E12" s="21">
        <v>6</v>
      </c>
      <c r="F12" s="22">
        <f t="shared" si="0"/>
        <v>1</v>
      </c>
      <c r="G12" s="23">
        <f t="shared" si="0"/>
        <v>1</v>
      </c>
      <c r="H12" s="23">
        <f t="shared" si="2"/>
        <v>1</v>
      </c>
      <c r="I12" s="21">
        <v>22</v>
      </c>
      <c r="J12" s="21">
        <v>0</v>
      </c>
      <c r="K12" s="23">
        <f t="shared" si="3"/>
        <v>0</v>
      </c>
      <c r="L12" s="21">
        <v>10</v>
      </c>
      <c r="M12" s="21">
        <v>10</v>
      </c>
      <c r="N12" s="21">
        <v>10</v>
      </c>
      <c r="O12" s="23">
        <f t="shared" si="1"/>
        <v>1</v>
      </c>
      <c r="P12" s="23">
        <f t="shared" si="5"/>
        <v>1</v>
      </c>
      <c r="Q12" s="23">
        <f t="shared" si="4"/>
        <v>1</v>
      </c>
    </row>
    <row r="13" spans="1:62" x14ac:dyDescent="0.35">
      <c r="A13" s="21" t="s">
        <v>27</v>
      </c>
      <c r="B13" s="21">
        <v>3</v>
      </c>
      <c r="C13" s="21">
        <v>5</v>
      </c>
      <c r="D13" s="21">
        <v>5</v>
      </c>
      <c r="E13" s="21">
        <v>5</v>
      </c>
      <c r="F13" s="22">
        <f t="shared" si="0"/>
        <v>1</v>
      </c>
      <c r="G13" s="23">
        <f t="shared" si="0"/>
        <v>1</v>
      </c>
      <c r="H13" s="23">
        <f t="shared" si="2"/>
        <v>1</v>
      </c>
      <c r="I13" s="21">
        <v>21</v>
      </c>
      <c r="J13" s="21">
        <v>1</v>
      </c>
      <c r="K13" s="23">
        <f t="shared" si="3"/>
        <v>4.7619047619047616E-2</v>
      </c>
      <c r="L13" s="21">
        <v>10</v>
      </c>
      <c r="M13" s="21">
        <v>10</v>
      </c>
      <c r="N13" s="21">
        <v>9</v>
      </c>
      <c r="O13" s="23">
        <f t="shared" si="1"/>
        <v>1</v>
      </c>
      <c r="P13" s="23">
        <f t="shared" si="5"/>
        <v>0.9</v>
      </c>
      <c r="Q13" s="23">
        <f t="shared" si="4"/>
        <v>0.9</v>
      </c>
    </row>
    <row r="14" spans="1:62" x14ac:dyDescent="0.35">
      <c r="A14" s="21" t="s">
        <v>26</v>
      </c>
      <c r="B14" s="21">
        <v>1</v>
      </c>
      <c r="C14" s="21">
        <v>31</v>
      </c>
      <c r="D14" s="21">
        <v>31</v>
      </c>
      <c r="E14" s="21">
        <v>6</v>
      </c>
      <c r="F14" s="22">
        <f t="shared" si="0"/>
        <v>1</v>
      </c>
      <c r="G14" s="23">
        <f t="shared" si="0"/>
        <v>0.19354838709677419</v>
      </c>
      <c r="H14" s="23">
        <f t="shared" si="2"/>
        <v>0.19354838709677419</v>
      </c>
      <c r="I14" s="21">
        <v>58</v>
      </c>
      <c r="J14" s="21">
        <v>25</v>
      </c>
      <c r="K14" s="23">
        <f t="shared" si="3"/>
        <v>0.43103448275862066</v>
      </c>
      <c r="L14" s="21">
        <v>36</v>
      </c>
      <c r="M14" s="21">
        <v>36</v>
      </c>
      <c r="N14" s="21">
        <v>11</v>
      </c>
      <c r="O14" s="23">
        <f t="shared" si="1"/>
        <v>1</v>
      </c>
      <c r="P14" s="23">
        <f t="shared" si="5"/>
        <v>0.30555555555555558</v>
      </c>
      <c r="Q14" s="23">
        <f t="shared" si="4"/>
        <v>0.30555555555555558</v>
      </c>
    </row>
    <row r="15" spans="1:62" x14ac:dyDescent="0.35">
      <c r="A15" s="21" t="s">
        <v>26</v>
      </c>
      <c r="B15" s="21">
        <v>2</v>
      </c>
      <c r="C15" s="21">
        <v>33</v>
      </c>
      <c r="D15" s="21">
        <v>33</v>
      </c>
      <c r="E15" s="21">
        <v>4</v>
      </c>
      <c r="F15" s="22">
        <f t="shared" si="0"/>
        <v>1</v>
      </c>
      <c r="G15" s="23">
        <f t="shared" si="0"/>
        <v>0.12121212121212122</v>
      </c>
      <c r="H15" s="23">
        <f t="shared" si="2"/>
        <v>0.12121212121212122</v>
      </c>
      <c r="I15" s="21">
        <v>58</v>
      </c>
      <c r="J15" s="21">
        <v>29</v>
      </c>
      <c r="K15" s="23">
        <f t="shared" si="3"/>
        <v>0.5</v>
      </c>
      <c r="L15" s="21">
        <v>37</v>
      </c>
      <c r="M15" s="21">
        <v>37</v>
      </c>
      <c r="N15" s="21">
        <v>9</v>
      </c>
      <c r="O15" s="23">
        <f t="shared" si="1"/>
        <v>1</v>
      </c>
      <c r="P15" s="23">
        <f t="shared" si="5"/>
        <v>0.24324324324324326</v>
      </c>
      <c r="Q15" s="23">
        <f t="shared" si="4"/>
        <v>0.24324324324324326</v>
      </c>
    </row>
    <row r="16" spans="1:62" x14ac:dyDescent="0.35">
      <c r="A16" s="21" t="s">
        <v>26</v>
      </c>
      <c r="B16" s="21">
        <v>3</v>
      </c>
      <c r="C16" s="21">
        <v>30</v>
      </c>
      <c r="D16" s="21">
        <v>30</v>
      </c>
      <c r="E16" s="21">
        <v>1</v>
      </c>
      <c r="F16" s="22">
        <f t="shared" si="0"/>
        <v>1</v>
      </c>
      <c r="G16" s="23">
        <f t="shared" si="0"/>
        <v>3.3333333333333333E-2</v>
      </c>
      <c r="H16" s="23">
        <f t="shared" si="2"/>
        <v>3.3333333333333333E-2</v>
      </c>
      <c r="I16" s="21">
        <v>55</v>
      </c>
      <c r="J16" s="21">
        <v>29</v>
      </c>
      <c r="K16" s="23">
        <f t="shared" si="3"/>
        <v>0.52727272727272723</v>
      </c>
      <c r="L16" s="21">
        <v>35</v>
      </c>
      <c r="M16" s="21">
        <v>35</v>
      </c>
      <c r="N16" s="21">
        <v>6</v>
      </c>
      <c r="O16" s="23">
        <f t="shared" si="1"/>
        <v>1</v>
      </c>
      <c r="P16" s="23">
        <f t="shared" si="5"/>
        <v>0.17142857142857143</v>
      </c>
      <c r="Q16" s="23">
        <f>N16/L16</f>
        <v>0.17142857142857143</v>
      </c>
    </row>
    <row r="17" spans="1:23" ht="15" thickBot="1" x14ac:dyDescent="0.4">
      <c r="A17" s="21" t="s">
        <v>25</v>
      </c>
      <c r="B17" s="21">
        <v>1</v>
      </c>
      <c r="C17" s="21">
        <v>10</v>
      </c>
      <c r="D17" s="21">
        <v>10</v>
      </c>
      <c r="E17" s="21">
        <v>8</v>
      </c>
      <c r="F17" s="22">
        <f t="shared" si="0"/>
        <v>1</v>
      </c>
      <c r="G17" s="23">
        <f t="shared" si="0"/>
        <v>0.8</v>
      </c>
      <c r="H17" s="23">
        <f t="shared" si="2"/>
        <v>0.8</v>
      </c>
      <c r="I17" s="21">
        <v>31</v>
      </c>
      <c r="J17" s="21">
        <v>2</v>
      </c>
      <c r="K17" s="23">
        <f t="shared" si="3"/>
        <v>6.4516129032258063E-2</v>
      </c>
      <c r="L17" s="21">
        <v>19</v>
      </c>
      <c r="M17" s="21">
        <v>19</v>
      </c>
      <c r="N17" s="21">
        <v>17</v>
      </c>
      <c r="O17" s="23">
        <f t="shared" si="1"/>
        <v>1</v>
      </c>
      <c r="P17" s="23">
        <f t="shared" si="5"/>
        <v>0.89473684210526316</v>
      </c>
      <c r="Q17" s="23">
        <f t="shared" si="4"/>
        <v>0.89473684210526316</v>
      </c>
      <c r="S17" s="18" t="s">
        <v>0</v>
      </c>
      <c r="T17" s="27" t="s">
        <v>31</v>
      </c>
      <c r="U17" s="27" t="s">
        <v>32</v>
      </c>
      <c r="V17" s="27" t="s">
        <v>33</v>
      </c>
      <c r="W17" s="27" t="s">
        <v>34</v>
      </c>
    </row>
    <row r="18" spans="1:23" x14ac:dyDescent="0.35">
      <c r="A18" s="21" t="s">
        <v>25</v>
      </c>
      <c r="B18" s="21">
        <v>2</v>
      </c>
      <c r="C18" s="21">
        <v>11</v>
      </c>
      <c r="D18" s="21">
        <v>11</v>
      </c>
      <c r="E18" s="21">
        <v>10</v>
      </c>
      <c r="F18" s="22">
        <f t="shared" ref="F18:G37" si="6">D18/C18</f>
        <v>1</v>
      </c>
      <c r="G18" s="23">
        <f t="shared" si="6"/>
        <v>0.90909090909090906</v>
      </c>
      <c r="H18" s="23">
        <f t="shared" si="2"/>
        <v>0.90909090909090906</v>
      </c>
      <c r="I18" s="21">
        <v>33</v>
      </c>
      <c r="J18" s="21">
        <v>1</v>
      </c>
      <c r="K18" s="23">
        <f t="shared" si="3"/>
        <v>3.0303030303030304E-2</v>
      </c>
      <c r="L18" s="21">
        <v>15</v>
      </c>
      <c r="M18" s="21">
        <v>15</v>
      </c>
      <c r="N18" s="21">
        <v>14</v>
      </c>
      <c r="O18" s="23">
        <f t="shared" si="1"/>
        <v>1</v>
      </c>
      <c r="P18" s="23">
        <f t="shared" si="5"/>
        <v>0.93333333333333335</v>
      </c>
      <c r="Q18" s="23">
        <f t="shared" si="4"/>
        <v>0.93333333333333335</v>
      </c>
      <c r="S18" s="28" t="s">
        <v>17</v>
      </c>
      <c r="T18" s="26">
        <v>17.613071999999999</v>
      </c>
      <c r="U18" s="26">
        <v>24.095817</v>
      </c>
      <c r="V18" s="26">
        <v>14.968534</v>
      </c>
      <c r="W18" s="26">
        <v>56.677</v>
      </c>
    </row>
    <row r="19" spans="1:23" x14ac:dyDescent="0.35">
      <c r="A19" s="21" t="s">
        <v>25</v>
      </c>
      <c r="B19" s="21">
        <v>3</v>
      </c>
      <c r="C19" s="21">
        <v>18</v>
      </c>
      <c r="D19" s="21">
        <v>18</v>
      </c>
      <c r="E19" s="21">
        <v>16</v>
      </c>
      <c r="F19" s="22">
        <f t="shared" si="6"/>
        <v>1</v>
      </c>
      <c r="G19" s="23">
        <f t="shared" si="6"/>
        <v>0.88888888888888884</v>
      </c>
      <c r="H19" s="23">
        <f t="shared" si="2"/>
        <v>0.88888888888888884</v>
      </c>
      <c r="I19" s="21">
        <v>31</v>
      </c>
      <c r="J19" s="21">
        <v>4</v>
      </c>
      <c r="K19" s="23">
        <f t="shared" si="3"/>
        <v>0.12903225806451613</v>
      </c>
      <c r="L19" s="21">
        <v>22</v>
      </c>
      <c r="M19" s="21">
        <v>24</v>
      </c>
      <c r="N19" s="21">
        <v>20</v>
      </c>
      <c r="O19" s="23">
        <f t="shared" si="1"/>
        <v>1.0909090909090908</v>
      </c>
      <c r="P19" s="23">
        <f t="shared" si="5"/>
        <v>0.83333333333333337</v>
      </c>
      <c r="Q19" s="23">
        <f t="shared" si="4"/>
        <v>0.90909090909090906</v>
      </c>
      <c r="S19" s="29" t="s">
        <v>18</v>
      </c>
      <c r="T19" s="26">
        <v>42.683818000000002</v>
      </c>
      <c r="U19" s="26">
        <v>19.677598</v>
      </c>
      <c r="V19" s="26">
        <v>41.952627</v>
      </c>
      <c r="W19" s="26">
        <v>104.31399999999999</v>
      </c>
    </row>
    <row r="20" spans="1:23" x14ac:dyDescent="0.35">
      <c r="A20" s="21" t="s">
        <v>24</v>
      </c>
      <c r="B20" s="21">
        <v>1</v>
      </c>
      <c r="C20" s="21">
        <v>2</v>
      </c>
      <c r="D20" s="21">
        <v>2</v>
      </c>
      <c r="E20" s="21">
        <v>1</v>
      </c>
      <c r="F20" s="22">
        <f t="shared" si="6"/>
        <v>1</v>
      </c>
      <c r="G20" s="23">
        <f t="shared" si="6"/>
        <v>0.5</v>
      </c>
      <c r="H20" s="23">
        <f t="shared" si="2"/>
        <v>0.5</v>
      </c>
      <c r="I20" s="21">
        <v>17</v>
      </c>
      <c r="J20" s="21">
        <v>1</v>
      </c>
      <c r="K20" s="23">
        <f t="shared" si="3"/>
        <v>5.8823529411764705E-2</v>
      </c>
      <c r="L20" s="21">
        <v>7</v>
      </c>
      <c r="M20" s="21">
        <v>7</v>
      </c>
      <c r="N20" s="21">
        <v>7</v>
      </c>
      <c r="O20" s="23">
        <f t="shared" si="1"/>
        <v>1</v>
      </c>
      <c r="P20" s="23">
        <f t="shared" si="5"/>
        <v>1</v>
      </c>
      <c r="Q20" s="23">
        <f t="shared" si="4"/>
        <v>1</v>
      </c>
      <c r="S20" s="29" t="s">
        <v>28</v>
      </c>
      <c r="T20" s="26">
        <v>22.643006</v>
      </c>
      <c r="U20" s="26">
        <v>32.300001999999999</v>
      </c>
      <c r="V20" s="26">
        <v>27.674430999999998</v>
      </c>
      <c r="W20" s="26">
        <v>82.617000000000004</v>
      </c>
    </row>
    <row r="21" spans="1:23" x14ac:dyDescent="0.35">
      <c r="A21" s="21" t="s">
        <v>24</v>
      </c>
      <c r="B21" s="21">
        <v>2</v>
      </c>
      <c r="C21" s="21">
        <v>2</v>
      </c>
      <c r="D21" s="21">
        <v>2</v>
      </c>
      <c r="E21" s="21">
        <v>1</v>
      </c>
      <c r="F21" s="22">
        <f t="shared" si="6"/>
        <v>1</v>
      </c>
      <c r="G21" s="23">
        <f t="shared" si="6"/>
        <v>0.5</v>
      </c>
      <c r="H21" s="23">
        <f t="shared" si="2"/>
        <v>0.5</v>
      </c>
      <c r="I21" s="21">
        <v>16</v>
      </c>
      <c r="J21" s="21">
        <v>1</v>
      </c>
      <c r="K21" s="23">
        <f t="shared" si="3"/>
        <v>6.25E-2</v>
      </c>
      <c r="L21" s="21">
        <v>7</v>
      </c>
      <c r="M21" s="21">
        <v>7</v>
      </c>
      <c r="N21" s="21">
        <v>7</v>
      </c>
      <c r="O21" s="23">
        <f t="shared" si="1"/>
        <v>1</v>
      </c>
      <c r="P21" s="23">
        <f t="shared" si="5"/>
        <v>1</v>
      </c>
      <c r="Q21" s="23">
        <f t="shared" si="4"/>
        <v>1</v>
      </c>
      <c r="S21" s="29" t="s">
        <v>27</v>
      </c>
      <c r="T21" s="26">
        <v>26.873348</v>
      </c>
      <c r="U21" s="26">
        <v>21.691517999999999</v>
      </c>
      <c r="V21" s="26">
        <v>39.407944000000001</v>
      </c>
      <c r="W21" s="26">
        <v>87.972999999999999</v>
      </c>
    </row>
    <row r="22" spans="1:23" x14ac:dyDescent="0.35">
      <c r="A22" s="21" t="s">
        <v>24</v>
      </c>
      <c r="B22" s="21">
        <v>3</v>
      </c>
      <c r="C22" s="21">
        <v>2</v>
      </c>
      <c r="D22" s="21">
        <v>2</v>
      </c>
      <c r="E22" s="21">
        <v>1</v>
      </c>
      <c r="F22" s="22">
        <f t="shared" si="6"/>
        <v>1</v>
      </c>
      <c r="G22" s="23">
        <f t="shared" si="6"/>
        <v>0.5</v>
      </c>
      <c r="H22" s="23">
        <f t="shared" si="2"/>
        <v>0.5</v>
      </c>
      <c r="I22" s="21">
        <v>16</v>
      </c>
      <c r="J22" s="21">
        <v>1</v>
      </c>
      <c r="K22" s="23">
        <f t="shared" si="3"/>
        <v>6.25E-2</v>
      </c>
      <c r="L22" s="21">
        <v>7</v>
      </c>
      <c r="M22" s="21">
        <v>7</v>
      </c>
      <c r="N22" s="21">
        <v>7</v>
      </c>
      <c r="O22" s="23">
        <f t="shared" si="1"/>
        <v>1</v>
      </c>
      <c r="P22" s="23">
        <f t="shared" si="5"/>
        <v>1</v>
      </c>
      <c r="Q22" s="23">
        <f t="shared" si="4"/>
        <v>1</v>
      </c>
      <c r="S22" s="29" t="s">
        <v>26</v>
      </c>
      <c r="T22" s="26">
        <v>128.02635699999999</v>
      </c>
      <c r="U22" s="26">
        <v>98.680954999999997</v>
      </c>
      <c r="V22" s="26">
        <v>78.897277000000003</v>
      </c>
      <c r="W22" s="26">
        <v>305.60500000000002</v>
      </c>
    </row>
    <row r="23" spans="1:23" x14ac:dyDescent="0.35">
      <c r="A23" s="21" t="s">
        <v>23</v>
      </c>
      <c r="B23" s="21">
        <v>1</v>
      </c>
      <c r="C23" s="21">
        <v>3</v>
      </c>
      <c r="D23" s="21">
        <v>3</v>
      </c>
      <c r="E23" s="21">
        <v>3</v>
      </c>
      <c r="F23" s="22">
        <f t="shared" si="6"/>
        <v>1</v>
      </c>
      <c r="G23" s="23">
        <f t="shared" si="6"/>
        <v>1</v>
      </c>
      <c r="H23" s="23">
        <f t="shared" si="2"/>
        <v>1</v>
      </c>
      <c r="I23" s="21">
        <v>14</v>
      </c>
      <c r="J23" s="21">
        <v>0</v>
      </c>
      <c r="K23" s="23">
        <f t="shared" si="3"/>
        <v>0</v>
      </c>
      <c r="L23" s="21">
        <v>5</v>
      </c>
      <c r="M23" s="21">
        <v>5</v>
      </c>
      <c r="N23" s="21">
        <v>5</v>
      </c>
      <c r="O23" s="23">
        <f t="shared" si="1"/>
        <v>1</v>
      </c>
      <c r="P23" s="23">
        <f t="shared" si="5"/>
        <v>1</v>
      </c>
      <c r="Q23" s="23">
        <f t="shared" si="4"/>
        <v>1</v>
      </c>
      <c r="S23" s="29" t="s">
        <v>25</v>
      </c>
      <c r="T23" s="26">
        <v>79.751966999999993</v>
      </c>
      <c r="U23" s="26">
        <v>84.441035999999997</v>
      </c>
      <c r="V23" s="26">
        <v>100.27405299999999</v>
      </c>
      <c r="W23" s="26">
        <v>264.46699999999998</v>
      </c>
    </row>
    <row r="24" spans="1:23" x14ac:dyDescent="0.35">
      <c r="A24" s="21" t="s">
        <v>23</v>
      </c>
      <c r="B24" s="21">
        <v>2</v>
      </c>
      <c r="C24" s="21">
        <v>3</v>
      </c>
      <c r="D24" s="21">
        <v>3</v>
      </c>
      <c r="E24" s="21">
        <v>3</v>
      </c>
      <c r="F24" s="22">
        <f t="shared" si="6"/>
        <v>1</v>
      </c>
      <c r="G24" s="23">
        <f t="shared" si="6"/>
        <v>1</v>
      </c>
      <c r="H24" s="23">
        <f t="shared" si="2"/>
        <v>1</v>
      </c>
      <c r="I24" s="21">
        <v>18</v>
      </c>
      <c r="J24" s="21">
        <v>1</v>
      </c>
      <c r="K24" s="23">
        <f t="shared" si="3"/>
        <v>5.5555555555555552E-2</v>
      </c>
      <c r="L24" s="21">
        <v>9</v>
      </c>
      <c r="M24" s="21">
        <v>9</v>
      </c>
      <c r="N24" s="21">
        <v>8</v>
      </c>
      <c r="O24" s="23">
        <f t="shared" si="1"/>
        <v>1</v>
      </c>
      <c r="P24" s="23">
        <f t="shared" si="5"/>
        <v>0.88888888888888884</v>
      </c>
      <c r="Q24" s="23">
        <f t="shared" si="4"/>
        <v>0.88888888888888884</v>
      </c>
      <c r="S24" s="29" t="s">
        <v>24</v>
      </c>
      <c r="T24" s="26">
        <v>31.325672000000001</v>
      </c>
      <c r="U24" s="26">
        <v>19.270291</v>
      </c>
      <c r="V24" s="26">
        <v>25.189578999999998</v>
      </c>
      <c r="W24" s="26">
        <v>75.786000000000001</v>
      </c>
    </row>
    <row r="25" spans="1:23" x14ac:dyDescent="0.35">
      <c r="A25" s="21" t="s">
        <v>23</v>
      </c>
      <c r="B25" s="21">
        <v>3</v>
      </c>
      <c r="C25" s="21">
        <v>3</v>
      </c>
      <c r="D25" s="21">
        <v>3</v>
      </c>
      <c r="E25" s="21">
        <v>3</v>
      </c>
      <c r="F25" s="22">
        <f t="shared" si="6"/>
        <v>1</v>
      </c>
      <c r="G25" s="23">
        <f t="shared" si="6"/>
        <v>1</v>
      </c>
      <c r="H25" s="23">
        <f t="shared" si="2"/>
        <v>1</v>
      </c>
      <c r="I25" s="21">
        <v>16</v>
      </c>
      <c r="J25" s="21">
        <v>0</v>
      </c>
      <c r="K25" s="23">
        <f t="shared" si="3"/>
        <v>0</v>
      </c>
      <c r="L25" s="21">
        <v>7</v>
      </c>
      <c r="M25" s="21">
        <v>7</v>
      </c>
      <c r="N25" s="21">
        <v>7</v>
      </c>
      <c r="O25" s="23">
        <f t="shared" si="1"/>
        <v>1</v>
      </c>
      <c r="P25" s="23">
        <f t="shared" ref="P25:P37" si="7">N25/M25</f>
        <v>1</v>
      </c>
      <c r="Q25" s="23">
        <f t="shared" si="4"/>
        <v>1</v>
      </c>
      <c r="S25" s="29" t="s">
        <v>23</v>
      </c>
      <c r="T25" s="26">
        <v>19.054663000000001</v>
      </c>
      <c r="U25" s="26">
        <v>19.867982000000001</v>
      </c>
      <c r="V25" s="26">
        <v>21.092583999999999</v>
      </c>
      <c r="W25" s="26">
        <v>60.015000000000001</v>
      </c>
    </row>
    <row r="26" spans="1:23" x14ac:dyDescent="0.35">
      <c r="A26" s="21" t="s">
        <v>22</v>
      </c>
      <c r="B26" s="21">
        <v>1</v>
      </c>
      <c r="C26" s="21">
        <v>6</v>
      </c>
      <c r="D26" s="21">
        <v>6</v>
      </c>
      <c r="E26" s="21">
        <v>5</v>
      </c>
      <c r="F26" s="22">
        <f t="shared" si="6"/>
        <v>1</v>
      </c>
      <c r="G26" s="23">
        <f t="shared" si="6"/>
        <v>0.83333333333333337</v>
      </c>
      <c r="H26" s="23">
        <f t="shared" si="2"/>
        <v>0.83333333333333337</v>
      </c>
      <c r="I26" s="21">
        <v>20</v>
      </c>
      <c r="J26" s="21">
        <v>1</v>
      </c>
      <c r="K26" s="23">
        <f>J26/I26</f>
        <v>0.05</v>
      </c>
      <c r="L26" s="21">
        <v>9</v>
      </c>
      <c r="M26" s="21">
        <v>9</v>
      </c>
      <c r="N26" s="21">
        <v>8</v>
      </c>
      <c r="O26" s="23">
        <f t="shared" si="1"/>
        <v>1</v>
      </c>
      <c r="P26" s="23">
        <f t="shared" si="7"/>
        <v>0.88888888888888884</v>
      </c>
      <c r="Q26" s="23">
        <f t="shared" si="4"/>
        <v>0.88888888888888884</v>
      </c>
      <c r="S26" s="29" t="s">
        <v>22</v>
      </c>
      <c r="T26" s="26">
        <v>32.380443</v>
      </c>
      <c r="U26" s="26">
        <v>33.675297999999998</v>
      </c>
      <c r="V26" s="26">
        <v>35.771171000000002</v>
      </c>
      <c r="W26" s="26">
        <v>101.827</v>
      </c>
    </row>
    <row r="27" spans="1:23" x14ac:dyDescent="0.35">
      <c r="A27" s="21" t="s">
        <v>22</v>
      </c>
      <c r="B27" s="21">
        <v>2</v>
      </c>
      <c r="C27" s="21">
        <v>6</v>
      </c>
      <c r="D27" s="21">
        <v>6</v>
      </c>
      <c r="E27" s="21">
        <v>5</v>
      </c>
      <c r="F27" s="22">
        <f t="shared" si="6"/>
        <v>1</v>
      </c>
      <c r="G27" s="23">
        <f t="shared" si="6"/>
        <v>0.83333333333333337</v>
      </c>
      <c r="H27" s="23">
        <f t="shared" si="2"/>
        <v>0.83333333333333337</v>
      </c>
      <c r="I27" s="21">
        <v>20</v>
      </c>
      <c r="J27" s="21">
        <v>1</v>
      </c>
      <c r="K27" s="23">
        <f>J27/I27</f>
        <v>0.05</v>
      </c>
      <c r="L27" s="21">
        <v>10</v>
      </c>
      <c r="M27" s="21">
        <v>10</v>
      </c>
      <c r="N27" s="21">
        <v>9</v>
      </c>
      <c r="O27" s="23">
        <f t="shared" si="1"/>
        <v>1</v>
      </c>
      <c r="P27" s="23">
        <f t="shared" si="7"/>
        <v>0.9</v>
      </c>
      <c r="Q27" s="23">
        <f t="shared" si="4"/>
        <v>0.9</v>
      </c>
      <c r="S27" s="29" t="s">
        <v>21</v>
      </c>
      <c r="T27" s="26">
        <v>40.553198999999999</v>
      </c>
      <c r="U27" s="26">
        <v>44.366562999999999</v>
      </c>
      <c r="V27" s="26">
        <v>35.986373999999998</v>
      </c>
      <c r="W27" s="26">
        <v>120.90600000000001</v>
      </c>
    </row>
    <row r="28" spans="1:23" x14ac:dyDescent="0.35">
      <c r="A28" s="21" t="s">
        <v>22</v>
      </c>
      <c r="B28" s="21">
        <v>3</v>
      </c>
      <c r="C28" s="21">
        <v>5</v>
      </c>
      <c r="D28" s="21">
        <v>5</v>
      </c>
      <c r="E28" s="21">
        <v>4</v>
      </c>
      <c r="F28" s="22">
        <f t="shared" si="6"/>
        <v>1</v>
      </c>
      <c r="G28" s="23">
        <f t="shared" si="6"/>
        <v>0.8</v>
      </c>
      <c r="H28" s="23">
        <f t="shared" si="2"/>
        <v>0.8</v>
      </c>
      <c r="I28" s="21">
        <v>16</v>
      </c>
      <c r="J28" s="21">
        <v>1</v>
      </c>
      <c r="K28" s="23">
        <f t="shared" si="3"/>
        <v>6.25E-2</v>
      </c>
      <c r="L28" s="21">
        <v>7</v>
      </c>
      <c r="M28" s="21">
        <v>7</v>
      </c>
      <c r="N28" s="21">
        <v>6</v>
      </c>
      <c r="O28" s="23">
        <f t="shared" si="1"/>
        <v>1</v>
      </c>
      <c r="P28" s="23">
        <f t="shared" si="7"/>
        <v>0.8571428571428571</v>
      </c>
      <c r="Q28" s="23">
        <f t="shared" si="4"/>
        <v>0.8571428571428571</v>
      </c>
      <c r="S28" s="29" t="s">
        <v>20</v>
      </c>
      <c r="T28" s="26">
        <v>50.562911999999997</v>
      </c>
      <c r="U28" s="26">
        <v>52.016469999999998</v>
      </c>
      <c r="V28" s="26">
        <v>41.221283</v>
      </c>
      <c r="W28" s="26">
        <v>143.80099999999999</v>
      </c>
    </row>
    <row r="29" spans="1:23" ht="15" thickBot="1" x14ac:dyDescent="0.4">
      <c r="A29" s="21" t="s">
        <v>21</v>
      </c>
      <c r="B29" s="21">
        <v>1</v>
      </c>
      <c r="C29" s="21">
        <v>5</v>
      </c>
      <c r="D29" s="21">
        <v>5</v>
      </c>
      <c r="E29" s="21">
        <v>5</v>
      </c>
      <c r="F29" s="22">
        <f t="shared" si="6"/>
        <v>1</v>
      </c>
      <c r="G29" s="23">
        <f t="shared" si="6"/>
        <v>1</v>
      </c>
      <c r="H29" s="23">
        <f t="shared" si="2"/>
        <v>1</v>
      </c>
      <c r="I29" s="21">
        <v>17</v>
      </c>
      <c r="J29" s="21">
        <v>0</v>
      </c>
      <c r="K29" s="23">
        <f t="shared" si="3"/>
        <v>0</v>
      </c>
      <c r="L29" s="21">
        <v>6</v>
      </c>
      <c r="M29" s="21">
        <v>6</v>
      </c>
      <c r="N29" s="21">
        <v>6</v>
      </c>
      <c r="O29" s="23">
        <f t="shared" si="1"/>
        <v>1</v>
      </c>
      <c r="P29" s="23">
        <f t="shared" si="7"/>
        <v>1</v>
      </c>
      <c r="Q29" s="23">
        <f t="shared" si="4"/>
        <v>1</v>
      </c>
      <c r="S29" s="30" t="s">
        <v>19</v>
      </c>
      <c r="T29" s="26">
        <v>72.941241000000005</v>
      </c>
      <c r="U29" s="26">
        <v>41.416505000000001</v>
      </c>
      <c r="V29" s="26">
        <v>39.053736999999998</v>
      </c>
      <c r="W29" s="26">
        <v>153.411</v>
      </c>
    </row>
    <row r="30" spans="1:23" x14ac:dyDescent="0.35">
      <c r="A30" s="21" t="s">
        <v>21</v>
      </c>
      <c r="B30" s="21">
        <v>2</v>
      </c>
      <c r="C30" s="21">
        <v>2</v>
      </c>
      <c r="D30" s="21">
        <v>2</v>
      </c>
      <c r="E30" s="21">
        <v>2</v>
      </c>
      <c r="F30" s="22">
        <f t="shared" si="6"/>
        <v>1</v>
      </c>
      <c r="G30" s="23">
        <f t="shared" si="6"/>
        <v>1</v>
      </c>
      <c r="H30" s="23">
        <f t="shared" si="2"/>
        <v>1</v>
      </c>
      <c r="I30" s="21">
        <v>10</v>
      </c>
      <c r="J30" s="21">
        <v>0</v>
      </c>
      <c r="K30" s="23">
        <f t="shared" si="3"/>
        <v>0</v>
      </c>
      <c r="L30" s="21">
        <v>6</v>
      </c>
      <c r="M30" s="21">
        <v>6</v>
      </c>
      <c r="N30" s="21">
        <v>6</v>
      </c>
      <c r="O30" s="23">
        <f t="shared" si="1"/>
        <v>1</v>
      </c>
      <c r="P30" s="23">
        <f t="shared" si="7"/>
        <v>1</v>
      </c>
      <c r="Q30" s="23">
        <f t="shared" si="4"/>
        <v>1</v>
      </c>
      <c r="V30" s="31" t="s">
        <v>30</v>
      </c>
      <c r="W30" s="32">
        <f>SUM(W18:W29)/60</f>
        <v>25.956650000000003</v>
      </c>
    </row>
    <row r="31" spans="1:23" x14ac:dyDescent="0.35">
      <c r="A31" s="21" t="s">
        <v>21</v>
      </c>
      <c r="B31" s="21">
        <v>3</v>
      </c>
      <c r="C31" s="21">
        <v>3</v>
      </c>
      <c r="D31" s="21">
        <v>3</v>
      </c>
      <c r="E31" s="21">
        <v>3</v>
      </c>
      <c r="F31" s="22">
        <f t="shared" si="6"/>
        <v>1</v>
      </c>
      <c r="G31" s="23">
        <f t="shared" si="6"/>
        <v>1</v>
      </c>
      <c r="H31" s="23">
        <f t="shared" si="2"/>
        <v>1</v>
      </c>
      <c r="I31" s="21">
        <v>15</v>
      </c>
      <c r="J31" s="21">
        <v>0</v>
      </c>
      <c r="K31" s="23">
        <f t="shared" si="3"/>
        <v>0</v>
      </c>
      <c r="L31" s="21">
        <v>7</v>
      </c>
      <c r="M31" s="21">
        <v>7</v>
      </c>
      <c r="N31" s="21">
        <v>7</v>
      </c>
      <c r="O31" s="23">
        <f t="shared" si="1"/>
        <v>1</v>
      </c>
      <c r="P31" s="23">
        <f t="shared" si="7"/>
        <v>1</v>
      </c>
      <c r="Q31" s="23">
        <f t="shared" si="4"/>
        <v>1</v>
      </c>
    </row>
    <row r="32" spans="1:23" x14ac:dyDescent="0.35">
      <c r="A32" s="21" t="s">
        <v>20</v>
      </c>
      <c r="B32" s="21">
        <v>1</v>
      </c>
      <c r="C32" s="21">
        <v>13</v>
      </c>
      <c r="D32" s="21">
        <v>13</v>
      </c>
      <c r="E32" s="21">
        <v>1</v>
      </c>
      <c r="F32" s="22">
        <f t="shared" si="6"/>
        <v>1</v>
      </c>
      <c r="G32" s="23">
        <f t="shared" si="6"/>
        <v>7.6923076923076927E-2</v>
      </c>
      <c r="H32" s="23">
        <f t="shared" si="2"/>
        <v>7.6923076923076927E-2</v>
      </c>
      <c r="I32" s="21">
        <v>39</v>
      </c>
      <c r="J32" s="21">
        <v>2</v>
      </c>
      <c r="K32" s="23">
        <f t="shared" si="3"/>
        <v>5.128205128205128E-2</v>
      </c>
      <c r="L32" s="21">
        <v>16</v>
      </c>
      <c r="M32" s="21">
        <v>16</v>
      </c>
      <c r="N32" s="21">
        <v>14</v>
      </c>
      <c r="O32" s="23">
        <f t="shared" si="1"/>
        <v>1</v>
      </c>
      <c r="P32" s="23">
        <f t="shared" si="7"/>
        <v>0.875</v>
      </c>
      <c r="Q32" s="23">
        <f t="shared" si="4"/>
        <v>0.875</v>
      </c>
    </row>
    <row r="33" spans="1:42" ht="15" thickBot="1" x14ac:dyDescent="0.4">
      <c r="A33" s="21" t="s">
        <v>20</v>
      </c>
      <c r="B33" s="21">
        <v>2</v>
      </c>
      <c r="C33" s="21">
        <v>10</v>
      </c>
      <c r="D33" s="21">
        <v>10</v>
      </c>
      <c r="E33" s="21">
        <v>7</v>
      </c>
      <c r="F33" s="22">
        <f t="shared" si="6"/>
        <v>1</v>
      </c>
      <c r="G33" s="23">
        <f t="shared" si="6"/>
        <v>0.7</v>
      </c>
      <c r="H33" s="23">
        <f t="shared" si="2"/>
        <v>0.7</v>
      </c>
      <c r="I33" s="21">
        <v>30</v>
      </c>
      <c r="J33" s="21">
        <v>3</v>
      </c>
      <c r="K33" s="23">
        <f t="shared" si="3"/>
        <v>0.1</v>
      </c>
      <c r="L33" s="21">
        <v>14</v>
      </c>
      <c r="M33" s="21">
        <v>14</v>
      </c>
      <c r="N33" s="21">
        <v>13</v>
      </c>
      <c r="O33" s="23">
        <f t="shared" si="1"/>
        <v>1</v>
      </c>
      <c r="P33" s="23">
        <f t="shared" si="7"/>
        <v>0.9285714285714286</v>
      </c>
      <c r="Q33" s="23">
        <f t="shared" si="4"/>
        <v>0.9285714285714286</v>
      </c>
      <c r="S33" s="18" t="s">
        <v>0</v>
      </c>
      <c r="T33" s="18" t="s">
        <v>35</v>
      </c>
      <c r="U33" s="18" t="s">
        <v>36</v>
      </c>
      <c r="V33" s="18" t="s">
        <v>37</v>
      </c>
      <c r="W33" s="18" t="s">
        <v>38</v>
      </c>
      <c r="X33" s="18" t="s">
        <v>39</v>
      </c>
      <c r="Y33" s="18" t="s">
        <v>40</v>
      </c>
      <c r="Z33" s="19" t="s">
        <v>41</v>
      </c>
      <c r="AA33" s="20" t="s">
        <v>42</v>
      </c>
      <c r="AB33" s="20" t="s">
        <v>43</v>
      </c>
      <c r="AC33" s="18" t="s">
        <v>44</v>
      </c>
      <c r="AD33" s="18" t="s">
        <v>45</v>
      </c>
      <c r="AE33" s="18" t="s">
        <v>46</v>
      </c>
      <c r="AF33" s="18" t="s">
        <v>47</v>
      </c>
      <c r="AG33" s="20" t="s">
        <v>48</v>
      </c>
      <c r="AH33" s="18" t="s">
        <v>49</v>
      </c>
      <c r="AI33" s="18" t="s">
        <v>50</v>
      </c>
      <c r="AJ33" s="18" t="s">
        <v>51</v>
      </c>
      <c r="AK33" s="18" t="s">
        <v>52</v>
      </c>
      <c r="AL33" s="18" t="s">
        <v>53</v>
      </c>
      <c r="AM33" s="18" t="s">
        <v>54</v>
      </c>
      <c r="AN33" s="20" t="s">
        <v>55</v>
      </c>
      <c r="AO33" s="20" t="s">
        <v>56</v>
      </c>
      <c r="AP33" s="20" t="s">
        <v>57</v>
      </c>
    </row>
    <row r="34" spans="1:42" ht="15" thickBot="1" x14ac:dyDescent="0.4">
      <c r="A34" s="21" t="s">
        <v>20</v>
      </c>
      <c r="B34" s="21">
        <v>3</v>
      </c>
      <c r="C34" s="21">
        <v>12</v>
      </c>
      <c r="D34" s="21">
        <v>12</v>
      </c>
      <c r="E34" s="21">
        <v>10</v>
      </c>
      <c r="F34" s="22">
        <f t="shared" si="6"/>
        <v>1</v>
      </c>
      <c r="G34" s="23">
        <f t="shared" si="6"/>
        <v>0.83333333333333337</v>
      </c>
      <c r="H34" s="23">
        <f t="shared" si="2"/>
        <v>0.83333333333333337</v>
      </c>
      <c r="I34" s="21">
        <v>26</v>
      </c>
      <c r="J34" s="21">
        <v>4</v>
      </c>
      <c r="K34" s="23">
        <f t="shared" si="3"/>
        <v>0.15384615384615385</v>
      </c>
      <c r="L34" s="21">
        <v>17</v>
      </c>
      <c r="M34" s="21">
        <v>19</v>
      </c>
      <c r="N34" s="21">
        <v>15</v>
      </c>
      <c r="O34" s="23">
        <f t="shared" si="1"/>
        <v>1.1176470588235294</v>
      </c>
      <c r="P34" s="23">
        <f t="shared" si="7"/>
        <v>0.78947368421052633</v>
      </c>
      <c r="Q34" s="23">
        <f t="shared" si="4"/>
        <v>0.88235294117647056</v>
      </c>
      <c r="S34" s="10" t="s">
        <v>17</v>
      </c>
      <c r="T34" s="11">
        <v>14</v>
      </c>
      <c r="U34" s="33">
        <f>_xlfn.STDEV.S(C2:C4)</f>
        <v>0.57735026918962784</v>
      </c>
      <c r="V34" s="11">
        <v>14</v>
      </c>
      <c r="W34" s="33">
        <f>_xlfn.STDEV.S(D2:D4)</f>
        <v>0.57735026918962784</v>
      </c>
      <c r="X34" s="11">
        <v>14</v>
      </c>
      <c r="Y34" s="33">
        <f>_xlfn.STDEV.S(E2:E4)</f>
        <v>0.57735026918962784</v>
      </c>
      <c r="Z34" s="12">
        <v>1</v>
      </c>
      <c r="AA34" s="13">
        <v>1</v>
      </c>
      <c r="AB34" s="13">
        <v>1</v>
      </c>
      <c r="AC34" s="11">
        <v>64</v>
      </c>
      <c r="AD34" s="33">
        <f>_xlfn.STDEV.S(I2:I4)</f>
        <v>3.2145502536643242</v>
      </c>
      <c r="AE34" s="11">
        <v>3</v>
      </c>
      <c r="AF34" s="33">
        <f>_xlfn.STDEV.S(J2:J4)</f>
        <v>1.7320508075688772</v>
      </c>
      <c r="AG34" s="13">
        <v>4.6875E-2</v>
      </c>
      <c r="AH34" s="11">
        <v>32</v>
      </c>
      <c r="AI34" s="36">
        <f>_xlfn.STDEV.S(L2:L4)</f>
        <v>1.1547005383792517</v>
      </c>
      <c r="AJ34" s="11">
        <v>32</v>
      </c>
      <c r="AK34" s="36">
        <f>_xlfn.STDEV.S(M2:M4)</f>
        <v>1.1547005383792517</v>
      </c>
      <c r="AL34" s="11">
        <v>29</v>
      </c>
      <c r="AM34" s="33">
        <f>_xlfn.STDEV.S(N2:N4)</f>
        <v>2.5166114784235849</v>
      </c>
      <c r="AN34" s="13">
        <v>1</v>
      </c>
      <c r="AO34" s="13">
        <v>0.90625</v>
      </c>
      <c r="AP34" s="13">
        <v>0.90625</v>
      </c>
    </row>
    <row r="35" spans="1:42" ht="15" thickBot="1" x14ac:dyDescent="0.4">
      <c r="A35" s="21" t="s">
        <v>19</v>
      </c>
      <c r="B35" s="21">
        <v>1</v>
      </c>
      <c r="C35" s="21">
        <v>12</v>
      </c>
      <c r="D35" s="21">
        <v>12</v>
      </c>
      <c r="E35" s="21">
        <v>10</v>
      </c>
      <c r="F35" s="22">
        <f t="shared" si="6"/>
        <v>1</v>
      </c>
      <c r="G35" s="23">
        <f t="shared" si="6"/>
        <v>0.83333333333333337</v>
      </c>
      <c r="H35" s="23">
        <f t="shared" si="2"/>
        <v>0.83333333333333337</v>
      </c>
      <c r="I35" s="21">
        <v>31</v>
      </c>
      <c r="J35" s="21">
        <v>3</v>
      </c>
      <c r="K35" s="23">
        <f t="shared" si="3"/>
        <v>9.6774193548387094E-2</v>
      </c>
      <c r="L35" s="21">
        <v>15</v>
      </c>
      <c r="M35" s="21">
        <v>15</v>
      </c>
      <c r="N35" s="21">
        <v>12</v>
      </c>
      <c r="O35" s="23">
        <f t="shared" si="1"/>
        <v>1</v>
      </c>
      <c r="P35" s="23">
        <f t="shared" si="7"/>
        <v>0.8</v>
      </c>
      <c r="Q35" s="23">
        <f t="shared" si="4"/>
        <v>0.8</v>
      </c>
      <c r="S35" s="14" t="s">
        <v>18</v>
      </c>
      <c r="T35" s="8">
        <v>23</v>
      </c>
      <c r="U35" s="34">
        <f>_xlfn.STDEV.S(C5:C7)</f>
        <v>1.5275252316519452</v>
      </c>
      <c r="V35" s="8">
        <v>23</v>
      </c>
      <c r="W35" s="34">
        <f>_xlfn.STDEV.S(D5:D7)</f>
        <v>1.5275252316519452</v>
      </c>
      <c r="X35" s="8">
        <v>21</v>
      </c>
      <c r="Y35" s="39">
        <f>_xlfn.STDEV.S(E5:E7)</f>
        <v>1.7320508075688772</v>
      </c>
      <c r="Z35" s="12">
        <v>1</v>
      </c>
      <c r="AA35" s="9">
        <v>0.91304347826086951</v>
      </c>
      <c r="AB35" s="9">
        <v>0.91304347826086951</v>
      </c>
      <c r="AC35" s="8">
        <v>77</v>
      </c>
      <c r="AD35" s="34">
        <f>_xlfn.STDEV.S(I5:I7)</f>
        <v>10.26320287889377</v>
      </c>
      <c r="AE35" s="8">
        <v>5</v>
      </c>
      <c r="AF35" s="34">
        <f>_xlfn.STDEV.S(J5:J7)</f>
        <v>5.2915026221291814</v>
      </c>
      <c r="AG35" s="9">
        <v>6.4935064935064929E-2</v>
      </c>
      <c r="AH35" s="8">
        <v>32</v>
      </c>
      <c r="AI35" s="37">
        <f>_xlfn.STDEV.S(L5:L7)</f>
        <v>4</v>
      </c>
      <c r="AJ35" s="8">
        <v>41</v>
      </c>
      <c r="AK35" s="37">
        <f>_xlfn.STDEV.S(M5:M7)</f>
        <v>3.0550504633038904</v>
      </c>
      <c r="AL35" s="8">
        <v>27</v>
      </c>
      <c r="AM35" s="34">
        <f>_xlfn.STDEV.S(N5:N7)</f>
        <v>3</v>
      </c>
      <c r="AN35" s="9">
        <v>1.28125</v>
      </c>
      <c r="AO35" s="9">
        <v>0.65853658536585369</v>
      </c>
      <c r="AP35" s="9">
        <v>0.84375</v>
      </c>
    </row>
    <row r="36" spans="1:42" ht="15" thickBot="1" x14ac:dyDescent="0.4">
      <c r="A36" s="21" t="s">
        <v>19</v>
      </c>
      <c r="B36" s="21">
        <v>2</v>
      </c>
      <c r="C36" s="21">
        <v>11</v>
      </c>
      <c r="D36" s="21">
        <v>11</v>
      </c>
      <c r="E36" s="21">
        <v>8</v>
      </c>
      <c r="F36" s="22">
        <f t="shared" si="6"/>
        <v>1</v>
      </c>
      <c r="G36" s="23">
        <f t="shared" si="6"/>
        <v>0.72727272727272729</v>
      </c>
      <c r="H36" s="23">
        <f t="shared" si="2"/>
        <v>0.72727272727272729</v>
      </c>
      <c r="I36" s="21">
        <v>25</v>
      </c>
      <c r="J36" s="21">
        <v>3</v>
      </c>
      <c r="K36" s="23">
        <f t="shared" si="3"/>
        <v>0.12</v>
      </c>
      <c r="L36" s="21">
        <v>16</v>
      </c>
      <c r="M36" s="21">
        <v>16</v>
      </c>
      <c r="N36" s="21">
        <v>13</v>
      </c>
      <c r="O36" s="23">
        <f t="shared" si="1"/>
        <v>1</v>
      </c>
      <c r="P36" s="23">
        <f t="shared" si="7"/>
        <v>0.8125</v>
      </c>
      <c r="Q36" s="23">
        <f t="shared" si="4"/>
        <v>0.8125</v>
      </c>
      <c r="S36" s="14" t="s">
        <v>28</v>
      </c>
      <c r="T36" s="8">
        <v>17</v>
      </c>
      <c r="U36" s="34">
        <f>_xlfn.STDEV.S(C8:C10)</f>
        <v>0.57735026918962584</v>
      </c>
      <c r="V36" s="8">
        <v>17</v>
      </c>
      <c r="W36" s="34">
        <f>_xlfn.STDEV.S(D8:D10)</f>
        <v>0.57735026918962584</v>
      </c>
      <c r="X36" s="8">
        <v>14</v>
      </c>
      <c r="Y36" s="39">
        <f>_xlfn.STDEV.S(E8:E10)</f>
        <v>0.57735026918962784</v>
      </c>
      <c r="Z36" s="12">
        <v>1</v>
      </c>
      <c r="AA36" s="9">
        <v>0.82352941176470584</v>
      </c>
      <c r="AB36" s="9">
        <v>0.82352941176470584</v>
      </c>
      <c r="AC36" s="8">
        <v>67</v>
      </c>
      <c r="AD36" s="34">
        <f>_xlfn.STDEV.S(I8:I10)</f>
        <v>5.7735026918962609</v>
      </c>
      <c r="AE36" s="8">
        <v>4</v>
      </c>
      <c r="AF36" s="34">
        <f>_xlfn.STDEV.S(J8:J10)</f>
        <v>0.57735026918962584</v>
      </c>
      <c r="AG36" s="9">
        <v>5.9701492537313432E-2</v>
      </c>
      <c r="AH36" s="8">
        <v>34</v>
      </c>
      <c r="AI36" s="37">
        <f>_xlfn.STDEV.S(L8:L10)</f>
        <v>2.3094010767585051</v>
      </c>
      <c r="AJ36" s="8">
        <v>34</v>
      </c>
      <c r="AK36" s="37">
        <f>_xlfn.STDEV.S(M8:M10)</f>
        <v>2.3094010767585051</v>
      </c>
      <c r="AL36" s="8">
        <v>31</v>
      </c>
      <c r="AM36" s="34">
        <f>_xlfn.STDEV.S(N8:N10)</f>
        <v>2.3094010767585051</v>
      </c>
      <c r="AN36" s="9">
        <v>1</v>
      </c>
      <c r="AO36" s="9">
        <v>0.91176470588235292</v>
      </c>
      <c r="AP36" s="9">
        <v>0.91176470588235292</v>
      </c>
    </row>
    <row r="37" spans="1:42" ht="15" thickBot="1" x14ac:dyDescent="0.4">
      <c r="A37" s="21" t="s">
        <v>19</v>
      </c>
      <c r="B37" s="21">
        <v>3</v>
      </c>
      <c r="C37" s="21">
        <v>11</v>
      </c>
      <c r="D37" s="21">
        <v>11</v>
      </c>
      <c r="E37" s="21">
        <v>6</v>
      </c>
      <c r="F37" s="22">
        <f t="shared" si="6"/>
        <v>1</v>
      </c>
      <c r="G37" s="23">
        <f t="shared" si="6"/>
        <v>0.54545454545454541</v>
      </c>
      <c r="H37" s="23">
        <f t="shared" si="2"/>
        <v>0.54545454545454541</v>
      </c>
      <c r="I37" s="21">
        <v>21</v>
      </c>
      <c r="J37" s="21">
        <v>6</v>
      </c>
      <c r="K37" s="23">
        <f t="shared" si="3"/>
        <v>0.2857142857142857</v>
      </c>
      <c r="L37" s="21">
        <v>14</v>
      </c>
      <c r="M37" s="21">
        <v>14</v>
      </c>
      <c r="N37" s="21">
        <v>8</v>
      </c>
      <c r="O37" s="23">
        <f t="shared" si="1"/>
        <v>1</v>
      </c>
      <c r="P37" s="23">
        <f t="shared" si="7"/>
        <v>0.5714285714285714</v>
      </c>
      <c r="Q37" s="23">
        <f t="shared" si="4"/>
        <v>0.5714285714285714</v>
      </c>
      <c r="S37" s="14" t="s">
        <v>27</v>
      </c>
      <c r="T37" s="8">
        <v>15</v>
      </c>
      <c r="U37" s="34">
        <f>_xlfn.STDEV.S(C11:C13)</f>
        <v>1</v>
      </c>
      <c r="V37" s="8">
        <v>15</v>
      </c>
      <c r="W37" s="34">
        <f>_xlfn.STDEV.S(D11:D13)</f>
        <v>1</v>
      </c>
      <c r="X37" s="8">
        <v>15</v>
      </c>
      <c r="Y37" s="39">
        <f>_xlfn.STDEV.S(E11:E13)</f>
        <v>1</v>
      </c>
      <c r="Z37" s="12">
        <v>1</v>
      </c>
      <c r="AA37" s="9">
        <v>1</v>
      </c>
      <c r="AB37" s="9">
        <v>1</v>
      </c>
      <c r="AC37" s="8">
        <v>64</v>
      </c>
      <c r="AD37" s="34">
        <f>_xlfn.STDEV.S(I11:I13)</f>
        <v>0.57735026918962584</v>
      </c>
      <c r="AE37" s="8">
        <v>4</v>
      </c>
      <c r="AF37" s="34">
        <f>_xlfn.STDEV.S(J11:J13)</f>
        <v>1.5275252316519468</v>
      </c>
      <c r="AG37" s="9">
        <v>6.25E-2</v>
      </c>
      <c r="AH37" s="8">
        <v>29</v>
      </c>
      <c r="AI37" s="37">
        <f>_xlfn.STDEV.S(L11:L13)</f>
        <v>0.57735026918962573</v>
      </c>
      <c r="AJ37" s="8">
        <v>31</v>
      </c>
      <c r="AK37" s="37">
        <f>_xlfn.STDEV.S(M11:M13)</f>
        <v>0.57735026918962573</v>
      </c>
      <c r="AL37" s="8">
        <v>27</v>
      </c>
      <c r="AM37" s="34">
        <f>_xlfn.STDEV.S(N11:N13)</f>
        <v>1</v>
      </c>
      <c r="AN37" s="9">
        <v>1.0689655172413792</v>
      </c>
      <c r="AO37" s="9">
        <v>0.87096774193548387</v>
      </c>
      <c r="AP37" s="9">
        <v>0.93103448275862066</v>
      </c>
    </row>
    <row r="38" spans="1:42" ht="15" thickBot="1" x14ac:dyDescent="0.4">
      <c r="S38" s="14" t="s">
        <v>26</v>
      </c>
      <c r="T38" s="8">
        <v>94</v>
      </c>
      <c r="U38" s="34">
        <f>_xlfn.STDEV.S(C14:C16)</f>
        <v>1.5275252316519465</v>
      </c>
      <c r="V38" s="8">
        <v>94</v>
      </c>
      <c r="W38" s="34">
        <f>_xlfn.STDEV.S(D14:D16)</f>
        <v>1.5275252316519465</v>
      </c>
      <c r="X38" s="8">
        <v>11</v>
      </c>
      <c r="Y38" s="39">
        <f>_xlfn.STDEV.S(E14:E16)</f>
        <v>2.5166114784235831</v>
      </c>
      <c r="Z38" s="12">
        <v>1</v>
      </c>
      <c r="AA38" s="9">
        <v>0.11702127659574468</v>
      </c>
      <c r="AB38" s="9">
        <v>0.11702127659574468</v>
      </c>
      <c r="AC38" s="8">
        <v>171</v>
      </c>
      <c r="AD38" s="34">
        <f>_xlfn.STDEV.S(I14:I16)</f>
        <v>1.7320508075688772</v>
      </c>
      <c r="AE38" s="8">
        <v>83</v>
      </c>
      <c r="AF38" s="34">
        <f>_xlfn.STDEV.S(J14:J16)</f>
        <v>2.3094010767585034</v>
      </c>
      <c r="AG38" s="9">
        <v>0.4853801169590643</v>
      </c>
      <c r="AH38" s="8">
        <v>108</v>
      </c>
      <c r="AI38" s="37">
        <f>_xlfn.STDEV.S(L14:L16)</f>
        <v>1</v>
      </c>
      <c r="AJ38" s="8">
        <v>108</v>
      </c>
      <c r="AK38" s="37">
        <f>_xlfn.STDEV.S(M14:M16)</f>
        <v>1</v>
      </c>
      <c r="AL38" s="8">
        <v>26</v>
      </c>
      <c r="AM38" s="34">
        <f>_xlfn.STDEV.S(N14:N16)</f>
        <v>2.5166114784235822</v>
      </c>
      <c r="AN38" s="9">
        <v>1</v>
      </c>
      <c r="AO38" s="9">
        <v>0.24074074074074073</v>
      </c>
      <c r="AP38" s="9">
        <v>0.24074074074074073</v>
      </c>
    </row>
    <row r="39" spans="1:42" ht="15" thickBot="1" x14ac:dyDescent="0.4">
      <c r="S39" s="14" t="s">
        <v>25</v>
      </c>
      <c r="T39" s="8">
        <v>39</v>
      </c>
      <c r="U39" s="34">
        <f>_xlfn.STDEV.S(C17:C19)</f>
        <v>4.358898943540674</v>
      </c>
      <c r="V39" s="8">
        <v>39</v>
      </c>
      <c r="W39" s="34">
        <f>_xlfn.STDEV.S(D17:D19)</f>
        <v>4.358898943540674</v>
      </c>
      <c r="X39" s="8">
        <v>34</v>
      </c>
      <c r="Y39" s="39">
        <f>_xlfn.STDEV.S(E17:E19)</f>
        <v>4.163331998932267</v>
      </c>
      <c r="Z39" s="12">
        <v>1</v>
      </c>
      <c r="AA39" s="9">
        <v>0.87179487179487181</v>
      </c>
      <c r="AB39" s="9">
        <v>0.87179487179487181</v>
      </c>
      <c r="AC39" s="8">
        <v>95</v>
      </c>
      <c r="AD39" s="34">
        <f>_xlfn.STDEV.S(I17:I19)</f>
        <v>1.1547005383792515</v>
      </c>
      <c r="AE39" s="8">
        <v>7</v>
      </c>
      <c r="AF39" s="34">
        <f>_xlfn.STDEV.S(J17:J19)</f>
        <v>1.5275252316519468</v>
      </c>
      <c r="AG39" s="9">
        <v>7.3684210526315783E-2</v>
      </c>
      <c r="AH39" s="8">
        <v>56</v>
      </c>
      <c r="AI39" s="37">
        <f>_xlfn.STDEV.S(L17:L19)</f>
        <v>3.5118845842842519</v>
      </c>
      <c r="AJ39" s="8">
        <v>58</v>
      </c>
      <c r="AK39" s="37">
        <f>_xlfn.STDEV.S(M17:M19)</f>
        <v>4.5092497528228987</v>
      </c>
      <c r="AL39" s="8">
        <v>51</v>
      </c>
      <c r="AM39" s="34">
        <f>_xlfn.STDEV.S(N17:N19)</f>
        <v>3</v>
      </c>
      <c r="AN39" s="9">
        <v>1.0357142857142858</v>
      </c>
      <c r="AO39" s="9">
        <v>0.87931034482758619</v>
      </c>
      <c r="AP39" s="9">
        <v>0.9107142857142857</v>
      </c>
    </row>
    <row r="40" spans="1:42" ht="15" thickBot="1" x14ac:dyDescent="0.4">
      <c r="S40" s="14" t="s">
        <v>24</v>
      </c>
      <c r="T40" s="8">
        <v>6</v>
      </c>
      <c r="U40" s="34">
        <f>_xlfn.STDEV.S(C20:C22)</f>
        <v>0</v>
      </c>
      <c r="V40" s="8">
        <v>6</v>
      </c>
      <c r="W40" s="34">
        <f>_xlfn.STDEV.S(D20:D22)</f>
        <v>0</v>
      </c>
      <c r="X40" s="8">
        <v>3</v>
      </c>
      <c r="Y40" s="39">
        <f>_xlfn.STDEV.S(E20:E22)</f>
        <v>0</v>
      </c>
      <c r="Z40" s="12">
        <v>1</v>
      </c>
      <c r="AA40" s="9">
        <v>0.5</v>
      </c>
      <c r="AB40" s="9">
        <v>0.5</v>
      </c>
      <c r="AC40" s="8">
        <v>49</v>
      </c>
      <c r="AD40" s="34">
        <f>_xlfn.STDEV.S(I20:I22)</f>
        <v>0.57735026918962584</v>
      </c>
      <c r="AE40" s="8">
        <v>3</v>
      </c>
      <c r="AF40" s="34">
        <f>_xlfn.STDEV.S(J20:J22)</f>
        <v>0</v>
      </c>
      <c r="AG40" s="9">
        <v>6.1224489795918366E-2</v>
      </c>
      <c r="AH40" s="8">
        <v>21</v>
      </c>
      <c r="AI40" s="37">
        <f>_xlfn.STDEV.S(L20:L22)</f>
        <v>0</v>
      </c>
      <c r="AJ40" s="8">
        <v>21</v>
      </c>
      <c r="AK40" s="37">
        <f>_xlfn.STDEV.S(M20:M22)</f>
        <v>0</v>
      </c>
      <c r="AL40" s="8">
        <v>21</v>
      </c>
      <c r="AM40" s="34">
        <f>_xlfn.STDEV.S(N20:N22)</f>
        <v>0</v>
      </c>
      <c r="AN40" s="9">
        <v>1</v>
      </c>
      <c r="AO40" s="9">
        <v>1</v>
      </c>
      <c r="AP40" s="9">
        <v>1</v>
      </c>
    </row>
    <row r="41" spans="1:42" ht="15" thickBot="1" x14ac:dyDescent="0.4">
      <c r="S41" s="14" t="s">
        <v>23</v>
      </c>
      <c r="T41" s="8">
        <v>9</v>
      </c>
      <c r="U41" s="34">
        <f>_xlfn.STDEV.S(C23:C25)</f>
        <v>0</v>
      </c>
      <c r="V41" s="8">
        <v>9</v>
      </c>
      <c r="W41" s="34">
        <f>_xlfn.STDEV.S(D23:D25)</f>
        <v>0</v>
      </c>
      <c r="X41" s="8">
        <v>9</v>
      </c>
      <c r="Y41" s="39">
        <f>_xlfn.STDEV.S(E23:E25)</f>
        <v>0</v>
      </c>
      <c r="Z41" s="12">
        <v>1</v>
      </c>
      <c r="AA41" s="9">
        <v>1</v>
      </c>
      <c r="AB41" s="9">
        <v>1</v>
      </c>
      <c r="AC41" s="8">
        <v>48</v>
      </c>
      <c r="AD41" s="34">
        <f>_xlfn.STDEV.S(I23:I25)</f>
        <v>2</v>
      </c>
      <c r="AE41" s="8">
        <v>1</v>
      </c>
      <c r="AF41" s="34">
        <f>_xlfn.STDEV.S(J23:J25)</f>
        <v>0.57735026918962584</v>
      </c>
      <c r="AG41" s="9">
        <v>2.0833333333333332E-2</v>
      </c>
      <c r="AH41" s="8">
        <v>21</v>
      </c>
      <c r="AI41" s="37">
        <f>_xlfn.STDEV.S(L23:L25)</f>
        <v>2</v>
      </c>
      <c r="AJ41" s="8">
        <v>21</v>
      </c>
      <c r="AK41" s="37">
        <f>_xlfn.STDEV.S(M23:M25)</f>
        <v>2</v>
      </c>
      <c r="AL41" s="8">
        <v>20</v>
      </c>
      <c r="AM41" s="34">
        <f>_xlfn.STDEV.S(N23:N25)</f>
        <v>1.5275252316519452</v>
      </c>
      <c r="AN41" s="9">
        <v>1</v>
      </c>
      <c r="AO41" s="9">
        <v>0.95238095238095233</v>
      </c>
      <c r="AP41" s="9">
        <v>0.95238095238095233</v>
      </c>
    </row>
    <row r="42" spans="1:42" ht="15" thickBot="1" x14ac:dyDescent="0.4">
      <c r="S42" s="14" t="s">
        <v>22</v>
      </c>
      <c r="T42" s="8">
        <v>17</v>
      </c>
      <c r="U42" s="34">
        <f>_xlfn.STDEV.S(C26:C28)</f>
        <v>0.57735026918962584</v>
      </c>
      <c r="V42" s="8">
        <v>17</v>
      </c>
      <c r="W42" s="34">
        <f>_xlfn.STDEV.S(D26:D28)</f>
        <v>0.57735026918962584</v>
      </c>
      <c r="X42" s="8">
        <v>14</v>
      </c>
      <c r="Y42" s="39">
        <f>_xlfn.STDEV.S(E26:E28)</f>
        <v>0.57735026918962784</v>
      </c>
      <c r="Z42" s="12">
        <v>1</v>
      </c>
      <c r="AA42" s="9">
        <v>0.82352941176470584</v>
      </c>
      <c r="AB42" s="9">
        <v>0.82352941176470584</v>
      </c>
      <c r="AC42" s="8">
        <v>56</v>
      </c>
      <c r="AD42" s="34">
        <f>_xlfn.STDEV.S(I26:I28)</f>
        <v>2.3094010767585114</v>
      </c>
      <c r="AE42" s="8">
        <v>3</v>
      </c>
      <c r="AF42" s="34">
        <f>_xlfn.STDEV.S(J26:J28)</f>
        <v>0</v>
      </c>
      <c r="AG42" s="9">
        <v>5.3571428571428568E-2</v>
      </c>
      <c r="AH42" s="8">
        <v>26</v>
      </c>
      <c r="AI42" s="37">
        <f>_xlfn.STDEV.S(L26:L28)</f>
        <v>1.5275252316519452</v>
      </c>
      <c r="AJ42" s="8">
        <v>26</v>
      </c>
      <c r="AK42" s="37">
        <f>_xlfn.STDEV.S(M26:M28)</f>
        <v>1.5275252316519452</v>
      </c>
      <c r="AL42" s="8">
        <v>23</v>
      </c>
      <c r="AM42" s="34">
        <f>_xlfn.STDEV.S(N26:N28)</f>
        <v>1.5275252316519452</v>
      </c>
      <c r="AN42" s="9">
        <v>1</v>
      </c>
      <c r="AO42" s="9">
        <v>0.88461538461538458</v>
      </c>
      <c r="AP42" s="9">
        <v>0.88461538461538458</v>
      </c>
    </row>
    <row r="43" spans="1:42" ht="15" thickBot="1" x14ac:dyDescent="0.4">
      <c r="S43" s="14" t="s">
        <v>21</v>
      </c>
      <c r="T43" s="8">
        <v>10</v>
      </c>
      <c r="U43" s="34">
        <f>_xlfn.STDEV.S(C29:C31)</f>
        <v>1.5275252316519463</v>
      </c>
      <c r="V43" s="8">
        <v>10</v>
      </c>
      <c r="W43" s="34">
        <f>_xlfn.STDEV.S(D29:D31)</f>
        <v>1.5275252316519463</v>
      </c>
      <c r="X43" s="8">
        <v>10</v>
      </c>
      <c r="Y43" s="39">
        <f>_xlfn.STDEV.S(E29:E31)</f>
        <v>1.5275252316519463</v>
      </c>
      <c r="Z43" s="12">
        <v>1</v>
      </c>
      <c r="AA43" s="9">
        <v>1</v>
      </c>
      <c r="AB43" s="9">
        <v>1</v>
      </c>
      <c r="AC43" s="8">
        <v>42</v>
      </c>
      <c r="AD43" s="34">
        <f>_xlfn.STDEV.S(I29:I31)</f>
        <v>3.6055512754639891</v>
      </c>
      <c r="AE43" s="8">
        <v>0</v>
      </c>
      <c r="AF43" s="34">
        <f>_xlfn.STDEV.S(J29:J31)</f>
        <v>0</v>
      </c>
      <c r="AG43" s="9">
        <v>0</v>
      </c>
      <c r="AH43" s="8">
        <v>19</v>
      </c>
      <c r="AI43" s="37">
        <f>_xlfn.STDEV.S(L29:L31)</f>
        <v>0.57735026918962584</v>
      </c>
      <c r="AJ43" s="8">
        <v>19</v>
      </c>
      <c r="AK43" s="37">
        <f>_xlfn.STDEV.S(M29:M31)</f>
        <v>0.57735026918962584</v>
      </c>
      <c r="AL43" s="8">
        <v>19</v>
      </c>
      <c r="AM43" s="34">
        <f>_xlfn.STDEV.S(N29:N31)</f>
        <v>0.57735026918962584</v>
      </c>
      <c r="AN43" s="9">
        <v>1</v>
      </c>
      <c r="AO43" s="9">
        <v>1</v>
      </c>
      <c r="AP43" s="9">
        <v>1</v>
      </c>
    </row>
    <row r="44" spans="1:42" ht="15" thickBot="1" x14ac:dyDescent="0.4">
      <c r="S44" s="14" t="s">
        <v>20</v>
      </c>
      <c r="T44" s="8">
        <v>35</v>
      </c>
      <c r="U44" s="34">
        <f>_xlfn.STDEV.S(C32:C34)</f>
        <v>1.5275252316519499</v>
      </c>
      <c r="V44" s="8">
        <v>35</v>
      </c>
      <c r="W44" s="34">
        <f>_xlfn.STDEV.S(D32:D34)</f>
        <v>1.5275252316519499</v>
      </c>
      <c r="X44" s="8">
        <v>18</v>
      </c>
      <c r="Y44" s="39">
        <f>_xlfn.STDEV.S(E32:E34)</f>
        <v>4.5825756949558398</v>
      </c>
      <c r="Z44" s="12">
        <v>1</v>
      </c>
      <c r="AA44" s="9">
        <v>0.51428571428571423</v>
      </c>
      <c r="AB44" s="9">
        <v>0.51428571428571423</v>
      </c>
      <c r="AC44" s="8">
        <v>95</v>
      </c>
      <c r="AD44" s="34">
        <f>_xlfn.STDEV.S(I32:I34)</f>
        <v>6.6583281184793872</v>
      </c>
      <c r="AE44" s="8">
        <v>9</v>
      </c>
      <c r="AF44" s="34">
        <f>_xlfn.STDEV.S(J32:J34)</f>
        <v>1</v>
      </c>
      <c r="AG44" s="9">
        <v>9.4736842105263161E-2</v>
      </c>
      <c r="AH44" s="8">
        <v>47</v>
      </c>
      <c r="AI44" s="37">
        <f>_xlfn.STDEV.S(L32:L34)</f>
        <v>1.5275252316519468</v>
      </c>
      <c r="AJ44" s="8">
        <v>49</v>
      </c>
      <c r="AK44" s="37">
        <f>_xlfn.STDEV.S(M32:M34)</f>
        <v>2.5166114784235796</v>
      </c>
      <c r="AL44" s="8">
        <v>42</v>
      </c>
      <c r="AM44" s="34">
        <f>_xlfn.STDEV.S(N32:N34)</f>
        <v>1</v>
      </c>
      <c r="AN44" s="9">
        <v>1.0425531914893618</v>
      </c>
      <c r="AO44" s="9">
        <v>0.8571428571428571</v>
      </c>
      <c r="AP44" s="9">
        <v>0.8936170212765957</v>
      </c>
    </row>
    <row r="45" spans="1:42" ht="15" thickBot="1" x14ac:dyDescent="0.4">
      <c r="S45" s="15" t="s">
        <v>19</v>
      </c>
      <c r="T45" s="16">
        <v>34</v>
      </c>
      <c r="U45" s="35">
        <f>_xlfn.STDEV.S(C35:C37)</f>
        <v>0.57735026918962573</v>
      </c>
      <c r="V45" s="16">
        <v>34</v>
      </c>
      <c r="W45" s="35">
        <f>_xlfn.STDEV.S(D35:D37)</f>
        <v>0.57735026918962573</v>
      </c>
      <c r="X45" s="16">
        <v>24</v>
      </c>
      <c r="Y45" s="40">
        <f>_xlfn.STDEV.S(E35:E37)</f>
        <v>2</v>
      </c>
      <c r="Z45" s="12">
        <v>1</v>
      </c>
      <c r="AA45" s="17">
        <v>0.70588235294117652</v>
      </c>
      <c r="AB45" s="17">
        <v>0.70588235294117652</v>
      </c>
      <c r="AC45" s="16">
        <v>77</v>
      </c>
      <c r="AD45" s="35">
        <f>_xlfn.STDEV.S(I35:I37)</f>
        <v>5.0332229568471698</v>
      </c>
      <c r="AE45" s="16">
        <v>12</v>
      </c>
      <c r="AF45" s="35">
        <f>_xlfn.STDEV.S(J35:J37)</f>
        <v>1.7320508075688772</v>
      </c>
      <c r="AG45" s="17">
        <v>0.15584415584415584</v>
      </c>
      <c r="AH45" s="16">
        <v>45</v>
      </c>
      <c r="AI45" s="38">
        <f>_xlfn.STDEV.S(L35:L37)</f>
        <v>1</v>
      </c>
      <c r="AJ45" s="16">
        <v>45</v>
      </c>
      <c r="AK45" s="38">
        <f>_xlfn.STDEV.S(M35:M37)</f>
        <v>1</v>
      </c>
      <c r="AL45" s="16">
        <v>33</v>
      </c>
      <c r="AM45" s="35">
        <f>_xlfn.STDEV.S(N35:N37)</f>
        <v>2.6457513110645907</v>
      </c>
      <c r="AN45" s="17">
        <v>1</v>
      </c>
      <c r="AO45" s="17">
        <v>0.73333333333333328</v>
      </c>
      <c r="AP45" s="17">
        <v>0.73333333333333328</v>
      </c>
    </row>
    <row r="47" spans="1:42" x14ac:dyDescent="0.35">
      <c r="S47" s="8" t="s">
        <v>29</v>
      </c>
      <c r="T47" s="8">
        <v>313</v>
      </c>
      <c r="U47" s="8"/>
      <c r="V47" s="8">
        <v>313</v>
      </c>
      <c r="W47" s="8"/>
      <c r="X47" s="8">
        <v>187</v>
      </c>
      <c r="Y47" s="8"/>
      <c r="Z47" s="8">
        <f>AVERAGE(Z34:Z45)</f>
        <v>1</v>
      </c>
      <c r="AA47" s="9">
        <f>AVERAGE(AA34:AA45)</f>
        <v>0.77242387645064914</v>
      </c>
      <c r="AB47" s="9">
        <f>AVERAGE(AB34:AB45)</f>
        <v>0.77242387645064914</v>
      </c>
      <c r="AC47" s="25">
        <v>905</v>
      </c>
      <c r="AD47" s="8"/>
      <c r="AE47" s="25">
        <v>134</v>
      </c>
      <c r="AF47" s="8"/>
      <c r="AG47" s="9">
        <f>AVERAGE(AG34:AG45)</f>
        <v>9.8273844550654813E-2</v>
      </c>
      <c r="AH47" s="25">
        <v>470</v>
      </c>
      <c r="AI47" s="8"/>
      <c r="AJ47" s="25">
        <v>485</v>
      </c>
      <c r="AK47" s="8"/>
      <c r="AL47" s="25">
        <v>349</v>
      </c>
      <c r="AM47" s="8"/>
      <c r="AN47" s="9">
        <f>AVERAGE(AN34:AN45)</f>
        <v>1.0357069162037522</v>
      </c>
      <c r="AO47" s="9">
        <f>AVERAGE(AO34:AO45)</f>
        <v>0.82458688718537865</v>
      </c>
      <c r="AP47" s="9">
        <f>AVERAGE(AP34:AP45)</f>
        <v>0.85068340889185545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Elvis</dc:creator>
  <cp:lastModifiedBy>Elvis Souza De Oliveira Junior</cp:lastModifiedBy>
  <dcterms:created xsi:type="dcterms:W3CDTF">2025-04-15T13:26:48Z</dcterms:created>
  <dcterms:modified xsi:type="dcterms:W3CDTF">2025-07-05T02:26:43Z</dcterms:modified>
</cp:coreProperties>
</file>