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Adocao\adocao\Sprint-3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D5" i="2"/>
  <c r="E5" i="2" s="1"/>
  <c r="F5" i="2" s="1"/>
  <c r="G5" i="2" s="1"/>
  <c r="H5" i="2" s="1"/>
  <c r="I5" i="2" s="1"/>
  <c r="J5" i="2" s="1"/>
  <c r="K5" i="2" s="1"/>
  <c r="L5" i="2" s="1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<sst xmlns="http://schemas.openxmlformats.org/spreadsheetml/2006/main" count="76" uniqueCount="75">
  <si>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</si>
  <si>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</si>
  <si>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</si>
  <si>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</si>
  <si>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</si>
  <si>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</si>
  <si>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</si>
  <si>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</si>
  <si>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</si>
  <si>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</si>
  <si>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</si>
  <si>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</si>
  <si>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</si>
  <si>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</si>
  <si>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</si>
  <si>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</si>
  <si>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</si>
  <si>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</si>
  <si>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</si>
  <si>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</si>
  <si>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</si>
  <si>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</si>
  <si>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</si>
  <si>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</si>
  <si>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</si>
  <si>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</si>
  <si>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</si>
  <si>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</si>
  <si>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</si>
  <si>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</si>
  <si>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</si>
  <si>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</si>
  <si>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</si>
  <si>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</si>
  <si>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</si>
  <si>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</si>
  <si>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</si>
  <si>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</si>
  <si>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</si>
  <si>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</si>
  <si>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</si>
  <si>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</si>
  <si>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</si>
  <si>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</si>
  <si>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</si>
  <si>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</si>
  <si>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</si>
  <si>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</si>
  <si>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</si>
  <si>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</si>
  <si>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</si>
  <si>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</si>
  <si>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</si>
  <si>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</si>
  <si>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</si>
  <si>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</si>
  <si>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</si>
  <si>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Usuário que desejam adotar um animal, devem preencher um formulário de cadastro no sistema, e posteriormente enviar para um administrador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</si>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</sst>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5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u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u/>
      <sz val="1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11" fillId="8" borderId="8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4" fontId="12" fillId="0" borderId="2" xfId="0" applyNumberFormat="1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50343200"/>
        <c:axId val="1550340480"/>
      </c:lineChart>
      <c:catAx>
        <c:axId val="15503432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50340480"/>
        <c:crosses val="autoZero"/>
        <c:auto val="1"/>
        <c:lblAlgn val="ctr"/>
        <c:lblOffset val="100"/>
        <c:noMultiLvlLbl val="1"/>
      </c:catAx>
      <c:valAx>
        <c:axId val="155034048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55034320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2"/>
  <sheetViews>
    <sheetView showGridLines="0" tabSelected="1" topLeftCell="A8" zoomScale="90" zoomScaleNormal="90" workbookViewId="0">
      <selection activeCell="A25" sqref="A25:A29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7" t="s">
        <v>0</v>
      </c>
      <c r="B1" s="37"/>
      <c r="C1" s="37"/>
      <c r="D1" s="37"/>
      <c r="E1" s="37"/>
      <c r="F1" s="3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3" t="s">
        <v>7</v>
      </c>
      <c r="B3" s="23"/>
      <c r="C3" s="23"/>
      <c r="D3" s="23"/>
      <c r="E3" s="23"/>
      <c r="F3" s="2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22" t="s">
        <v>49</v>
      </c>
      <c r="B4" s="22" t="s">
        <v>51</v>
      </c>
      <c r="C4" s="24" t="s">
        <v>52</v>
      </c>
      <c r="D4" s="24">
        <v>9</v>
      </c>
      <c r="E4" s="24">
        <v>7.5</v>
      </c>
      <c r="F4" s="24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8" t="s">
        <v>50</v>
      </c>
      <c r="B5" s="41" t="s">
        <v>53</v>
      </c>
      <c r="C5" s="24" t="s">
        <v>54</v>
      </c>
      <c r="D5" s="24">
        <v>11</v>
      </c>
      <c r="E5" s="24">
        <v>7.5</v>
      </c>
      <c r="F5" s="24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9"/>
      <c r="B6" s="42"/>
      <c r="C6" s="24" t="s">
        <v>55</v>
      </c>
      <c r="D6" s="24">
        <v>15</v>
      </c>
      <c r="E6" s="24">
        <v>9</v>
      </c>
      <c r="F6" s="24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40"/>
      <c r="B7" s="43"/>
      <c r="C7" s="25" t="s">
        <v>56</v>
      </c>
      <c r="D7" s="24">
        <v>15</v>
      </c>
      <c r="E7" s="24">
        <v>11</v>
      </c>
      <c r="F7" s="24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34" t="s">
        <v>40</v>
      </c>
      <c r="C8" s="5" t="s">
        <v>41</v>
      </c>
      <c r="D8" s="6">
        <v>5</v>
      </c>
      <c r="E8" s="6">
        <v>4</v>
      </c>
      <c r="F8" s="7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35"/>
      <c r="C9" s="4" t="s">
        <v>44</v>
      </c>
      <c r="D9" s="6">
        <v>5</v>
      </c>
      <c r="E9" s="6">
        <v>6</v>
      </c>
      <c r="F9" s="7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35"/>
      <c r="C10" s="5" t="s">
        <v>45</v>
      </c>
      <c r="D10" s="6">
        <v>3</v>
      </c>
      <c r="E10" s="6">
        <v>2.5</v>
      </c>
      <c r="F10" s="7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35"/>
      <c r="C11" s="7" t="s">
        <v>46</v>
      </c>
      <c r="D11" s="26">
        <v>3</v>
      </c>
      <c r="E11" s="6">
        <v>3.5</v>
      </c>
      <c r="F11" s="7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35"/>
      <c r="C12" s="7" t="s">
        <v>47</v>
      </c>
      <c r="D12" s="6">
        <v>2</v>
      </c>
      <c r="E12" s="6">
        <v>4.1500000000000004</v>
      </c>
      <c r="F12" s="7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35"/>
      <c r="C13" s="7" t="s">
        <v>48</v>
      </c>
      <c r="D13" s="6">
        <v>2</v>
      </c>
      <c r="E13" s="6">
        <v>0.85</v>
      </c>
      <c r="F13" s="7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35"/>
      <c r="C14" s="7" t="s">
        <v>43</v>
      </c>
      <c r="D14" s="6">
        <v>2</v>
      </c>
      <c r="E14" s="6">
        <v>1</v>
      </c>
      <c r="F14" s="7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35"/>
      <c r="C15" s="7" t="s">
        <v>42</v>
      </c>
      <c r="D15" s="6">
        <v>3</v>
      </c>
      <c r="E15" s="6">
        <v>2.4</v>
      </c>
      <c r="F15" s="7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1" t="s">
        <v>57</v>
      </c>
      <c r="B16" s="34" t="s">
        <v>58</v>
      </c>
      <c r="C16" s="7" t="s">
        <v>59</v>
      </c>
      <c r="D16" s="6">
        <v>1</v>
      </c>
      <c r="E16" s="6">
        <v>0.75</v>
      </c>
      <c r="F16" s="7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2"/>
      <c r="B17" s="35"/>
      <c r="C17" s="4" t="s">
        <v>60</v>
      </c>
      <c r="D17" s="6">
        <v>1</v>
      </c>
      <c r="E17" s="6">
        <v>0.83330000000000004</v>
      </c>
      <c r="F17" s="7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2"/>
      <c r="B18" s="35"/>
      <c r="C18" s="7" t="s">
        <v>61</v>
      </c>
      <c r="D18" s="6">
        <v>0.5</v>
      </c>
      <c r="E18" s="6">
        <v>0.4</v>
      </c>
      <c r="F18" s="7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2"/>
      <c r="B19" s="35"/>
      <c r="C19" s="7" t="s">
        <v>62</v>
      </c>
      <c r="D19" s="26">
        <v>2</v>
      </c>
      <c r="E19" s="6">
        <v>1.25</v>
      </c>
      <c r="F19" s="7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2"/>
      <c r="B20" s="35"/>
      <c r="C20" s="7" t="s">
        <v>63</v>
      </c>
      <c r="D20" s="6">
        <v>0.3</v>
      </c>
      <c r="E20" s="6">
        <v>0.5</v>
      </c>
      <c r="F20" s="7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2"/>
      <c r="B21" s="35"/>
      <c r="C21" s="7" t="s">
        <v>64</v>
      </c>
      <c r="D21" s="6">
        <v>1</v>
      </c>
      <c r="E21" s="6">
        <v>1.59</v>
      </c>
      <c r="F21" s="7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2"/>
      <c r="B22" s="35"/>
      <c r="C22" s="7" t="s">
        <v>65</v>
      </c>
      <c r="D22" s="6">
        <v>4</v>
      </c>
      <c r="E22" s="6">
        <v>3.4</v>
      </c>
      <c r="F22" s="7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2"/>
      <c r="B23" s="35"/>
      <c r="C23" s="7" t="s">
        <v>66</v>
      </c>
      <c r="D23" s="6">
        <v>1</v>
      </c>
      <c r="E23" s="6">
        <v>0.7</v>
      </c>
      <c r="F23" s="7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3"/>
      <c r="B24" s="36"/>
      <c r="C24" s="5" t="s">
        <v>67</v>
      </c>
      <c r="D24" s="6">
        <v>1</v>
      </c>
      <c r="E24" s="6">
        <v>0.75</v>
      </c>
      <c r="F24" s="7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5" customHeight="1" x14ac:dyDescent="0.2">
      <c r="A25" s="34" t="s">
        <v>68</v>
      </c>
      <c r="B25" s="34" t="s">
        <v>69</v>
      </c>
      <c r="C25" s="29" t="s">
        <v>70</v>
      </c>
      <c r="D25" s="6">
        <v>2</v>
      </c>
      <c r="E25" s="6">
        <v>2</v>
      </c>
      <c r="F25" s="7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" customHeight="1" x14ac:dyDescent="0.2">
      <c r="A26" s="35"/>
      <c r="B26" s="35"/>
      <c r="C26" s="7" t="s">
        <v>71</v>
      </c>
      <c r="D26" s="6">
        <v>2</v>
      </c>
      <c r="E26" s="6">
        <v>2</v>
      </c>
      <c r="F26" s="7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" customHeight="1" x14ac:dyDescent="0.2">
      <c r="A27" s="35"/>
      <c r="B27" s="35"/>
      <c r="C27" s="7" t="s">
        <v>72</v>
      </c>
      <c r="D27" s="6">
        <v>2</v>
      </c>
      <c r="E27" s="6">
        <v>2</v>
      </c>
      <c r="F27" s="7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5" customHeight="1" x14ac:dyDescent="0.2">
      <c r="A28" s="35"/>
      <c r="B28" s="35"/>
      <c r="C28" s="30" t="s">
        <v>74</v>
      </c>
      <c r="D28" s="6">
        <v>2</v>
      </c>
      <c r="E28" s="6">
        <v>2</v>
      </c>
      <c r="F28" s="7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" customHeight="1" x14ac:dyDescent="0.2">
      <c r="A29" s="36"/>
      <c r="B29" s="36"/>
      <c r="C29" s="30" t="s">
        <v>73</v>
      </c>
      <c r="D29" s="6">
        <v>2</v>
      </c>
      <c r="E29" s="6">
        <v>2</v>
      </c>
      <c r="F29" s="7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7" t="s">
        <v>8</v>
      </c>
      <c r="B30" s="3"/>
      <c r="C30" s="3"/>
      <c r="D30" s="8"/>
      <c r="E30" s="8"/>
      <c r="F30" s="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5"/>
      <c r="C31" s="5"/>
      <c r="D31" s="6"/>
      <c r="E31" s="6"/>
      <c r="F31" s="7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5"/>
      <c r="B32" s="5"/>
      <c r="C32" s="5"/>
      <c r="D32" s="6"/>
      <c r="E32" s="6"/>
      <c r="F32" s="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4.25" x14ac:dyDescent="0.2">
      <c r="A33" s="5"/>
      <c r="B33" s="5"/>
      <c r="C33" s="5"/>
      <c r="D33" s="6"/>
      <c r="E33" s="6"/>
      <c r="F33" s="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5"/>
      <c r="B34" s="5"/>
      <c r="C34" s="5"/>
      <c r="D34" s="6"/>
      <c r="E34" s="6"/>
      <c r="F34" s="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A35" s="5"/>
      <c r="B35" s="5"/>
      <c r="C35" s="5"/>
      <c r="D35" s="6"/>
      <c r="E35" s="6"/>
      <c r="F35" s="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4.25" x14ac:dyDescent="0.2">
      <c r="A36" s="5"/>
      <c r="B36" s="5"/>
      <c r="C36" s="10"/>
      <c r="D36" s="11"/>
      <c r="E36" s="11"/>
      <c r="F36" s="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10" t="s">
        <v>9</v>
      </c>
    </row>
    <row r="1048554" ht="12.7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</sheetData>
  <mergeCells count="9">
    <mergeCell ref="A16:A24"/>
    <mergeCell ref="B16:B24"/>
    <mergeCell ref="A25:A29"/>
    <mergeCell ref="B25:B29"/>
    <mergeCell ref="A1:F1"/>
    <mergeCell ref="A8:A15"/>
    <mergeCell ref="B8:B15"/>
    <mergeCell ref="A5:A7"/>
    <mergeCell ref="B5:B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5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5" t="s">
        <v>11</v>
      </c>
      <c r="B2" s="46" t="s">
        <v>12</v>
      </c>
      <c r="C2" s="47" t="s">
        <v>13</v>
      </c>
      <c r="D2" s="47" t="s">
        <v>14</v>
      </c>
      <c r="E2" s="47" t="s">
        <v>15</v>
      </c>
      <c r="F2" s="48" t="s">
        <v>16</v>
      </c>
      <c r="G2" s="49" t="s">
        <v>17</v>
      </c>
      <c r="H2" s="49" t="s">
        <v>18</v>
      </c>
      <c r="I2" s="48" t="s">
        <v>19</v>
      </c>
      <c r="J2" s="48" t="s">
        <v>20</v>
      </c>
      <c r="K2" s="48" t="s">
        <v>21</v>
      </c>
      <c r="L2" s="48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5"/>
      <c r="B3" s="46"/>
      <c r="C3" s="46"/>
      <c r="D3" s="46"/>
      <c r="E3" s="47"/>
      <c r="F3" s="48"/>
      <c r="G3" s="49"/>
      <c r="H3" s="49"/>
      <c r="I3" s="48"/>
      <c r="J3" s="48"/>
      <c r="K3" s="48"/>
      <c r="L3" s="48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5" t="s">
        <v>29</v>
      </c>
      <c r="I4" s="15" t="s">
        <v>30</v>
      </c>
      <c r="J4" s="15" t="s">
        <v>31</v>
      </c>
      <c r="K4" s="15" t="s">
        <v>32</v>
      </c>
      <c r="L4" s="15" t="s">
        <v>33</v>
      </c>
    </row>
    <row r="5" spans="1:24" ht="14.25" x14ac:dyDescent="0.2">
      <c r="A5" s="16" t="s">
        <v>34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35</v>
      </c>
      <c r="B6" s="17">
        <f>B5</f>
        <v>500</v>
      </c>
      <c r="C6" s="18">
        <f t="shared" ref="C6:L6" si="1">B6-C9</f>
        <v>465</v>
      </c>
      <c r="D6" s="18">
        <f t="shared" si="1"/>
        <v>440.6</v>
      </c>
      <c r="E6" s="18">
        <f t="shared" si="1"/>
        <v>420.42670000000004</v>
      </c>
      <c r="F6" s="18">
        <f t="shared" si="1"/>
        <v>420.42670000000004</v>
      </c>
      <c r="G6" s="18">
        <f t="shared" si="1"/>
        <v>420.42670000000004</v>
      </c>
      <c r="H6" s="18">
        <f t="shared" si="1"/>
        <v>420.42670000000004</v>
      </c>
      <c r="I6" s="18">
        <f t="shared" si="1"/>
        <v>420.42670000000004</v>
      </c>
      <c r="J6" s="18">
        <f t="shared" si="1"/>
        <v>420.42670000000004</v>
      </c>
      <c r="K6" s="18">
        <f t="shared" si="1"/>
        <v>420.42670000000004</v>
      </c>
      <c r="L6" s="18">
        <f t="shared" si="1"/>
        <v>420.42670000000004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50" t="s">
        <v>36</v>
      </c>
      <c r="B8" s="50"/>
      <c r="C8" s="50" t="s">
        <v>37</v>
      </c>
      <c r="D8" s="50"/>
      <c r="E8" s="50"/>
      <c r="F8" s="50"/>
      <c r="G8" s="50"/>
      <c r="H8" s="50"/>
      <c r="I8" s="50"/>
      <c r="J8" s="50"/>
      <c r="K8" s="50"/>
      <c r="L8" s="50"/>
      <c r="M8" s="20" t="s">
        <v>9</v>
      </c>
      <c r="N8" s="20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51">
        <v>50</v>
      </c>
      <c r="B9" s="51"/>
      <c r="C9" s="18">
        <f>SUMIF('Product Backlog'!F:F,1,'Product Backlog'!E:E)</f>
        <v>35</v>
      </c>
      <c r="D9" s="18">
        <f>SUMIF('Product Backlog'!F:F,2,'Product Backlog'!E:E)</f>
        <v>24.4</v>
      </c>
      <c r="E9" s="18">
        <f>SUMIF('Product Backlog'!F:F,3,'Product Backlog'!E:E)</f>
        <v>20.173299999999998</v>
      </c>
      <c r="F9" s="18">
        <f>SUMIF('Product Backlog'!F:F,4,'Product Backlog'!E:E)</f>
        <v>0</v>
      </c>
      <c r="G9" s="18">
        <f>SUMIF('Product Backlog'!F:F,5,'Product Backlog'!E:E)</f>
        <v>0</v>
      </c>
      <c r="H9" s="18">
        <f>SUMIF('Product Backlog'!F:F,6,'Product Backlog'!E:E)</f>
        <v>0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79.573299999999989</v>
      </c>
      <c r="N9" s="18">
        <f>M9/10</f>
        <v>7.9573299999999989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5</cp:revision>
  <dcterms:modified xsi:type="dcterms:W3CDTF">2016-10-04T05:53:19Z</dcterms:modified>
  <dc:language>pt-BR</dc:language>
</cp:coreProperties>
</file>