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niel\Desktop\Adocao\adocao\Sprint-2\"/>
    </mc:Choice>
  </mc:AlternateContent>
  <bookViews>
    <workbookView xWindow="0" yWindow="0" windowWidth="16380" windowHeight="8190" tabRatio="990"/>
  </bookViews>
  <sheets>
    <sheet name="Product Backlog" sheetId="1" r:id="rId1"/>
    <sheet name="Product Burndown" sheetId="2" r:id="rId2"/>
    <sheet name="Lista de tarefas" sheetId="3" r:id="rId3"/>
  </sheets>
  <calcPr calcId="152511" iterateDelta="1E-4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L9" i="2" l="1"/>
  <c r="K9" i="2"/>
  <c r="J9" i="2"/>
  <c r="I9" i="2"/>
  <c r="H9" i="2"/>
  <c r="G9" i="2"/>
  <c r="F9" i="2"/>
  <c r="E9" i="2"/>
  <c r="D9" i="2"/>
  <c r="C9" i="2"/>
  <c r="B6" i="2"/>
  <c r="D5" i="2"/>
  <c r="E5" i="2" s="1"/>
  <c r="F5" i="2" s="1"/>
  <c r="G5" i="2" s="1"/>
  <c r="H5" i="2" s="1"/>
  <c r="I5" i="2" s="1"/>
  <c r="J5" i="2" s="1"/>
  <c r="K5" i="2" s="1"/>
  <c r="L5" i="2" s="1"/>
  <c r="C5" i="2"/>
  <c r="C6" i="2" l="1"/>
  <c r="D6" i="2" s="1"/>
  <c r="E6" i="2" s="1"/>
  <c r="F6" i="2" s="1"/>
  <c r="G6" i="2" s="1"/>
  <c r="H6" i="2" s="1"/>
  <c r="I6" i="2" s="1"/>
  <c r="J6" i="2" s="1"/>
  <c r="K6" i="2" s="1"/>
  <c r="L6" i="2" s="1"/>
  <c r="M9" i="2"/>
  <c r="N9" i="2" s="1"/>
</calcChain>
</file>

<file path=xl/sharedStrings.xml><?xml version="1.0" encoding="utf-8"?>
<sst xmlns="http://schemas.openxmlformats.org/spreadsheetml/2006/main" count="59" uniqueCount="58">
  <si>
    <t>Product Backlog</t>
  </si>
  <si>
    <t>Histórias</t>
  </si>
  <si>
    <t>Descrição</t>
  </si>
  <si>
    <t>Tarefas</t>
  </si>
  <si>
    <t>Horas Planejadas</t>
  </si>
  <si>
    <t>Cumpridas</t>
  </si>
  <si>
    <t>Sprint</t>
  </si>
  <si>
    <t>Alto</t>
  </si>
  <si>
    <t>Médio</t>
  </si>
  <si>
    <t>Baixo</t>
  </si>
  <si>
    <t>TOTAL</t>
  </si>
  <si>
    <t>PRODUCT BURNDOWN DATA</t>
  </si>
  <si>
    <t>Dias</t>
  </si>
  <si>
    <t>Planejado</t>
  </si>
  <si>
    <t>13/09/2016 a 20/09/2016</t>
  </si>
  <si>
    <t>20/09/2016 a 27/09/2016</t>
  </si>
  <si>
    <t>27/09/2016 a 04/10/2016</t>
  </si>
  <si>
    <t>04/10/2016 a 11/10/2016</t>
  </si>
  <si>
    <t>11/10/2016 a 18/10/2016</t>
  </si>
  <si>
    <t>18/10/2016 a 25/10/2016</t>
  </si>
  <si>
    <t>25/10/2016 a 01/11/2016</t>
  </si>
  <si>
    <t>01/11/2016 a 08/11/2016</t>
  </si>
  <si>
    <t>08/11/2016 a 15/11/2016</t>
  </si>
  <si>
    <t>15/11/2016 a 22/11/2016</t>
  </si>
  <si>
    <t>(hrs)</t>
  </si>
  <si>
    <t>Sprint 1</t>
  </si>
  <si>
    <t>Sprint 2</t>
  </si>
  <si>
    <t>Sprint 3</t>
  </si>
  <si>
    <t>Sprint 4</t>
  </si>
  <si>
    <t>Sprint 5</t>
  </si>
  <si>
    <t>Sprint 6</t>
  </si>
  <si>
    <t>Sprint 7</t>
  </si>
  <si>
    <t>Sprint 8</t>
  </si>
  <si>
    <t>Sprint 9</t>
  </si>
  <si>
    <t>Sprint 10</t>
  </si>
  <si>
    <t>Ideal</t>
  </si>
  <si>
    <t>Real</t>
  </si>
  <si>
    <t>Horas Por Sprint</t>
  </si>
  <si>
    <t>Sprints Data</t>
  </si>
  <si>
    <t>MÉDIA</t>
  </si>
  <si>
    <t>Para que os discentes, docentes, servidores e técnicos administrativos possam realizar uma adoção de um animal na universidade, deve-se projetar o cadastro dos animais com todas as informações necessárias.</t>
  </si>
  <si>
    <t>o sistema devera efetuar o cadastro de todos os animais que encontram-se ás mediações da universidade.</t>
  </si>
  <si>
    <t>Menu (Acesso ao Cadastro)</t>
  </si>
  <si>
    <t>Armazenar dados dos campos no BD</t>
  </si>
  <si>
    <t>Criar Banco de Dados</t>
  </si>
  <si>
    <t>Definir campos e botões para o cadastro</t>
  </si>
  <si>
    <t>Tratar Eventos dos Campos</t>
  </si>
  <si>
    <t>Tratar Eventos dos Botões do Cadastro</t>
  </si>
  <si>
    <t>Tratar Eventos dos Botões do Menu</t>
  </si>
  <si>
    <t>Criar Classe Animal</t>
  </si>
  <si>
    <t>Como ponto inicial deve-se realizar a análise de requisitos, para identificar as necessidades do cliente e posteriormente definir uma solução.</t>
  </si>
  <si>
    <t>Para que a equipe obtenha um maior conhecimento do software, planejem uma representação da estrutura, modelagem dos objetos e funcionalidades do sistema,  e por fim adicionem todos a um único documento.</t>
  </si>
  <si>
    <t>Analisar as principais funcionalidades do sistema e selecionar os requisitos necessários para o início do desenvolvimento</t>
  </si>
  <si>
    <t>Análise e levantamento de requisitos</t>
  </si>
  <si>
    <t>Abstrair dados do sistema para a elaboração dos diagramas de classe e de caso de uso, como também a inserção dos mesmos no documento de requisitos para uma melhor visualização.</t>
  </si>
  <si>
    <t>Documentação dos  Requisitos</t>
  </si>
  <si>
    <t>Criação do diagrama de caso de uso</t>
  </si>
  <si>
    <t>Criação do diagrama de classe.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</si>
</sst>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/m/yyyy"/>
  </numFmts>
  <fonts count="13" x14ac:knownFonts="1">
    <font>
      <sz val="10"/>
      <color rgb="FF000000"/>
      <name val="Arial"/>
      <family val="2"/>
      <charset val="1"/>
    </font>
    <font>
      <b/>
      <sz val="14"/>
      <name val="Cambria"/>
      <family val="1"/>
      <charset val="1"/>
    </font>
    <font>
      <sz val="11"/>
      <name val="Cambria"/>
      <family val="1"/>
      <charset val="1"/>
    </font>
    <font>
      <b/>
      <sz val="11"/>
      <name val="Cambria"/>
      <family val="1"/>
      <charset val="1"/>
    </font>
    <font>
      <b/>
      <sz val="10"/>
      <name val="Cambria"/>
      <family val="1"/>
      <charset val="1"/>
    </font>
    <font>
      <sz val="10"/>
      <color rgb="FF000000"/>
      <name val="Cambria"/>
      <family val="1"/>
      <charset val="1"/>
    </font>
    <font>
      <sz val="10"/>
      <name val="Cambria"/>
      <family val="1"/>
      <charset val="1"/>
    </font>
    <font>
      <b/>
      <sz val="11"/>
      <color rgb="FFFFFFFF"/>
      <name val="Cambria"/>
      <family val="1"/>
      <charset val="1"/>
    </font>
    <font>
      <b/>
      <sz val="10"/>
      <color rgb="FFFFFFFF"/>
      <name val="Cambria"/>
      <family val="1"/>
      <charset val="1"/>
    </font>
    <font>
      <b/>
      <sz val="17"/>
      <color rgb="FFFFFFFF"/>
      <name val="Cambria"/>
      <family val="1"/>
      <charset val="1"/>
    </font>
    <font>
      <b/>
      <sz val="14"/>
      <color rgb="FFFFFFFF"/>
      <name val="Cambria"/>
      <family val="1"/>
      <charset val="1"/>
    </font>
    <font>
      <sz val="10"/>
      <name val="Cambria"/>
      <family val="1"/>
    </font>
    <font>
      <u/>
      <sz val="10"/>
      <name val="Cambria"/>
      <family val="1"/>
      <charset val="1"/>
    </font>
  </fonts>
  <fills count="10">
    <fill>
      <patternFill patternType="none"/>
    </fill>
    <fill>
      <patternFill patternType="gray125"/>
    </fill>
    <fill>
      <patternFill patternType="solid">
        <fgColor rgb="FF0B5394"/>
        <bgColor rgb="FF1C4587"/>
      </patternFill>
    </fill>
    <fill>
      <patternFill patternType="solid">
        <fgColor rgb="FF6FA8DC"/>
        <bgColor rgb="FF6D9EEB"/>
      </patternFill>
    </fill>
    <fill>
      <patternFill patternType="solid">
        <fgColor rgb="FFDBEEF4"/>
        <bgColor rgb="FFCCFFFF"/>
      </patternFill>
    </fill>
    <fill>
      <patternFill patternType="solid">
        <fgColor rgb="FF1C4587"/>
        <bgColor rgb="FF0B5394"/>
      </patternFill>
    </fill>
    <fill>
      <patternFill patternType="solid">
        <fgColor rgb="FF1155CC"/>
        <bgColor rgb="FF0B5394"/>
      </patternFill>
    </fill>
    <fill>
      <patternFill patternType="solid">
        <fgColor rgb="FFC9DAF8"/>
        <bgColor rgb="FFDBEEF4"/>
      </patternFill>
    </fill>
    <fill>
      <patternFill patternType="solid">
        <fgColor theme="0"/>
        <bgColor rgb="FFCCFFFF"/>
      </patternFill>
    </fill>
    <fill>
      <patternFill patternType="solid">
        <fgColor theme="4" tint="0.79998168889431442"/>
        <bgColor rgb="FFCCFFFF"/>
      </patternFill>
    </fill>
  </fills>
  <borders count="9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2" fillId="0" borderId="0" xfId="0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4" fontId="6" fillId="0" borderId="2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4" fontId="4" fillId="4" borderId="2" xfId="0" applyNumberFormat="1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4" fontId="4" fillId="0" borderId="2" xfId="0" applyNumberFormat="1" applyFont="1" applyBorder="1" applyAlignment="1">
      <alignment horizontal="center" vertical="center"/>
    </xf>
    <xf numFmtId="0" fontId="2" fillId="0" borderId="0" xfId="0" applyFont="1"/>
    <xf numFmtId="1" fontId="9" fillId="6" borderId="6" xfId="0" applyNumberFormat="1" applyFont="1" applyFill="1" applyBorder="1" applyAlignment="1">
      <alignment horizontal="center" vertical="center"/>
    </xf>
    <xf numFmtId="0" fontId="8" fillId="6" borderId="7" xfId="0" applyFont="1" applyFill="1" applyBorder="1" applyAlignment="1">
      <alignment horizontal="center" vertical="center"/>
    </xf>
    <xf numFmtId="0" fontId="8" fillId="6" borderId="5" xfId="0" applyFont="1" applyFill="1" applyBorder="1" applyAlignment="1">
      <alignment horizontal="center" vertical="center"/>
    </xf>
    <xf numFmtId="0" fontId="8" fillId="6" borderId="2" xfId="0" applyFont="1" applyFill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/>
    </xf>
    <xf numFmtId="4" fontId="4" fillId="7" borderId="2" xfId="0" applyNumberFormat="1" applyFont="1" applyFill="1" applyBorder="1" applyAlignment="1">
      <alignment horizontal="center" vertical="center"/>
    </xf>
    <xf numFmtId="4" fontId="2" fillId="0" borderId="0" xfId="0" applyNumberFormat="1" applyFont="1"/>
    <xf numFmtId="0" fontId="7" fillId="5" borderId="2" xfId="0" applyFont="1" applyFill="1" applyBorder="1" applyAlignment="1">
      <alignment horizontal="center" vertical="center"/>
    </xf>
    <xf numFmtId="0" fontId="2" fillId="0" borderId="0" xfId="0" applyFont="1" applyAlignment="1"/>
    <xf numFmtId="0" fontId="1" fillId="2" borderId="1" xfId="0" applyFont="1" applyFill="1" applyBorder="1" applyAlignment="1">
      <alignment horizontal="center" vertical="center"/>
    </xf>
    <xf numFmtId="0" fontId="5" fillId="0" borderId="8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8" fillId="5" borderId="5" xfId="0" applyFont="1" applyFill="1" applyBorder="1" applyAlignment="1">
      <alignment horizontal="center" vertical="center" wrapText="1"/>
    </xf>
    <xf numFmtId="0" fontId="7" fillId="5" borderId="2" xfId="0" applyFont="1" applyFill="1" applyBorder="1" applyAlignment="1">
      <alignment horizontal="center" vertical="center"/>
    </xf>
    <xf numFmtId="0" fontId="10" fillId="6" borderId="2" xfId="0" applyFont="1" applyFill="1" applyBorder="1" applyAlignment="1">
      <alignment horizontal="center" vertical="center"/>
    </xf>
    <xf numFmtId="0" fontId="7" fillId="5" borderId="3" xfId="0" applyFont="1" applyFill="1" applyBorder="1" applyAlignment="1">
      <alignment horizontal="center" vertical="center"/>
    </xf>
    <xf numFmtId="0" fontId="8" fillId="5" borderId="4" xfId="0" applyFont="1" applyFill="1" applyBorder="1" applyAlignment="1">
      <alignment horizontal="center" vertical="center"/>
    </xf>
    <xf numFmtId="0" fontId="8" fillId="5" borderId="5" xfId="0" applyFont="1" applyFill="1" applyBorder="1" applyAlignment="1">
      <alignment horizontal="center" vertical="center"/>
    </xf>
    <xf numFmtId="164" fontId="8" fillId="5" borderId="5" xfId="0" applyNumberFormat="1" applyFont="1" applyFill="1" applyBorder="1" applyAlignment="1">
      <alignment horizontal="center" vertical="center" wrapText="1"/>
    </xf>
    <xf numFmtId="0" fontId="8" fillId="5" borderId="2" xfId="0" applyFont="1" applyFill="1" applyBorder="1" applyAlignment="1">
      <alignment horizontal="center" vertical="center" wrapText="1"/>
    </xf>
    <xf numFmtId="0" fontId="11" fillId="8" borderId="8" xfId="0" applyFont="1" applyFill="1" applyBorder="1" applyAlignment="1">
      <alignment horizontal="center" vertical="center" wrapText="1"/>
    </xf>
    <xf numFmtId="0" fontId="4" fillId="9" borderId="2" xfId="0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 wrapText="1"/>
    </xf>
    <xf numFmtId="0" fontId="4" fillId="8" borderId="6" xfId="0" applyFont="1" applyFill="1" applyBorder="1" applyAlignment="1">
      <alignment horizontal="center" vertical="center" wrapText="1"/>
    </xf>
    <xf numFmtId="0" fontId="4" fillId="8" borderId="4" xfId="0" applyFont="1" applyFill="1" applyBorder="1" applyAlignment="1">
      <alignment horizontal="center" vertical="center" wrapText="1"/>
    </xf>
    <xf numFmtId="0" fontId="11" fillId="8" borderId="2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 wrapText="1"/>
    </xf>
    <xf numFmtId="0" fontId="11" fillId="8" borderId="4" xfId="0" applyFont="1" applyFill="1" applyBorder="1" applyAlignment="1">
      <alignment horizontal="center" vertical="center" wrapText="1"/>
    </xf>
    <xf numFmtId="0" fontId="11" fillId="8" borderId="4" xfId="0" applyFont="1" applyFill="1" applyBorder="1" applyAlignment="1">
      <alignment horizontal="center" vertical="center"/>
    </xf>
    <xf numFmtId="4" fontId="12" fillId="0" borderId="2" xfId="0" applyNumberFormat="1" applyFont="1" applyBorder="1" applyAlignment="1">
      <alignment horizontal="center" vertical="center"/>
    </xf>
  </cellXfs>
  <cellStyles count="1">
    <cellStyle name="Normal" xfId="0" builtinId="0"/>
  </cellStyles>
  <dxfs count="3">
    <dxf>
      <font>
        <color rgb="FF000000"/>
      </font>
      <fill>
        <patternFill>
          <bgColor rgb="FF6D9EEB"/>
        </patternFill>
      </fill>
      <border diagonalUp="0" diagonalDown="0">
        <left/>
        <right/>
        <top/>
        <bottom/>
      </border>
    </dxf>
    <dxf>
      <font>
        <color rgb="FF000000"/>
      </font>
      <fill>
        <patternFill>
          <bgColor rgb="FFC9DAF8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38761D"/>
      <rgbColor rgb="FF000080"/>
      <rgbColor rgb="FF808000"/>
      <rgbColor rgb="FF800080"/>
      <rgbColor rgb="FF008080"/>
      <rgbColor rgb="FFB7B7B7"/>
      <rgbColor rgb="FF808080"/>
      <rgbColor rgb="FF6D9EEB"/>
      <rgbColor rgb="FF993366"/>
      <rgbColor rgb="FFFFFFCC"/>
      <rgbColor rgb="FFDBEEF4"/>
      <rgbColor rgb="FF660066"/>
      <rgbColor rgb="FFFF8080"/>
      <rgbColor rgb="FF1155CC"/>
      <rgbColor rgb="FFC9DAF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684EE"/>
      <rgbColor rgb="FF33CCCC"/>
      <rgbColor rgb="FF99CC00"/>
      <rgbColor rgb="FFFFCC00"/>
      <rgbColor rgb="FFFF9900"/>
      <rgbColor rgb="FFFF6600"/>
      <rgbColor rgb="FF666699"/>
      <rgbColor rgb="FF6FA8DC"/>
      <rgbColor rgb="FF0B5394"/>
      <rgbColor rgb="FF339966"/>
      <rgbColor rgb="FF003300"/>
      <rgbColor rgb="FF333300"/>
      <rgbColor rgb="FFDC3912"/>
      <rgbColor rgb="FF993366"/>
      <rgbColor rgb="FF1C4587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w="25560">
              <a:solidFill>
                <a:srgbClr val="4684EE"/>
              </a:solidFill>
              <a:round/>
            </a:ln>
          </c:spPr>
          <c:marker>
            <c:symbol val="circle"/>
            <c:size val="7"/>
            <c:spPr>
              <a:solidFill>
                <a:srgbClr val="4684E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0</c:f>
              <c:numCache>
                <c:formatCode>General</c:formatCode>
                <c:ptCount val="11"/>
                <c:pt idx="0">
                  <c:v>500</c:v>
                </c:pt>
                <c:pt idx="1">
                  <c:v>450</c:v>
                </c:pt>
                <c:pt idx="2">
                  <c:v>400</c:v>
                </c:pt>
                <c:pt idx="3">
                  <c:v>350</c:v>
                </c:pt>
                <c:pt idx="4">
                  <c:v>300</c:v>
                </c:pt>
                <c:pt idx="5">
                  <c:v>250</c:v>
                </c:pt>
                <c:pt idx="6">
                  <c:v>200</c:v>
                </c:pt>
                <c:pt idx="7">
                  <c:v>150</c:v>
                </c:pt>
                <c:pt idx="8">
                  <c:v>100</c:v>
                </c:pt>
                <c:pt idx="9">
                  <c:v>50</c:v>
                </c:pt>
                <c:pt idx="10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label 0</c15:sqref>
                        </c15:formulaRef>
                      </c:ext>
                    </c:extLst>
                    <c:strCache>
                      <c:ptCount val="1"/>
                      <c:pt idx="0">
                        <c:v>Ideal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categories</c15:sqref>
                        </c15:formulaRef>
                      </c:ext>
                    </c:extLst>
                    <c:strCache>
                      <c:ptCount val="11"/>
                      <c:pt idx="0">
                        <c:v>(hrs)</c:v>
                      </c:pt>
                      <c:pt idx="1">
                        <c:v>Sprint 1</c:v>
                      </c:pt>
                      <c:pt idx="2">
                        <c:v>Sprint 2</c:v>
                      </c:pt>
                      <c:pt idx="3">
                        <c:v>Sprint 3</c:v>
                      </c:pt>
                      <c:pt idx="4">
                        <c:v>Sprint 4</c:v>
                      </c:pt>
                      <c:pt idx="5">
                        <c:v>Sprint 5</c:v>
                      </c:pt>
                      <c:pt idx="6">
                        <c:v>Sprint 6</c:v>
                      </c:pt>
                      <c:pt idx="7">
                        <c:v>Sprint 7</c:v>
                      </c:pt>
                      <c:pt idx="8">
                        <c:v>Sprint 8</c:v>
                      </c:pt>
                      <c:pt idx="9">
                        <c:v>Sprint 9</c:v>
                      </c:pt>
                      <c:pt idx="10">
                        <c:v>Sprint 10</c:v>
                      </c:pt>
                    </c:strCache>
                  </c:strRef>
                </c15:cat>
              </c15:filteredCategoryTitle>
            </c:ext>
          </c:extLst>
        </c:ser>
        <c:ser>
          <c:idx val="1"/>
          <c:order val="1"/>
          <c:spPr>
            <a:ln w="25560">
              <a:solidFill>
                <a:srgbClr val="DC3912"/>
              </a:solidFill>
              <a:round/>
            </a:ln>
          </c:spPr>
          <c:marker>
            <c:symbol val="circle"/>
            <c:size val="7"/>
            <c:spPr>
              <a:solidFill>
                <a:srgbClr val="DC3912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1</c:f>
              <c:numCache>
                <c:formatCode>General</c:formatCode>
                <c:ptCount val="11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  <c:pt idx="4">
                  <c:v>500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500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label 1</c15:sqref>
                        </c15:formulaRef>
                      </c:ext>
                    </c:extLst>
                    <c:strCache>
                      <c:ptCount val="1"/>
                      <c:pt idx="0">
                        <c:v>Real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categories</c15:sqref>
                        </c15:formulaRef>
                      </c:ext>
                    </c:extLst>
                    <c:strCache>
                      <c:ptCount val="11"/>
                      <c:pt idx="0">
                        <c:v>(hrs)</c:v>
                      </c:pt>
                      <c:pt idx="1">
                        <c:v>Sprint 1</c:v>
                      </c:pt>
                      <c:pt idx="2">
                        <c:v>Sprint 2</c:v>
                      </c:pt>
                      <c:pt idx="3">
                        <c:v>Sprint 3</c:v>
                      </c:pt>
                      <c:pt idx="4">
                        <c:v>Sprint 4</c:v>
                      </c:pt>
                      <c:pt idx="5">
                        <c:v>Sprint 5</c:v>
                      </c:pt>
                      <c:pt idx="6">
                        <c:v>Sprint 6</c:v>
                      </c:pt>
                      <c:pt idx="7">
                        <c:v>Sprint 7</c:v>
                      </c:pt>
                      <c:pt idx="8">
                        <c:v>Sprint 8</c:v>
                      </c:pt>
                      <c:pt idx="9">
                        <c:v>Sprint 9</c:v>
                      </c:pt>
                      <c:pt idx="10">
                        <c:v>Sprint 10</c:v>
                      </c:pt>
                    </c:strCache>
                  </c: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1694458512"/>
        <c:axId val="1694454160"/>
      </c:lineChart>
      <c:catAx>
        <c:axId val="1694458512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1694454160"/>
        <c:crosses val="autoZero"/>
        <c:auto val="1"/>
        <c:lblAlgn val="ctr"/>
        <c:lblOffset val="100"/>
        <c:noMultiLvlLbl val="1"/>
      </c:catAx>
      <c:valAx>
        <c:axId val="1694454160"/>
        <c:scaling>
          <c:orientation val="minMax"/>
          <c:max val="500"/>
          <c:min val="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1694458512"/>
        <c:crossesAt val="1"/>
        <c:crossBetween val="midCat"/>
      </c:valAx>
      <c:spPr>
        <a:noFill/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noFill/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266760</xdr:colOff>
      <xdr:row>9</xdr:row>
      <xdr:rowOff>93600</xdr:rowOff>
    </xdr:from>
    <xdr:to>
      <xdr:col>10</xdr:col>
      <xdr:colOff>792360</xdr:colOff>
      <xdr:row>30</xdr:row>
      <xdr:rowOff>117360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48572"/>
  <sheetViews>
    <sheetView showGridLines="0" tabSelected="1" zoomScale="90" zoomScaleNormal="90" workbookViewId="0">
      <selection activeCell="D11" sqref="D11"/>
    </sheetView>
  </sheetViews>
  <sheetFormatPr defaultRowHeight="12.75" x14ac:dyDescent="0.2"/>
  <cols>
    <col min="1" max="1" width="34.42578125"/>
    <col min="2" max="2" width="53.140625"/>
    <col min="3" max="3" width="49.28515625"/>
    <col min="4" max="4" width="21.85546875"/>
    <col min="5" max="5" width="14.140625"/>
    <col min="6" max="6" width="8.85546875"/>
    <col min="7" max="1025" width="14.140625"/>
  </cols>
  <sheetData>
    <row r="1" spans="1:19" ht="18" x14ac:dyDescent="0.2">
      <c r="A1" s="23" t="s">
        <v>0</v>
      </c>
      <c r="B1" s="23"/>
      <c r="C1" s="23"/>
      <c r="D1" s="23"/>
      <c r="E1" s="23"/>
      <c r="F1" s="23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ht="27" customHeight="1" x14ac:dyDescent="0.2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1:19" ht="36" customHeight="1" x14ac:dyDescent="0.2">
      <c r="A3" s="37" t="s">
        <v>7</v>
      </c>
      <c r="B3" s="37"/>
      <c r="C3" s="37"/>
      <c r="D3" s="37"/>
      <c r="E3" s="37"/>
      <c r="F3" s="37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1:19" ht="62.25" customHeight="1" x14ac:dyDescent="0.2">
      <c r="A4" s="36" t="s">
        <v>50</v>
      </c>
      <c r="B4" s="36" t="s">
        <v>52</v>
      </c>
      <c r="C4" s="41" t="s">
        <v>53</v>
      </c>
      <c r="D4" s="41">
        <v>9</v>
      </c>
      <c r="E4" s="41">
        <v>7.5</v>
      </c>
      <c r="F4" s="41">
        <v>1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5" spans="1:19" ht="28.5" customHeight="1" x14ac:dyDescent="0.2">
      <c r="A5" s="38" t="s">
        <v>51</v>
      </c>
      <c r="B5" s="38" t="s">
        <v>54</v>
      </c>
      <c r="C5" s="41" t="s">
        <v>55</v>
      </c>
      <c r="D5" s="41">
        <v>11</v>
      </c>
      <c r="E5" s="41">
        <v>7.5</v>
      </c>
      <c r="F5" s="41">
        <v>1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ht="27" customHeight="1" x14ac:dyDescent="0.2">
      <c r="A6" s="39"/>
      <c r="B6" s="42"/>
      <c r="C6" s="41" t="s">
        <v>56</v>
      </c>
      <c r="D6" s="41">
        <v>15</v>
      </c>
      <c r="E6" s="41">
        <v>9</v>
      </c>
      <c r="F6" s="41">
        <v>1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ht="29.25" customHeight="1" x14ac:dyDescent="0.2">
      <c r="A7" s="40"/>
      <c r="B7" s="43"/>
      <c r="C7" s="44" t="s">
        <v>57</v>
      </c>
      <c r="D7" s="41">
        <v>15</v>
      </c>
      <c r="E7" s="41">
        <v>11</v>
      </c>
      <c r="F7" s="41">
        <v>1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ht="27" customHeight="1" x14ac:dyDescent="0.2">
      <c r="A8" s="24" t="s">
        <v>40</v>
      </c>
      <c r="B8" s="26" t="s">
        <v>41</v>
      </c>
      <c r="C8" s="5" t="s">
        <v>42</v>
      </c>
      <c r="D8" s="6">
        <v>5</v>
      </c>
      <c r="E8" s="6">
        <v>4</v>
      </c>
      <c r="F8" s="7">
        <v>2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</row>
    <row r="9" spans="1:19" ht="24" customHeight="1" x14ac:dyDescent="0.2">
      <c r="A9" s="25"/>
      <c r="B9" s="27"/>
      <c r="C9" s="4" t="s">
        <v>45</v>
      </c>
      <c r="D9" s="6">
        <v>5</v>
      </c>
      <c r="E9" s="6">
        <v>6</v>
      </c>
      <c r="F9" s="7">
        <v>2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</row>
    <row r="10" spans="1:19" ht="30" customHeight="1" x14ac:dyDescent="0.2">
      <c r="A10" s="25"/>
      <c r="B10" s="27"/>
      <c r="C10" s="5" t="s">
        <v>46</v>
      </c>
      <c r="D10" s="6">
        <v>3</v>
      </c>
      <c r="E10" s="6">
        <v>2.5</v>
      </c>
      <c r="F10" s="7">
        <v>2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</row>
    <row r="11" spans="1:19" ht="30" customHeight="1" x14ac:dyDescent="0.2">
      <c r="A11" s="25"/>
      <c r="B11" s="27"/>
      <c r="C11" s="7" t="s">
        <v>47</v>
      </c>
      <c r="D11" s="45">
        <v>3</v>
      </c>
      <c r="E11" s="6">
        <v>3.5</v>
      </c>
      <c r="F11" s="7">
        <v>2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</row>
    <row r="12" spans="1:19" ht="30" customHeight="1" x14ac:dyDescent="0.2">
      <c r="A12" s="25"/>
      <c r="B12" s="27"/>
      <c r="C12" s="7" t="s">
        <v>48</v>
      </c>
      <c r="D12" s="6">
        <v>2</v>
      </c>
      <c r="E12" s="6">
        <v>4.1500000000000004</v>
      </c>
      <c r="F12" s="7">
        <v>2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</row>
    <row r="13" spans="1:19" ht="30" customHeight="1" x14ac:dyDescent="0.2">
      <c r="A13" s="25"/>
      <c r="B13" s="27"/>
      <c r="C13" s="7" t="s">
        <v>49</v>
      </c>
      <c r="D13" s="6">
        <v>2</v>
      </c>
      <c r="E13" s="6">
        <v>0.85</v>
      </c>
      <c r="F13" s="7">
        <v>2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</row>
    <row r="14" spans="1:19" ht="23.25" customHeight="1" x14ac:dyDescent="0.2">
      <c r="A14" s="25"/>
      <c r="B14" s="27"/>
      <c r="C14" s="7" t="s">
        <v>44</v>
      </c>
      <c r="D14" s="6">
        <v>2</v>
      </c>
      <c r="E14" s="6">
        <v>1</v>
      </c>
      <c r="F14" s="7">
        <v>2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</row>
    <row r="15" spans="1:19" ht="22.5" customHeight="1" x14ac:dyDescent="0.2">
      <c r="A15" s="25"/>
      <c r="B15" s="27"/>
      <c r="C15" s="7" t="s">
        <v>43</v>
      </c>
      <c r="D15" s="6">
        <v>3</v>
      </c>
      <c r="E15" s="6">
        <v>2.4</v>
      </c>
      <c r="F15" s="7">
        <v>2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</row>
    <row r="16" spans="1:19" ht="14.25" x14ac:dyDescent="0.2">
      <c r="A16" s="3" t="s">
        <v>8</v>
      </c>
      <c r="B16" s="3"/>
      <c r="C16" s="3"/>
      <c r="D16" s="9"/>
      <c r="E16" s="9"/>
      <c r="F16" s="10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</row>
    <row r="17" spans="1:19" ht="14.25" x14ac:dyDescent="0.2">
      <c r="A17" s="8"/>
      <c r="B17" s="5"/>
      <c r="C17" s="5"/>
      <c r="D17" s="6"/>
      <c r="E17" s="6"/>
      <c r="F17" s="7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</row>
    <row r="18" spans="1:19" ht="14.25" x14ac:dyDescent="0.2">
      <c r="A18" s="5"/>
      <c r="B18" s="5"/>
      <c r="C18" s="5"/>
      <c r="D18" s="6"/>
      <c r="E18" s="6"/>
      <c r="F18" s="7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</row>
    <row r="19" spans="1:19" ht="14.25" x14ac:dyDescent="0.2">
      <c r="A19" s="5"/>
      <c r="B19" s="5"/>
      <c r="C19" s="5"/>
      <c r="D19" s="6"/>
      <c r="E19" s="6"/>
      <c r="F19" s="7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</row>
    <row r="20" spans="1:19" ht="14.25" x14ac:dyDescent="0.2">
      <c r="A20" s="5"/>
      <c r="B20" s="5"/>
      <c r="C20" s="5"/>
      <c r="D20" s="6"/>
      <c r="E20" s="6"/>
      <c r="F20" s="7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</row>
    <row r="21" spans="1:19" ht="14.25" x14ac:dyDescent="0.2">
      <c r="A21" s="5"/>
      <c r="B21" s="5"/>
      <c r="C21" s="5"/>
      <c r="D21" s="6"/>
      <c r="E21" s="6"/>
      <c r="F21" s="7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</row>
    <row r="22" spans="1:19" ht="14.25" x14ac:dyDescent="0.2">
      <c r="A22" s="5"/>
      <c r="B22" s="5"/>
      <c r="C22" s="5"/>
      <c r="D22" s="6"/>
      <c r="E22" s="6"/>
      <c r="F22" s="7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</row>
    <row r="23" spans="1:19" ht="14.25" x14ac:dyDescent="0.2">
      <c r="A23" s="5"/>
      <c r="B23" s="5"/>
      <c r="C23" s="5"/>
      <c r="D23" s="6"/>
      <c r="E23" s="6"/>
      <c r="F23" s="7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</row>
    <row r="24" spans="1:19" ht="14.25" x14ac:dyDescent="0.2">
      <c r="A24" s="5"/>
      <c r="B24" s="5"/>
      <c r="C24" s="5"/>
      <c r="D24" s="6"/>
      <c r="E24" s="6"/>
      <c r="F24" s="7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</row>
    <row r="25" spans="1:19" ht="14.25" x14ac:dyDescent="0.2">
      <c r="A25" s="5"/>
      <c r="B25" s="5"/>
      <c r="C25" s="5"/>
      <c r="D25" s="6"/>
      <c r="E25" s="6"/>
      <c r="F25" s="7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</row>
    <row r="26" spans="1:19" ht="14.25" x14ac:dyDescent="0.2">
      <c r="A26" s="3" t="s">
        <v>9</v>
      </c>
      <c r="B26" s="3"/>
      <c r="C26" s="3"/>
      <c r="D26" s="9"/>
      <c r="E26" s="9"/>
      <c r="F26" s="10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ht="14.25" x14ac:dyDescent="0.2">
      <c r="A27" s="5"/>
      <c r="B27" s="5"/>
      <c r="C27" s="5"/>
      <c r="D27" s="6"/>
      <c r="E27" s="6"/>
      <c r="F27" s="7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ht="14.25" x14ac:dyDescent="0.2">
      <c r="A28" s="5"/>
      <c r="B28" s="5"/>
      <c r="C28" s="5"/>
      <c r="D28" s="6"/>
      <c r="E28" s="6"/>
      <c r="F28" s="7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ht="14.25" x14ac:dyDescent="0.2">
      <c r="A29" s="5"/>
      <c r="B29" s="5"/>
      <c r="C29" s="5"/>
      <c r="D29" s="6"/>
      <c r="E29" s="6"/>
      <c r="F29" s="7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ht="14.25" x14ac:dyDescent="0.2">
      <c r="A30" s="5"/>
      <c r="B30" s="5"/>
      <c r="C30" s="5"/>
      <c r="D30" s="6"/>
      <c r="E30" s="6"/>
      <c r="F30" s="7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</row>
    <row r="31" spans="1:19" ht="14.25" x14ac:dyDescent="0.2">
      <c r="A31" s="5"/>
      <c r="B31" s="5"/>
      <c r="C31" s="5"/>
      <c r="D31" s="6"/>
      <c r="E31" s="6"/>
      <c r="F31" s="7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</row>
    <row r="32" spans="1:19" ht="14.25" x14ac:dyDescent="0.2">
      <c r="A32" s="11" t="s">
        <v>10</v>
      </c>
      <c r="B32" s="5"/>
      <c r="C32" s="11"/>
      <c r="D32" s="12"/>
      <c r="E32" s="12"/>
      <c r="F32" s="7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</row>
    <row r="1048550" ht="12.75" customHeight="1" x14ac:dyDescent="0.2"/>
    <row r="1048551" ht="12.75" customHeight="1" x14ac:dyDescent="0.2"/>
    <row r="1048552" ht="12.75" customHeight="1" x14ac:dyDescent="0.2"/>
    <row r="1048553" ht="12.75" customHeight="1" x14ac:dyDescent="0.2"/>
    <row r="1048554" ht="12.75" customHeight="1" x14ac:dyDescent="0.2"/>
    <row r="1048555" ht="12.75" customHeight="1" x14ac:dyDescent="0.2"/>
    <row r="1048556" ht="12.75" customHeight="1" x14ac:dyDescent="0.2"/>
    <row r="1048557" ht="12.75" customHeight="1" x14ac:dyDescent="0.2"/>
    <row r="1048558" ht="12.75" customHeight="1" x14ac:dyDescent="0.2"/>
    <row r="1048559" ht="12.75" customHeight="1" x14ac:dyDescent="0.2"/>
    <row r="1048560" ht="12.75" customHeight="1" x14ac:dyDescent="0.2"/>
    <row r="1048561" ht="12.75" customHeight="1" x14ac:dyDescent="0.2"/>
    <row r="1048562" ht="12.75" customHeight="1" x14ac:dyDescent="0.2"/>
    <row r="1048563" ht="12.75" customHeight="1" x14ac:dyDescent="0.2"/>
    <row r="1048564" ht="12.75" customHeight="1" x14ac:dyDescent="0.2"/>
    <row r="1048565" ht="12.75" customHeight="1" x14ac:dyDescent="0.2"/>
    <row r="1048566" ht="12.75" customHeight="1" x14ac:dyDescent="0.2"/>
    <row r="1048567" ht="12.75" customHeight="1" x14ac:dyDescent="0.2"/>
    <row r="1048568" ht="12.75" customHeight="1" x14ac:dyDescent="0.2"/>
    <row r="1048569" ht="12.75" customHeight="1" x14ac:dyDescent="0.2"/>
    <row r="1048570" ht="12.75" customHeight="1" x14ac:dyDescent="0.2"/>
    <row r="1048571" ht="12.75" customHeight="1" x14ac:dyDescent="0.2"/>
    <row r="1048572" ht="12.75" customHeight="1" x14ac:dyDescent="0.2"/>
  </sheetData>
  <mergeCells count="5">
    <mergeCell ref="A1:F1"/>
    <mergeCell ref="A8:A15"/>
    <mergeCell ref="B8:B15"/>
    <mergeCell ref="A5:A7"/>
    <mergeCell ref="B5:B7"/>
  </mergeCells>
  <pageMargins left="0.74791666666666701" right="0.74791666666666701" top="0.98402777777777795" bottom="0.98402777777777795" header="0.51180555555555496" footer="0.51180555555555496"/>
  <pageSetup paperSize="9"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8761D"/>
  </sheetPr>
  <dimension ref="A1:X9"/>
  <sheetViews>
    <sheetView showGridLines="0" topLeftCell="A5" zoomScale="90" zoomScaleNormal="90" workbookViewId="0">
      <selection activeCell="A2" sqref="A2:A3"/>
    </sheetView>
  </sheetViews>
  <sheetFormatPr defaultRowHeight="12.75" x14ac:dyDescent="0.2"/>
  <cols>
    <col min="1" max="1" width="38.7109375"/>
    <col min="2" max="2" width="11.5703125"/>
    <col min="3" max="3" width="12.42578125"/>
    <col min="4" max="4" width="12.85546875"/>
    <col min="5" max="6" width="13.28515625"/>
    <col min="7" max="7" width="12.42578125"/>
    <col min="8" max="8" width="12.28515625"/>
    <col min="9" max="10" width="12.140625"/>
    <col min="11" max="11" width="13.140625"/>
    <col min="12" max="12" width="13.42578125"/>
    <col min="13" max="13" width="7.7109375"/>
    <col min="14" max="14" width="9"/>
    <col min="15" max="1025" width="14.140625"/>
  </cols>
  <sheetData>
    <row r="1" spans="1:24" ht="14.25" x14ac:dyDescent="0.2">
      <c r="A1" s="31"/>
      <c r="B1" s="31"/>
      <c r="C1" s="31" t="s">
        <v>11</v>
      </c>
      <c r="D1" s="31"/>
      <c r="E1" s="31"/>
      <c r="F1" s="31"/>
      <c r="G1" s="31"/>
      <c r="H1" s="31"/>
      <c r="I1" s="31"/>
      <c r="J1" s="31"/>
      <c r="K1" s="31"/>
      <c r="L1" s="31"/>
      <c r="M1" s="13"/>
      <c r="N1" s="13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4" ht="13.9" customHeight="1" x14ac:dyDescent="0.2">
      <c r="A2" s="32" t="s">
        <v>12</v>
      </c>
      <c r="B2" s="33" t="s">
        <v>13</v>
      </c>
      <c r="C2" s="34" t="s">
        <v>14</v>
      </c>
      <c r="D2" s="34" t="s">
        <v>15</v>
      </c>
      <c r="E2" s="34" t="s">
        <v>16</v>
      </c>
      <c r="F2" s="28" t="s">
        <v>17</v>
      </c>
      <c r="G2" s="35" t="s">
        <v>18</v>
      </c>
      <c r="H2" s="35" t="s">
        <v>19</v>
      </c>
      <c r="I2" s="28" t="s">
        <v>20</v>
      </c>
      <c r="J2" s="28" t="s">
        <v>21</v>
      </c>
      <c r="K2" s="28" t="s">
        <v>22</v>
      </c>
      <c r="L2" s="28" t="s">
        <v>23</v>
      </c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ht="24.75" customHeight="1" x14ac:dyDescent="0.2">
      <c r="A3" s="32"/>
      <c r="B3" s="33"/>
      <c r="C3" s="33"/>
      <c r="D3" s="33"/>
      <c r="E3" s="34"/>
      <c r="F3" s="28"/>
      <c r="G3" s="35"/>
      <c r="H3" s="35"/>
      <c r="I3" s="28"/>
      <c r="J3" s="28"/>
      <c r="K3" s="28"/>
      <c r="L3" s="28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ht="30.75" customHeight="1" x14ac:dyDescent="0.2">
      <c r="A4" s="14">
        <v>70</v>
      </c>
      <c r="B4" s="15" t="s">
        <v>24</v>
      </c>
      <c r="C4" s="16" t="s">
        <v>25</v>
      </c>
      <c r="D4" s="16" t="s">
        <v>26</v>
      </c>
      <c r="E4" s="16" t="s">
        <v>27</v>
      </c>
      <c r="F4" s="16" t="s">
        <v>28</v>
      </c>
      <c r="G4" s="16" t="s">
        <v>29</v>
      </c>
      <c r="H4" s="16" t="s">
        <v>30</v>
      </c>
      <c r="I4" s="16" t="s">
        <v>31</v>
      </c>
      <c r="J4" s="16" t="s">
        <v>32</v>
      </c>
      <c r="K4" s="16" t="s">
        <v>33</v>
      </c>
      <c r="L4" s="16" t="s">
        <v>34</v>
      </c>
    </row>
    <row r="5" spans="1:24" ht="14.25" x14ac:dyDescent="0.2">
      <c r="A5" s="17" t="s">
        <v>35</v>
      </c>
      <c r="B5" s="18">
        <v>500</v>
      </c>
      <c r="C5" s="19">
        <f t="shared" ref="C5:L5" si="0">B5-$A9</f>
        <v>450</v>
      </c>
      <c r="D5" s="19">
        <f t="shared" si="0"/>
        <v>400</v>
      </c>
      <c r="E5" s="19">
        <f t="shared" si="0"/>
        <v>350</v>
      </c>
      <c r="F5" s="19">
        <f t="shared" si="0"/>
        <v>300</v>
      </c>
      <c r="G5" s="19">
        <f t="shared" si="0"/>
        <v>250</v>
      </c>
      <c r="H5" s="19">
        <f t="shared" si="0"/>
        <v>200</v>
      </c>
      <c r="I5" s="19">
        <f t="shared" si="0"/>
        <v>150</v>
      </c>
      <c r="J5" s="19">
        <f t="shared" si="0"/>
        <v>100</v>
      </c>
      <c r="K5" s="19">
        <f t="shared" si="0"/>
        <v>50</v>
      </c>
      <c r="L5" s="19">
        <f t="shared" si="0"/>
        <v>0</v>
      </c>
      <c r="M5" s="20"/>
      <c r="N5" s="20"/>
    </row>
    <row r="6" spans="1:24" ht="14.25" x14ac:dyDescent="0.2">
      <c r="A6" s="17" t="s">
        <v>36</v>
      </c>
      <c r="B6" s="18">
        <f>B5</f>
        <v>500</v>
      </c>
      <c r="C6" s="19">
        <f t="shared" ref="C6:L6" si="1">B6-C9</f>
        <v>465</v>
      </c>
      <c r="D6" s="19">
        <f t="shared" si="1"/>
        <v>440.6</v>
      </c>
      <c r="E6" s="19">
        <f t="shared" si="1"/>
        <v>440.6</v>
      </c>
      <c r="F6" s="19">
        <f t="shared" si="1"/>
        <v>440.6</v>
      </c>
      <c r="G6" s="19">
        <f t="shared" si="1"/>
        <v>440.6</v>
      </c>
      <c r="H6" s="19">
        <f t="shared" si="1"/>
        <v>440.6</v>
      </c>
      <c r="I6" s="19">
        <f t="shared" si="1"/>
        <v>440.6</v>
      </c>
      <c r="J6" s="19">
        <f t="shared" si="1"/>
        <v>440.6</v>
      </c>
      <c r="K6" s="19">
        <f t="shared" si="1"/>
        <v>440.6</v>
      </c>
      <c r="L6" s="19">
        <f t="shared" si="1"/>
        <v>440.6</v>
      </c>
      <c r="M6" s="20"/>
      <c r="N6" s="20"/>
      <c r="O6" s="1"/>
      <c r="P6" s="1"/>
      <c r="Q6" s="1"/>
      <c r="R6" s="1"/>
      <c r="S6" s="1"/>
      <c r="T6" s="1"/>
      <c r="U6" s="1"/>
      <c r="V6" s="1"/>
      <c r="W6" s="1"/>
      <c r="X6" s="1"/>
    </row>
    <row r="7" spans="1:24" ht="14.25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spans="1:24" ht="14.25" x14ac:dyDescent="0.2">
      <c r="A8" s="29" t="s">
        <v>37</v>
      </c>
      <c r="B8" s="29"/>
      <c r="C8" s="29" t="s">
        <v>38</v>
      </c>
      <c r="D8" s="29"/>
      <c r="E8" s="29"/>
      <c r="F8" s="29"/>
      <c r="G8" s="29"/>
      <c r="H8" s="29"/>
      <c r="I8" s="29"/>
      <c r="J8" s="29"/>
      <c r="K8" s="29"/>
      <c r="L8" s="29"/>
      <c r="M8" s="21" t="s">
        <v>10</v>
      </c>
      <c r="N8" s="21" t="s">
        <v>39</v>
      </c>
      <c r="O8" s="1"/>
      <c r="P8" s="1"/>
      <c r="Q8" s="1"/>
      <c r="R8" s="1"/>
      <c r="S8" s="1"/>
      <c r="T8" s="1"/>
      <c r="U8" s="1"/>
      <c r="V8" s="1"/>
      <c r="W8" s="1"/>
      <c r="X8" s="1"/>
    </row>
    <row r="9" spans="1:24" ht="18" x14ac:dyDescent="0.2">
      <c r="A9" s="30">
        <v>50</v>
      </c>
      <c r="B9" s="30"/>
      <c r="C9" s="19">
        <f>SUMIF('Product Backlog'!F:F,1,'Product Backlog'!E:E)</f>
        <v>35</v>
      </c>
      <c r="D9" s="19">
        <f>SUMIF('Product Backlog'!F:F,2,'Product Backlog'!E:E)</f>
        <v>24.4</v>
      </c>
      <c r="E9" s="19">
        <f>SUMIF('Product Backlog'!F:F,3,'Product Backlog'!E:E)</f>
        <v>0</v>
      </c>
      <c r="F9" s="19">
        <f>SUMIF('Product Backlog'!F:F,4,'Product Backlog'!E:E)</f>
        <v>0</v>
      </c>
      <c r="G9" s="19">
        <f>SUMIF('Product Backlog'!F:F,5,'Product Backlog'!E:E)</f>
        <v>0</v>
      </c>
      <c r="H9" s="19">
        <f>SUMIF('Product Backlog'!F:F,6,'Product Backlog'!E:E)</f>
        <v>0</v>
      </c>
      <c r="I9" s="19">
        <f>SUMIF('Product Backlog'!F:F,7,'Product Backlog'!E:E)</f>
        <v>0</v>
      </c>
      <c r="J9" s="19">
        <f>SUMIF('Product Backlog'!F:F,8,'Product Backlog'!E:E)</f>
        <v>0</v>
      </c>
      <c r="K9" s="19">
        <f>SUMIF('Product Backlog'!F:F,9,'Product Backlog'!E:E)</f>
        <v>0</v>
      </c>
      <c r="L9" s="19">
        <f>SUMIF('Product Backlog'!F:F,10,'Product Backlog'!E:E)</f>
        <v>0</v>
      </c>
      <c r="M9" s="19">
        <f>SUM(C9:L9)</f>
        <v>59.4</v>
      </c>
      <c r="N9" s="19">
        <f>M9/10</f>
        <v>5.9399999999999995</v>
      </c>
      <c r="O9" s="1"/>
      <c r="P9" s="1"/>
      <c r="Q9" s="1"/>
      <c r="R9" s="1"/>
      <c r="S9" s="1"/>
      <c r="T9" s="1"/>
      <c r="U9" s="1"/>
      <c r="V9" s="1"/>
      <c r="W9" s="1"/>
      <c r="X9" s="1"/>
    </row>
  </sheetData>
  <mergeCells count="17">
    <mergeCell ref="K2:K3"/>
    <mergeCell ref="L2:L3"/>
    <mergeCell ref="A8:B8"/>
    <mergeCell ref="C8:L8"/>
    <mergeCell ref="A9:B9"/>
    <mergeCell ref="A1:B1"/>
    <mergeCell ref="C1:L1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</mergeCells>
  <conditionalFormatting sqref="C10:N91">
    <cfRule type="expression" dxfId="2" priority="2">
      <formula>LEN(TRIM(C10))=0</formula>
    </cfRule>
  </conditionalFormatting>
  <conditionalFormatting sqref="C10:N91">
    <cfRule type="cellIs" dxfId="1" priority="3" operator="equal">
      <formula>0</formula>
    </cfRule>
  </conditionalFormatting>
  <conditionalFormatting sqref="C10:N91">
    <cfRule type="cellIs" dxfId="0" priority="4" operator="notEqual">
      <formula>0</formula>
    </cfRule>
  </conditionalFormatting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90" zoomScaleNormal="90" workbookViewId="0"/>
  </sheetViews>
  <sheetFormatPr defaultRowHeight="12.75" x14ac:dyDescent="0.2"/>
  <cols>
    <col min="1" max="1" width="49"/>
    <col min="2" max="3" width="14.140625"/>
    <col min="4" max="4" width="79.140625"/>
    <col min="5" max="5" width="50.28515625"/>
    <col min="6" max="1025" width="14.140625"/>
  </cols>
  <sheetData>
    <row r="1" spans="1:1" ht="14.25" x14ac:dyDescent="0.2">
      <c r="A1" s="22"/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Product Backlog</vt:lpstr>
      <vt:lpstr>Product Burndown</vt:lpstr>
      <vt:lpstr>Lista de tarefas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Daniel Ericles</cp:lastModifiedBy>
  <cp:revision>5</cp:revision>
  <dcterms:modified xsi:type="dcterms:W3CDTF">2016-09-27T19:26:30Z</dcterms:modified>
  <dc:language>pt-BR</dc:language>
</cp:coreProperties>
</file>