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rint-10\"/>
    </mc:Choice>
  </mc:AlternateContent>
  <bookViews>
    <workbookView minimized="1" xWindow="0" yWindow="0" windowWidth="16380" windowHeight="8190" tabRatio="989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<sst xmlns="http://schemas.openxmlformats.org/spreadsheetml/2006/main" count="199" uniqueCount="190">
  <si>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</si>
  <si>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</si>
  <si>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</si>
  <si>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</si>
  <si>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</si>
  <si>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</si>
  <si>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</si>
  <si>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</si>
  <si>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Como ponto inicial deve-se realizar a análise de requisitos, para identificar as necessidades do cliente e posteriormente definir uma solução.</t>
  </si>
  <si>
    <t>Analisar as principais funcionalidades do sistema e selecionar os requisitos necessários para o início do desenvolvimento</t>
  </si>
  <si>
    <t>Análise e levantamento de requisitos</t>
  </si>
  <si>
    <t>Para que a equipe obtenha um maior conhecimento do software, planejem uma representação da estrutura, modelagem dos objetos e funcionalidades do sistema,  e por fim adicionem todos a um único documento.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</si>
  <si>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</si>
  <si>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</si>
  <si>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</si>
  <si>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</si>
  <si>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</si>
  <si>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</si>
  <si>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</si>
  <si>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</si>
  <si>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</si>
  <si>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</si>
  <si>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</si>
  <si>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</si>
  <si>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</si>
  <si>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</si>
  <si>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O Usuário que deseja adotar um animal, deve preencher um formulário de cadastro no sistema, e posteriormente enviar para um administrador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</si>
  <si>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</si>
  <si>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</si>
  <si>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</si>
  <si>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</si>
  <si>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</si>
  <si>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</si>
  <si>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</si>
  <si>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</si>
  <si>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</si>
  <si>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</si>
  <si>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>Para que um  usuário adote um animal, é necessário visualizar uma lista dos animais que estão disponíveis para adoção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</si>
  <si>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</si>
  <si>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</si>
  <si>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</si>
  <si>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</si>
  <si>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</si>
  <si>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</si>
  <si>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</si>
  <si>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</si>
  <si>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</si>
  <si>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</si>
  <si>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</si>
  <si>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</si>
  <si>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</si>
  <si>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</si>
  <si>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</si>
  <si>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</si>
  <si>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O usuário administrador deverá possuir a opção de visualizar seus dados</t>
  </si>
  <si>
    <t>Uma tela de apresentação será mostrada com todos os dados do administrador</t>
  </si>
  <si>
    <t>Criar classe TelaAdministrador</t>
  </si>
  <si>
    <t>Integrar tela ao menu</t>
  </si>
  <si>
    <t>Criar classe sessao</t>
  </si>
  <si>
    <t>Criar Controller para tela</t>
  </si>
  <si>
    <t>O usuário tem a opção de fechar o software. Ao fechar o software, se deve ter garantia que nenhum dado seja perdido</t>
  </si>
  <si>
    <t>Ao clicar em fechar, será apresentado uma caixa de confirmação da ação, perguntando se deseja realmente sair.</t>
  </si>
  <si>
    <t>Criar salvamento dos dados ao sair</t>
  </si>
  <si>
    <t>Criar caixa de confirmação</t>
  </si>
  <si>
    <t>Fazer mecanismos de segurança. Garantia de salvar os dados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</si>
  <si>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</si>
  <si>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</si>
  <si>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</si>
  <si>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Eventos de Chamada das telas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</si>
  <si>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</si>
  <si>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</si>
  <si>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</si>
  <si>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</si>
  <si>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</si>
  <si>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</si>
  <si>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</si>
  <si>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</si>
  <si>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</si>
  <si>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</si>
  <si>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</si>
  <si>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</si>
  <si>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</si>
  <si>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</si>
  <si>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</si>
  <si>
    <t>Implementar  funcionalidades de segurança do sistema e definição de regras de negócio.</t>
  </si>
  <si>
    <t>Será implementado no sistema acesso através de login e senha , definindo permissões de acordo com o tipo de usúario que está acessando.</t>
  </si>
  <si>
    <t>Design de Imagens Para TelaInicial</t>
  </si>
  <si>
    <t>Criar Tela Inicial e Sistema de Login</t>
  </si>
  <si>
    <t>Criar ControllerTelaInicial</t>
  </si>
  <si>
    <t>Tratar Eventos da TelaInicial</t>
  </si>
  <si>
    <t>É necessario ter um controle dos processos de adoção, então se deve criar uma tela de visualização do processo de adoção com o candidato e animal a ser adotado</t>
  </si>
  <si>
    <t>Nessa tela de visualização, deverá ser exibido o animal a ser adotado e os dados do candidato, bem como sua motivação para adoção.</t>
  </si>
  <si>
    <t>Criar model Adoção</t>
  </si>
  <si>
    <t>Criar view externa dos animais</t>
  </si>
  <si>
    <t>Criar View do processo de adoção</t>
  </si>
  <si>
    <t>Criar Controller do Processo de adoção</t>
  </si>
  <si>
    <t>Criar controller Formulário de Adoção</t>
  </si>
  <si>
    <t>Criar view de detalhes da adoção</t>
  </si>
  <si>
    <t>Revisão de Telas e Correções de Bugs</t>
  </si>
  <si>
    <t>Corrigir falhas que venha a causar problemas no sistema</t>
  </si>
  <si>
    <t>Retirar Componentes não Funcionais</t>
  </si>
  <si>
    <t>Modificação Listagem de Animais com  ListCellRenderer</t>
  </si>
  <si>
    <t>Modificação Formulário de Cadastro de Candidato e Animal</t>
  </si>
  <si>
    <t>Modificação Visualização de Adoções</t>
  </si>
  <si>
    <t>Adicionar opção que possibilite a Inserção da Imgem do Animal que será adotado futuramente</t>
  </si>
  <si>
    <t>O sistema deve permitir a Inserção de fotos para uma melhor visualização dos animais</t>
  </si>
  <si>
    <t>Implementação de JFileChooser para Procura de Arquivo</t>
  </si>
  <si>
    <t>Criar Método para Renomear o Arquivo</t>
  </si>
  <si>
    <t>Criar Método para Copiar  Arquivo para o Sistema</t>
  </si>
  <si>
    <t>É necessário fazer as atualizações da documentação do software, para que esteja de acordo com o código escrito</t>
  </si>
  <si>
    <t>Os documentos devem estar atualizados para servirem de referência ao código e usabilidade do software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</si>
  <si>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</si>
  <si>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</si>
  <si>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</si>
  <si>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</si>
  <si>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</si>
  <si>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</si>
  <si>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O administrador irá possuir a opção de recuperação de senha e poderá editar e visualizar seus dados dentro do sistema</t>
  </si>
  <si>
    <t>Será implementado no sistema a recuperação da senha de acesso através de uma característica do administrador, como também a visualização da sessão de acesso ao sistema.</t>
  </si>
  <si>
    <t>Criar Classe Sessão</t>
  </si>
  <si>
    <t>Criar Tela DadosAdm</t>
  </si>
  <si>
    <t>Criar Método de Busca e Alteração dos Dados dos Adm</t>
  </si>
  <si>
    <t>Mesclar Model e View e Tratar o ControllerMenu</t>
  </si>
  <si>
    <t>Modificações e Correções de Bugs</t>
  </si>
  <si>
    <t>O team vai revisar o sistema por completo em busca de bugs, como também refatorar código se necessário.</t>
  </si>
  <si>
    <t xml:space="preserve">Modificação Tela DetalheAdoção </t>
  </si>
  <si>
    <t>Modificação cadastro Administrador</t>
  </si>
  <si>
    <t>Bug na Alteração dos Dados dos Candidatos</t>
  </si>
  <si>
    <t>Bug na Visualização dos Candidatos e Adoções</t>
  </si>
  <si>
    <t>É necessário fazer testes unitários e testes de usabilidade para manter o sistema robusto</t>
  </si>
  <si>
    <t>Os testes estão divididos em testes escritos no código e não escritos no código. Os não escritos terão um relatório na pasta de artefatos</t>
  </si>
  <si>
    <t>Escrever testes unitários</t>
  </si>
  <si>
    <t>Fazer testes das telas</t>
  </si>
  <si>
    <t>Fazer teste de integração</t>
  </si>
  <si>
    <t>Fazer teste de usabilidade</t>
  </si>
  <si>
    <t>Fazer teste de performance</t>
  </si>
  <si>
    <t>Corrigir testes que não passaram</t>
  </si>
  <si>
    <t>Desejo que o Sistema forneça uma opção para que os Administradores Avaliem os Pedidos de Adoção.</t>
  </si>
  <si>
    <t xml:space="preserve">O sistema deverá informar um relatório com as avaliações dos administradores </t>
  </si>
  <si>
    <t>Criar Tela StatusAdocao</t>
  </si>
  <si>
    <t>Criar Tela RelatórioAdocoes</t>
  </si>
  <si>
    <t>Implementar TabbedPane na Tela de RelatorioAdocao</t>
  </si>
  <si>
    <t>Modificar Model Adocao</t>
  </si>
  <si>
    <t>Médio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</si>
  <si>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</si>
  <si>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</si>
  <si>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</si>
  <si>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</si>
  <si>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</si>
  <si>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</si>
  <si>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Atualização final dos diagramas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</si>
  <si>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</si>
  <si>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</si>
  <si>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</si>
  <si>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</si>
  <si>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</si>
  <si>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</si>
  <si>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</si>
  <si>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</si>
  <si>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</si>
  <si>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</si>
  <si>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</si>
  <si>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</si>
  <si>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</si>
  <si>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</si>
  <si>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</si>
  <si>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</si>
  <si>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</si>
  <si>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</si>
  <si>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</si>
  <si>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</si>
  <si>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</si>
  <si>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</si>
  <si>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</si>
  <si>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</si>
  <si>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</si>
  <si>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</si>
  <si>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</si>
  <si>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</si>
  <si>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</si>
  <si>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</si>
  <si>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</si>
  <si>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Adicionar panel de status e Jbutton na TelaDetalheAdocao</t>
  </si>
  <si>
    <t>Criar método de verificação de ADM</t>
  </si>
  <si>
    <t>Criar Tabela para visualização dos dados na TelaRelatorioAdocao</t>
  </si>
  <si>
    <t>Implementar a tabela em um Jlist</t>
  </si>
  <si>
    <t>Criar e Tratar ArrayList de Relatorio</t>
  </si>
  <si>
    <t>Tratar o eventos dos Buttons e JMenuItem</t>
  </si>
  <si>
    <t>Criar método de definição e alteração do status da adoção</t>
  </si>
  <si>
    <t>Busca e Visualização dos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</si>
</sst>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3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C9DAF8"/>
      </patternFill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EEBF7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BDD7EE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8" fillId="2" borderId="0" applyBorder="0" applyProtection="0"/>
  </cellStyleXfs>
  <cellXfs count="45">
    <xf numFmtId="0" fontId="0" fillId="0" borderId="0" xfId="0"/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164" fontId="10" fillId="7" borderId="8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0" fontId="7" fillId="2" borderId="2" xfId="1" applyFont="1" applyBorder="1" applyAlignment="1" applyProtection="1">
      <alignment horizontal="center" vertical="center"/>
    </xf>
    <xf numFmtId="4" fontId="7" fillId="2" borderId="2" xfId="1" applyNumberFormat="1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11" fillId="8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9" fillId="7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2" fillId="8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Border="1"/>
  </cellXfs>
  <cellStyles count="2">
    <cellStyle name="Normal" xfId="0" builtinId="0"/>
    <cellStyle name="Texto Explicativo" xfId="1" builtinId="53" customBuiltin="1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EEBF7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7EE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492-43F0-AAF5-81B2B4CA638D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492-43F0-AAF5-81B2B4CA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8286"/>
        <c:axId val="29736574"/>
      </c:lineChart>
      <c:catAx>
        <c:axId val="3582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9736574"/>
        <c:crosses val="autoZero"/>
        <c:auto val="1"/>
        <c:lblAlgn val="ctr"/>
        <c:lblOffset val="100"/>
        <c:noMultiLvlLbl val="1"/>
      </c:catAx>
      <c:valAx>
        <c:axId val="29736574"/>
        <c:scaling>
          <c:orientation val="minMax"/>
          <c:max val="500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58286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792000</xdr:colOff>
      <xdr:row>30</xdr:row>
      <xdr:rowOff>117000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showGridLines="0" tabSelected="1" topLeftCell="C83" zoomScale="90" zoomScaleNormal="90" workbookViewId="0">
      <selection activeCell="C104" sqref="C104"/>
    </sheetView>
  </sheetViews>
  <sheetFormatPr defaultRowHeight="12.75" x14ac:dyDescent="0.2"/>
  <cols>
    <col min="1" max="1" width="34"/>
    <col min="2" max="2" width="52.5703125"/>
    <col min="3" max="3" width="62" bestFit="1" customWidth="1"/>
    <col min="4" max="4" width="21.5703125"/>
    <col min="5" max="5" width="13.85546875"/>
    <col min="6" max="6" width="8.5703125"/>
    <col min="7" max="1025" width="13.85546875"/>
  </cols>
  <sheetData>
    <row r="1" spans="1:19" ht="18" x14ac:dyDescent="0.2">
      <c r="A1" s="14" t="s">
        <v>0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27" customHeight="1" x14ac:dyDescent="0.2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36" customHeight="1" x14ac:dyDescent="0.2">
      <c r="A3" s="17" t="s">
        <v>7</v>
      </c>
      <c r="B3" s="17"/>
      <c r="C3" s="17"/>
      <c r="D3" s="17"/>
      <c r="E3" s="17"/>
      <c r="F3" s="1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60" customHeight="1" x14ac:dyDescent="0.2">
      <c r="A4" s="18" t="s">
        <v>8</v>
      </c>
      <c r="B4" s="18" t="s">
        <v>9</v>
      </c>
      <c r="C4" s="19" t="s">
        <v>10</v>
      </c>
      <c r="D4" s="19">
        <v>9</v>
      </c>
      <c r="E4" s="19">
        <v>7.5</v>
      </c>
      <c r="F4" s="19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24.95" customHeight="1" x14ac:dyDescent="0.2">
      <c r="A5" s="13" t="s">
        <v>11</v>
      </c>
      <c r="B5" s="13" t="s">
        <v>12</v>
      </c>
      <c r="C5" s="19" t="s">
        <v>13</v>
      </c>
      <c r="D5" s="19">
        <v>11</v>
      </c>
      <c r="E5" s="19">
        <v>7.5</v>
      </c>
      <c r="F5" s="19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ht="24.95" customHeight="1" x14ac:dyDescent="0.2">
      <c r="A6" s="13"/>
      <c r="B6" s="13"/>
      <c r="C6" s="19" t="s">
        <v>14</v>
      </c>
      <c r="D6" s="19">
        <v>15</v>
      </c>
      <c r="E6" s="19">
        <v>9</v>
      </c>
      <c r="F6" s="19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24.95" customHeight="1" x14ac:dyDescent="0.2">
      <c r="A7" s="13"/>
      <c r="B7" s="13"/>
      <c r="C7" s="20" t="s">
        <v>15</v>
      </c>
      <c r="D7" s="19">
        <v>15</v>
      </c>
      <c r="E7" s="19">
        <v>11</v>
      </c>
      <c r="F7" s="19">
        <v>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ht="15" customHeight="1" x14ac:dyDescent="0.2">
      <c r="A8" s="12" t="s">
        <v>16</v>
      </c>
      <c r="B8" s="11" t="s">
        <v>17</v>
      </c>
      <c r="C8" s="21" t="s">
        <v>18</v>
      </c>
      <c r="D8" s="22">
        <v>5</v>
      </c>
      <c r="E8" s="22">
        <v>4</v>
      </c>
      <c r="F8" s="21">
        <v>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15" customHeight="1" x14ac:dyDescent="0.2">
      <c r="A9" s="12"/>
      <c r="B9" s="11"/>
      <c r="C9" s="23" t="s">
        <v>19</v>
      </c>
      <c r="D9" s="22">
        <v>5</v>
      </c>
      <c r="E9" s="22">
        <v>6</v>
      </c>
      <c r="F9" s="21">
        <v>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ht="15" customHeight="1" x14ac:dyDescent="0.2">
      <c r="A10" s="12"/>
      <c r="B10" s="11"/>
      <c r="C10" s="21" t="s">
        <v>20</v>
      </c>
      <c r="D10" s="22">
        <v>3</v>
      </c>
      <c r="E10" s="22">
        <v>2.5</v>
      </c>
      <c r="F10" s="21">
        <v>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ht="15" customHeight="1" x14ac:dyDescent="0.2">
      <c r="A11" s="12"/>
      <c r="B11" s="11"/>
      <c r="C11" s="21" t="s">
        <v>21</v>
      </c>
      <c r="D11" s="22">
        <v>3</v>
      </c>
      <c r="E11" s="22">
        <v>3.5</v>
      </c>
      <c r="F11" s="21">
        <v>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 x14ac:dyDescent="0.2">
      <c r="A12" s="12"/>
      <c r="B12" s="11"/>
      <c r="C12" s="21" t="s">
        <v>22</v>
      </c>
      <c r="D12" s="22">
        <v>2</v>
      </c>
      <c r="E12" s="22">
        <v>4.1500000000000004</v>
      </c>
      <c r="F12" s="21">
        <v>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5" customHeight="1" x14ac:dyDescent="0.2">
      <c r="A13" s="12"/>
      <c r="B13" s="11"/>
      <c r="C13" s="21" t="s">
        <v>23</v>
      </c>
      <c r="D13" s="22">
        <v>2</v>
      </c>
      <c r="E13" s="22">
        <v>0.85</v>
      </c>
      <c r="F13" s="21">
        <v>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5" customHeight="1" x14ac:dyDescent="0.2">
      <c r="A14" s="12"/>
      <c r="B14" s="11"/>
      <c r="C14" s="21" t="s">
        <v>24</v>
      </c>
      <c r="D14" s="22">
        <v>2</v>
      </c>
      <c r="E14" s="22">
        <v>1</v>
      </c>
      <c r="F14" s="21">
        <v>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5" customHeight="1" x14ac:dyDescent="0.2">
      <c r="A15" s="12"/>
      <c r="B15" s="11"/>
      <c r="C15" s="21" t="s">
        <v>25</v>
      </c>
      <c r="D15" s="22">
        <v>3</v>
      </c>
      <c r="E15" s="22">
        <v>2.4</v>
      </c>
      <c r="F15" s="21">
        <v>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22.5" customHeight="1" x14ac:dyDescent="0.2">
      <c r="A16" s="13" t="s">
        <v>26</v>
      </c>
      <c r="B16" s="10" t="s">
        <v>27</v>
      </c>
      <c r="C16" s="21" t="s">
        <v>28</v>
      </c>
      <c r="D16" s="22">
        <v>1</v>
      </c>
      <c r="E16" s="22">
        <v>0.75</v>
      </c>
      <c r="F16" s="21">
        <v>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4.25" x14ac:dyDescent="0.2">
      <c r="A17" s="13"/>
      <c r="B17" s="10"/>
      <c r="C17" s="23" t="s">
        <v>29</v>
      </c>
      <c r="D17" s="22">
        <v>1</v>
      </c>
      <c r="E17" s="22">
        <v>0.83330000000000004</v>
      </c>
      <c r="F17" s="21">
        <v>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4.25" x14ac:dyDescent="0.2">
      <c r="A18" s="13"/>
      <c r="B18" s="10"/>
      <c r="C18" s="21" t="s">
        <v>30</v>
      </c>
      <c r="D18" s="22">
        <v>0.5</v>
      </c>
      <c r="E18" s="22">
        <v>0.4</v>
      </c>
      <c r="F18" s="21">
        <v>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4.25" x14ac:dyDescent="0.2">
      <c r="A19" s="13"/>
      <c r="B19" s="10"/>
      <c r="C19" s="21" t="s">
        <v>31</v>
      </c>
      <c r="D19" s="22">
        <v>2</v>
      </c>
      <c r="E19" s="22">
        <v>1.25</v>
      </c>
      <c r="F19" s="21">
        <v>3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4.25" x14ac:dyDescent="0.2">
      <c r="A20" s="13"/>
      <c r="B20" s="10"/>
      <c r="C20" s="21" t="s">
        <v>32</v>
      </c>
      <c r="D20" s="22">
        <v>0.3</v>
      </c>
      <c r="E20" s="22">
        <v>0.5</v>
      </c>
      <c r="F20" s="21">
        <v>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4.25" x14ac:dyDescent="0.2">
      <c r="A21" s="13"/>
      <c r="B21" s="10"/>
      <c r="C21" s="21" t="s">
        <v>33</v>
      </c>
      <c r="D21" s="22">
        <v>1</v>
      </c>
      <c r="E21" s="22">
        <v>1.59</v>
      </c>
      <c r="F21" s="21">
        <v>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4.25" x14ac:dyDescent="0.2">
      <c r="A22" s="13"/>
      <c r="B22" s="10"/>
      <c r="C22" s="21" t="s">
        <v>34</v>
      </c>
      <c r="D22" s="22">
        <v>4</v>
      </c>
      <c r="E22" s="22">
        <v>3.4</v>
      </c>
      <c r="F22" s="21">
        <v>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4.25" x14ac:dyDescent="0.2">
      <c r="A23" s="13"/>
      <c r="B23" s="10"/>
      <c r="C23" s="21" t="s">
        <v>35</v>
      </c>
      <c r="D23" s="22">
        <v>1</v>
      </c>
      <c r="E23" s="22">
        <v>0.7</v>
      </c>
      <c r="F23" s="21">
        <v>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4.25" x14ac:dyDescent="0.2">
      <c r="A24" s="13"/>
      <c r="B24" s="10"/>
      <c r="C24" s="21" t="s">
        <v>36</v>
      </c>
      <c r="D24" s="22">
        <v>1</v>
      </c>
      <c r="E24" s="22">
        <v>0.75</v>
      </c>
      <c r="F24" s="21">
        <v>3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20.100000000000001" customHeight="1" x14ac:dyDescent="0.2">
      <c r="A25" s="12" t="s">
        <v>37</v>
      </c>
      <c r="B25" s="11" t="s">
        <v>38</v>
      </c>
      <c r="C25" s="24" t="s">
        <v>39</v>
      </c>
      <c r="D25" s="22">
        <v>1</v>
      </c>
      <c r="E25" s="22">
        <v>0.5</v>
      </c>
      <c r="F25" s="21">
        <v>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20.100000000000001" customHeight="1" x14ac:dyDescent="0.2">
      <c r="A26" s="12"/>
      <c r="B26" s="11"/>
      <c r="C26" s="24" t="s">
        <v>40</v>
      </c>
      <c r="D26" s="22">
        <v>1.5</v>
      </c>
      <c r="E26" s="22">
        <v>0.45</v>
      </c>
      <c r="F26" s="21">
        <v>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20.100000000000001" customHeight="1" x14ac:dyDescent="0.2">
      <c r="A27" s="12"/>
      <c r="B27" s="11"/>
      <c r="C27" s="24" t="s">
        <v>41</v>
      </c>
      <c r="D27" s="22">
        <v>2</v>
      </c>
      <c r="E27" s="22">
        <v>1.5</v>
      </c>
      <c r="F27" s="21">
        <v>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4.25" customHeight="1" x14ac:dyDescent="0.2">
      <c r="A28" s="10" t="s">
        <v>42</v>
      </c>
      <c r="B28" s="10" t="s">
        <v>43</v>
      </c>
      <c r="C28" s="24" t="s">
        <v>44</v>
      </c>
      <c r="D28" s="22">
        <v>2</v>
      </c>
      <c r="E28" s="22">
        <v>2</v>
      </c>
      <c r="F28" s="21">
        <v>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4.25" x14ac:dyDescent="0.2">
      <c r="A29" s="10"/>
      <c r="B29" s="10"/>
      <c r="C29" s="21" t="s">
        <v>45</v>
      </c>
      <c r="D29" s="22">
        <v>2</v>
      </c>
      <c r="E29" s="22">
        <v>2</v>
      </c>
      <c r="F29" s="21">
        <v>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4.25" x14ac:dyDescent="0.2">
      <c r="A30" s="10"/>
      <c r="B30" s="10"/>
      <c r="C30" s="21" t="s">
        <v>46</v>
      </c>
      <c r="D30" s="22">
        <v>2</v>
      </c>
      <c r="E30" s="22">
        <v>2</v>
      </c>
      <c r="F30" s="21">
        <v>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14.25" x14ac:dyDescent="0.2">
      <c r="A31" s="10"/>
      <c r="B31" s="10"/>
      <c r="C31" s="25" t="s">
        <v>47</v>
      </c>
      <c r="D31" s="22">
        <v>2</v>
      </c>
      <c r="E31" s="22">
        <v>2</v>
      </c>
      <c r="F31" s="21">
        <v>3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ht="14.25" x14ac:dyDescent="0.2">
      <c r="A32" s="10"/>
      <c r="B32" s="10"/>
      <c r="C32" s="25" t="s">
        <v>48</v>
      </c>
      <c r="D32" s="22">
        <v>2</v>
      </c>
      <c r="E32" s="22">
        <v>2</v>
      </c>
      <c r="F32" s="21">
        <v>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ht="20.100000000000001" customHeight="1" x14ac:dyDescent="0.2">
      <c r="A33" s="10" t="s">
        <v>49</v>
      </c>
      <c r="B33" s="10" t="s">
        <v>50</v>
      </c>
      <c r="C33" s="25" t="s">
        <v>51</v>
      </c>
      <c r="D33" s="22">
        <v>0.5</v>
      </c>
      <c r="E33" s="22">
        <v>0.2</v>
      </c>
      <c r="F33" s="21">
        <v>4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ht="20.100000000000001" customHeight="1" x14ac:dyDescent="0.2">
      <c r="A34" s="10"/>
      <c r="B34" s="10"/>
      <c r="C34" s="25" t="s">
        <v>52</v>
      </c>
      <c r="D34" s="22">
        <v>2</v>
      </c>
      <c r="E34" s="22">
        <v>1.25</v>
      </c>
      <c r="F34" s="21">
        <v>4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ht="20.100000000000001" customHeight="1" x14ac:dyDescent="0.2">
      <c r="A35" s="10"/>
      <c r="B35" s="10"/>
      <c r="C35" s="25" t="s">
        <v>53</v>
      </c>
      <c r="D35" s="22">
        <v>2</v>
      </c>
      <c r="E35" s="22">
        <v>0.95</v>
      </c>
      <c r="F35" s="21">
        <v>4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ht="20.100000000000001" customHeight="1" x14ac:dyDescent="0.2">
      <c r="A36" s="10" t="s">
        <v>54</v>
      </c>
      <c r="B36" s="10" t="s">
        <v>55</v>
      </c>
      <c r="C36" s="21" t="s">
        <v>56</v>
      </c>
      <c r="D36" s="22">
        <v>1</v>
      </c>
      <c r="E36" s="22">
        <v>0.4</v>
      </c>
      <c r="F36" s="21">
        <v>4</v>
      </c>
    </row>
    <row r="37" spans="1:19" ht="20.100000000000001" customHeight="1" x14ac:dyDescent="0.2">
      <c r="A37" s="10"/>
      <c r="B37" s="10"/>
      <c r="C37" s="21" t="s">
        <v>57</v>
      </c>
      <c r="D37" s="22">
        <v>1</v>
      </c>
      <c r="E37" s="22">
        <v>1.2</v>
      </c>
      <c r="F37" s="21">
        <v>4</v>
      </c>
    </row>
    <row r="38" spans="1:19" ht="20.100000000000001" customHeight="1" x14ac:dyDescent="0.2">
      <c r="A38" s="10"/>
      <c r="B38" s="10"/>
      <c r="C38" s="21" t="s">
        <v>58</v>
      </c>
      <c r="D38" s="22">
        <v>1</v>
      </c>
      <c r="E38" s="22">
        <v>0.5</v>
      </c>
      <c r="F38" s="21">
        <v>4</v>
      </c>
    </row>
    <row r="39" spans="1:19" ht="20.100000000000001" customHeight="1" x14ac:dyDescent="0.2">
      <c r="A39" s="10"/>
      <c r="B39" s="10"/>
      <c r="C39" s="21" t="s">
        <v>59</v>
      </c>
      <c r="D39" s="22">
        <v>1.5</v>
      </c>
      <c r="E39" s="22">
        <v>1.34</v>
      </c>
      <c r="F39" s="21">
        <v>4</v>
      </c>
    </row>
    <row r="40" spans="1:19" ht="24.95" customHeight="1" x14ac:dyDescent="0.2">
      <c r="A40" s="10" t="s">
        <v>60</v>
      </c>
      <c r="B40" s="10" t="s">
        <v>61</v>
      </c>
      <c r="C40" s="21" t="s">
        <v>62</v>
      </c>
      <c r="D40" s="22">
        <v>3</v>
      </c>
      <c r="E40" s="22">
        <v>2.87</v>
      </c>
      <c r="F40" s="21">
        <v>4</v>
      </c>
    </row>
    <row r="41" spans="1:19" ht="24.95" customHeight="1" x14ac:dyDescent="0.2">
      <c r="A41" s="10"/>
      <c r="B41" s="10"/>
      <c r="C41" s="21" t="s">
        <v>63</v>
      </c>
      <c r="D41" s="22">
        <v>0.5</v>
      </c>
      <c r="E41" s="22">
        <v>0.45</v>
      </c>
      <c r="F41" s="21">
        <v>4</v>
      </c>
    </row>
    <row r="42" spans="1:19" ht="24.95" customHeight="1" x14ac:dyDescent="0.2">
      <c r="A42" s="10"/>
      <c r="B42" s="10"/>
      <c r="C42" s="23" t="s">
        <v>64</v>
      </c>
      <c r="D42" s="22">
        <v>4</v>
      </c>
      <c r="E42" s="22">
        <v>2.5</v>
      </c>
      <c r="F42" s="21">
        <v>4</v>
      </c>
    </row>
    <row r="43" spans="1:19" ht="27" customHeight="1" x14ac:dyDescent="0.2">
      <c r="A43" s="10" t="s">
        <v>65</v>
      </c>
      <c r="B43" s="10" t="s">
        <v>66</v>
      </c>
      <c r="C43" s="23" t="s">
        <v>67</v>
      </c>
      <c r="D43" s="22">
        <v>1</v>
      </c>
      <c r="E43" s="22">
        <v>0.83</v>
      </c>
      <c r="F43" s="21">
        <v>4</v>
      </c>
    </row>
    <row r="44" spans="1:19" ht="27" customHeight="1" x14ac:dyDescent="0.2">
      <c r="A44" s="10"/>
      <c r="B44" s="10"/>
      <c r="C44" s="23" t="s">
        <v>68</v>
      </c>
      <c r="D44" s="22">
        <v>1</v>
      </c>
      <c r="E44" s="22">
        <v>0.9</v>
      </c>
      <c r="F44" s="21">
        <v>4</v>
      </c>
    </row>
    <row r="45" spans="1:19" ht="24.75" customHeight="1" x14ac:dyDescent="0.2">
      <c r="A45" s="10"/>
      <c r="B45" s="10"/>
      <c r="C45" s="23" t="s">
        <v>69</v>
      </c>
      <c r="D45" s="22">
        <v>2</v>
      </c>
      <c r="E45" s="22">
        <v>1.72</v>
      </c>
      <c r="F45" s="21">
        <v>4</v>
      </c>
    </row>
    <row r="46" spans="1:19" ht="15" customHeight="1" x14ac:dyDescent="0.2">
      <c r="A46" s="11" t="s">
        <v>70</v>
      </c>
      <c r="B46" s="11" t="s">
        <v>71</v>
      </c>
      <c r="C46" s="23" t="s">
        <v>72</v>
      </c>
      <c r="D46" s="22">
        <v>0.5</v>
      </c>
      <c r="E46" s="22">
        <v>0.4</v>
      </c>
      <c r="F46" s="21">
        <v>4</v>
      </c>
    </row>
    <row r="47" spans="1:19" ht="15" customHeight="1" x14ac:dyDescent="0.2">
      <c r="A47" s="11"/>
      <c r="B47" s="11"/>
      <c r="C47" s="23" t="s">
        <v>73</v>
      </c>
      <c r="D47" s="22">
        <v>2</v>
      </c>
      <c r="E47" s="22">
        <v>1.66</v>
      </c>
      <c r="F47" s="21">
        <v>4</v>
      </c>
    </row>
    <row r="48" spans="1:19" ht="15" customHeight="1" x14ac:dyDescent="0.2">
      <c r="A48" s="11"/>
      <c r="B48" s="11"/>
      <c r="C48" s="23" t="s">
        <v>74</v>
      </c>
      <c r="D48" s="22">
        <v>2</v>
      </c>
      <c r="E48" s="22">
        <v>1.85</v>
      </c>
      <c r="F48" s="21">
        <v>4</v>
      </c>
    </row>
    <row r="49" spans="1:6" ht="15" customHeight="1" x14ac:dyDescent="0.2">
      <c r="A49" s="10" t="s">
        <v>75</v>
      </c>
      <c r="B49" s="10" t="s">
        <v>76</v>
      </c>
      <c r="C49" s="23" t="s">
        <v>77</v>
      </c>
      <c r="D49" s="22">
        <v>1</v>
      </c>
      <c r="E49" s="22">
        <v>0.92</v>
      </c>
      <c r="F49" s="21">
        <v>4</v>
      </c>
    </row>
    <row r="50" spans="1:6" ht="15" customHeight="1" x14ac:dyDescent="0.2">
      <c r="A50" s="10"/>
      <c r="B50" s="10"/>
      <c r="C50" s="23" t="s">
        <v>78</v>
      </c>
      <c r="D50" s="22">
        <v>1</v>
      </c>
      <c r="E50" s="22">
        <v>0.87</v>
      </c>
      <c r="F50" s="21">
        <v>4</v>
      </c>
    </row>
    <row r="51" spans="1:6" ht="15" customHeight="1" x14ac:dyDescent="0.2">
      <c r="A51" s="10"/>
      <c r="B51" s="10"/>
      <c r="C51" s="21" t="s">
        <v>79</v>
      </c>
      <c r="D51" s="22">
        <v>1.5</v>
      </c>
      <c r="E51" s="22">
        <v>1.1299999999999999</v>
      </c>
      <c r="F51" s="21">
        <v>4</v>
      </c>
    </row>
    <row r="52" spans="1:6" ht="20.100000000000001" customHeight="1" x14ac:dyDescent="0.2">
      <c r="A52" s="10" t="s">
        <v>80</v>
      </c>
      <c r="B52" s="10" t="s">
        <v>81</v>
      </c>
      <c r="C52" s="21" t="s">
        <v>82</v>
      </c>
      <c r="D52" s="22">
        <v>1</v>
      </c>
      <c r="E52" s="22">
        <v>0.67</v>
      </c>
      <c r="F52" s="21">
        <v>5</v>
      </c>
    </row>
    <row r="53" spans="1:6" ht="20.100000000000001" customHeight="1" x14ac:dyDescent="0.2">
      <c r="A53" s="10"/>
      <c r="B53" s="10"/>
      <c r="C53" s="21" t="s">
        <v>83</v>
      </c>
      <c r="D53" s="22">
        <v>3</v>
      </c>
      <c r="E53" s="22">
        <v>3.48</v>
      </c>
      <c r="F53" s="21">
        <v>5</v>
      </c>
    </row>
    <row r="54" spans="1:6" ht="20.100000000000001" customHeight="1" x14ac:dyDescent="0.2">
      <c r="A54" s="10"/>
      <c r="B54" s="10"/>
      <c r="C54" s="21" t="s">
        <v>74</v>
      </c>
      <c r="D54" s="22">
        <v>3</v>
      </c>
      <c r="E54" s="22">
        <v>3.8</v>
      </c>
      <c r="F54" s="21">
        <v>5</v>
      </c>
    </row>
    <row r="55" spans="1:6" ht="20.100000000000001" customHeight="1" x14ac:dyDescent="0.2">
      <c r="A55" s="10" t="s">
        <v>84</v>
      </c>
      <c r="B55" s="10" t="s">
        <v>85</v>
      </c>
      <c r="C55" s="21" t="s">
        <v>86</v>
      </c>
      <c r="D55" s="22">
        <v>2</v>
      </c>
      <c r="E55" s="22">
        <v>1.85</v>
      </c>
      <c r="F55" s="21">
        <v>6</v>
      </c>
    </row>
    <row r="56" spans="1:6" ht="20.100000000000001" customHeight="1" x14ac:dyDescent="0.2">
      <c r="A56" s="10"/>
      <c r="B56" s="10"/>
      <c r="C56" s="21" t="s">
        <v>87</v>
      </c>
      <c r="D56" s="22">
        <v>2</v>
      </c>
      <c r="E56" s="22">
        <v>2.52</v>
      </c>
      <c r="F56" s="21">
        <v>6</v>
      </c>
    </row>
    <row r="57" spans="1:6" ht="20.100000000000001" customHeight="1" x14ac:dyDescent="0.2">
      <c r="A57" s="10"/>
      <c r="B57" s="10"/>
      <c r="C57" s="21" t="s">
        <v>88</v>
      </c>
      <c r="D57" s="22">
        <v>1</v>
      </c>
      <c r="E57" s="22">
        <v>0.76</v>
      </c>
      <c r="F57" s="21">
        <v>6</v>
      </c>
    </row>
    <row r="58" spans="1:6" ht="20.100000000000001" customHeight="1" x14ac:dyDescent="0.2">
      <c r="A58" s="10"/>
      <c r="B58" s="10"/>
      <c r="C58" s="21" t="s">
        <v>89</v>
      </c>
      <c r="D58" s="22">
        <v>2</v>
      </c>
      <c r="E58" s="22">
        <v>1.54</v>
      </c>
      <c r="F58" s="21">
        <v>6</v>
      </c>
    </row>
    <row r="59" spans="1:6" ht="14.25" customHeight="1" x14ac:dyDescent="0.2">
      <c r="A59" s="10" t="s">
        <v>90</v>
      </c>
      <c r="B59" s="10" t="s">
        <v>91</v>
      </c>
      <c r="C59" s="21" t="s">
        <v>92</v>
      </c>
      <c r="D59" s="22">
        <v>0.5</v>
      </c>
      <c r="E59" s="22">
        <v>0.3</v>
      </c>
      <c r="F59" s="21">
        <v>7</v>
      </c>
    </row>
    <row r="60" spans="1:6" x14ac:dyDescent="0.2">
      <c r="A60" s="10"/>
      <c r="B60" s="10"/>
      <c r="C60" s="21" t="s">
        <v>93</v>
      </c>
      <c r="D60" s="22">
        <v>1</v>
      </c>
      <c r="E60" s="22">
        <v>0.65</v>
      </c>
      <c r="F60" s="21">
        <v>7</v>
      </c>
    </row>
    <row r="61" spans="1:6" x14ac:dyDescent="0.2">
      <c r="A61" s="10"/>
      <c r="B61" s="10"/>
      <c r="C61" s="21" t="s">
        <v>94</v>
      </c>
      <c r="D61" s="22">
        <v>1.5</v>
      </c>
      <c r="E61" s="22">
        <v>1.2</v>
      </c>
      <c r="F61" s="21">
        <v>7</v>
      </c>
    </row>
    <row r="62" spans="1:6" x14ac:dyDescent="0.2">
      <c r="A62" s="10"/>
      <c r="B62" s="10"/>
      <c r="C62" s="21" t="s">
        <v>95</v>
      </c>
      <c r="D62" s="22">
        <v>4</v>
      </c>
      <c r="E62" s="22">
        <v>5.7</v>
      </c>
      <c r="F62" s="21">
        <v>7</v>
      </c>
    </row>
    <row r="63" spans="1:6" x14ac:dyDescent="0.2">
      <c r="A63" s="10"/>
      <c r="B63" s="10"/>
      <c r="C63" s="21" t="s">
        <v>96</v>
      </c>
      <c r="D63" s="22">
        <v>1</v>
      </c>
      <c r="E63" s="22">
        <v>0.45</v>
      </c>
      <c r="F63" s="21">
        <v>7</v>
      </c>
    </row>
    <row r="64" spans="1:6" ht="16.5" customHeight="1" x14ac:dyDescent="0.2">
      <c r="A64" s="10"/>
      <c r="B64" s="10"/>
      <c r="C64" s="21" t="s">
        <v>97</v>
      </c>
      <c r="D64" s="22">
        <v>0.8</v>
      </c>
      <c r="E64" s="22">
        <v>0.5</v>
      </c>
      <c r="F64" s="21">
        <v>7</v>
      </c>
    </row>
    <row r="65" spans="1:6" ht="16.5" customHeight="1" x14ac:dyDescent="0.2">
      <c r="A65" s="10" t="s">
        <v>98</v>
      </c>
      <c r="B65" s="10" t="s">
        <v>99</v>
      </c>
      <c r="C65" s="21" t="s">
        <v>100</v>
      </c>
      <c r="D65" s="22">
        <v>1</v>
      </c>
      <c r="E65" s="22">
        <v>1.45</v>
      </c>
      <c r="F65" s="21">
        <v>7</v>
      </c>
    </row>
    <row r="66" spans="1:6" ht="16.5" customHeight="1" x14ac:dyDescent="0.2">
      <c r="A66" s="10"/>
      <c r="B66" s="10"/>
      <c r="C66" s="21" t="s">
        <v>101</v>
      </c>
      <c r="D66" s="22">
        <v>4</v>
      </c>
      <c r="E66" s="22">
        <v>4.7</v>
      </c>
      <c r="F66" s="21">
        <v>7</v>
      </c>
    </row>
    <row r="67" spans="1:6" ht="16.5" customHeight="1" x14ac:dyDescent="0.2">
      <c r="A67" s="10"/>
      <c r="B67" s="10"/>
      <c r="C67" s="21" t="s">
        <v>102</v>
      </c>
      <c r="D67" s="22">
        <v>1</v>
      </c>
      <c r="E67" s="22">
        <v>2.1</v>
      </c>
      <c r="F67" s="21">
        <v>7</v>
      </c>
    </row>
    <row r="68" spans="1:6" ht="16.5" customHeight="1" x14ac:dyDescent="0.2">
      <c r="A68" s="10"/>
      <c r="B68" s="10"/>
      <c r="C68" s="21" t="s">
        <v>103</v>
      </c>
      <c r="D68" s="22">
        <v>2</v>
      </c>
      <c r="E68" s="22">
        <v>1.75</v>
      </c>
      <c r="F68" s="21">
        <v>7</v>
      </c>
    </row>
    <row r="69" spans="1:6" ht="16.5" customHeight="1" x14ac:dyDescent="0.2">
      <c r="A69" s="10" t="s">
        <v>104</v>
      </c>
      <c r="B69" s="10" t="s">
        <v>105</v>
      </c>
      <c r="C69" s="21" t="s">
        <v>106</v>
      </c>
      <c r="D69" s="22">
        <v>1</v>
      </c>
      <c r="E69" s="22">
        <v>1.34</v>
      </c>
      <c r="F69" s="21">
        <v>7</v>
      </c>
    </row>
    <row r="70" spans="1:6" ht="16.5" customHeight="1" x14ac:dyDescent="0.2">
      <c r="A70" s="10"/>
      <c r="B70" s="10"/>
      <c r="C70" s="21" t="s">
        <v>107</v>
      </c>
      <c r="D70" s="22">
        <v>2</v>
      </c>
      <c r="E70" s="22">
        <v>3.3</v>
      </c>
      <c r="F70" s="21">
        <v>7</v>
      </c>
    </row>
    <row r="71" spans="1:6" ht="16.5" customHeight="1" x14ac:dyDescent="0.2">
      <c r="A71" s="10"/>
      <c r="B71" s="10"/>
      <c r="C71" s="21" t="s">
        <v>108</v>
      </c>
      <c r="D71" s="22">
        <v>3</v>
      </c>
      <c r="E71" s="22">
        <v>2.4</v>
      </c>
      <c r="F71" s="21">
        <v>7</v>
      </c>
    </row>
    <row r="72" spans="1:6" ht="17.25" customHeight="1" x14ac:dyDescent="0.2">
      <c r="A72" s="10" t="s">
        <v>109</v>
      </c>
      <c r="B72" s="10" t="s">
        <v>110</v>
      </c>
      <c r="C72" s="21" t="s">
        <v>111</v>
      </c>
      <c r="D72" s="22">
        <v>1.5</v>
      </c>
      <c r="E72" s="22">
        <v>1.2</v>
      </c>
      <c r="F72" s="21">
        <v>8</v>
      </c>
    </row>
    <row r="73" spans="1:6" x14ac:dyDescent="0.2">
      <c r="A73" s="10"/>
      <c r="B73" s="10"/>
      <c r="C73" s="21" t="s">
        <v>112</v>
      </c>
      <c r="D73" s="22">
        <v>1</v>
      </c>
      <c r="E73" s="22">
        <v>0.85</v>
      </c>
      <c r="F73" s="21">
        <v>8</v>
      </c>
    </row>
    <row r="74" spans="1:6" x14ac:dyDescent="0.2">
      <c r="A74" s="10"/>
      <c r="B74" s="10"/>
      <c r="C74" s="21" t="s">
        <v>113</v>
      </c>
      <c r="D74" s="22">
        <v>2</v>
      </c>
      <c r="E74" s="22">
        <v>2.4</v>
      </c>
      <c r="F74" s="21">
        <v>8</v>
      </c>
    </row>
    <row r="75" spans="1:6" x14ac:dyDescent="0.2">
      <c r="A75" s="10"/>
      <c r="B75" s="10"/>
      <c r="C75" s="21" t="s">
        <v>114</v>
      </c>
      <c r="D75" s="22">
        <v>1.5</v>
      </c>
      <c r="E75" s="22">
        <v>1</v>
      </c>
      <c r="F75" s="21">
        <v>8</v>
      </c>
    </row>
    <row r="76" spans="1:6" x14ac:dyDescent="0.2">
      <c r="A76" s="10"/>
      <c r="B76" s="10"/>
      <c r="C76" s="21" t="s">
        <v>115</v>
      </c>
      <c r="D76" s="22">
        <v>0.5</v>
      </c>
      <c r="E76" s="22">
        <v>0.3</v>
      </c>
      <c r="F76" s="21">
        <v>8</v>
      </c>
    </row>
    <row r="77" spans="1:6" x14ac:dyDescent="0.2">
      <c r="A77" s="10"/>
      <c r="B77" s="10"/>
      <c r="C77" s="21" t="s">
        <v>116</v>
      </c>
      <c r="D77" s="22">
        <v>2.5</v>
      </c>
      <c r="E77" s="22">
        <v>3.1</v>
      </c>
      <c r="F77" s="21">
        <v>8</v>
      </c>
    </row>
    <row r="78" spans="1:6" ht="12.75" customHeight="1" x14ac:dyDescent="0.2">
      <c r="A78" s="9" t="s">
        <v>117</v>
      </c>
      <c r="B78" s="11" t="s">
        <v>118</v>
      </c>
      <c r="C78" s="21" t="s">
        <v>119</v>
      </c>
      <c r="D78" s="22">
        <v>0.5</v>
      </c>
      <c r="E78" s="22">
        <v>0.36</v>
      </c>
      <c r="F78" s="21">
        <v>8</v>
      </c>
    </row>
    <row r="79" spans="1:6" x14ac:dyDescent="0.2">
      <c r="A79" s="9"/>
      <c r="B79" s="11"/>
      <c r="C79" s="21" t="s">
        <v>120</v>
      </c>
      <c r="D79" s="22">
        <v>1</v>
      </c>
      <c r="E79" s="22">
        <v>1.27</v>
      </c>
      <c r="F79" s="21">
        <v>8</v>
      </c>
    </row>
    <row r="80" spans="1:6" x14ac:dyDescent="0.2">
      <c r="A80" s="9"/>
      <c r="B80" s="11"/>
      <c r="C80" s="21" t="s">
        <v>121</v>
      </c>
      <c r="D80" s="22">
        <v>0.5</v>
      </c>
      <c r="E80" s="22">
        <v>0.45</v>
      </c>
      <c r="F80" s="21">
        <v>8</v>
      </c>
    </row>
    <row r="81" spans="1:6" x14ac:dyDescent="0.2">
      <c r="A81" s="9"/>
      <c r="B81" s="11"/>
      <c r="C81" s="21" t="s">
        <v>122</v>
      </c>
      <c r="D81" s="22">
        <v>0.5</v>
      </c>
      <c r="E81" s="22">
        <v>0.6</v>
      </c>
      <c r="F81" s="21">
        <v>8</v>
      </c>
    </row>
    <row r="82" spans="1:6" ht="15" customHeight="1" x14ac:dyDescent="0.2">
      <c r="A82" s="8" t="s">
        <v>123</v>
      </c>
      <c r="B82" s="10" t="s">
        <v>124</v>
      </c>
      <c r="C82" s="23" t="s">
        <v>125</v>
      </c>
      <c r="D82" s="22">
        <v>2</v>
      </c>
      <c r="E82" s="22">
        <v>1.89</v>
      </c>
      <c r="F82" s="21">
        <v>8</v>
      </c>
    </row>
    <row r="83" spans="1:6" ht="15" customHeight="1" x14ac:dyDescent="0.2">
      <c r="A83" s="8"/>
      <c r="B83" s="10"/>
      <c r="C83" s="21" t="s">
        <v>126</v>
      </c>
      <c r="D83" s="22">
        <v>2</v>
      </c>
      <c r="E83" s="22">
        <v>2.25</v>
      </c>
      <c r="F83" s="21">
        <v>8</v>
      </c>
    </row>
    <row r="84" spans="1:6" ht="15" customHeight="1" x14ac:dyDescent="0.2">
      <c r="A84" s="8"/>
      <c r="B84" s="10"/>
      <c r="C84" s="21" t="s">
        <v>127</v>
      </c>
      <c r="D84" s="22">
        <v>1</v>
      </c>
      <c r="E84" s="22">
        <v>1.64</v>
      </c>
      <c r="F84" s="21">
        <v>8</v>
      </c>
    </row>
    <row r="85" spans="1:6" ht="15" customHeight="1" x14ac:dyDescent="0.2">
      <c r="A85" s="8"/>
      <c r="B85" s="10"/>
      <c r="C85" s="21" t="s">
        <v>128</v>
      </c>
      <c r="D85" s="22">
        <v>2</v>
      </c>
      <c r="E85" s="22">
        <v>1.58</v>
      </c>
      <c r="F85" s="21">
        <v>8</v>
      </c>
    </row>
    <row r="86" spans="1:6" ht="17.25" customHeight="1" x14ac:dyDescent="0.2">
      <c r="A86" s="10" t="s">
        <v>129</v>
      </c>
      <c r="B86" s="10" t="s">
        <v>130</v>
      </c>
      <c r="C86" s="21" t="s">
        <v>131</v>
      </c>
      <c r="D86" s="22">
        <v>3</v>
      </c>
      <c r="E86" s="26">
        <v>2.2999999999999998</v>
      </c>
      <c r="F86" s="21">
        <v>9</v>
      </c>
    </row>
    <row r="87" spans="1:6" x14ac:dyDescent="0.2">
      <c r="A87" s="10"/>
      <c r="B87" s="10"/>
      <c r="C87" s="21" t="s">
        <v>132</v>
      </c>
      <c r="D87" s="22">
        <v>1.5</v>
      </c>
      <c r="E87" s="26">
        <v>1.85</v>
      </c>
      <c r="F87" s="21">
        <v>9</v>
      </c>
    </row>
    <row r="88" spans="1:6" x14ac:dyDescent="0.2">
      <c r="A88" s="10"/>
      <c r="B88" s="10"/>
      <c r="C88" s="21" t="s">
        <v>133</v>
      </c>
      <c r="D88" s="22">
        <v>1</v>
      </c>
      <c r="E88" s="26">
        <v>0.5</v>
      </c>
      <c r="F88" s="21">
        <v>9</v>
      </c>
    </row>
    <row r="89" spans="1:6" x14ac:dyDescent="0.2">
      <c r="A89" s="10"/>
      <c r="B89" s="10"/>
      <c r="C89" s="21" t="s">
        <v>134</v>
      </c>
      <c r="D89" s="22">
        <v>1</v>
      </c>
      <c r="E89" s="26">
        <v>0.25</v>
      </c>
      <c r="F89" s="21">
        <v>9</v>
      </c>
    </row>
    <row r="90" spans="1:6" x14ac:dyDescent="0.2">
      <c r="A90" s="10"/>
      <c r="B90" s="10"/>
      <c r="C90" s="21" t="s">
        <v>135</v>
      </c>
      <c r="D90" s="22">
        <v>2</v>
      </c>
      <c r="E90" s="26">
        <v>1.42</v>
      </c>
      <c r="F90" s="21">
        <v>9</v>
      </c>
    </row>
    <row r="91" spans="1:6" x14ac:dyDescent="0.2">
      <c r="A91" s="10"/>
      <c r="B91" s="10"/>
      <c r="C91" s="21" t="s">
        <v>136</v>
      </c>
      <c r="D91" s="22">
        <v>5</v>
      </c>
      <c r="E91" s="26">
        <v>3.75</v>
      </c>
      <c r="F91" s="21">
        <v>9</v>
      </c>
    </row>
    <row r="92" spans="1:6" ht="12.75" customHeight="1" x14ac:dyDescent="0.2">
      <c r="A92" s="11" t="s">
        <v>137</v>
      </c>
      <c r="B92" s="11" t="s">
        <v>138</v>
      </c>
      <c r="C92" s="21" t="s">
        <v>139</v>
      </c>
      <c r="D92" s="22">
        <v>1.5</v>
      </c>
      <c r="E92" s="22">
        <v>1.34</v>
      </c>
      <c r="F92" s="21">
        <v>9</v>
      </c>
    </row>
    <row r="93" spans="1:6" x14ac:dyDescent="0.2">
      <c r="A93" s="42"/>
      <c r="B93" s="42"/>
      <c r="C93" s="21" t="s">
        <v>140</v>
      </c>
      <c r="D93" s="22">
        <v>2</v>
      </c>
      <c r="E93" s="22">
        <v>1.73</v>
      </c>
      <c r="F93" s="21">
        <v>9</v>
      </c>
    </row>
    <row r="94" spans="1:6" x14ac:dyDescent="0.2">
      <c r="A94" s="42"/>
      <c r="B94" s="42"/>
      <c r="C94" s="21" t="s">
        <v>141</v>
      </c>
      <c r="D94" s="22">
        <v>1</v>
      </c>
      <c r="E94" s="22">
        <v>1.19</v>
      </c>
      <c r="F94" s="21">
        <v>9</v>
      </c>
    </row>
    <row r="95" spans="1:6" x14ac:dyDescent="0.2">
      <c r="A95" s="42"/>
      <c r="B95" s="42"/>
      <c r="C95" s="21" t="s">
        <v>142</v>
      </c>
      <c r="D95" s="22">
        <v>2</v>
      </c>
      <c r="E95" s="22">
        <v>1.46</v>
      </c>
      <c r="F95" s="21">
        <v>9</v>
      </c>
    </row>
    <row r="96" spans="1:6" x14ac:dyDescent="0.2">
      <c r="A96" s="42"/>
      <c r="B96" s="42"/>
      <c r="C96" s="21" t="s">
        <v>182</v>
      </c>
      <c r="D96" s="22">
        <v>1</v>
      </c>
      <c r="E96" s="22">
        <v>0.85</v>
      </c>
      <c r="F96" s="21">
        <v>10</v>
      </c>
    </row>
    <row r="97" spans="1:6" x14ac:dyDescent="0.2">
      <c r="A97" s="42"/>
      <c r="B97" s="42"/>
      <c r="C97" s="21" t="s">
        <v>183</v>
      </c>
      <c r="D97" s="22">
        <v>0.5</v>
      </c>
      <c r="E97" s="22">
        <v>0.43</v>
      </c>
      <c r="F97" s="21">
        <v>10</v>
      </c>
    </row>
    <row r="98" spans="1:6" x14ac:dyDescent="0.2">
      <c r="A98" s="42"/>
      <c r="B98" s="42"/>
      <c r="C98" s="21" t="s">
        <v>184</v>
      </c>
      <c r="D98" s="22">
        <v>1</v>
      </c>
      <c r="E98" s="22">
        <v>1.2</v>
      </c>
      <c r="F98" s="21">
        <v>10</v>
      </c>
    </row>
    <row r="99" spans="1:6" x14ac:dyDescent="0.2">
      <c r="A99" s="42"/>
      <c r="B99" s="42"/>
      <c r="C99" s="21" t="s">
        <v>185</v>
      </c>
      <c r="D99" s="22">
        <v>1</v>
      </c>
      <c r="E99" s="22">
        <v>0.7</v>
      </c>
      <c r="F99" s="21">
        <v>10</v>
      </c>
    </row>
    <row r="100" spans="1:6" x14ac:dyDescent="0.2">
      <c r="A100" s="42"/>
      <c r="B100" s="42"/>
      <c r="C100" s="21" t="s">
        <v>186</v>
      </c>
      <c r="D100" s="22">
        <v>0.5</v>
      </c>
      <c r="E100" s="22">
        <v>0.3</v>
      </c>
      <c r="F100" s="21">
        <v>10</v>
      </c>
    </row>
    <row r="101" spans="1:6" x14ac:dyDescent="0.2">
      <c r="A101" s="42"/>
      <c r="B101" s="42"/>
      <c r="C101" s="21" t="s">
        <v>187</v>
      </c>
      <c r="D101" s="22">
        <v>0.3</v>
      </c>
      <c r="E101" s="22">
        <v>0.2</v>
      </c>
      <c r="F101" s="21">
        <v>10</v>
      </c>
    </row>
    <row r="102" spans="1:6" s="44" customFormat="1" x14ac:dyDescent="0.2">
      <c r="A102" s="42"/>
      <c r="B102" s="42"/>
      <c r="C102" s="21" t="s">
        <v>188</v>
      </c>
      <c r="D102" s="22">
        <v>2</v>
      </c>
      <c r="E102" s="22">
        <v>2.85</v>
      </c>
      <c r="F102" s="21">
        <v>10</v>
      </c>
    </row>
    <row r="103" spans="1:6" x14ac:dyDescent="0.2">
      <c r="A103" s="43"/>
      <c r="B103" s="43"/>
      <c r="C103" s="21" t="s">
        <v>189</v>
      </c>
      <c r="D103" s="22">
        <v>0.5</v>
      </c>
      <c r="E103" s="22">
        <v>0.6</v>
      </c>
      <c r="F103" s="21">
        <v>10</v>
      </c>
    </row>
    <row r="104" spans="1:6" ht="15" x14ac:dyDescent="0.2">
      <c r="A104" s="27" t="s">
        <v>143</v>
      </c>
      <c r="B104" s="27"/>
      <c r="C104" s="27"/>
      <c r="D104" s="28"/>
      <c r="E104" s="28"/>
      <c r="F104" s="27"/>
    </row>
    <row r="105" spans="1:6" x14ac:dyDescent="0.2">
      <c r="A105" s="10" t="s">
        <v>144</v>
      </c>
      <c r="B105" s="10" t="s">
        <v>145</v>
      </c>
      <c r="C105" s="21" t="s">
        <v>146</v>
      </c>
      <c r="D105" s="22">
        <v>2</v>
      </c>
      <c r="E105" s="22">
        <v>1.67</v>
      </c>
      <c r="F105" s="21">
        <v>5</v>
      </c>
    </row>
    <row r="106" spans="1:6" ht="12.75" customHeight="1" x14ac:dyDescent="0.2">
      <c r="A106" s="10"/>
      <c r="B106" s="10"/>
      <c r="C106" s="21" t="s">
        <v>147</v>
      </c>
      <c r="D106" s="22">
        <v>2</v>
      </c>
      <c r="E106" s="22">
        <v>1.25</v>
      </c>
      <c r="F106" s="21">
        <v>5</v>
      </c>
    </row>
    <row r="107" spans="1:6" ht="12.75" customHeight="1" x14ac:dyDescent="0.2">
      <c r="A107" s="10"/>
      <c r="B107" s="10"/>
      <c r="C107" s="21" t="s">
        <v>148</v>
      </c>
      <c r="D107" s="22">
        <v>2</v>
      </c>
      <c r="E107" s="22">
        <v>2.2000000000000002</v>
      </c>
      <c r="F107" s="21">
        <v>5</v>
      </c>
    </row>
    <row r="108" spans="1:6" x14ac:dyDescent="0.2">
      <c r="A108" s="10"/>
      <c r="B108" s="10"/>
      <c r="C108" s="21" t="s">
        <v>149</v>
      </c>
      <c r="D108" s="22">
        <v>2</v>
      </c>
      <c r="E108" s="22">
        <v>2.8</v>
      </c>
      <c r="F108" s="21">
        <v>5</v>
      </c>
    </row>
    <row r="109" spans="1:6" x14ac:dyDescent="0.2">
      <c r="A109" s="10" t="s">
        <v>109</v>
      </c>
      <c r="B109" s="10" t="s">
        <v>150</v>
      </c>
      <c r="C109" s="21" t="s">
        <v>111</v>
      </c>
      <c r="D109" s="22">
        <v>1</v>
      </c>
      <c r="E109" s="22">
        <v>0.5</v>
      </c>
      <c r="F109" s="21">
        <v>10</v>
      </c>
    </row>
    <row r="110" spans="1:6" x14ac:dyDescent="0.2">
      <c r="A110" s="10"/>
      <c r="B110" s="10"/>
      <c r="C110" s="21" t="s">
        <v>112</v>
      </c>
      <c r="D110" s="22">
        <v>1</v>
      </c>
      <c r="E110" s="22">
        <v>0.2</v>
      </c>
      <c r="F110" s="21">
        <v>10</v>
      </c>
    </row>
    <row r="111" spans="1:6" ht="12.75" customHeight="1" x14ac:dyDescent="0.2">
      <c r="A111" s="10"/>
      <c r="B111" s="10"/>
      <c r="C111" s="21" t="s">
        <v>113</v>
      </c>
      <c r="D111" s="22">
        <v>1</v>
      </c>
      <c r="E111" s="22">
        <v>0.3</v>
      </c>
      <c r="F111" s="21">
        <v>10</v>
      </c>
    </row>
    <row r="112" spans="1:6" x14ac:dyDescent="0.2">
      <c r="A112" s="10"/>
      <c r="B112" s="10"/>
      <c r="C112" s="21" t="s">
        <v>114</v>
      </c>
      <c r="D112" s="22">
        <v>1</v>
      </c>
      <c r="E112" s="22">
        <v>0.3</v>
      </c>
      <c r="F112" s="21">
        <v>10</v>
      </c>
    </row>
    <row r="113" spans="1:6" x14ac:dyDescent="0.2">
      <c r="A113" s="10"/>
      <c r="B113" s="10"/>
      <c r="C113" s="21" t="s">
        <v>115</v>
      </c>
      <c r="D113" s="22">
        <v>1</v>
      </c>
      <c r="E113" s="22">
        <v>0.15</v>
      </c>
      <c r="F113" s="21">
        <v>10</v>
      </c>
    </row>
    <row r="114" spans="1:6" x14ac:dyDescent="0.2">
      <c r="A114" s="10"/>
      <c r="B114" s="10"/>
      <c r="C114" s="21" t="s">
        <v>116</v>
      </c>
      <c r="D114" s="22">
        <v>1</v>
      </c>
      <c r="E114" s="22">
        <v>0.1</v>
      </c>
      <c r="F114" s="21">
        <v>10</v>
      </c>
    </row>
    <row r="115" spans="1:6" x14ac:dyDescent="0.2">
      <c r="A115" s="21"/>
      <c r="B115" s="21"/>
      <c r="C115" s="21"/>
      <c r="D115" s="22"/>
      <c r="E115" s="22"/>
      <c r="F115" s="21"/>
    </row>
    <row r="116" spans="1:6" x14ac:dyDescent="0.2">
      <c r="A116" s="21"/>
      <c r="B116" s="21"/>
      <c r="C116" s="21"/>
      <c r="D116" s="22"/>
      <c r="E116" s="22"/>
      <c r="F116" s="21"/>
    </row>
    <row r="117" spans="1:6" ht="15" x14ac:dyDescent="0.2">
      <c r="A117" s="27" t="s">
        <v>151</v>
      </c>
      <c r="B117" s="27"/>
      <c r="C117" s="27"/>
      <c r="D117" s="28"/>
      <c r="E117" s="28"/>
      <c r="F117" s="27"/>
    </row>
    <row r="118" spans="1:6" x14ac:dyDescent="0.2">
      <c r="A118" s="21"/>
      <c r="B118" s="21"/>
      <c r="C118" s="21"/>
      <c r="D118" s="22"/>
      <c r="E118" s="22"/>
      <c r="F118" s="21"/>
    </row>
    <row r="119" spans="1:6" x14ac:dyDescent="0.2">
      <c r="A119" s="21"/>
      <c r="B119" s="21"/>
      <c r="C119" s="21"/>
      <c r="D119" s="22"/>
      <c r="E119" s="22"/>
      <c r="F119" s="21"/>
    </row>
    <row r="120" spans="1:6" x14ac:dyDescent="0.2">
      <c r="A120" s="21"/>
      <c r="B120" s="21"/>
      <c r="C120" s="21"/>
      <c r="D120" s="22"/>
      <c r="E120" s="22"/>
      <c r="F120" s="21"/>
    </row>
    <row r="121" spans="1:6" x14ac:dyDescent="0.2">
      <c r="A121" s="21"/>
      <c r="B121" s="21"/>
      <c r="C121" s="21"/>
      <c r="D121" s="22"/>
      <c r="E121" s="22"/>
      <c r="F121" s="21"/>
    </row>
    <row r="122" spans="1:6" x14ac:dyDescent="0.2">
      <c r="A122" s="21"/>
      <c r="B122" s="21"/>
      <c r="C122" s="21"/>
      <c r="D122" s="22"/>
      <c r="E122" s="22"/>
      <c r="F122" s="21"/>
    </row>
    <row r="123" spans="1:6" x14ac:dyDescent="0.2">
      <c r="A123" s="21"/>
      <c r="B123" s="21"/>
      <c r="C123" s="21"/>
      <c r="D123" s="22"/>
      <c r="E123" s="22"/>
      <c r="F123" s="21"/>
    </row>
    <row r="124" spans="1:6" x14ac:dyDescent="0.2">
      <c r="A124" s="21"/>
      <c r="B124" s="21"/>
      <c r="C124" s="29"/>
      <c r="D124" s="30"/>
      <c r="E124" s="30"/>
      <c r="F124" s="21"/>
    </row>
    <row r="125" spans="1:6" x14ac:dyDescent="0.2">
      <c r="A125" s="29" t="s">
        <v>152</v>
      </c>
    </row>
  </sheetData>
  <mergeCells count="47">
    <mergeCell ref="A105:A108"/>
    <mergeCell ref="B105:B108"/>
    <mergeCell ref="A109:A114"/>
    <mergeCell ref="B109:B114"/>
    <mergeCell ref="B92:B103"/>
    <mergeCell ref="A92:A103"/>
    <mergeCell ref="A78:A81"/>
    <mergeCell ref="B78:B81"/>
    <mergeCell ref="A82:A85"/>
    <mergeCell ref="B82:B85"/>
    <mergeCell ref="A86:A91"/>
    <mergeCell ref="B86:B91"/>
    <mergeCell ref="A65:A68"/>
    <mergeCell ref="B65:B68"/>
    <mergeCell ref="A69:A71"/>
    <mergeCell ref="B69:B71"/>
    <mergeCell ref="A72:A77"/>
    <mergeCell ref="B72:B77"/>
    <mergeCell ref="A52:A54"/>
    <mergeCell ref="B52:B54"/>
    <mergeCell ref="A55:A58"/>
    <mergeCell ref="B55:B58"/>
    <mergeCell ref="A59:A64"/>
    <mergeCell ref="B59:B64"/>
    <mergeCell ref="A43:A45"/>
    <mergeCell ref="B43:B45"/>
    <mergeCell ref="A46:A48"/>
    <mergeCell ref="B46:B48"/>
    <mergeCell ref="A49:A51"/>
    <mergeCell ref="B49:B51"/>
    <mergeCell ref="A33:A35"/>
    <mergeCell ref="B33:B35"/>
    <mergeCell ref="A36:A39"/>
    <mergeCell ref="B36:B39"/>
    <mergeCell ref="A40:A42"/>
    <mergeCell ref="B40:B42"/>
    <mergeCell ref="A16:A24"/>
    <mergeCell ref="B16:B24"/>
    <mergeCell ref="A25:A27"/>
    <mergeCell ref="B25:B27"/>
    <mergeCell ref="A28:A32"/>
    <mergeCell ref="B28:B32"/>
    <mergeCell ref="A1:F1"/>
    <mergeCell ref="A5:A7"/>
    <mergeCell ref="B5:B7"/>
    <mergeCell ref="A8:A15"/>
    <mergeCell ref="B8:B15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L5" sqref="L5"/>
    </sheetView>
  </sheetViews>
  <sheetFormatPr defaultRowHeight="12.75" x14ac:dyDescent="0.2"/>
  <cols>
    <col min="1" max="1" width="38.140625"/>
    <col min="2" max="2" width="11.28515625"/>
    <col min="3" max="3" width="12.28515625"/>
    <col min="4" max="4" width="12.7109375"/>
    <col min="5" max="6" width="13.140625"/>
    <col min="7" max="7" width="12.28515625"/>
    <col min="8" max="8" width="12.140625"/>
    <col min="9" max="10" width="11.85546875"/>
    <col min="11" max="11" width="13"/>
    <col min="12" max="12" width="13.28515625"/>
    <col min="13" max="13" width="7.5703125"/>
    <col min="14" max="14" width="8.7109375"/>
    <col min="15" max="1025" width="13.85546875"/>
  </cols>
  <sheetData>
    <row r="1" spans="1:24" ht="14.25" x14ac:dyDescent="0.2">
      <c r="A1" s="7"/>
      <c r="B1" s="7"/>
      <c r="C1" s="7" t="s">
        <v>153</v>
      </c>
      <c r="D1" s="7"/>
      <c r="E1" s="7"/>
      <c r="F1" s="7"/>
      <c r="G1" s="7"/>
      <c r="H1" s="7"/>
      <c r="I1" s="7"/>
      <c r="J1" s="7"/>
      <c r="K1" s="7"/>
      <c r="L1" s="7"/>
      <c r="M1" s="31"/>
      <c r="N1" s="31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3.9" customHeight="1" x14ac:dyDescent="0.2">
      <c r="A2" s="6" t="s">
        <v>154</v>
      </c>
      <c r="B2" s="5" t="s">
        <v>155</v>
      </c>
      <c r="C2" s="4" t="s">
        <v>156</v>
      </c>
      <c r="D2" s="4" t="s">
        <v>157</v>
      </c>
      <c r="E2" s="4" t="s">
        <v>158</v>
      </c>
      <c r="F2" s="3" t="s">
        <v>159</v>
      </c>
      <c r="G2" s="2" t="s">
        <v>160</v>
      </c>
      <c r="H2" s="2" t="s">
        <v>161</v>
      </c>
      <c r="I2" s="3" t="s">
        <v>162</v>
      </c>
      <c r="J2" s="3" t="s">
        <v>163</v>
      </c>
      <c r="K2" s="3" t="s">
        <v>164</v>
      </c>
      <c r="L2" s="3" t="s">
        <v>165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24.75" customHeight="1" x14ac:dyDescent="0.2">
      <c r="A3" s="6"/>
      <c r="B3" s="5"/>
      <c r="C3" s="5"/>
      <c r="D3" s="5"/>
      <c r="E3" s="4"/>
      <c r="F3" s="3"/>
      <c r="G3" s="2"/>
      <c r="H3" s="2"/>
      <c r="I3" s="3"/>
      <c r="J3" s="3"/>
      <c r="K3" s="3"/>
      <c r="L3" s="3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30.75" customHeight="1" x14ac:dyDescent="0.2">
      <c r="A4" s="32">
        <v>70</v>
      </c>
      <c r="B4" s="33" t="s">
        <v>166</v>
      </c>
      <c r="C4" s="34" t="s">
        <v>167</v>
      </c>
      <c r="D4" s="34" t="s">
        <v>168</v>
      </c>
      <c r="E4" s="34" t="s">
        <v>169</v>
      </c>
      <c r="F4" s="34" t="s">
        <v>170</v>
      </c>
      <c r="G4" s="34" t="s">
        <v>171</v>
      </c>
      <c r="H4" s="34" t="s">
        <v>172</v>
      </c>
      <c r="I4" s="34" t="s">
        <v>173</v>
      </c>
      <c r="J4" s="34" t="s">
        <v>174</v>
      </c>
      <c r="K4" s="34" t="s">
        <v>175</v>
      </c>
      <c r="L4" s="34" t="s">
        <v>176</v>
      </c>
    </row>
    <row r="5" spans="1:24" ht="14.25" x14ac:dyDescent="0.2">
      <c r="A5" s="35" t="s">
        <v>177</v>
      </c>
      <c r="B5" s="36">
        <v>500</v>
      </c>
      <c r="C5" s="37">
        <f t="shared" ref="C5:L5" si="0">B5-$A9</f>
        <v>450</v>
      </c>
      <c r="D5" s="37">
        <f t="shared" si="0"/>
        <v>400</v>
      </c>
      <c r="E5" s="37">
        <f t="shared" si="0"/>
        <v>350</v>
      </c>
      <c r="F5" s="37">
        <f t="shared" si="0"/>
        <v>300</v>
      </c>
      <c r="G5" s="37">
        <f t="shared" si="0"/>
        <v>250</v>
      </c>
      <c r="H5" s="37">
        <f t="shared" si="0"/>
        <v>200</v>
      </c>
      <c r="I5" s="37">
        <f t="shared" si="0"/>
        <v>150</v>
      </c>
      <c r="J5" s="37">
        <f t="shared" si="0"/>
        <v>100</v>
      </c>
      <c r="K5" s="37">
        <f t="shared" si="0"/>
        <v>50</v>
      </c>
      <c r="L5" s="37">
        <f t="shared" si="0"/>
        <v>0</v>
      </c>
      <c r="M5" s="38"/>
      <c r="N5" s="38"/>
    </row>
    <row r="6" spans="1:24" ht="14.25" x14ac:dyDescent="0.2">
      <c r="A6" s="35" t="s">
        <v>178</v>
      </c>
      <c r="B6" s="36">
        <f>B5</f>
        <v>500</v>
      </c>
      <c r="C6" s="37">
        <f t="shared" ref="C6:L6" si="1">B6-C9</f>
        <v>465</v>
      </c>
      <c r="D6" s="37">
        <f t="shared" si="1"/>
        <v>440.6</v>
      </c>
      <c r="E6" s="37">
        <f t="shared" si="1"/>
        <v>417.97670000000005</v>
      </c>
      <c r="F6" s="37">
        <f t="shared" si="1"/>
        <v>396.03670000000005</v>
      </c>
      <c r="G6" s="37">
        <f t="shared" si="1"/>
        <v>380.16670000000005</v>
      </c>
      <c r="H6" s="37">
        <f t="shared" si="1"/>
        <v>373.49670000000003</v>
      </c>
      <c r="I6" s="37">
        <f t="shared" si="1"/>
        <v>347.65670000000006</v>
      </c>
      <c r="J6" s="37">
        <f t="shared" si="1"/>
        <v>328.76670000000007</v>
      </c>
      <c r="K6" s="37">
        <f t="shared" si="1"/>
        <v>312.97670000000005</v>
      </c>
      <c r="L6" s="37">
        <f t="shared" si="1"/>
        <v>304.29670000000004</v>
      </c>
      <c r="M6" s="38"/>
      <c r="N6" s="38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4.25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4.25" x14ac:dyDescent="0.2">
      <c r="A8" s="1" t="s">
        <v>179</v>
      </c>
      <c r="B8" s="1"/>
      <c r="C8" s="1" t="s">
        <v>180</v>
      </c>
      <c r="D8" s="1"/>
      <c r="E8" s="1"/>
      <c r="F8" s="1"/>
      <c r="G8" s="1"/>
      <c r="H8" s="1"/>
      <c r="I8" s="1"/>
      <c r="J8" s="1"/>
      <c r="K8" s="1"/>
      <c r="L8" s="1"/>
      <c r="M8" s="39" t="s">
        <v>152</v>
      </c>
      <c r="N8" s="39" t="s">
        <v>181</v>
      </c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8" x14ac:dyDescent="0.2">
      <c r="A9" s="41">
        <v>50</v>
      </c>
      <c r="B9" s="41"/>
      <c r="C9" s="37">
        <f>SUMIF('Product Backlog'!F:F,1,'Product Backlog'!E:E)</f>
        <v>35</v>
      </c>
      <c r="D9" s="37">
        <f>SUMIF('Product Backlog'!F:F,2,'Product Backlog'!E:E)</f>
        <v>24.4</v>
      </c>
      <c r="E9" s="37">
        <f>SUMIF('Product Backlog'!F:F,3,'Product Backlog'!E:E)</f>
        <v>22.6233</v>
      </c>
      <c r="F9" s="37">
        <f>SUMIF('Product Backlog'!F:F,4,'Product Backlog'!E:E)</f>
        <v>21.940000000000005</v>
      </c>
      <c r="G9" s="37">
        <f>SUMIF('Product Backlog'!F:F,5,'Product Backlog'!E:E)</f>
        <v>15.870000000000001</v>
      </c>
      <c r="H9" s="37">
        <f>SUMIF('Product Backlog'!F:F,6,'Product Backlog'!E:E)</f>
        <v>6.67</v>
      </c>
      <c r="I9" s="37">
        <f>SUMIF('Product Backlog'!F:F,7,'Product Backlog'!E:E)</f>
        <v>25.84</v>
      </c>
      <c r="J9" s="37">
        <f>SUMIF('Product Backlog'!F:F,8,'Product Backlog'!E:E)</f>
        <v>18.89</v>
      </c>
      <c r="K9" s="37">
        <f>SUMIF('Product Backlog'!F:F,9,'Product Backlog'!E:E)</f>
        <v>15.79</v>
      </c>
      <c r="L9" s="37">
        <f>SUMIF('Product Backlog'!F:F,10,'Product Backlog'!E:E)</f>
        <v>8.68</v>
      </c>
      <c r="M9" s="37">
        <f>SUM(C9:L9)</f>
        <v>195.70329999999998</v>
      </c>
      <c r="N9" s="37">
        <f>M9/10</f>
        <v>19.570329999999998</v>
      </c>
      <c r="O9" s="15"/>
      <c r="P9" s="15"/>
      <c r="Q9" s="15"/>
      <c r="R9" s="15"/>
      <c r="S9" s="15"/>
      <c r="T9" s="15"/>
      <c r="U9" s="15"/>
      <c r="V9" s="15"/>
      <c r="W9" s="15"/>
      <c r="X9" s="15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8.42578125"/>
    <col min="2" max="3" width="13.85546875"/>
    <col min="4" max="4" width="78.28515625"/>
    <col min="5" max="5" width="49.7109375"/>
    <col min="6" max="1025" width="13.85546875"/>
  </cols>
  <sheetData>
    <row r="1" spans="1:1" ht="14.25" x14ac:dyDescent="0.2">
      <c r="A1" s="4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Danilo Matheus</cp:lastModifiedBy>
  <cp:revision>13</cp:revision>
  <dcterms:created xsi:type="dcterms:W3CDTF">2016-10-11T20:06:15Z</dcterms:created>
  <dcterms:modified xsi:type="dcterms:W3CDTF">2017-03-14T19:15:47Z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