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Projeto PDS\adocao\Sprint-2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D5" i="2"/>
  <c r="E5" i="2" s="1"/>
  <c r="F5" i="2" s="1"/>
  <c r="G5" i="2" s="1"/>
  <c r="H5" i="2" s="1"/>
  <c r="I5" i="2" s="1"/>
  <c r="J5" i="2" s="1"/>
  <c r="K5" i="2" s="1"/>
  <c r="L5" i="2" s="1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<sst xmlns="http://schemas.openxmlformats.org/spreadsheetml/2006/main" count="51" uniqueCount="50">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</sst>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1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557981568"/>
        <c:axId val="-1557988096"/>
      </c:lineChart>
      <c:catAx>
        <c:axId val="-15579815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557988096"/>
        <c:crosses val="autoZero"/>
        <c:auto val="1"/>
        <c:lblAlgn val="ctr"/>
        <c:lblOffset val="100"/>
        <c:noMultiLvlLbl val="1"/>
      </c:catAx>
      <c:valAx>
        <c:axId val="-1557988096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557981568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showGridLines="0" tabSelected="1" zoomScale="90" zoomScaleNormal="90" workbookViewId="0">
      <selection activeCell="C11" sqref="C11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23" t="s">
        <v>0</v>
      </c>
      <c r="B1" s="23"/>
      <c r="C1" s="23"/>
      <c r="D1" s="23"/>
      <c r="E1" s="23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7" customHeight="1" x14ac:dyDescent="0.2">
      <c r="A4" s="34" t="s">
        <v>40</v>
      </c>
      <c r="B4" s="24" t="s">
        <v>41</v>
      </c>
      <c r="C4" s="5" t="s">
        <v>42</v>
      </c>
      <c r="D4" s="6">
        <v>5</v>
      </c>
      <c r="E4" s="6"/>
      <c r="F4" s="7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" customHeight="1" x14ac:dyDescent="0.2">
      <c r="A5" s="35"/>
      <c r="B5" s="25"/>
      <c r="C5" s="4" t="s">
        <v>45</v>
      </c>
      <c r="D5" s="6">
        <v>5</v>
      </c>
      <c r="E5" s="6"/>
      <c r="F5" s="7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30" customHeight="1" x14ac:dyDescent="0.2">
      <c r="A6" s="35"/>
      <c r="B6" s="25"/>
      <c r="C6" s="5" t="s">
        <v>46</v>
      </c>
      <c r="D6" s="6">
        <v>3</v>
      </c>
      <c r="E6" s="6"/>
      <c r="F6" s="7">
        <v>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30" customHeight="1" x14ac:dyDescent="0.2">
      <c r="A7" s="35"/>
      <c r="B7" s="25"/>
      <c r="C7" s="7" t="s">
        <v>47</v>
      </c>
      <c r="D7" s="6">
        <v>3</v>
      </c>
      <c r="E7" s="6"/>
      <c r="F7" s="7">
        <v>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30" customHeight="1" x14ac:dyDescent="0.2">
      <c r="A8" s="35"/>
      <c r="B8" s="25"/>
      <c r="C8" s="7" t="s">
        <v>48</v>
      </c>
      <c r="D8" s="6">
        <v>2</v>
      </c>
      <c r="E8" s="6"/>
      <c r="F8" s="7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30" customHeight="1" x14ac:dyDescent="0.2">
      <c r="A9" s="35"/>
      <c r="B9" s="25"/>
      <c r="C9" s="7" t="s">
        <v>49</v>
      </c>
      <c r="D9" s="6">
        <v>2</v>
      </c>
      <c r="E9" s="6"/>
      <c r="F9" s="7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23.25" customHeight="1" x14ac:dyDescent="0.2">
      <c r="A10" s="35"/>
      <c r="B10" s="25"/>
      <c r="C10" s="7" t="s">
        <v>44</v>
      </c>
      <c r="D10" s="6">
        <v>2</v>
      </c>
      <c r="E10" s="6"/>
      <c r="F10" s="7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22.5" customHeight="1" x14ac:dyDescent="0.2">
      <c r="A11" s="35"/>
      <c r="B11" s="25"/>
      <c r="C11" s="7" t="s">
        <v>43</v>
      </c>
      <c r="D11" s="6">
        <v>3</v>
      </c>
      <c r="E11" s="6"/>
      <c r="F11" s="7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4.25" x14ac:dyDescent="0.2">
      <c r="A12" s="3" t="s">
        <v>8</v>
      </c>
      <c r="B12" s="3"/>
      <c r="C12" s="3"/>
      <c r="D12" s="9"/>
      <c r="E12" s="9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4.25" x14ac:dyDescent="0.2">
      <c r="A13" s="8"/>
      <c r="B13" s="5"/>
      <c r="C13" s="5"/>
      <c r="D13" s="6"/>
      <c r="E13" s="6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4.25" x14ac:dyDescent="0.2">
      <c r="A14" s="5"/>
      <c r="B14" s="5"/>
      <c r="C14" s="5"/>
      <c r="D14" s="6"/>
      <c r="E14" s="6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5"/>
      <c r="B15" s="5"/>
      <c r="C15" s="5"/>
      <c r="D15" s="6"/>
      <c r="E15" s="6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5"/>
      <c r="B16" s="5"/>
      <c r="C16" s="5"/>
      <c r="D16" s="6"/>
      <c r="E16" s="6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5"/>
      <c r="B17" s="5"/>
      <c r="C17" s="5"/>
      <c r="D17" s="6"/>
      <c r="E17" s="6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5"/>
      <c r="B18" s="5"/>
      <c r="C18" s="5"/>
      <c r="D18" s="6"/>
      <c r="E18" s="6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5"/>
      <c r="B19" s="5"/>
      <c r="C19" s="5"/>
      <c r="D19" s="6"/>
      <c r="E19" s="6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5"/>
      <c r="B20" s="5"/>
      <c r="C20" s="5"/>
      <c r="D20" s="6"/>
      <c r="E20" s="6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5"/>
      <c r="B21" s="5"/>
      <c r="C21" s="5"/>
      <c r="D21" s="6"/>
      <c r="E21" s="6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" t="s">
        <v>9</v>
      </c>
      <c r="B22" s="3"/>
      <c r="C22" s="3"/>
      <c r="D22" s="9"/>
      <c r="E22" s="9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5"/>
      <c r="B23" s="5"/>
      <c r="C23" s="5"/>
      <c r="D23" s="6"/>
      <c r="E23" s="6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5"/>
      <c r="B24" s="5"/>
      <c r="C24" s="5"/>
      <c r="D24" s="6"/>
      <c r="E24" s="6"/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4.25" x14ac:dyDescent="0.2">
      <c r="A25" s="5"/>
      <c r="B25" s="5"/>
      <c r="C25" s="5"/>
      <c r="D25" s="6"/>
      <c r="E25" s="6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4.25" x14ac:dyDescent="0.2">
      <c r="A26" s="5"/>
      <c r="B26" s="5"/>
      <c r="C26" s="5"/>
      <c r="D26" s="6"/>
      <c r="E26" s="6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4.25" x14ac:dyDescent="0.2">
      <c r="A27" s="5"/>
      <c r="B27" s="5"/>
      <c r="C27" s="5"/>
      <c r="D27" s="6"/>
      <c r="E27" s="6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11" t="s">
        <v>10</v>
      </c>
      <c r="B28" s="5"/>
      <c r="C28" s="11"/>
      <c r="D28" s="12"/>
      <c r="E28" s="12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">
    <mergeCell ref="A1:F1"/>
    <mergeCell ref="A4:A11"/>
    <mergeCell ref="B4:B11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28"/>
      <c r="B1" s="28"/>
      <c r="C1" s="28" t="s">
        <v>11</v>
      </c>
      <c r="D1" s="28"/>
      <c r="E1" s="28"/>
      <c r="F1" s="28"/>
      <c r="G1" s="28"/>
      <c r="H1" s="28"/>
      <c r="I1" s="28"/>
      <c r="J1" s="28"/>
      <c r="K1" s="28"/>
      <c r="L1" s="28"/>
      <c r="M1" s="13"/>
      <c r="N1" s="13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29" t="s">
        <v>12</v>
      </c>
      <c r="B2" s="30" t="s">
        <v>13</v>
      </c>
      <c r="C2" s="31" t="s">
        <v>14</v>
      </c>
      <c r="D2" s="31" t="s">
        <v>15</v>
      </c>
      <c r="E2" s="31" t="s">
        <v>16</v>
      </c>
      <c r="F2" s="32" t="s">
        <v>17</v>
      </c>
      <c r="G2" s="33" t="s">
        <v>18</v>
      </c>
      <c r="H2" s="33" t="s">
        <v>19</v>
      </c>
      <c r="I2" s="32" t="s">
        <v>20</v>
      </c>
      <c r="J2" s="32" t="s">
        <v>21</v>
      </c>
      <c r="K2" s="32" t="s">
        <v>22</v>
      </c>
      <c r="L2" s="32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29"/>
      <c r="B3" s="30"/>
      <c r="C3" s="30"/>
      <c r="D3" s="30"/>
      <c r="E3" s="31"/>
      <c r="F3" s="32"/>
      <c r="G3" s="33"/>
      <c r="H3" s="33"/>
      <c r="I3" s="32"/>
      <c r="J3" s="32"/>
      <c r="K3" s="32"/>
      <c r="L3" s="32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4">
        <v>70</v>
      </c>
      <c r="B4" s="15" t="s">
        <v>24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30</v>
      </c>
      <c r="I4" s="16" t="s">
        <v>31</v>
      </c>
      <c r="J4" s="16" t="s">
        <v>32</v>
      </c>
      <c r="K4" s="16" t="s">
        <v>33</v>
      </c>
      <c r="L4" s="16" t="s">
        <v>34</v>
      </c>
    </row>
    <row r="5" spans="1:24" ht="14.25" x14ac:dyDescent="0.2">
      <c r="A5" s="17" t="s">
        <v>35</v>
      </c>
      <c r="B5" s="18">
        <v>500</v>
      </c>
      <c r="C5" s="19">
        <f t="shared" ref="C5:L5" si="0">B5-$A9</f>
        <v>450</v>
      </c>
      <c r="D5" s="19">
        <f t="shared" si="0"/>
        <v>400</v>
      </c>
      <c r="E5" s="19">
        <f t="shared" si="0"/>
        <v>350</v>
      </c>
      <c r="F5" s="19">
        <f t="shared" si="0"/>
        <v>300</v>
      </c>
      <c r="G5" s="19">
        <f t="shared" si="0"/>
        <v>250</v>
      </c>
      <c r="H5" s="19">
        <f t="shared" si="0"/>
        <v>200</v>
      </c>
      <c r="I5" s="19">
        <f t="shared" si="0"/>
        <v>150</v>
      </c>
      <c r="J5" s="19">
        <f t="shared" si="0"/>
        <v>100</v>
      </c>
      <c r="K5" s="19">
        <f t="shared" si="0"/>
        <v>50</v>
      </c>
      <c r="L5" s="19">
        <f t="shared" si="0"/>
        <v>0</v>
      </c>
      <c r="M5" s="20"/>
      <c r="N5" s="20"/>
    </row>
    <row r="6" spans="1:24" ht="14.25" x14ac:dyDescent="0.2">
      <c r="A6" s="17" t="s">
        <v>36</v>
      </c>
      <c r="B6" s="18">
        <f>B5</f>
        <v>500</v>
      </c>
      <c r="C6" s="19">
        <f t="shared" ref="C6:L6" si="1">B6-C9</f>
        <v>500</v>
      </c>
      <c r="D6" s="19">
        <f t="shared" si="1"/>
        <v>500</v>
      </c>
      <c r="E6" s="19">
        <f t="shared" si="1"/>
        <v>500</v>
      </c>
      <c r="F6" s="19">
        <f t="shared" si="1"/>
        <v>500</v>
      </c>
      <c r="G6" s="19">
        <f t="shared" si="1"/>
        <v>500</v>
      </c>
      <c r="H6" s="19">
        <f t="shared" si="1"/>
        <v>500</v>
      </c>
      <c r="I6" s="19">
        <f t="shared" si="1"/>
        <v>500</v>
      </c>
      <c r="J6" s="19">
        <f t="shared" si="1"/>
        <v>500</v>
      </c>
      <c r="K6" s="19">
        <f t="shared" si="1"/>
        <v>500</v>
      </c>
      <c r="L6" s="19">
        <f t="shared" si="1"/>
        <v>500</v>
      </c>
      <c r="M6" s="20"/>
      <c r="N6" s="20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26" t="s">
        <v>37</v>
      </c>
      <c r="B8" s="26"/>
      <c r="C8" s="26" t="s">
        <v>38</v>
      </c>
      <c r="D8" s="26"/>
      <c r="E8" s="26"/>
      <c r="F8" s="26"/>
      <c r="G8" s="26"/>
      <c r="H8" s="26"/>
      <c r="I8" s="26"/>
      <c r="J8" s="26"/>
      <c r="K8" s="26"/>
      <c r="L8" s="26"/>
      <c r="M8" s="21" t="s">
        <v>10</v>
      </c>
      <c r="N8" s="21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27">
        <v>50</v>
      </c>
      <c r="B9" s="27"/>
      <c r="C9" s="19">
        <f>SUMIF('Product Backlog'!F:F,1,'Product Backlog'!E:E)</f>
        <v>0</v>
      </c>
      <c r="D9" s="19">
        <f>SUMIF('Product Backlog'!F:F,2,'Product Backlog'!E:E)</f>
        <v>0</v>
      </c>
      <c r="E9" s="19">
        <f>SUMIF('Product Backlog'!F:F,3,'Product Backlog'!E:E)</f>
        <v>0</v>
      </c>
      <c r="F9" s="19">
        <f>SUMIF('Product Backlog'!F:F,4,'Product Backlog'!E:E)</f>
        <v>0</v>
      </c>
      <c r="G9" s="19">
        <f>SUMIF('Product Backlog'!F:F,5,'Product Backlog'!E:E)</f>
        <v>0</v>
      </c>
      <c r="H9" s="19">
        <f>SUMIF('Product Backlog'!F:F,6,'Product Backlog'!E:E)</f>
        <v>0</v>
      </c>
      <c r="I9" s="19">
        <f>SUMIF('Product Backlog'!F:F,7,'Product Backlog'!E:E)</f>
        <v>0</v>
      </c>
      <c r="J9" s="19">
        <f>SUMIF('Product Backlog'!F:F,8,'Product Backlog'!E:E)</f>
        <v>0</v>
      </c>
      <c r="K9" s="19">
        <f>SUMIF('Product Backlog'!F:F,9,'Product Backlog'!E:E)</f>
        <v>0</v>
      </c>
      <c r="L9" s="19">
        <f>SUMIF('Product Backlog'!F:F,10,'Product Backlog'!E:E)</f>
        <v>0</v>
      </c>
      <c r="M9" s="19">
        <f>SUM(C9:L9)</f>
        <v>0</v>
      </c>
      <c r="N9" s="19">
        <f>M9/10</f>
        <v>0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5</cp:revision>
  <dcterms:modified xsi:type="dcterms:W3CDTF">2016-09-27T17:43:01Z</dcterms:modified>
  <dc:language>pt-BR</dc:language>
</cp:coreProperties>
</file>