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l\Desktop\Sprint-6\"/>
    </mc:Choice>
  </mc:AlternateContent>
  <bookViews>
    <workbookView xWindow="0" yWindow="0" windowWidth="15600" windowHeight="8145" tabRatio="990"/>
  </bookViews>
  <sheets>
    <sheet name="Product Backlog" sheetId="1" r:id="rId1"/>
    <sheet name="Product Burndown" sheetId="2" r:id="rId2"/>
    <sheet name="Lista de tarefas" sheetId="3" r:id="rId3"/>
  </sheets>
  <calcPr calcId="162913" iterateDelta="1E-4"/>
</workbook>
</file>

<file path=xl/calcChain.xml><?xml version="1.0" encoding="utf-8"?>
<calcChain xmlns="http://schemas.openxmlformats.org/spreadsheetml/2006/main">
  <c r="L9" i="2" l="1"/>
  <c r="K9" i="2"/>
  <c r="J9" i="2"/>
  <c r="I9" i="2"/>
  <c r="H9" i="2"/>
  <c r="G9" i="2"/>
  <c r="F9" i="2"/>
  <c r="E9" i="2"/>
  <c r="D9" i="2"/>
  <c r="C9" i="2"/>
  <c r="B6" i="2"/>
  <c r="C5" i="2"/>
  <c r="D5" i="2" s="1"/>
  <c r="E5" i="2" s="1"/>
  <c r="F5" i="2" s="1"/>
  <c r="G5" i="2" s="1"/>
  <c r="H5" i="2" s="1"/>
  <c r="I5" i="2" s="1"/>
  <c r="J5" i="2" s="1"/>
  <c r="K5" i="2" s="1"/>
  <c r="L5" i="2" s="1"/>
  <c r="M9" i="2" l="1"/>
  <c r="N9" i="2" s="1"/>
  <c r="C6" i="2"/>
  <c r="D6" i="2" s="1"/>
  <c r="E6" i="2" s="1"/>
  <c r="F6" i="2" s="1"/>
  <c r="G6" i="2" s="1"/>
  <c r="H6" i="2" s="1"/>
  <c r="I6" i="2" s="1"/>
  <c r="J6" i="2" s="1"/>
  <c r="K6" i="2" s="1"/>
  <c r="L6" i="2" s="1"/>
</calcChain>
</file>

<file path=xl/sharedStrings.xml><?xml version="1.0" encoding="utf-8"?>
<sst xmlns="http://schemas.openxmlformats.org/spreadsheetml/2006/main" count="136" uniqueCount="134">
  <si>
    <t>Product Backlog</t>
  </si>
  <si>
    <t>Histórias</t>
  </si>
  <si>
    <t>Descrição</t>
  </si>
  <si>
    <t>Tarefas</t>
  </si>
  <si>
    <t>Horas Planejadas</t>
  </si>
  <si>
    <t>Cumpridas</t>
  </si>
  <si>
    <t>Sprint</t>
  </si>
  <si>
    <t>Alto</t>
  </si>
  <si>
    <t>Baixo</t>
  </si>
  <si>
    <t>TOTAL</t>
  </si>
  <si>
    <t>PRODUCT BURNDOWN DATA</t>
  </si>
  <si>
    <t>Dias</t>
  </si>
  <si>
    <t>Planejado</t>
  </si>
  <si>
    <t>13/09/2016 a 20/09/2016</t>
  </si>
  <si>
    <t>20/09/2016 a 27/09/2016</t>
  </si>
  <si>
    <t>27/09/2016 a 04/10/2016</t>
  </si>
  <si>
    <t>04/10/2016 a 11/10/2016</t>
  </si>
  <si>
    <t>11/10/2016 a 18/10/2016</t>
  </si>
  <si>
    <t>18/10/2016 a 25/10/2016</t>
  </si>
  <si>
    <t>25/10/2016 a 01/11/2016</t>
  </si>
  <si>
    <t>01/11/2016 a 08/11/2016</t>
  </si>
  <si>
    <t>08/11/2016 a 15/11/2016</t>
  </si>
  <si>
    <t>15/11/2016 a 22/11/2016</t>
  </si>
  <si>
    <t>(hrs)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</si>
  <si>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</si>
  <si>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</si>
  <si>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</si>
  <si>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</si>
  <si>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</si>
  <si>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</si>
  <si>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</si>
  <si>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</si>
  <si>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</si>
  <si>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</si>
  <si>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Ideal</t>
  </si>
  <si>
    <t>Real</t>
  </si>
  <si>
    <t>Horas Por Sprint</t>
  </si>
  <si>
    <t>Sprints Data</t>
  </si>
  <si>
    <t>MÉDIA</t>
  </si>
  <si>
    <t>Para que os discentes, docentes, servidores e técnicos administrativos possam realizar uma adoção de um animal na universidade, deve-se projetar o cadastro dos animais com todas as informações necessárias.</t>
  </si>
  <si>
    <t>o sistema devera efetuar o cadastro de todos os animais que encontram-se ás mediações da universidade.</t>
  </si>
  <si>
    <t>Menu (Acesso ao Cadastro)</t>
  </si>
  <si>
    <t>Armazenar dados dos campos no BD</t>
  </si>
  <si>
    <t>Criar Banco de Dados</t>
  </si>
  <si>
    <t>Definir campos e botões para o cadastro</t>
  </si>
  <si>
    <t>Tratar Eventos dos Campos</t>
  </si>
  <si>
    <t>Tratar Eventos dos Botões do Cadastro</t>
  </si>
  <si>
    <t>Tratar Eventos dos Botões do Menu</t>
  </si>
  <si>
    <t>Criar Classe Animal</t>
  </si>
  <si>
    <t>Como ponto inicial deve-se realizar a análise de requisitos, para identificar as necessidades do cliente e posteriormente definir uma solução.</t>
  </si>
  <si>
    <t>Para que a equipe obtenha um maior conhecimento do software, planejem uma representação da estrutura, modelagem dos objetos e funcionalidades do sistema,  e por fim adicionem todos a um único documento.</t>
  </si>
  <si>
    <t>Analisar as principais funcionalidades do sistema e selecionar os requisitos necessários para o início do desenvolvimento</t>
  </si>
  <si>
    <t>Análise e levantamento de requisitos</t>
  </si>
  <si>
    <t>Abstrair dados do sistema para a elaboração dos diagramas de classe e de caso de uso, como também a inserção dos mesmos no documento de requisitos para uma melhor visualização.</t>
  </si>
  <si>
    <t>Documentação dos  Requisitos</t>
  </si>
  <si>
    <t>Criação do diagrama de caso de uso</t>
  </si>
  <si>
    <t>Criação do diagrama de classe.</t>
  </si>
  <si>
    <t>Um candidado precisa realizar o cadastro com todas suas informações para solicitar a adoção do animal</t>
  </si>
  <si>
    <t>Criação da Classe Candidato</t>
  </si>
  <si>
    <t>Criação Classe Endereço</t>
  </si>
  <si>
    <t>Criação Classe ControllerCandidato</t>
  </si>
  <si>
    <t>Atualização BancoDeDados</t>
  </si>
  <si>
    <t>Tratar Eventos dos Botões do Menu e CadastroCandidato</t>
  </si>
  <si>
    <t>Tratar Eventos dos Campos do CadastroCandidato</t>
  </si>
  <si>
    <t>Criar Formulário de Cadastro</t>
  </si>
  <si>
    <t>Implementar Máscaras nos Campos</t>
  </si>
  <si>
    <t>Armazenar dados do CadastroCandidato no BD</t>
  </si>
  <si>
    <t xml:space="preserve">Estudo dos modelos e abordagens de processo de desenvolvimento de software </t>
  </si>
  <si>
    <t>Procurar obter um conhecimento mais amplo ná aréa de desenvolvimento de software</t>
  </si>
  <si>
    <t>Estudo do Modelo de Cascata</t>
  </si>
  <si>
    <t>Estudo Prototipação e Incremental</t>
  </si>
  <si>
    <t>Estudo Modelo RUP</t>
  </si>
  <si>
    <t>Estudo Modelo Espiral e Reuso</t>
  </si>
  <si>
    <t>Estudo Engenharia de Requisitos</t>
  </si>
  <si>
    <t>Ao visualizar todos os animais disponíveis para a adoção, bem como suas informações, o usuário poderá clicar no botão "Adotar" para que possa se iniciar o processo de adoção</t>
  </si>
  <si>
    <t>Criar Classe ListaAnimal</t>
  </si>
  <si>
    <t>Integrar a classe ListaAnimal ao Menu Principal</t>
  </si>
  <si>
    <t>Criar visualização da Lista de Animais</t>
  </si>
  <si>
    <t>O Usuário que deseja adotar um animal, deve preencher um formulário de cadastro no sistema, e posteriormente enviar para um administrador</t>
  </si>
  <si>
    <t>Para que um  usuário adote um animal, é necessário visualizar uma lista dos animais que estão disponíveis para adoção</t>
  </si>
  <si>
    <t>O usuário administrador deverá possuir a opção de visualizar seus dados</t>
  </si>
  <si>
    <t>O usuário tem a opção de fechar o software. Ao fechar o software, se deve ter garantia que nenhum dado seja perdido</t>
  </si>
  <si>
    <t>É necessario ter um controle dos processos de adoção, então se deve criar uma tela de visualização do processo de adoção com o candidato e animal a ser adotado</t>
  </si>
  <si>
    <t>Uma tela de apresentação será mostrada com todos os dados do administrador</t>
  </si>
  <si>
    <t>Médio</t>
  </si>
  <si>
    <t>Se precisa de alguma forma de armazenamento persistente de dados</t>
  </si>
  <si>
    <t>Os dados serão armazenados em algum banco de dados ou arquivo (JSON, CSV)</t>
  </si>
  <si>
    <t>Ao clicar em fechar, será apresentado uma caixa de confirmação da ação, perguntando se deseja realmente sair.</t>
  </si>
  <si>
    <t>Nessa tela de visualização, deverá ser exibido o animal a ser adotado e os dados do candidato, bem como sua motivação para adoção.</t>
  </si>
  <si>
    <t>Criar classe TelaAdministrador</t>
  </si>
  <si>
    <t>Integrar tela ao menu</t>
  </si>
  <si>
    <t>Criar Controller para tela</t>
  </si>
  <si>
    <t>Criar salvamento dos dados ao sair</t>
  </si>
  <si>
    <t>Criar caixa de confirmação</t>
  </si>
  <si>
    <t>Fazer mecanismos de segurança. Garantia de salvar os dados</t>
  </si>
  <si>
    <t>Deverá ser possível cadastrar outro administrador. Sempre haverá no mínimo um administrador padrão</t>
  </si>
  <si>
    <t>Todos os campos deverão ser preenchidos corretamente com as informações do administrador</t>
  </si>
  <si>
    <t>Criar Model Administrador</t>
  </si>
  <si>
    <t>Criar Controller cadastro Adm</t>
  </si>
  <si>
    <t>Criar Tela Cadastro Adm</t>
  </si>
  <si>
    <t>Para gerenciar o sistema, o administrador deverá fazer o login com seus dados</t>
  </si>
  <si>
    <t>A tela de login será apresentada ao entrar no software. O login é uma necessidade apenas para administradores.</t>
  </si>
  <si>
    <t>Criar classe sessao</t>
  </si>
  <si>
    <t>Melhorar as telas de cadastro, visualização e edição de dados</t>
  </si>
  <si>
    <t>O sistema deverá abrir apenas uma Janela Principal, e os cadastros e visualizações serão definidas como JInternalFrame para que todo o espaço seja aproveitado.</t>
  </si>
  <si>
    <t>Estudar e Implementar a Biblioteca JInternalFrame</t>
  </si>
  <si>
    <t>Atualizar Telas para JInternalFrame</t>
  </si>
  <si>
    <t>Desejo que o Sistema forneça uma opção para alteração dos dados de animais cadastrados</t>
  </si>
  <si>
    <t>O Sistema vai possuir uma opção de alteração na TelaPrincipal, com acesso a alteração dos dados dos animais</t>
  </si>
  <si>
    <t>Tratar o Evento de Alteração de Dados</t>
  </si>
  <si>
    <t>Busca e Visualização de Dados</t>
  </si>
  <si>
    <t>Salvar Alterações no Banco de Dados</t>
  </si>
  <si>
    <t>Desejo que todos os candidatos que foram cadastrados possam ser visualizados em uma Lista</t>
  </si>
  <si>
    <t>Atualizar Eventos de Chamada das telas</t>
  </si>
  <si>
    <t>Desejo que todos os candidatos cadastrados no sistema, sejam visualizados em um lista.</t>
  </si>
  <si>
    <t>Criar Classe ListaCandidatos</t>
  </si>
  <si>
    <t>Integrar Classe ListaCandidatos ao Menu Principal</t>
  </si>
  <si>
    <t>Criar visualização da Lista de Candidatos</t>
  </si>
  <si>
    <t>É preciso fazer uma melhoria no código, com o objetivo de o tornar mais rápido, legível e seguro</t>
  </si>
  <si>
    <t>Todas as classes devem ser analisadas e alteradas, caso haja necessidade</t>
  </si>
  <si>
    <t>Refatorar as classes de view</t>
  </si>
  <si>
    <t>Refatorar as classes de model</t>
  </si>
  <si>
    <t>Refatorar as classes de controller</t>
  </si>
  <si>
    <t>Refatorações de segurança</t>
  </si>
  <si>
    <t>O Candidato pode acessar seu cadastro e se for necessário alterar dados incorretos.</t>
  </si>
  <si>
    <t>O Sistema vai fornecer a opção de alteração de dados do candidato no menu principal, para correção de dados.</t>
  </si>
  <si>
    <t>Tratar o Evento de Alteração de Dados do candidato</t>
  </si>
  <si>
    <t>Busca e Visualização de Dados do Candidato</t>
  </si>
  <si>
    <t>Implementar  funcionalidades de segurança do sistema e definição de regras de negócio.</t>
  </si>
  <si>
    <t>Será implementado no sistema acesso através de login e senha , definindo permissões de acordo com o tipo de usúario que está acessando.</t>
  </si>
  <si>
    <t>Criar ControllerTelaInicial</t>
  </si>
  <si>
    <t>Tratar Eventos da TelaInicial</t>
  </si>
  <si>
    <t>Design de Imagens Para TelaInicial</t>
  </si>
  <si>
    <t>Criar Tela Inicial e Sistema de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</si>
</sst>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4" x14ac:knownFonts="1">
    <font>
      <sz val="10"/>
      <color rgb="FF000000"/>
      <name val="Arial"/>
      <family val="2"/>
      <charset val="1"/>
    </font>
    <font>
      <sz val="11"/>
      <color theme="1"/>
      <name val="Calibri"/>
      <family val="2"/>
      <scheme val="minor"/>
    </font>
    <font>
      <b/>
      <sz val="14"/>
      <name val="Cambria"/>
      <family val="1"/>
      <charset val="1"/>
    </font>
    <font>
      <sz val="11"/>
      <name val="Cambria"/>
      <family val="1"/>
      <charset val="1"/>
    </font>
    <font>
      <b/>
      <sz val="11"/>
      <name val="Cambria"/>
      <family val="1"/>
      <charset val="1"/>
    </font>
    <font>
      <b/>
      <sz val="1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0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4"/>
      <color rgb="FFFFFFFF"/>
      <name val="Cambria"/>
      <family val="1"/>
      <charset val="1"/>
    </font>
    <font>
      <sz val="10"/>
      <name val="Cambria"/>
      <family val="1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B5394"/>
        <bgColor rgb="FF1C4587"/>
      </patternFill>
    </fill>
    <fill>
      <patternFill patternType="solid">
        <fgColor rgb="FF6FA8DC"/>
        <bgColor rgb="FF6D9EEB"/>
      </patternFill>
    </fill>
    <fill>
      <patternFill patternType="solid">
        <fgColor rgb="FF1C4587"/>
        <bgColor rgb="FF0B5394"/>
      </patternFill>
    </fill>
    <fill>
      <patternFill patternType="solid">
        <fgColor rgb="FF1155CC"/>
        <bgColor rgb="FF0B5394"/>
      </patternFill>
    </fill>
    <fill>
      <patternFill patternType="solid">
        <fgColor rgb="FFC9DAF8"/>
        <bgColor rgb="FFDBEEF4"/>
      </patternFill>
    </fill>
    <fill>
      <patternFill patternType="solid">
        <fgColor theme="0"/>
        <bgColor rgb="FFCCFFFF"/>
      </patternFill>
    </fill>
    <fill>
      <patternFill patternType="solid">
        <fgColor theme="4" tint="0.79998168889431442"/>
        <bgColor rgb="FFCCFFFF"/>
      </patternFill>
    </fill>
    <fill>
      <patternFill patternType="solid">
        <fgColor theme="0"/>
        <bgColor rgb="FF003366"/>
      </patternFill>
    </fill>
    <fill>
      <patternFill patternType="solid">
        <fgColor theme="4" tint="0.59999389629810485"/>
        <bgColor indexed="65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10" borderId="0" applyNumberFormat="0" applyBorder="0" applyAlignment="0" applyProtection="0"/>
  </cellStyleXfs>
  <cellXfs count="47">
    <xf numFmtId="0" fontId="0" fillId="0" borderId="0" xfId="0"/>
    <xf numFmtId="0" fontId="3" fillId="0" borderId="0" xfId="0" applyFont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4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" fontId="5" fillId="0" borderId="2" xfId="0" applyNumberFormat="1" applyFont="1" applyBorder="1" applyAlignment="1">
      <alignment horizontal="center" vertical="center"/>
    </xf>
    <xf numFmtId="0" fontId="3" fillId="0" borderId="0" xfId="0" applyFont="1"/>
    <xf numFmtId="1" fontId="10" fillId="5" borderId="6" xfId="0" applyNumberFormat="1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4" fontId="5" fillId="6" borderId="2" xfId="0" applyNumberFormat="1" applyFont="1" applyFill="1" applyBorder="1" applyAlignment="1">
      <alignment horizontal="center" vertical="center"/>
    </xf>
    <xf numFmtId="4" fontId="3" fillId="0" borderId="0" xfId="0" applyNumberFormat="1" applyFont="1"/>
    <xf numFmtId="0" fontId="8" fillId="4" borderId="2" xfId="0" applyFont="1" applyFill="1" applyBorder="1" applyAlignment="1">
      <alignment horizontal="center" vertical="center"/>
    </xf>
    <xf numFmtId="0" fontId="3" fillId="0" borderId="0" xfId="0" applyFont="1" applyAlignment="1"/>
    <xf numFmtId="0" fontId="12" fillId="7" borderId="8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3" fillId="10" borderId="2" xfId="1" applyFont="1" applyBorder="1" applyAlignment="1">
      <alignment horizontal="center" vertical="center"/>
    </xf>
    <xf numFmtId="4" fontId="13" fillId="10" borderId="2" xfId="1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2" fillId="7" borderId="8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164" fontId="9" fillId="4" borderId="5" xfId="0" applyNumberFormat="1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</cellXfs>
  <cellStyles count="2">
    <cellStyle name="40% - Ênfase1" xfId="1" builtinId="31"/>
    <cellStyle name="Normal" xfId="0" builtinId="0"/>
  </cellStyles>
  <dxfs count="3">
    <dxf>
      <font>
        <color rgb="FF000000"/>
      </font>
      <fill>
        <patternFill>
          <bgColor rgb="FF6D9EEB"/>
        </patternFill>
      </fill>
      <border diagonalUp="0" diagonalDown="0">
        <left/>
        <right/>
        <top/>
        <bottom/>
      </border>
    </dxf>
    <dxf>
      <font>
        <color rgb="FF000000"/>
      </font>
      <fill>
        <patternFill>
          <bgColor rgb="FFC9DAF8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6D9EEB"/>
      <rgbColor rgb="FF993366"/>
      <rgbColor rgb="FFFFFFCC"/>
      <rgbColor rgb="FFDBEEF4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684EE"/>
      <rgbColor rgb="FF33CCCC"/>
      <rgbColor rgb="FF99CC00"/>
      <rgbColor rgb="FFFFCC00"/>
      <rgbColor rgb="FFFF9900"/>
      <rgbColor rgb="FFFF6600"/>
      <rgbColor rgb="FF666699"/>
      <rgbColor rgb="FF6FA8DC"/>
      <rgbColor rgb="FF0B5394"/>
      <rgbColor rgb="FF339966"/>
      <rgbColor rgb="FF003300"/>
      <rgbColor rgb="FF333300"/>
      <rgbColor rgb="FFDC3912"/>
      <rgbColor rgb="FF993366"/>
      <rgbColor rgb="FF1C458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560">
              <a:solidFill>
                <a:srgbClr val="4684EE"/>
              </a:solidFill>
              <a:round/>
            </a:ln>
          </c:spPr>
          <c:marker>
            <c:symbol val="circle"/>
            <c:size val="7"/>
            <c:spPr>
              <a:solidFill>
                <a:srgbClr val="4684E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1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  <c:pt idx="1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Ideal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(hrs)</c:v>
                      </c:pt>
                      <c:pt idx="1">
                        <c:v>Sprint 1</c:v>
                      </c:pt>
                      <c:pt idx="2">
                        <c:v>Sprint 2</c:v>
                      </c:pt>
                      <c:pt idx="3">
                        <c:v>Sprint 3</c:v>
                      </c:pt>
                      <c:pt idx="4">
                        <c:v>Sprint 4</c:v>
                      </c:pt>
                      <c:pt idx="5">
                        <c:v>Sprint 5</c:v>
                      </c:pt>
                      <c:pt idx="6">
                        <c:v>Sprint 6</c:v>
                      </c:pt>
                      <c:pt idx="7">
                        <c:v>Sprint 7</c:v>
                      </c:pt>
                      <c:pt idx="8">
                        <c:v>Sprint 8</c:v>
                      </c:pt>
                      <c:pt idx="9">
                        <c:v>Sprint 9</c:v>
                      </c:pt>
                      <c:pt idx="10">
                        <c:v>Sprint 10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6672-459F-9697-9E0FFD9903C1}"/>
            </c:ext>
          </c:extLst>
        </c:ser>
        <c:ser>
          <c:idx val="1"/>
          <c:order val="1"/>
          <c:spPr>
            <a:ln w="25560">
              <a:solidFill>
                <a:srgbClr val="DC3912"/>
              </a:solidFill>
              <a:round/>
            </a:ln>
          </c:spPr>
          <c:marker>
            <c:symbol val="circle"/>
            <c:size val="7"/>
            <c:spPr>
              <a:solidFill>
                <a:srgbClr val="DC391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</c:f>
              <c:numCache>
                <c:formatCode>General</c:formatCode>
                <c:ptCount val="11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label 1</c15:sqref>
                        </c15:formulaRef>
                      </c:ext>
                    </c:extLst>
                    <c:strCache>
                      <c:ptCount val="1"/>
                      <c:pt idx="0">
                        <c:v>Real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(hrs)</c:v>
                      </c:pt>
                      <c:pt idx="1">
                        <c:v>Sprint 1</c:v>
                      </c:pt>
                      <c:pt idx="2">
                        <c:v>Sprint 2</c:v>
                      </c:pt>
                      <c:pt idx="3">
                        <c:v>Sprint 3</c:v>
                      </c:pt>
                      <c:pt idx="4">
                        <c:v>Sprint 4</c:v>
                      </c:pt>
                      <c:pt idx="5">
                        <c:v>Sprint 5</c:v>
                      </c:pt>
                      <c:pt idx="6">
                        <c:v>Sprint 6</c:v>
                      </c:pt>
                      <c:pt idx="7">
                        <c:v>Sprint 7</c:v>
                      </c:pt>
                      <c:pt idx="8">
                        <c:v>Sprint 8</c:v>
                      </c:pt>
                      <c:pt idx="9">
                        <c:v>Sprint 9</c:v>
                      </c:pt>
                      <c:pt idx="10">
                        <c:v>Sprint 10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6672-459F-9697-9E0FFD990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2012087040"/>
        <c:axId val="-2012085952"/>
      </c:lineChart>
      <c:catAx>
        <c:axId val="-201208704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2012085952"/>
        <c:crosses val="autoZero"/>
        <c:auto val="1"/>
        <c:lblAlgn val="ctr"/>
        <c:lblOffset val="100"/>
        <c:noMultiLvlLbl val="1"/>
      </c:catAx>
      <c:valAx>
        <c:axId val="-2012085952"/>
        <c:scaling>
          <c:orientation val="minMax"/>
          <c:max val="50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2012087040"/>
        <c:crossesAt val="1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266760</xdr:colOff>
      <xdr:row>9</xdr:row>
      <xdr:rowOff>93600</xdr:rowOff>
    </xdr:from>
    <xdr:to>
      <xdr:col>10</xdr:col>
      <xdr:colOff>792360</xdr:colOff>
      <xdr:row>30</xdr:row>
      <xdr:rowOff>117360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showGridLines="0" tabSelected="1" topLeftCell="A46" zoomScale="90" zoomScaleNormal="90" workbookViewId="0">
      <selection activeCell="E57" sqref="E57"/>
    </sheetView>
  </sheetViews>
  <sheetFormatPr defaultRowHeight="12.75" x14ac:dyDescent="0.2"/>
  <cols>
    <col min="1" max="1" width="34.42578125"/>
    <col min="2" max="2" width="53.140625"/>
    <col min="3" max="3" width="50.7109375" customWidth="1"/>
    <col min="4" max="4" width="21.85546875"/>
    <col min="5" max="5" width="14.140625"/>
    <col min="6" max="6" width="8.85546875"/>
    <col min="7" max="1025" width="14.140625"/>
  </cols>
  <sheetData>
    <row r="1" spans="1:19" ht="18" x14ac:dyDescent="0.2">
      <c r="A1" s="30" t="s">
        <v>0</v>
      </c>
      <c r="B1" s="30"/>
      <c r="C1" s="30"/>
      <c r="D1" s="30"/>
      <c r="E1" s="30"/>
      <c r="F1" s="3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27" customHeight="1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36" customHeight="1" x14ac:dyDescent="0.2">
      <c r="A3" s="20" t="s">
        <v>7</v>
      </c>
      <c r="B3" s="20"/>
      <c r="C3" s="20"/>
      <c r="D3" s="20"/>
      <c r="E3" s="20"/>
      <c r="F3" s="2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60" customHeight="1" x14ac:dyDescent="0.2">
      <c r="A4" s="19" t="s">
        <v>49</v>
      </c>
      <c r="B4" s="19" t="s">
        <v>51</v>
      </c>
      <c r="C4" s="21" t="s">
        <v>52</v>
      </c>
      <c r="D4" s="21">
        <v>9</v>
      </c>
      <c r="E4" s="21">
        <v>7.5</v>
      </c>
      <c r="F4" s="21">
        <v>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24.95" customHeight="1" x14ac:dyDescent="0.2">
      <c r="A5" s="33" t="s">
        <v>50</v>
      </c>
      <c r="B5" s="33" t="s">
        <v>53</v>
      </c>
      <c r="C5" s="21" t="s">
        <v>54</v>
      </c>
      <c r="D5" s="21">
        <v>11</v>
      </c>
      <c r="E5" s="21">
        <v>7.5</v>
      </c>
      <c r="F5" s="21">
        <v>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24.95" customHeight="1" x14ac:dyDescent="0.2">
      <c r="A6" s="34"/>
      <c r="B6" s="36"/>
      <c r="C6" s="21" t="s">
        <v>55</v>
      </c>
      <c r="D6" s="21">
        <v>15</v>
      </c>
      <c r="E6" s="21">
        <v>9</v>
      </c>
      <c r="F6" s="21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24.95" customHeight="1" x14ac:dyDescent="0.2">
      <c r="A7" s="35"/>
      <c r="B7" s="37"/>
      <c r="C7" s="22" t="s">
        <v>56</v>
      </c>
      <c r="D7" s="21">
        <v>15</v>
      </c>
      <c r="E7" s="21">
        <v>11</v>
      </c>
      <c r="F7" s="21">
        <v>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" customHeight="1" x14ac:dyDescent="0.2">
      <c r="A8" s="31" t="s">
        <v>39</v>
      </c>
      <c r="B8" s="27" t="s">
        <v>40</v>
      </c>
      <c r="C8" s="4" t="s">
        <v>41</v>
      </c>
      <c r="D8" s="5">
        <v>5</v>
      </c>
      <c r="E8" s="5">
        <v>4</v>
      </c>
      <c r="F8" s="6">
        <v>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15" customHeight="1" x14ac:dyDescent="0.2">
      <c r="A9" s="32"/>
      <c r="B9" s="28"/>
      <c r="C9" s="3" t="s">
        <v>44</v>
      </c>
      <c r="D9" s="5">
        <v>5</v>
      </c>
      <c r="E9" s="5">
        <v>6</v>
      </c>
      <c r="F9" s="6">
        <v>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15" customHeight="1" x14ac:dyDescent="0.2">
      <c r="A10" s="32"/>
      <c r="B10" s="28"/>
      <c r="C10" s="4" t="s">
        <v>45</v>
      </c>
      <c r="D10" s="5">
        <v>3</v>
      </c>
      <c r="E10" s="5">
        <v>2.5</v>
      </c>
      <c r="F10" s="6">
        <v>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15" customHeight="1" x14ac:dyDescent="0.2">
      <c r="A11" s="32"/>
      <c r="B11" s="28"/>
      <c r="C11" s="6" t="s">
        <v>46</v>
      </c>
      <c r="D11" s="5">
        <v>3</v>
      </c>
      <c r="E11" s="5">
        <v>3.5</v>
      </c>
      <c r="F11" s="6">
        <v>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ht="15" customHeight="1" x14ac:dyDescent="0.2">
      <c r="A12" s="32"/>
      <c r="B12" s="28"/>
      <c r="C12" s="6" t="s">
        <v>47</v>
      </c>
      <c r="D12" s="5">
        <v>2</v>
      </c>
      <c r="E12" s="5">
        <v>4.1500000000000004</v>
      </c>
      <c r="F12" s="6">
        <v>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" customHeight="1" x14ac:dyDescent="0.2">
      <c r="A13" s="32"/>
      <c r="B13" s="28"/>
      <c r="C13" s="6" t="s">
        <v>48</v>
      </c>
      <c r="D13" s="5">
        <v>2</v>
      </c>
      <c r="E13" s="5">
        <v>0.85</v>
      </c>
      <c r="F13" s="6">
        <v>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" customHeight="1" x14ac:dyDescent="0.2">
      <c r="A14" s="32"/>
      <c r="B14" s="28"/>
      <c r="C14" s="6" t="s">
        <v>43</v>
      </c>
      <c r="D14" s="5">
        <v>2</v>
      </c>
      <c r="E14" s="5">
        <v>1</v>
      </c>
      <c r="F14" s="6">
        <v>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" customHeight="1" x14ac:dyDescent="0.2">
      <c r="A15" s="32"/>
      <c r="B15" s="28"/>
      <c r="C15" s="6" t="s">
        <v>42</v>
      </c>
      <c r="D15" s="5">
        <v>3</v>
      </c>
      <c r="E15" s="5">
        <v>2.4</v>
      </c>
      <c r="F15" s="6">
        <v>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22.5" customHeight="1" x14ac:dyDescent="0.2">
      <c r="A16" s="38" t="s">
        <v>78</v>
      </c>
      <c r="B16" s="27" t="s">
        <v>57</v>
      </c>
      <c r="C16" s="6" t="s">
        <v>58</v>
      </c>
      <c r="D16" s="5">
        <v>1</v>
      </c>
      <c r="E16" s="5">
        <v>0.75</v>
      </c>
      <c r="F16" s="6">
        <v>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ht="14.25" x14ac:dyDescent="0.2">
      <c r="A17" s="38"/>
      <c r="B17" s="28"/>
      <c r="C17" s="3" t="s">
        <v>59</v>
      </c>
      <c r="D17" s="5">
        <v>1</v>
      </c>
      <c r="E17" s="5">
        <v>0.83330000000000004</v>
      </c>
      <c r="F17" s="6">
        <v>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4.25" x14ac:dyDescent="0.2">
      <c r="A18" s="38"/>
      <c r="B18" s="28"/>
      <c r="C18" s="6" t="s">
        <v>60</v>
      </c>
      <c r="D18" s="5">
        <v>0.5</v>
      </c>
      <c r="E18" s="5">
        <v>0.4</v>
      </c>
      <c r="F18" s="6">
        <v>3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14.25" x14ac:dyDescent="0.2">
      <c r="A19" s="38"/>
      <c r="B19" s="28"/>
      <c r="C19" s="6" t="s">
        <v>61</v>
      </c>
      <c r="D19" s="5">
        <v>2</v>
      </c>
      <c r="E19" s="5">
        <v>1.25</v>
      </c>
      <c r="F19" s="6">
        <v>3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4.25" x14ac:dyDescent="0.2">
      <c r="A20" s="38"/>
      <c r="B20" s="28"/>
      <c r="C20" s="6" t="s">
        <v>62</v>
      </c>
      <c r="D20" s="5">
        <v>0.3</v>
      </c>
      <c r="E20" s="5">
        <v>0.5</v>
      </c>
      <c r="F20" s="6">
        <v>3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4.25" x14ac:dyDescent="0.2">
      <c r="A21" s="38"/>
      <c r="B21" s="28"/>
      <c r="C21" s="6" t="s">
        <v>63</v>
      </c>
      <c r="D21" s="5">
        <v>1</v>
      </c>
      <c r="E21" s="5">
        <v>1.59</v>
      </c>
      <c r="F21" s="6">
        <v>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4.25" x14ac:dyDescent="0.2">
      <c r="A22" s="38"/>
      <c r="B22" s="28"/>
      <c r="C22" s="6" t="s">
        <v>64</v>
      </c>
      <c r="D22" s="5">
        <v>4</v>
      </c>
      <c r="E22" s="5">
        <v>3.4</v>
      </c>
      <c r="F22" s="6">
        <v>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4.25" x14ac:dyDescent="0.2">
      <c r="A23" s="38"/>
      <c r="B23" s="28"/>
      <c r="C23" s="6" t="s">
        <v>65</v>
      </c>
      <c r="D23" s="5">
        <v>1</v>
      </c>
      <c r="E23" s="5">
        <v>0.7</v>
      </c>
      <c r="F23" s="6">
        <v>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14.25" x14ac:dyDescent="0.2">
      <c r="A24" s="38"/>
      <c r="B24" s="29"/>
      <c r="C24" s="4" t="s">
        <v>66</v>
      </c>
      <c r="D24" s="5">
        <v>1</v>
      </c>
      <c r="E24" s="5">
        <v>0.75</v>
      </c>
      <c r="F24" s="6">
        <v>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ht="20.100000000000001" customHeight="1" x14ac:dyDescent="0.2">
      <c r="A25" s="31" t="s">
        <v>79</v>
      </c>
      <c r="B25" s="27" t="s">
        <v>74</v>
      </c>
      <c r="C25" s="23" t="s">
        <v>75</v>
      </c>
      <c r="D25" s="5">
        <v>1</v>
      </c>
      <c r="E25" s="5">
        <v>0.5</v>
      </c>
      <c r="F25" s="6">
        <v>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20.100000000000001" customHeight="1" x14ac:dyDescent="0.2">
      <c r="A26" s="32"/>
      <c r="B26" s="28"/>
      <c r="C26" s="23" t="s">
        <v>76</v>
      </c>
      <c r="D26" s="5">
        <v>1.5</v>
      </c>
      <c r="E26" s="5">
        <v>0.45</v>
      </c>
      <c r="F26" s="6">
        <v>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ht="20.100000000000001" customHeight="1" x14ac:dyDescent="0.2">
      <c r="A27" s="32"/>
      <c r="B27" s="28"/>
      <c r="C27" s="23" t="s">
        <v>77</v>
      </c>
      <c r="D27" s="5">
        <v>2</v>
      </c>
      <c r="E27" s="5">
        <v>1.5</v>
      </c>
      <c r="F27" s="6">
        <v>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4.25" x14ac:dyDescent="0.2">
      <c r="A28" s="27" t="s">
        <v>67</v>
      </c>
      <c r="B28" s="27" t="s">
        <v>68</v>
      </c>
      <c r="C28" s="23" t="s">
        <v>69</v>
      </c>
      <c r="D28" s="5">
        <v>2</v>
      </c>
      <c r="E28" s="5">
        <v>2</v>
      </c>
      <c r="F28" s="6">
        <v>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4.25" x14ac:dyDescent="0.2">
      <c r="A29" s="28"/>
      <c r="B29" s="28"/>
      <c r="C29" s="6" t="s">
        <v>70</v>
      </c>
      <c r="D29" s="5">
        <v>2</v>
      </c>
      <c r="E29" s="5">
        <v>2</v>
      </c>
      <c r="F29" s="6">
        <v>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4.25" x14ac:dyDescent="0.2">
      <c r="A30" s="28"/>
      <c r="B30" s="28"/>
      <c r="C30" s="6" t="s">
        <v>71</v>
      </c>
      <c r="D30" s="5">
        <v>2</v>
      </c>
      <c r="E30" s="5">
        <v>2</v>
      </c>
      <c r="F30" s="6">
        <v>3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ht="14.25" x14ac:dyDescent="0.2">
      <c r="A31" s="28"/>
      <c r="B31" s="28"/>
      <c r="C31" s="24" t="s">
        <v>73</v>
      </c>
      <c r="D31" s="5">
        <v>2</v>
      </c>
      <c r="E31" s="5">
        <v>2</v>
      </c>
      <c r="F31" s="6">
        <v>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ht="14.25" x14ac:dyDescent="0.2">
      <c r="A32" s="29"/>
      <c r="B32" s="29"/>
      <c r="C32" s="24" t="s">
        <v>72</v>
      </c>
      <c r="D32" s="5">
        <v>2</v>
      </c>
      <c r="E32" s="5">
        <v>2</v>
      </c>
      <c r="F32" s="6">
        <v>3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20.100000000000001" customHeight="1" x14ac:dyDescent="0.2">
      <c r="A33" s="27" t="s">
        <v>95</v>
      </c>
      <c r="B33" s="27" t="s">
        <v>96</v>
      </c>
      <c r="C33" s="24" t="s">
        <v>97</v>
      </c>
      <c r="D33" s="5">
        <v>0.5</v>
      </c>
      <c r="E33" s="5">
        <v>0.2</v>
      </c>
      <c r="F33" s="6">
        <v>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ht="20.100000000000001" customHeight="1" x14ac:dyDescent="0.2">
      <c r="A34" s="28"/>
      <c r="B34" s="28"/>
      <c r="C34" s="24" t="s">
        <v>98</v>
      </c>
      <c r="D34" s="5">
        <v>2</v>
      </c>
      <c r="E34" s="5">
        <v>1.25</v>
      </c>
      <c r="F34" s="6">
        <v>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ht="20.100000000000001" customHeight="1" x14ac:dyDescent="0.2">
      <c r="A35" s="29"/>
      <c r="B35" s="29"/>
      <c r="C35" s="24" t="s">
        <v>99</v>
      </c>
      <c r="D35" s="5">
        <v>2</v>
      </c>
      <c r="E35" s="5">
        <v>0.95</v>
      </c>
      <c r="F35" s="6">
        <v>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ht="20.100000000000001" customHeight="1" x14ac:dyDescent="0.2">
      <c r="A36" s="27" t="s">
        <v>80</v>
      </c>
      <c r="B36" s="27" t="s">
        <v>83</v>
      </c>
      <c r="C36" s="4" t="s">
        <v>89</v>
      </c>
      <c r="D36" s="5">
        <v>1</v>
      </c>
      <c r="E36" s="5">
        <v>0.4</v>
      </c>
      <c r="F36" s="6">
        <v>4</v>
      </c>
    </row>
    <row r="37" spans="1:19" ht="20.100000000000001" customHeight="1" x14ac:dyDescent="0.2">
      <c r="A37" s="28"/>
      <c r="B37" s="28"/>
      <c r="C37" s="6" t="s">
        <v>90</v>
      </c>
      <c r="D37" s="5">
        <v>1</v>
      </c>
      <c r="E37" s="5">
        <v>1.2</v>
      </c>
      <c r="F37" s="6">
        <v>4</v>
      </c>
    </row>
    <row r="38" spans="1:19" ht="20.100000000000001" customHeight="1" x14ac:dyDescent="0.2">
      <c r="A38" s="28"/>
      <c r="B38" s="28"/>
      <c r="C38" s="6" t="s">
        <v>102</v>
      </c>
      <c r="D38" s="5">
        <v>1</v>
      </c>
      <c r="E38" s="5">
        <v>0.5</v>
      </c>
      <c r="F38" s="6">
        <v>4</v>
      </c>
    </row>
    <row r="39" spans="1:19" ht="20.100000000000001" customHeight="1" x14ac:dyDescent="0.2">
      <c r="A39" s="29"/>
      <c r="B39" s="29"/>
      <c r="C39" s="6" t="s">
        <v>91</v>
      </c>
      <c r="D39" s="5">
        <v>1.5</v>
      </c>
      <c r="E39" s="5">
        <v>1.34</v>
      </c>
      <c r="F39" s="6">
        <v>4</v>
      </c>
    </row>
    <row r="40" spans="1:19" ht="24.95" customHeight="1" x14ac:dyDescent="0.2">
      <c r="A40" s="27" t="s">
        <v>81</v>
      </c>
      <c r="B40" s="27" t="s">
        <v>87</v>
      </c>
      <c r="C40" s="6" t="s">
        <v>92</v>
      </c>
      <c r="D40" s="5">
        <v>3</v>
      </c>
      <c r="E40" s="5">
        <v>2.87</v>
      </c>
      <c r="F40" s="6">
        <v>4</v>
      </c>
    </row>
    <row r="41" spans="1:19" ht="24.95" customHeight="1" x14ac:dyDescent="0.2">
      <c r="A41" s="28"/>
      <c r="B41" s="28"/>
      <c r="C41" s="6" t="s">
        <v>93</v>
      </c>
      <c r="D41" s="5">
        <v>0.5</v>
      </c>
      <c r="E41" s="5">
        <v>0.45</v>
      </c>
      <c r="F41" s="6">
        <v>4</v>
      </c>
    </row>
    <row r="42" spans="1:19" ht="24.95" customHeight="1" x14ac:dyDescent="0.2">
      <c r="A42" s="29"/>
      <c r="B42" s="29"/>
      <c r="C42" s="3" t="s">
        <v>94</v>
      </c>
      <c r="D42" s="5">
        <v>4</v>
      </c>
      <c r="E42" s="5">
        <v>2.5</v>
      </c>
      <c r="F42" s="6">
        <v>4</v>
      </c>
    </row>
    <row r="43" spans="1:19" ht="27" customHeight="1" x14ac:dyDescent="0.2">
      <c r="A43" s="27" t="s">
        <v>103</v>
      </c>
      <c r="B43" s="27" t="s">
        <v>104</v>
      </c>
      <c r="C43" s="3" t="s">
        <v>105</v>
      </c>
      <c r="D43" s="5">
        <v>1</v>
      </c>
      <c r="E43" s="5">
        <v>0.83</v>
      </c>
      <c r="F43" s="6">
        <v>4</v>
      </c>
    </row>
    <row r="44" spans="1:19" ht="27" customHeight="1" x14ac:dyDescent="0.2">
      <c r="A44" s="28"/>
      <c r="B44" s="28"/>
      <c r="C44" s="3" t="s">
        <v>113</v>
      </c>
      <c r="D44" s="5">
        <v>1</v>
      </c>
      <c r="E44" s="5">
        <v>0.9</v>
      </c>
      <c r="F44" s="6">
        <v>4</v>
      </c>
    </row>
    <row r="45" spans="1:19" ht="24.75" customHeight="1" x14ac:dyDescent="0.2">
      <c r="A45" s="29"/>
      <c r="B45" s="29"/>
      <c r="C45" s="3" t="s">
        <v>106</v>
      </c>
      <c r="D45" s="5">
        <v>2</v>
      </c>
      <c r="E45" s="5">
        <v>1.72</v>
      </c>
      <c r="F45" s="6">
        <v>4</v>
      </c>
    </row>
    <row r="46" spans="1:19" ht="15" customHeight="1" x14ac:dyDescent="0.2">
      <c r="A46" s="27" t="s">
        <v>107</v>
      </c>
      <c r="B46" s="27" t="s">
        <v>108</v>
      </c>
      <c r="C46" s="3" t="s">
        <v>109</v>
      </c>
      <c r="D46" s="5">
        <v>0.5</v>
      </c>
      <c r="E46" s="5">
        <v>0.4</v>
      </c>
      <c r="F46" s="6">
        <v>4</v>
      </c>
    </row>
    <row r="47" spans="1:19" ht="15" customHeight="1" x14ac:dyDescent="0.2">
      <c r="A47" s="28"/>
      <c r="B47" s="28"/>
      <c r="C47" s="3" t="s">
        <v>110</v>
      </c>
      <c r="D47" s="5">
        <v>2</v>
      </c>
      <c r="E47" s="5">
        <v>1.66</v>
      </c>
      <c r="F47" s="6">
        <v>4</v>
      </c>
    </row>
    <row r="48" spans="1:19" ht="15" customHeight="1" x14ac:dyDescent="0.2">
      <c r="A48" s="28"/>
      <c r="B48" s="28"/>
      <c r="C48" s="3" t="s">
        <v>111</v>
      </c>
      <c r="D48" s="5">
        <v>2</v>
      </c>
      <c r="E48" s="5">
        <v>1.85</v>
      </c>
      <c r="F48" s="6">
        <v>4</v>
      </c>
    </row>
    <row r="49" spans="1:6" ht="15" customHeight="1" x14ac:dyDescent="0.2">
      <c r="A49" s="27" t="s">
        <v>112</v>
      </c>
      <c r="B49" s="27" t="s">
        <v>114</v>
      </c>
      <c r="C49" s="3" t="s">
        <v>115</v>
      </c>
      <c r="D49" s="5">
        <v>1</v>
      </c>
      <c r="E49" s="5">
        <v>0.92</v>
      </c>
      <c r="F49" s="6">
        <v>4</v>
      </c>
    </row>
    <row r="50" spans="1:6" ht="15" customHeight="1" x14ac:dyDescent="0.2">
      <c r="A50" s="28"/>
      <c r="B50" s="28"/>
      <c r="C50" s="3" t="s">
        <v>116</v>
      </c>
      <c r="D50" s="5">
        <v>1</v>
      </c>
      <c r="E50" s="5">
        <v>0.87</v>
      </c>
      <c r="F50" s="6">
        <v>4</v>
      </c>
    </row>
    <row r="51" spans="1:6" ht="15" customHeight="1" x14ac:dyDescent="0.2">
      <c r="A51" s="29"/>
      <c r="B51" s="29"/>
      <c r="C51" s="6" t="s">
        <v>117</v>
      </c>
      <c r="D51" s="5">
        <v>1.5</v>
      </c>
      <c r="E51" s="5">
        <v>1.1299999999999999</v>
      </c>
      <c r="F51" s="6">
        <v>4</v>
      </c>
    </row>
    <row r="52" spans="1:6" ht="20.100000000000001" customHeight="1" x14ac:dyDescent="0.2">
      <c r="A52" s="27" t="s">
        <v>124</v>
      </c>
      <c r="B52" s="27" t="s">
        <v>125</v>
      </c>
      <c r="C52" s="6" t="s">
        <v>126</v>
      </c>
      <c r="D52" s="5">
        <v>1</v>
      </c>
      <c r="E52" s="5">
        <v>0.67</v>
      </c>
      <c r="F52" s="6">
        <v>5</v>
      </c>
    </row>
    <row r="53" spans="1:6" ht="20.100000000000001" customHeight="1" x14ac:dyDescent="0.2">
      <c r="A53" s="28"/>
      <c r="B53" s="28"/>
      <c r="C53" s="6" t="s">
        <v>127</v>
      </c>
      <c r="D53" s="5">
        <v>3</v>
      </c>
      <c r="E53" s="5">
        <v>3.48</v>
      </c>
      <c r="F53" s="6">
        <v>5</v>
      </c>
    </row>
    <row r="54" spans="1:6" ht="20.100000000000001" customHeight="1" x14ac:dyDescent="0.2">
      <c r="A54" s="29"/>
      <c r="B54" s="29"/>
      <c r="C54" s="6" t="s">
        <v>111</v>
      </c>
      <c r="D54" s="5">
        <v>3</v>
      </c>
      <c r="E54" s="5">
        <v>3.8</v>
      </c>
      <c r="F54" s="6">
        <v>5</v>
      </c>
    </row>
    <row r="55" spans="1:6" ht="20.100000000000001" customHeight="1" x14ac:dyDescent="0.2">
      <c r="A55" s="27" t="s">
        <v>128</v>
      </c>
      <c r="B55" s="27" t="s">
        <v>129</v>
      </c>
      <c r="C55" s="6" t="s">
        <v>132</v>
      </c>
      <c r="D55" s="5">
        <v>2</v>
      </c>
      <c r="E55" s="5">
        <v>1.85</v>
      </c>
      <c r="F55" s="6">
        <v>6</v>
      </c>
    </row>
    <row r="56" spans="1:6" ht="20.100000000000001" customHeight="1" x14ac:dyDescent="0.2">
      <c r="A56" s="28"/>
      <c r="B56" s="28"/>
      <c r="C56" s="6" t="s">
        <v>133</v>
      </c>
      <c r="D56" s="5">
        <v>2</v>
      </c>
      <c r="E56" s="5">
        <v>2.52</v>
      </c>
      <c r="F56" s="6">
        <v>6</v>
      </c>
    </row>
    <row r="57" spans="1:6" ht="20.100000000000001" customHeight="1" x14ac:dyDescent="0.2">
      <c r="A57" s="28"/>
      <c r="B57" s="28"/>
      <c r="C57" s="6" t="s">
        <v>130</v>
      </c>
      <c r="D57" s="5">
        <v>1</v>
      </c>
      <c r="E57" s="5">
        <v>0.76</v>
      </c>
      <c r="F57" s="6">
        <v>6</v>
      </c>
    </row>
    <row r="58" spans="1:6" ht="20.100000000000001" customHeight="1" x14ac:dyDescent="0.2">
      <c r="A58" s="29"/>
      <c r="B58" s="29"/>
      <c r="C58" s="6" t="s">
        <v>131</v>
      </c>
      <c r="D58" s="5">
        <v>2</v>
      </c>
      <c r="E58" s="5">
        <v>1.54</v>
      </c>
      <c r="F58" s="6">
        <v>6</v>
      </c>
    </row>
    <row r="59" spans="1:6" ht="63.75" x14ac:dyDescent="0.2">
      <c r="A59" s="3" t="s">
        <v>82</v>
      </c>
      <c r="B59" s="3" t="s">
        <v>88</v>
      </c>
      <c r="C59" s="6"/>
      <c r="D59" s="5"/>
      <c r="E59" s="5"/>
      <c r="F59" s="6"/>
    </row>
    <row r="60" spans="1:6" ht="25.5" x14ac:dyDescent="0.2">
      <c r="A60" s="3" t="s">
        <v>85</v>
      </c>
      <c r="B60" s="3" t="s">
        <v>86</v>
      </c>
      <c r="C60" s="6"/>
      <c r="D60" s="5"/>
      <c r="E60" s="5"/>
      <c r="F60" s="6"/>
    </row>
    <row r="61" spans="1:6" ht="38.25" x14ac:dyDescent="0.2">
      <c r="A61" s="3" t="s">
        <v>100</v>
      </c>
      <c r="B61" s="3" t="s">
        <v>101</v>
      </c>
      <c r="C61" s="6"/>
      <c r="D61" s="5"/>
      <c r="E61" s="5"/>
      <c r="F61" s="6"/>
    </row>
    <row r="62" spans="1:6" x14ac:dyDescent="0.2">
      <c r="A62" s="6"/>
      <c r="B62" s="6"/>
      <c r="C62" s="6"/>
      <c r="D62" s="5"/>
      <c r="E62" s="5"/>
      <c r="F62" s="6"/>
    </row>
    <row r="63" spans="1:6" x14ac:dyDescent="0.2">
      <c r="A63" s="6"/>
      <c r="B63" s="6"/>
      <c r="C63" s="6"/>
      <c r="D63" s="5"/>
      <c r="E63" s="5"/>
      <c r="F63" s="6"/>
    </row>
    <row r="64" spans="1:6" x14ac:dyDescent="0.2">
      <c r="A64" s="6"/>
      <c r="B64" s="6"/>
      <c r="C64" s="6"/>
      <c r="D64" s="5"/>
      <c r="E64" s="5"/>
      <c r="F64" s="6"/>
    </row>
    <row r="65" spans="1:6" x14ac:dyDescent="0.2">
      <c r="A65" s="6"/>
      <c r="B65" s="6"/>
      <c r="C65" s="6"/>
      <c r="D65" s="5"/>
      <c r="E65" s="5"/>
      <c r="F65" s="6"/>
    </row>
    <row r="66" spans="1:6" x14ac:dyDescent="0.2">
      <c r="A66" s="6"/>
      <c r="B66" s="6"/>
      <c r="C66" s="6"/>
      <c r="D66" s="5"/>
      <c r="E66" s="5"/>
      <c r="F66" s="6"/>
    </row>
    <row r="67" spans="1:6" x14ac:dyDescent="0.2">
      <c r="A67" s="6"/>
      <c r="B67" s="6"/>
      <c r="C67" s="6"/>
      <c r="D67" s="5"/>
      <c r="E67" s="5"/>
      <c r="F67" s="6"/>
    </row>
    <row r="68" spans="1:6" ht="15" x14ac:dyDescent="0.2">
      <c r="A68" s="25" t="s">
        <v>84</v>
      </c>
      <c r="B68" s="25"/>
      <c r="C68" s="25"/>
      <c r="D68" s="26"/>
      <c r="E68" s="26"/>
      <c r="F68" s="25"/>
    </row>
    <row r="69" spans="1:6" ht="12.75" customHeight="1" x14ac:dyDescent="0.2">
      <c r="A69" s="27" t="s">
        <v>118</v>
      </c>
      <c r="B69" s="27" t="s">
        <v>119</v>
      </c>
      <c r="C69" s="6" t="s">
        <v>120</v>
      </c>
      <c r="D69" s="5">
        <v>2</v>
      </c>
      <c r="E69" s="5">
        <v>1.67</v>
      </c>
      <c r="F69" s="6">
        <v>5</v>
      </c>
    </row>
    <row r="70" spans="1:6" x14ac:dyDescent="0.2">
      <c r="A70" s="28"/>
      <c r="B70" s="28"/>
      <c r="C70" s="6" t="s">
        <v>121</v>
      </c>
      <c r="D70" s="5">
        <v>2</v>
      </c>
      <c r="E70" s="5">
        <v>1.25</v>
      </c>
      <c r="F70" s="6">
        <v>5</v>
      </c>
    </row>
    <row r="71" spans="1:6" x14ac:dyDescent="0.2">
      <c r="A71" s="28"/>
      <c r="B71" s="28"/>
      <c r="C71" s="6" t="s">
        <v>122</v>
      </c>
      <c r="D71" s="5">
        <v>2</v>
      </c>
      <c r="E71" s="5">
        <v>2.2000000000000002</v>
      </c>
      <c r="F71" s="6">
        <v>5</v>
      </c>
    </row>
    <row r="72" spans="1:6" x14ac:dyDescent="0.2">
      <c r="A72" s="29"/>
      <c r="B72" s="29"/>
      <c r="C72" s="6" t="s">
        <v>123</v>
      </c>
      <c r="D72" s="5">
        <v>2</v>
      </c>
      <c r="E72" s="5">
        <v>2.8</v>
      </c>
      <c r="F72" s="6">
        <v>5</v>
      </c>
    </row>
    <row r="73" spans="1:6" x14ac:dyDescent="0.2">
      <c r="A73" s="6"/>
      <c r="B73" s="6"/>
      <c r="C73" s="6"/>
      <c r="D73" s="5"/>
      <c r="E73" s="5"/>
      <c r="F73" s="6"/>
    </row>
    <row r="74" spans="1:6" x14ac:dyDescent="0.2">
      <c r="A74" s="6"/>
      <c r="B74" s="6"/>
      <c r="C74" s="6"/>
      <c r="D74" s="5"/>
      <c r="E74" s="5"/>
      <c r="F74" s="6"/>
    </row>
    <row r="75" spans="1:6" x14ac:dyDescent="0.2">
      <c r="A75" s="6"/>
      <c r="B75" s="6"/>
      <c r="C75" s="6"/>
      <c r="D75" s="5"/>
      <c r="E75" s="5"/>
      <c r="F75" s="6"/>
    </row>
    <row r="76" spans="1:6" x14ac:dyDescent="0.2">
      <c r="A76" s="6"/>
      <c r="B76" s="6"/>
      <c r="C76" s="6"/>
      <c r="D76" s="5"/>
      <c r="E76" s="5"/>
      <c r="F76" s="6"/>
    </row>
    <row r="77" spans="1:6" ht="15" x14ac:dyDescent="0.2">
      <c r="A77" s="25" t="s">
        <v>8</v>
      </c>
      <c r="B77" s="25"/>
      <c r="C77" s="25"/>
      <c r="D77" s="26"/>
      <c r="E77" s="26"/>
      <c r="F77" s="25"/>
    </row>
    <row r="78" spans="1:6" x14ac:dyDescent="0.2">
      <c r="A78" s="6"/>
      <c r="B78" s="6"/>
      <c r="C78" s="6"/>
      <c r="D78" s="5"/>
      <c r="E78" s="5"/>
      <c r="F78" s="6"/>
    </row>
    <row r="79" spans="1:6" x14ac:dyDescent="0.2">
      <c r="A79" s="6"/>
      <c r="B79" s="6"/>
      <c r="C79" s="6"/>
      <c r="D79" s="5"/>
      <c r="E79" s="5"/>
      <c r="F79" s="6"/>
    </row>
    <row r="80" spans="1:6" x14ac:dyDescent="0.2">
      <c r="A80" s="6"/>
      <c r="B80" s="6"/>
      <c r="C80" s="6"/>
      <c r="D80" s="5"/>
      <c r="E80" s="5"/>
      <c r="F80" s="6"/>
    </row>
    <row r="81" spans="1:6" x14ac:dyDescent="0.2">
      <c r="A81" s="6"/>
      <c r="B81" s="6"/>
      <c r="C81" s="6"/>
      <c r="D81" s="5"/>
      <c r="E81" s="5"/>
      <c r="F81" s="6"/>
    </row>
    <row r="82" spans="1:6" x14ac:dyDescent="0.2">
      <c r="A82" s="6"/>
      <c r="B82" s="6"/>
      <c r="C82" s="6"/>
      <c r="D82" s="5"/>
      <c r="E82" s="5"/>
      <c r="F82" s="6"/>
    </row>
    <row r="83" spans="1:6" x14ac:dyDescent="0.2">
      <c r="A83" s="4"/>
      <c r="B83" s="4"/>
      <c r="C83" s="4"/>
      <c r="D83" s="5"/>
      <c r="E83" s="5"/>
      <c r="F83" s="6"/>
    </row>
    <row r="84" spans="1:6" x14ac:dyDescent="0.2">
      <c r="A84" s="4"/>
      <c r="B84" s="4"/>
      <c r="C84" s="7"/>
      <c r="D84" s="8"/>
      <c r="E84" s="8"/>
      <c r="F84" s="6"/>
    </row>
    <row r="85" spans="1:6" x14ac:dyDescent="0.2">
      <c r="A85" s="7" t="s">
        <v>9</v>
      </c>
    </row>
  </sheetData>
  <mergeCells count="29">
    <mergeCell ref="A69:A72"/>
    <mergeCell ref="B69:B72"/>
    <mergeCell ref="A52:A54"/>
    <mergeCell ref="B52:B54"/>
    <mergeCell ref="A46:A48"/>
    <mergeCell ref="B46:B48"/>
    <mergeCell ref="A49:A51"/>
    <mergeCell ref="B49:B51"/>
    <mergeCell ref="A55:A58"/>
    <mergeCell ref="B55:B58"/>
    <mergeCell ref="B43:B45"/>
    <mergeCell ref="A43:A45"/>
    <mergeCell ref="B36:B39"/>
    <mergeCell ref="A36:A39"/>
    <mergeCell ref="B40:B42"/>
    <mergeCell ref="A40:A42"/>
    <mergeCell ref="A33:A35"/>
    <mergeCell ref="B33:B35"/>
    <mergeCell ref="A1:F1"/>
    <mergeCell ref="A8:A15"/>
    <mergeCell ref="B8:B15"/>
    <mergeCell ref="A5:A7"/>
    <mergeCell ref="B5:B7"/>
    <mergeCell ref="A16:A24"/>
    <mergeCell ref="B16:B24"/>
    <mergeCell ref="A28:A32"/>
    <mergeCell ref="B28:B32"/>
    <mergeCell ref="A25:A27"/>
    <mergeCell ref="B25:B27"/>
  </mergeCells>
  <pageMargins left="0.74791666666666701" right="0.74791666666666701" top="0.98402777777777795" bottom="0.9840277777777779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X9"/>
  <sheetViews>
    <sheetView showGridLines="0" zoomScale="90" zoomScaleNormal="90" workbookViewId="0">
      <selection activeCell="A2" sqref="A2:A3"/>
    </sheetView>
  </sheetViews>
  <sheetFormatPr defaultRowHeight="12.75" x14ac:dyDescent="0.2"/>
  <cols>
    <col min="1" max="1" width="38.7109375"/>
    <col min="2" max="2" width="11.5703125"/>
    <col min="3" max="3" width="12.42578125"/>
    <col min="4" max="4" width="12.85546875"/>
    <col min="5" max="6" width="13.28515625"/>
    <col min="7" max="7" width="12.42578125"/>
    <col min="8" max="8" width="12.28515625"/>
    <col min="9" max="10" width="12.140625"/>
    <col min="11" max="11" width="13.140625"/>
    <col min="12" max="12" width="13.42578125"/>
    <col min="13" max="13" width="7.7109375"/>
    <col min="14" max="14" width="9"/>
    <col min="15" max="1025" width="14.140625"/>
  </cols>
  <sheetData>
    <row r="1" spans="1:24" ht="14.25" x14ac:dyDescent="0.2">
      <c r="A1" s="39"/>
      <c r="B1" s="39"/>
      <c r="C1" s="39" t="s">
        <v>10</v>
      </c>
      <c r="D1" s="39"/>
      <c r="E1" s="39"/>
      <c r="F1" s="39"/>
      <c r="G1" s="39"/>
      <c r="H1" s="39"/>
      <c r="I1" s="39"/>
      <c r="J1" s="39"/>
      <c r="K1" s="39"/>
      <c r="L1" s="39"/>
      <c r="M1" s="9"/>
      <c r="N1" s="9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3.9" customHeight="1" x14ac:dyDescent="0.2">
      <c r="A2" s="40" t="s">
        <v>11</v>
      </c>
      <c r="B2" s="41" t="s">
        <v>12</v>
      </c>
      <c r="C2" s="42" t="s">
        <v>13</v>
      </c>
      <c r="D2" s="42" t="s">
        <v>14</v>
      </c>
      <c r="E2" s="42" t="s">
        <v>15</v>
      </c>
      <c r="F2" s="43" t="s">
        <v>16</v>
      </c>
      <c r="G2" s="44" t="s">
        <v>17</v>
      </c>
      <c r="H2" s="44" t="s">
        <v>18</v>
      </c>
      <c r="I2" s="43" t="s">
        <v>19</v>
      </c>
      <c r="J2" s="43" t="s">
        <v>20</v>
      </c>
      <c r="K2" s="43" t="s">
        <v>21</v>
      </c>
      <c r="L2" s="43" t="s">
        <v>22</v>
      </c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4.75" customHeight="1" x14ac:dyDescent="0.2">
      <c r="A3" s="40"/>
      <c r="B3" s="41"/>
      <c r="C3" s="41"/>
      <c r="D3" s="41"/>
      <c r="E3" s="42"/>
      <c r="F3" s="43"/>
      <c r="G3" s="44"/>
      <c r="H3" s="44"/>
      <c r="I3" s="43"/>
      <c r="J3" s="43"/>
      <c r="K3" s="43"/>
      <c r="L3" s="43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30.75" customHeight="1" x14ac:dyDescent="0.2">
      <c r="A4" s="10">
        <v>70</v>
      </c>
      <c r="B4" s="11" t="s">
        <v>23</v>
      </c>
      <c r="C4" s="12" t="s">
        <v>24</v>
      </c>
      <c r="D4" s="12" t="s">
        <v>25</v>
      </c>
      <c r="E4" s="12" t="s">
        <v>26</v>
      </c>
      <c r="F4" s="12" t="s">
        <v>27</v>
      </c>
      <c r="G4" s="12" t="s">
        <v>28</v>
      </c>
      <c r="H4" s="12" t="s">
        <v>29</v>
      </c>
      <c r="I4" s="12" t="s">
        <v>30</v>
      </c>
      <c r="J4" s="12" t="s">
        <v>31</v>
      </c>
      <c r="K4" s="12" t="s">
        <v>32</v>
      </c>
      <c r="L4" s="12" t="s">
        <v>33</v>
      </c>
    </row>
    <row r="5" spans="1:24" ht="14.25" x14ac:dyDescent="0.2">
      <c r="A5" s="13" t="s">
        <v>34</v>
      </c>
      <c r="B5" s="14">
        <v>500</v>
      </c>
      <c r="C5" s="15">
        <f t="shared" ref="C5:L5" si="0">B5-$A9</f>
        <v>450</v>
      </c>
      <c r="D5" s="15">
        <f t="shared" si="0"/>
        <v>400</v>
      </c>
      <c r="E5" s="15">
        <f t="shared" si="0"/>
        <v>350</v>
      </c>
      <c r="F5" s="15">
        <f t="shared" si="0"/>
        <v>300</v>
      </c>
      <c r="G5" s="15">
        <f t="shared" si="0"/>
        <v>250</v>
      </c>
      <c r="H5" s="15">
        <f t="shared" si="0"/>
        <v>200</v>
      </c>
      <c r="I5" s="15">
        <f t="shared" si="0"/>
        <v>150</v>
      </c>
      <c r="J5" s="15">
        <f t="shared" si="0"/>
        <v>100</v>
      </c>
      <c r="K5" s="15">
        <f t="shared" si="0"/>
        <v>50</v>
      </c>
      <c r="L5" s="15">
        <f t="shared" si="0"/>
        <v>0</v>
      </c>
      <c r="M5" s="16"/>
      <c r="N5" s="16"/>
    </row>
    <row r="6" spans="1:24" ht="14.25" x14ac:dyDescent="0.2">
      <c r="A6" s="13" t="s">
        <v>35</v>
      </c>
      <c r="B6" s="14">
        <f>B5</f>
        <v>500</v>
      </c>
      <c r="C6" s="15">
        <f t="shared" ref="C6:L6" si="1">B6-C9</f>
        <v>465</v>
      </c>
      <c r="D6" s="15">
        <f t="shared" si="1"/>
        <v>440.6</v>
      </c>
      <c r="E6" s="15">
        <f t="shared" si="1"/>
        <v>417.97670000000005</v>
      </c>
      <c r="F6" s="15">
        <f t="shared" si="1"/>
        <v>396.03670000000005</v>
      </c>
      <c r="G6" s="15">
        <f t="shared" si="1"/>
        <v>380.16670000000005</v>
      </c>
      <c r="H6" s="15">
        <f t="shared" si="1"/>
        <v>373.49670000000003</v>
      </c>
      <c r="I6" s="15">
        <f t="shared" si="1"/>
        <v>373.49670000000003</v>
      </c>
      <c r="J6" s="15">
        <f t="shared" si="1"/>
        <v>373.49670000000003</v>
      </c>
      <c r="K6" s="15">
        <f t="shared" si="1"/>
        <v>373.49670000000003</v>
      </c>
      <c r="L6" s="15">
        <f t="shared" si="1"/>
        <v>373.49670000000003</v>
      </c>
      <c r="M6" s="16"/>
      <c r="N6" s="16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4.25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4.25" x14ac:dyDescent="0.2">
      <c r="A8" s="45" t="s">
        <v>36</v>
      </c>
      <c r="B8" s="45"/>
      <c r="C8" s="45" t="s">
        <v>37</v>
      </c>
      <c r="D8" s="45"/>
      <c r="E8" s="45"/>
      <c r="F8" s="45"/>
      <c r="G8" s="45"/>
      <c r="H8" s="45"/>
      <c r="I8" s="45"/>
      <c r="J8" s="45"/>
      <c r="K8" s="45"/>
      <c r="L8" s="45"/>
      <c r="M8" s="17" t="s">
        <v>9</v>
      </c>
      <c r="N8" s="17" t="s">
        <v>38</v>
      </c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8" x14ac:dyDescent="0.2">
      <c r="A9" s="46">
        <v>50</v>
      </c>
      <c r="B9" s="46"/>
      <c r="C9" s="15">
        <f>SUMIF('Product Backlog'!F:F,1,'Product Backlog'!E:E)</f>
        <v>35</v>
      </c>
      <c r="D9" s="15">
        <f>SUMIF('Product Backlog'!F:F,2,'Product Backlog'!E:E)</f>
        <v>24.4</v>
      </c>
      <c r="E9" s="15">
        <f>SUMIF('Product Backlog'!F:F,3,'Product Backlog'!E:E)</f>
        <v>22.6233</v>
      </c>
      <c r="F9" s="15">
        <f>SUMIF('Product Backlog'!F:F,4,'Product Backlog'!E:E)</f>
        <v>21.940000000000005</v>
      </c>
      <c r="G9" s="15">
        <f>SUMIF('Product Backlog'!F:F,5,'Product Backlog'!E:E)</f>
        <v>15.870000000000001</v>
      </c>
      <c r="H9" s="15">
        <f>SUMIF('Product Backlog'!F:F,6,'Product Backlog'!E:E)</f>
        <v>6.67</v>
      </c>
      <c r="I9" s="15">
        <f>SUMIF('Product Backlog'!F:F,7,'Product Backlog'!E:E)</f>
        <v>0</v>
      </c>
      <c r="J9" s="15">
        <f>SUMIF('Product Backlog'!F:F,8,'Product Backlog'!E:E)</f>
        <v>0</v>
      </c>
      <c r="K9" s="15">
        <f>SUMIF('Product Backlog'!F:F,9,'Product Backlog'!E:E)</f>
        <v>0</v>
      </c>
      <c r="L9" s="15">
        <f>SUMIF('Product Backlog'!F:F,10,'Product Backlog'!E:E)</f>
        <v>0</v>
      </c>
      <c r="M9" s="15">
        <f>SUM(C9:L9)</f>
        <v>126.50330000000001</v>
      </c>
      <c r="N9" s="15">
        <f>M9/10</f>
        <v>12.65033</v>
      </c>
      <c r="O9" s="1"/>
      <c r="P9" s="1"/>
      <c r="Q9" s="1"/>
      <c r="R9" s="1"/>
      <c r="S9" s="1"/>
      <c r="T9" s="1"/>
      <c r="U9" s="1"/>
      <c r="V9" s="1"/>
      <c r="W9" s="1"/>
      <c r="X9" s="1"/>
    </row>
  </sheetData>
  <mergeCells count="17">
    <mergeCell ref="A8:B8"/>
    <mergeCell ref="C8:L8"/>
    <mergeCell ref="A9:B9"/>
    <mergeCell ref="A1:B1"/>
    <mergeCell ref="C1:L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</mergeCells>
  <conditionalFormatting sqref="C10:N91">
    <cfRule type="expression" dxfId="2" priority="2">
      <formula>LEN(TRIM(C10))=0</formula>
    </cfRule>
  </conditionalFormatting>
  <conditionalFormatting sqref="C10:N91">
    <cfRule type="cellIs" dxfId="1" priority="3" operator="equal">
      <formula>0</formula>
    </cfRule>
  </conditionalFormatting>
  <conditionalFormatting sqref="C10:N91">
    <cfRule type="cellIs" dxfId="0" priority="4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/>
  </sheetViews>
  <sheetFormatPr defaultRowHeight="12.75" x14ac:dyDescent="0.2"/>
  <cols>
    <col min="1" max="1" width="49"/>
    <col min="2" max="3" width="14.140625"/>
    <col min="4" max="4" width="79.140625"/>
    <col min="5" max="5" width="50.28515625"/>
    <col min="6" max="1025" width="14.140625"/>
  </cols>
  <sheetData>
    <row r="1" spans="1:1" ht="14.25" x14ac:dyDescent="0.2">
      <c r="A1" s="18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Product Backlog</vt:lpstr>
      <vt:lpstr>Product Burndown</vt:lpstr>
      <vt:lpstr>Lista de tarefas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Matheus</dc:creator>
  <dc:description/>
  <cp:lastModifiedBy>Danilo Matheus</cp:lastModifiedBy>
  <cp:revision>5</cp:revision>
  <dcterms:created xsi:type="dcterms:W3CDTF">2016-10-11T20:06:15Z</dcterms:created>
  <dcterms:modified xsi:type="dcterms:W3CDTF">2016-10-25T04:56:59Z</dcterms:modified>
  <dc:language>pt-BR</dc:language>
</cp:coreProperties>
</file>