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Adocao\adocao\Sprint-3\"/>
    </mc:Choice>
  </mc:AlternateContent>
  <workbookProtection lockWindows="1"/>
  <bookViews>
    <workbookView xWindow="0" yWindow="0" windowWidth="16380" windowHeight="8190" tabRatio="990" activeTab="5"/>
  </bookViews>
  <sheets>
    <sheet name="Plan1" sheetId="6" r:id="rId1"/>
    <sheet name="Sprint Backlog" sheetId="1" r:id="rId2"/>
    <sheet name="Sprint Burndown" sheetId="2" r:id="rId3"/>
    <sheet name="Danilo Burndown" sheetId="3" r:id="rId4"/>
    <sheet name="Breno Burndown" sheetId="4" r:id="rId5"/>
    <sheet name="Alexandre Burndown" sheetId="5" r:id="rId6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9" i="3" l="1"/>
  <c r="I9" i="3"/>
  <c r="H9" i="3"/>
  <c r="G9" i="3"/>
  <c r="F9" i="3"/>
  <c r="K14" i="3"/>
  <c r="L14" i="3" s="1"/>
  <c r="K11" i="3"/>
  <c r="L11" i="3" s="1"/>
  <c r="K12" i="3"/>
  <c r="L12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L9" i="3" l="1"/>
  <c r="K9" i="3"/>
  <c r="K17" i="4"/>
  <c r="L17" i="4" s="1"/>
  <c r="K16" i="4"/>
  <c r="L16" i="4" s="1"/>
  <c r="K15" i="4"/>
  <c r="L15" i="4" s="1"/>
  <c r="K14" i="4"/>
  <c r="L14" i="4" s="1"/>
  <c r="G13" i="1"/>
  <c r="E13" i="1"/>
  <c r="G16" i="1" l="1"/>
  <c r="E16" i="1"/>
  <c r="G4" i="1"/>
  <c r="E4" i="1"/>
  <c r="B6" i="3" l="1"/>
  <c r="K13" i="5"/>
  <c r="L13" i="5" s="1"/>
  <c r="K12" i="5"/>
  <c r="L12" i="5" s="1"/>
  <c r="K11" i="5"/>
  <c r="L11" i="5" s="1"/>
  <c r="K10" i="5"/>
  <c r="J9" i="5"/>
  <c r="J12" i="2" s="1"/>
  <c r="I9" i="5"/>
  <c r="I12" i="2" s="1"/>
  <c r="H9" i="5"/>
  <c r="H12" i="2" s="1"/>
  <c r="G9" i="5"/>
  <c r="G12" i="2" s="1"/>
  <c r="F9" i="5"/>
  <c r="F12" i="2" s="1"/>
  <c r="E9" i="5"/>
  <c r="E12" i="2" s="1"/>
  <c r="D9" i="5"/>
  <c r="D12" i="2" s="1"/>
  <c r="C9" i="5"/>
  <c r="B5" i="5"/>
  <c r="B6" i="5" s="1"/>
  <c r="C6" i="5" s="1"/>
  <c r="C2" i="5"/>
  <c r="D2" i="5" s="1"/>
  <c r="E2" i="5" s="1"/>
  <c r="F2" i="5" s="1"/>
  <c r="G2" i="5" s="1"/>
  <c r="H2" i="5" s="1"/>
  <c r="I2" i="5" s="1"/>
  <c r="J2" i="5" s="1"/>
  <c r="K13" i="4"/>
  <c r="L13" i="4" s="1"/>
  <c r="K12" i="4"/>
  <c r="L12" i="4" s="1"/>
  <c r="K11" i="4"/>
  <c r="L11" i="4" s="1"/>
  <c r="K10" i="4"/>
  <c r="J9" i="4"/>
  <c r="J11" i="2" s="1"/>
  <c r="I9" i="4"/>
  <c r="I11" i="2" s="1"/>
  <c r="H9" i="4"/>
  <c r="H11" i="2" s="1"/>
  <c r="G9" i="4"/>
  <c r="G11" i="2" s="1"/>
  <c r="F9" i="4"/>
  <c r="F11" i="2" s="1"/>
  <c r="E9" i="4"/>
  <c r="E11" i="2" s="1"/>
  <c r="D9" i="4"/>
  <c r="D11" i="2" s="1"/>
  <c r="C9" i="4"/>
  <c r="B6" i="4"/>
  <c r="C2" i="4"/>
  <c r="D2" i="4" s="1"/>
  <c r="E2" i="4" s="1"/>
  <c r="F2" i="4" s="1"/>
  <c r="G2" i="4" s="1"/>
  <c r="H2" i="4" s="1"/>
  <c r="I2" i="4" s="1"/>
  <c r="J2" i="4" s="1"/>
  <c r="K16" i="3"/>
  <c r="L16" i="3" s="1"/>
  <c r="K15" i="3"/>
  <c r="L15" i="3" s="1"/>
  <c r="K13" i="3"/>
  <c r="L13" i="3" s="1"/>
  <c r="K10" i="3"/>
  <c r="J10" i="2"/>
  <c r="I10" i="2"/>
  <c r="H10" i="2"/>
  <c r="G10" i="2"/>
  <c r="F10" i="2"/>
  <c r="E9" i="3"/>
  <c r="E10" i="2" s="1"/>
  <c r="D9" i="3"/>
  <c r="D10" i="2" s="1"/>
  <c r="C9" i="3"/>
  <c r="C10" i="2" s="1"/>
  <c r="C2" i="3"/>
  <c r="D2" i="3" s="1"/>
  <c r="E2" i="3" s="1"/>
  <c r="F2" i="3" s="1"/>
  <c r="G2" i="3" s="1"/>
  <c r="H2" i="3" s="1"/>
  <c r="I2" i="3" s="1"/>
  <c r="J2" i="3" s="1"/>
  <c r="B5" i="2"/>
  <c r="B6" i="2" s="1"/>
  <c r="C2" i="2"/>
  <c r="D2" i="2" s="1"/>
  <c r="E2" i="2" s="1"/>
  <c r="F2" i="2" s="1"/>
  <c r="G2" i="2" s="1"/>
  <c r="H2" i="2" s="1"/>
  <c r="I2" i="2" s="1"/>
  <c r="J2" i="2" s="1"/>
  <c r="C11" i="2" l="1"/>
  <c r="C12" i="2"/>
  <c r="K9" i="5"/>
  <c r="E9" i="2"/>
  <c r="H9" i="2"/>
  <c r="K12" i="2"/>
  <c r="L12" i="2" s="1"/>
  <c r="K9" i="4"/>
  <c r="J9" i="2"/>
  <c r="F9" i="2"/>
  <c r="G9" i="2"/>
  <c r="C6" i="4"/>
  <c r="D6" i="4" s="1"/>
  <c r="E6" i="4" s="1"/>
  <c r="F6" i="4" s="1"/>
  <c r="G6" i="4" s="1"/>
  <c r="H6" i="4" s="1"/>
  <c r="I6" i="4" s="1"/>
  <c r="J6" i="4" s="1"/>
  <c r="C6" i="3"/>
  <c r="D6" i="3" s="1"/>
  <c r="E6" i="3" s="1"/>
  <c r="F6" i="3" s="1"/>
  <c r="G6" i="3" s="1"/>
  <c r="H6" i="3" s="1"/>
  <c r="I6" i="3" s="1"/>
  <c r="J6" i="3" s="1"/>
  <c r="K10" i="2"/>
  <c r="L10" i="2" s="1"/>
  <c r="B9" i="2"/>
  <c r="C5" i="2" s="1"/>
  <c r="C9" i="2"/>
  <c r="C6" i="2" s="1"/>
  <c r="D9" i="2"/>
  <c r="D6" i="5"/>
  <c r="E6" i="5" s="1"/>
  <c r="F6" i="5" s="1"/>
  <c r="G6" i="5" s="1"/>
  <c r="H6" i="5" s="1"/>
  <c r="I6" i="5" s="1"/>
  <c r="J6" i="5" s="1"/>
  <c r="I9" i="2"/>
  <c r="K11" i="2"/>
  <c r="L11" i="2" s="1"/>
  <c r="B9" i="3"/>
  <c r="B10" i="2" s="1"/>
  <c r="L10" i="3"/>
  <c r="B9" i="4"/>
  <c r="B12" i="2" s="1"/>
  <c r="L10" i="4"/>
  <c r="L9" i="4" s="1"/>
  <c r="B9" i="5"/>
  <c r="B11" i="2" s="1"/>
  <c r="L10" i="5"/>
  <c r="L9" i="5" s="1"/>
  <c r="C5" i="4" l="1"/>
  <c r="D5" i="4" s="1"/>
  <c r="E5" i="4" s="1"/>
  <c r="F5" i="4" s="1"/>
  <c r="G5" i="4" s="1"/>
  <c r="H5" i="4" s="1"/>
  <c r="I5" i="4" s="1"/>
  <c r="J5" i="4" s="1"/>
  <c r="D6" i="2"/>
  <c r="E6" i="2" s="1"/>
  <c r="F6" i="2" s="1"/>
  <c r="G6" i="2" s="1"/>
  <c r="H6" i="2" s="1"/>
  <c r="I6" i="2" s="1"/>
  <c r="J6" i="2" s="1"/>
  <c r="C5" i="3"/>
  <c r="K6" i="5"/>
  <c r="L6" i="5" s="1"/>
  <c r="D5" i="2"/>
  <c r="E5" i="2" s="1"/>
  <c r="F5" i="2" s="1"/>
  <c r="G5" i="2" s="1"/>
  <c r="H5" i="2" s="1"/>
  <c r="I5" i="2" s="1"/>
  <c r="J5" i="2" s="1"/>
  <c r="K9" i="2"/>
  <c r="L9" i="2" s="1"/>
  <c r="C5" i="5"/>
  <c r="K6" i="4"/>
  <c r="L6" i="4" s="1"/>
  <c r="K6" i="3"/>
  <c r="L6" i="3" s="1"/>
  <c r="D5" i="3" l="1"/>
  <c r="E5" i="3" s="1"/>
  <c r="F5" i="3" s="1"/>
  <c r="G5" i="3" s="1"/>
  <c r="H5" i="3" s="1"/>
  <c r="I5" i="3" s="1"/>
  <c r="J5" i="3" s="1"/>
  <c r="K6" i="2"/>
  <c r="L6" i="2" s="1"/>
  <c r="D5" i="5"/>
  <c r="K5" i="4"/>
  <c r="L5" i="4" s="1"/>
  <c r="K5" i="2"/>
  <c r="L5" i="2" s="1"/>
  <c r="E5" i="5" l="1"/>
  <c r="F5" i="5" s="1"/>
  <c r="G5" i="5" s="1"/>
  <c r="H5" i="5" s="1"/>
  <c r="I5" i="5" s="1"/>
  <c r="J5" i="5" s="1"/>
  <c r="K5" i="5" s="1"/>
  <c r="L5" i="5" s="1"/>
  <c r="K5" i="3"/>
  <c r="L5" i="3" s="1"/>
</calcChain>
</file>

<file path=xl/sharedStrings.xml><?xml version="1.0" encoding="utf-8"?>
<sst xmlns="http://schemas.openxmlformats.org/spreadsheetml/2006/main" count="191" uniqueCount="67">
  <si>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</si>
  <si>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</si>
  <si>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</si>
  <si>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</si>
  <si>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</si>
  <si>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</si>
  <si>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</si>
  <si>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</si>
  <si>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</si>
  <si>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</si>
  <si>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Feito</t>
  </si>
  <si>
    <t>SPRINT BURNDOWN DATA</t>
  </si>
  <si>
    <t>Dias</t>
  </si>
  <si>
    <t>Planejado</t>
  </si>
  <si>
    <t>(hrs)</t>
  </si>
  <si>
    <t>Terça
20/09/2016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</si>
  <si>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</si>
  <si>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</si>
  <si>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</si>
  <si>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</si>
  <si>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</si>
  <si>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</si>
  <si>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</si>
  <si>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</si>
  <si>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Danilo</t>
  </si>
  <si>
    <t>Breno</t>
  </si>
  <si>
    <t>DANILO BURNDOWN DATA</t>
  </si>
  <si>
    <t>DANILO DATA</t>
  </si>
  <si>
    <t>BRENO BURNDOWN DATA</t>
  </si>
  <si>
    <t>BRENO DATA</t>
  </si>
  <si>
    <t>ALEXANDRE BURNDOWN DATA</t>
  </si>
  <si>
    <t>ALEXANDRE DATA</t>
  </si>
  <si>
    <t>Alexandre</t>
  </si>
  <si>
    <t>Quarta
21/09/2016</t>
  </si>
  <si>
    <t>Quinta
22/09/2016</t>
  </si>
  <si>
    <t>Sexta
23/09/2016</t>
  </si>
  <si>
    <t>Sábado
24/09/2016</t>
  </si>
  <si>
    <t>Domingo
25/09/2016</t>
  </si>
  <si>
    <t>Segunda
26/09/2016</t>
  </si>
  <si>
    <t>Terça
27/09/2016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</si>
  <si>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</si>
  <si>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</si>
  <si>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</si>
  <si>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</si>
  <si>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</si>
  <si>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</si>
  <si>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</si>
  <si>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</si>
  <si>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</si>
  <si>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 xml:space="preserve">Estudo dos modelos e abordagens de processo de desenvolvimento de software </t>
  </si>
  <si>
    <t>Estudo do Modelo de Cascata</t>
  </si>
  <si>
    <t>Estudo Prototipação e Incremental</t>
  </si>
  <si>
    <t>Estudo Modelo RUP</t>
  </si>
  <si>
    <t>Estudo Engenharia de Requisitos</t>
  </si>
  <si>
    <t>Estudo Modelo Espiral e Reuso</t>
  </si>
  <si>
    <t>Criar Classe ListaAnimal</t>
  </si>
  <si>
    <t>Integrar a classe ListaAnimal ao Menu Principal</t>
  </si>
  <si>
    <t>Criar visualização da Lista de Animais</t>
  </si>
  <si>
    <t>Quarta
28/09/2016</t>
  </si>
  <si>
    <t>Quinta
29/09/2016</t>
  </si>
  <si>
    <t>Sexta
30/09/2016</t>
  </si>
  <si>
    <t>Sábado
01/10/2016</t>
  </si>
  <si>
    <t>Domingo
02/10/2016</t>
  </si>
  <si>
    <t>Segunda
03/10/2016</t>
  </si>
  <si>
    <t>Terça
04/10/2016</t>
  </si>
  <si>
    <t>O Usuário que deseja adotar um animal, deve preencher um formulário de cadastro no sistema, e posteriormente enviar para um administrador</t>
  </si>
  <si>
    <t>Para que um  usuário adote um animal, é necessário visualizar uma lista dos animais que estão disponíveis para adoção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</si>
</sst>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5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b/>
      <sz val="10"/>
      <color theme="0"/>
      <name val="Cambria"/>
      <family val="1"/>
      <charset val="1"/>
    </font>
    <font>
      <b/>
      <u/>
      <sz val="10"/>
      <name val="Cambria"/>
      <family val="1"/>
      <charset val="1"/>
    </font>
    <font>
      <u/>
      <sz val="11"/>
      <name val="Cambria"/>
      <family val="1"/>
      <charset val="1"/>
    </font>
    <font>
      <u/>
      <sz val="10"/>
      <color rgb="FF000000"/>
      <name val="Arial"/>
      <family val="2"/>
      <charset val="1"/>
    </font>
    <font>
      <b/>
      <u/>
      <sz val="10"/>
      <color rgb="FFFFFFFF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7B7B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5" fillId="0" borderId="1" xfId="0" applyFont="1" applyBorder="1" applyAlignment="1">
      <alignment horizontal="center" vertical="center" wrapText="1"/>
    </xf>
    <xf numFmtId="4" fontId="5" fillId="6" borderId="1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4" fontId="5" fillId="6" borderId="6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4" fontId="5" fillId="3" borderId="7" xfId="0" applyNumberFormat="1" applyFon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4" fontId="5" fillId="3" borderId="6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4" fontId="5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58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C45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1964085656669099E-2"/>
          <c:y val="0.19186263531168299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46.3</c:v>
                </c:pt>
                <c:pt idx="1">
                  <c:v>40.512499999999996</c:v>
                </c:pt>
                <c:pt idx="2">
                  <c:v>34.724999999999994</c:v>
                </c:pt>
                <c:pt idx="3">
                  <c:v>28.937499999999993</c:v>
                </c:pt>
                <c:pt idx="4">
                  <c:v>23.149999999999991</c:v>
                </c:pt>
                <c:pt idx="5">
                  <c:v>17.36249999999999</c:v>
                </c:pt>
                <c:pt idx="6">
                  <c:v>11.57499999999999</c:v>
                </c:pt>
                <c:pt idx="7">
                  <c:v>5.7874999999999908</c:v>
                </c:pt>
                <c:pt idx="8">
                  <c:v>-8.8817841970012523E-15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5F-4BA6-B823-6B646DCDECAB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46.3</c:v>
                </c:pt>
                <c:pt idx="1">
                  <c:v>43.47</c:v>
                </c:pt>
                <c:pt idx="2">
                  <c:v>39.57</c:v>
                </c:pt>
                <c:pt idx="3">
                  <c:v>36.630000000000003</c:v>
                </c:pt>
                <c:pt idx="4">
                  <c:v>33.68</c:v>
                </c:pt>
                <c:pt idx="5">
                  <c:v>27.68</c:v>
                </c:pt>
                <c:pt idx="6">
                  <c:v>23.68</c:v>
                </c:pt>
                <c:pt idx="7">
                  <c:v>19.68</c:v>
                </c:pt>
                <c:pt idx="8">
                  <c:v>13.68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5F-4BA6-B823-6B646DCDE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96427024"/>
        <c:axId val="1696425392"/>
      </c:lineChart>
      <c:catAx>
        <c:axId val="16964270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25392"/>
        <c:crosses val="autoZero"/>
        <c:auto val="1"/>
        <c:lblAlgn val="ctr"/>
        <c:lblOffset val="100"/>
        <c:noMultiLvlLbl val="1"/>
      </c:catAx>
      <c:valAx>
        <c:axId val="1696425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2702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838867524018247E-2"/>
          <c:y val="0.17968060710980285"/>
          <c:w val="0.83835394009565944"/>
          <c:h val="0.66541128663026161"/>
        </c:manualLayout>
      </c:layout>
      <c:lineChart>
        <c:grouping val="standard"/>
        <c:varyColors val="1"/>
        <c:ser>
          <c:idx val="0"/>
          <c:order val="0"/>
          <c:tx>
            <c:strRef>
              <c:f>'Danilo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'Danilo Burndown'!$B$5:$J$5</c:f>
              <c:numCache>
                <c:formatCode>#,##0.00</c:formatCode>
                <c:ptCount val="9"/>
                <c:pt idx="0" formatCode="General">
                  <c:v>21.8</c:v>
                </c:pt>
                <c:pt idx="1">
                  <c:v>19.074999999999999</c:v>
                </c:pt>
                <c:pt idx="2">
                  <c:v>16.349999999999998</c:v>
                </c:pt>
                <c:pt idx="3">
                  <c:v>13.624999999999998</c:v>
                </c:pt>
                <c:pt idx="4">
                  <c:v>10.899999999999999</c:v>
                </c:pt>
                <c:pt idx="5">
                  <c:v>8.1749999999999989</c:v>
                </c:pt>
                <c:pt idx="6">
                  <c:v>5.4499999999999993</c:v>
                </c:pt>
                <c:pt idx="7">
                  <c:v>2.7249999999999992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B3-4059-8152-72407AF7869D}"/>
            </c:ext>
          </c:extLst>
        </c:ser>
        <c:ser>
          <c:idx val="1"/>
          <c:order val="1"/>
          <c:tx>
            <c:strRef>
              <c:f>'Danilo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'Danilo Burndown'!$B$6:$J$6</c:f>
              <c:numCache>
                <c:formatCode>#,##0.00</c:formatCode>
                <c:ptCount val="9"/>
                <c:pt idx="0" formatCode="General">
                  <c:v>21.8</c:v>
                </c:pt>
                <c:pt idx="1">
                  <c:v>18.97</c:v>
                </c:pt>
                <c:pt idx="2">
                  <c:v>15.569999999999999</c:v>
                </c:pt>
                <c:pt idx="3">
                  <c:v>13.079999999999998</c:v>
                </c:pt>
                <c:pt idx="4">
                  <c:v>11.629999999999999</c:v>
                </c:pt>
                <c:pt idx="5">
                  <c:v>9.629999999999999</c:v>
                </c:pt>
                <c:pt idx="6">
                  <c:v>7.629999999999999</c:v>
                </c:pt>
                <c:pt idx="7">
                  <c:v>5.629999999999999</c:v>
                </c:pt>
                <c:pt idx="8">
                  <c:v>1.629999999999999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B3-4059-8152-72407AF7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96430832"/>
        <c:axId val="1696431376"/>
      </c:lineChart>
      <c:catAx>
        <c:axId val="16964308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1376"/>
        <c:crosses val="autoZero"/>
        <c:auto val="1"/>
        <c:lblAlgn val="ctr"/>
        <c:lblOffset val="100"/>
        <c:noMultiLvlLbl val="1"/>
      </c:catAx>
      <c:valAx>
        <c:axId val="1696431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0832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'Breno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'Breno Burndown'!$B$5:$J$5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10.0625</c:v>
                </c:pt>
                <c:pt idx="2">
                  <c:v>8.625</c:v>
                </c:pt>
                <c:pt idx="3">
                  <c:v>7.1875</c:v>
                </c:pt>
                <c:pt idx="4">
                  <c:v>5.75</c:v>
                </c:pt>
                <c:pt idx="5">
                  <c:v>4.3125</c:v>
                </c:pt>
                <c:pt idx="6">
                  <c:v>2.875</c:v>
                </c:pt>
                <c:pt idx="7">
                  <c:v>1.4375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27-4089-A471-E33CFB343F03}"/>
            </c:ext>
          </c:extLst>
        </c:ser>
        <c:ser>
          <c:idx val="1"/>
          <c:order val="1"/>
          <c:tx>
            <c:strRef>
              <c:f>'Breno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'Breno Burndown'!$B$6:$J$6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11.5</c:v>
                </c:pt>
                <c:pt idx="2">
                  <c:v>11</c:v>
                </c:pt>
                <c:pt idx="3">
                  <c:v>10.55</c:v>
                </c:pt>
                <c:pt idx="4">
                  <c:v>9.0500000000000007</c:v>
                </c:pt>
                <c:pt idx="5">
                  <c:v>5.0500000000000007</c:v>
                </c:pt>
                <c:pt idx="6">
                  <c:v>3.0500000000000007</c:v>
                </c:pt>
                <c:pt idx="7">
                  <c:v>1.0500000000000007</c:v>
                </c:pt>
                <c:pt idx="8">
                  <c:v>-0.94999999999999929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27-4089-A471-E33CFB343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96431920"/>
        <c:axId val="1696433008"/>
      </c:lineChart>
      <c:catAx>
        <c:axId val="16964319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3008"/>
        <c:crosses val="autoZero"/>
        <c:auto val="1"/>
        <c:lblAlgn val="ctr"/>
        <c:lblOffset val="100"/>
        <c:noMultiLvlLbl val="1"/>
      </c:catAx>
      <c:valAx>
        <c:axId val="1696433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192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'Alexandre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'Alexandre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E3-40F9-BCD1-53B9BF061B4D}"/>
            </c:ext>
          </c:extLst>
        </c:ser>
        <c:ser>
          <c:idx val="1"/>
          <c:order val="1"/>
          <c:tx>
            <c:strRef>
              <c:f>'Alexandre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'Alexandre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E3-40F9-BCD1-53B9BF06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63268800"/>
        <c:axId val="1563275328"/>
      </c:lineChart>
      <c:catAx>
        <c:axId val="15632688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63275328"/>
        <c:crosses val="autoZero"/>
        <c:auto val="1"/>
        <c:lblAlgn val="ctr"/>
        <c:lblOffset val="100"/>
        <c:noMultiLvlLbl val="1"/>
      </c:catAx>
      <c:valAx>
        <c:axId val="1563275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6326880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26</xdr:row>
      <xdr:rowOff>158595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196643</xdr:colOff>
      <xdr:row>31</xdr:row>
      <xdr:rowOff>13473</xdr:rowOff>
    </xdr:from>
    <xdr:to>
      <xdr:col>11</xdr:col>
      <xdr:colOff>283993</xdr:colOff>
      <xdr:row>47</xdr:row>
      <xdr:rowOff>17988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70650</xdr:colOff>
      <xdr:row>17</xdr:row>
      <xdr:rowOff>118110</xdr:rowOff>
    </xdr:from>
    <xdr:to>
      <xdr:col>11</xdr:col>
      <xdr:colOff>380250</xdr:colOff>
      <xdr:row>33</xdr:row>
      <xdr:rowOff>94710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58"/>
  <sheetViews>
    <sheetView windowProtection="1" showGridLines="0" topLeftCell="A4" zoomScaleNormal="100" workbookViewId="0">
      <selection activeCell="A13" sqref="A13:A15"/>
    </sheetView>
  </sheetViews>
  <sheetFormatPr defaultRowHeight="12.75" x14ac:dyDescent="0.2"/>
  <cols>
    <col min="1" max="1" width="29.7109375"/>
    <col min="2" max="2" width="44.42578125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41" t="s">
        <v>0</v>
      </c>
      <c r="B1" s="41"/>
      <c r="C1" s="41"/>
      <c r="D1" s="41"/>
      <c r="E1" s="41"/>
      <c r="F1" s="41"/>
      <c r="G1" s="41"/>
      <c r="H1" s="41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41" t="s">
        <v>2</v>
      </c>
      <c r="B2" s="41" t="s">
        <v>3</v>
      </c>
      <c r="C2" s="41" t="s">
        <v>4</v>
      </c>
      <c r="D2" s="41" t="s">
        <v>5</v>
      </c>
      <c r="E2" s="41"/>
      <c r="F2" s="41" t="s">
        <v>6</v>
      </c>
      <c r="G2" s="41"/>
      <c r="H2" s="41" t="s">
        <v>7</v>
      </c>
      <c r="I2" s="41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41"/>
      <c r="B3" s="41"/>
      <c r="C3" s="41"/>
      <c r="D3" s="35" t="s">
        <v>8</v>
      </c>
      <c r="E3" s="1" t="s">
        <v>9</v>
      </c>
      <c r="F3" s="1" t="s">
        <v>8</v>
      </c>
      <c r="G3" s="1" t="s">
        <v>9</v>
      </c>
      <c r="H3" s="41"/>
      <c r="I3" s="41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9" customHeight="1" x14ac:dyDescent="0.2">
      <c r="A4" s="66" t="s">
        <v>65</v>
      </c>
      <c r="B4" s="6" t="s">
        <v>40</v>
      </c>
      <c r="C4" s="5" t="s">
        <v>24</v>
      </c>
      <c r="D4" s="28">
        <v>1</v>
      </c>
      <c r="E4" s="42">
        <f>SUM(D4:D12)</f>
        <v>11.8</v>
      </c>
      <c r="F4" s="28">
        <v>0.75</v>
      </c>
      <c r="G4" s="44">
        <f>SUM(F4:F12)</f>
        <v>10.173299999999999</v>
      </c>
      <c r="H4" s="23" t="s">
        <v>10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66"/>
      <c r="B5" s="27" t="s">
        <v>41</v>
      </c>
      <c r="C5" s="5" t="s">
        <v>24</v>
      </c>
      <c r="D5" s="28">
        <v>1</v>
      </c>
      <c r="E5" s="43"/>
      <c r="F5" s="28">
        <v>0.83330000000000004</v>
      </c>
      <c r="G5" s="38"/>
      <c r="H5" s="22" t="s">
        <v>10</v>
      </c>
      <c r="I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66"/>
      <c r="B6" s="6" t="s">
        <v>42</v>
      </c>
      <c r="C6" s="5" t="s">
        <v>24</v>
      </c>
      <c r="D6" s="28">
        <v>0.5</v>
      </c>
      <c r="E6" s="43"/>
      <c r="F6" s="28">
        <v>0.4</v>
      </c>
      <c r="G6" s="38"/>
      <c r="H6" s="22" t="s"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9" customHeight="1" x14ac:dyDescent="0.2">
      <c r="A7" s="66"/>
      <c r="B7" s="6" t="s">
        <v>43</v>
      </c>
      <c r="C7" s="21" t="s">
        <v>24</v>
      </c>
      <c r="D7" s="28">
        <v>2</v>
      </c>
      <c r="E7" s="43"/>
      <c r="F7" s="28">
        <v>1.25</v>
      </c>
      <c r="G7" s="38"/>
      <c r="H7" s="22" t="s">
        <v>10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4.25" x14ac:dyDescent="0.2">
      <c r="A8" s="66"/>
      <c r="B8" s="6" t="s">
        <v>44</v>
      </c>
      <c r="C8" s="5" t="s">
        <v>24</v>
      </c>
      <c r="D8" s="28">
        <v>0.3</v>
      </c>
      <c r="E8" s="43"/>
      <c r="F8" s="28">
        <v>0.5</v>
      </c>
      <c r="G8" s="38"/>
      <c r="H8" s="22" t="s">
        <v>10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66"/>
      <c r="B9" s="6" t="s">
        <v>45</v>
      </c>
      <c r="C9" s="5" t="s">
        <v>24</v>
      </c>
      <c r="D9" s="28">
        <v>1</v>
      </c>
      <c r="E9" s="43"/>
      <c r="F9" s="28">
        <v>1.59</v>
      </c>
      <c r="G9" s="38"/>
      <c r="H9" s="22" t="s">
        <v>10</v>
      </c>
      <c r="I9" s="25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66"/>
      <c r="B10" s="6" t="s">
        <v>46</v>
      </c>
      <c r="C10" s="5" t="s">
        <v>24</v>
      </c>
      <c r="D10" s="28">
        <v>4</v>
      </c>
      <c r="E10" s="43"/>
      <c r="F10" s="28">
        <v>3.4</v>
      </c>
      <c r="G10" s="38"/>
      <c r="H10" s="22" t="s">
        <v>10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3.9" customHeight="1" x14ac:dyDescent="0.2">
      <c r="A11" s="66"/>
      <c r="B11" s="6" t="s">
        <v>47</v>
      </c>
      <c r="C11" s="21" t="s">
        <v>24</v>
      </c>
      <c r="D11" s="28">
        <v>1</v>
      </c>
      <c r="E11" s="43"/>
      <c r="F11" s="28">
        <v>0.7</v>
      </c>
      <c r="G11" s="38"/>
      <c r="H11" s="23" t="s">
        <v>10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2">
      <c r="A12" s="66"/>
      <c r="B12" s="6" t="s">
        <v>48</v>
      </c>
      <c r="C12" s="29" t="s">
        <v>24</v>
      </c>
      <c r="D12" s="30">
        <v>1</v>
      </c>
      <c r="E12" s="43"/>
      <c r="F12" s="30">
        <v>0.75</v>
      </c>
      <c r="G12" s="38"/>
      <c r="H12" s="22" t="s">
        <v>10</v>
      </c>
    </row>
    <row r="13" spans="1:28" ht="20.100000000000001" customHeight="1" x14ac:dyDescent="0.2">
      <c r="A13" s="66" t="s">
        <v>66</v>
      </c>
      <c r="B13" s="32" t="s">
        <v>55</v>
      </c>
      <c r="C13" s="29" t="s">
        <v>25</v>
      </c>
      <c r="D13" s="30">
        <v>1</v>
      </c>
      <c r="E13" s="65">
        <f>SUM(D13:D15)</f>
        <v>4.5</v>
      </c>
      <c r="F13" s="30">
        <v>0.5</v>
      </c>
      <c r="G13" s="65">
        <f>SUM(F13:F15)</f>
        <v>2.4500000000000002</v>
      </c>
      <c r="H13" s="22" t="s">
        <v>10</v>
      </c>
    </row>
    <row r="14" spans="1:28" ht="20.100000000000001" customHeight="1" x14ac:dyDescent="0.2">
      <c r="A14" s="66"/>
      <c r="B14" s="32" t="s">
        <v>56</v>
      </c>
      <c r="C14" s="29" t="s">
        <v>25</v>
      </c>
      <c r="D14" s="30">
        <v>1.5</v>
      </c>
      <c r="E14" s="65"/>
      <c r="F14" s="30">
        <v>0.45</v>
      </c>
      <c r="G14" s="65"/>
      <c r="H14" s="22" t="s">
        <v>10</v>
      </c>
    </row>
    <row r="15" spans="1:28" ht="20.100000000000001" customHeight="1" x14ac:dyDescent="0.2">
      <c r="A15" s="66"/>
      <c r="B15" s="32" t="s">
        <v>57</v>
      </c>
      <c r="C15" s="29" t="s">
        <v>25</v>
      </c>
      <c r="D15" s="30">
        <v>2</v>
      </c>
      <c r="E15" s="65"/>
      <c r="F15" s="30">
        <v>1.5</v>
      </c>
      <c r="G15" s="65"/>
      <c r="H15" s="22" t="s">
        <v>10</v>
      </c>
    </row>
    <row r="16" spans="1:28" x14ac:dyDescent="0.2">
      <c r="A16" s="66" t="s">
        <v>49</v>
      </c>
      <c r="B16" s="45" t="s">
        <v>50</v>
      </c>
      <c r="C16" s="29" t="s">
        <v>24</v>
      </c>
      <c r="D16" s="30">
        <v>2</v>
      </c>
      <c r="E16" s="39">
        <f>SUM(D16:D30)</f>
        <v>30</v>
      </c>
      <c r="F16" s="30">
        <v>2</v>
      </c>
      <c r="G16" s="39">
        <f>SUM(F16:F30)</f>
        <v>20</v>
      </c>
      <c r="H16" s="22" t="s">
        <v>10</v>
      </c>
    </row>
    <row r="17" spans="1:8" x14ac:dyDescent="0.2">
      <c r="A17" s="66"/>
      <c r="B17" s="46"/>
      <c r="C17" s="29" t="s">
        <v>25</v>
      </c>
      <c r="D17" s="30">
        <v>2</v>
      </c>
      <c r="E17" s="40"/>
      <c r="F17" s="30">
        <v>2</v>
      </c>
      <c r="G17" s="40"/>
      <c r="H17" s="22" t="s">
        <v>10</v>
      </c>
    </row>
    <row r="18" spans="1:8" x14ac:dyDescent="0.2">
      <c r="A18" s="66"/>
      <c r="B18" s="47"/>
      <c r="C18" s="31" t="s">
        <v>32</v>
      </c>
      <c r="D18" s="33">
        <v>2</v>
      </c>
      <c r="E18" s="40"/>
      <c r="F18" s="34"/>
      <c r="G18" s="40"/>
      <c r="H18" s="22" t="s">
        <v>10</v>
      </c>
    </row>
    <row r="19" spans="1:8" x14ac:dyDescent="0.2">
      <c r="A19" s="66"/>
      <c r="B19" s="45" t="s">
        <v>51</v>
      </c>
      <c r="C19" s="29" t="s">
        <v>24</v>
      </c>
      <c r="D19" s="33">
        <v>2</v>
      </c>
      <c r="E19" s="40"/>
      <c r="F19" s="34">
        <v>2</v>
      </c>
      <c r="G19" s="40"/>
      <c r="H19" s="22" t="s">
        <v>10</v>
      </c>
    </row>
    <row r="20" spans="1:8" x14ac:dyDescent="0.2">
      <c r="A20" s="66"/>
      <c r="B20" s="46"/>
      <c r="C20" s="29" t="s">
        <v>25</v>
      </c>
      <c r="D20" s="33">
        <v>2</v>
      </c>
      <c r="E20" s="40"/>
      <c r="F20" s="34">
        <v>2</v>
      </c>
      <c r="G20" s="40"/>
      <c r="H20" s="22" t="s">
        <v>10</v>
      </c>
    </row>
    <row r="21" spans="1:8" x14ac:dyDescent="0.2">
      <c r="A21" s="66"/>
      <c r="B21" s="47"/>
      <c r="C21" s="31" t="s">
        <v>32</v>
      </c>
      <c r="D21" s="33">
        <v>2</v>
      </c>
      <c r="E21" s="40"/>
      <c r="F21" s="34"/>
      <c r="G21" s="40"/>
      <c r="H21" s="22" t="s">
        <v>10</v>
      </c>
    </row>
    <row r="22" spans="1:8" x14ac:dyDescent="0.2">
      <c r="A22" s="66"/>
      <c r="B22" s="45" t="s">
        <v>52</v>
      </c>
      <c r="C22" s="29" t="s">
        <v>24</v>
      </c>
      <c r="D22" s="33">
        <v>2</v>
      </c>
      <c r="E22" s="40"/>
      <c r="F22" s="34">
        <v>2</v>
      </c>
      <c r="G22" s="40"/>
      <c r="H22" s="22" t="s">
        <v>10</v>
      </c>
    </row>
    <row r="23" spans="1:8" x14ac:dyDescent="0.2">
      <c r="A23" s="66"/>
      <c r="B23" s="46"/>
      <c r="C23" s="29" t="s">
        <v>25</v>
      </c>
      <c r="D23" s="33">
        <v>2</v>
      </c>
      <c r="E23" s="40"/>
      <c r="F23" s="34">
        <v>2</v>
      </c>
      <c r="G23" s="40"/>
      <c r="H23" s="22" t="s">
        <v>10</v>
      </c>
    </row>
    <row r="24" spans="1:8" x14ac:dyDescent="0.2">
      <c r="A24" s="66"/>
      <c r="B24" s="47"/>
      <c r="C24" s="31" t="s">
        <v>32</v>
      </c>
      <c r="D24" s="33">
        <v>2</v>
      </c>
      <c r="E24" s="40"/>
      <c r="F24" s="34"/>
      <c r="G24" s="40"/>
      <c r="H24" s="22" t="s">
        <v>10</v>
      </c>
    </row>
    <row r="25" spans="1:8" x14ac:dyDescent="0.2">
      <c r="A25" s="66"/>
      <c r="B25" s="45" t="s">
        <v>53</v>
      </c>
      <c r="C25" s="29" t="s">
        <v>24</v>
      </c>
      <c r="D25" s="33">
        <v>2</v>
      </c>
      <c r="E25" s="40"/>
      <c r="F25" s="34">
        <v>2</v>
      </c>
      <c r="G25" s="40"/>
      <c r="H25" s="22" t="s">
        <v>10</v>
      </c>
    </row>
    <row r="26" spans="1:8" x14ac:dyDescent="0.2">
      <c r="A26" s="66"/>
      <c r="B26" s="46"/>
      <c r="C26" s="29" t="s">
        <v>25</v>
      </c>
      <c r="D26" s="33">
        <v>2</v>
      </c>
      <c r="E26" s="40"/>
      <c r="F26" s="34">
        <v>2</v>
      </c>
      <c r="G26" s="40"/>
      <c r="H26" s="22" t="s">
        <v>10</v>
      </c>
    </row>
    <row r="27" spans="1:8" x14ac:dyDescent="0.2">
      <c r="A27" s="66"/>
      <c r="B27" s="46"/>
      <c r="C27" s="31" t="s">
        <v>32</v>
      </c>
      <c r="D27" s="33">
        <v>2</v>
      </c>
      <c r="E27" s="40"/>
      <c r="F27" s="34"/>
      <c r="G27" s="40"/>
      <c r="H27" s="22" t="s">
        <v>10</v>
      </c>
    </row>
    <row r="28" spans="1:8" x14ac:dyDescent="0.2">
      <c r="A28" s="66"/>
      <c r="B28" s="48" t="s">
        <v>54</v>
      </c>
      <c r="C28" s="29" t="s">
        <v>24</v>
      </c>
      <c r="D28" s="33">
        <v>2</v>
      </c>
      <c r="E28" s="40"/>
      <c r="F28" s="34">
        <v>2</v>
      </c>
      <c r="G28" s="40"/>
      <c r="H28" s="22" t="s">
        <v>10</v>
      </c>
    </row>
    <row r="29" spans="1:8" x14ac:dyDescent="0.2">
      <c r="A29" s="66"/>
      <c r="B29" s="48"/>
      <c r="C29" s="29" t="s">
        <v>25</v>
      </c>
      <c r="D29" s="33">
        <v>2</v>
      </c>
      <c r="E29" s="40"/>
      <c r="F29" s="34">
        <v>2</v>
      </c>
      <c r="G29" s="40"/>
      <c r="H29" s="22" t="s">
        <v>10</v>
      </c>
    </row>
    <row r="30" spans="1:8" x14ac:dyDescent="0.2">
      <c r="A30" s="66"/>
      <c r="B30" s="48"/>
      <c r="C30" s="31" t="s">
        <v>32</v>
      </c>
      <c r="D30" s="33">
        <v>2</v>
      </c>
      <c r="E30" s="40"/>
      <c r="F30" s="34"/>
      <c r="G30" s="40"/>
      <c r="H30" s="22" t="s">
        <v>10</v>
      </c>
    </row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</sheetData>
  <mergeCells count="22">
    <mergeCell ref="B16:B18"/>
    <mergeCell ref="E16:E30"/>
    <mergeCell ref="B22:B24"/>
    <mergeCell ref="B19:B21"/>
    <mergeCell ref="B25:B27"/>
    <mergeCell ref="B28:B30"/>
    <mergeCell ref="G13:G15"/>
    <mergeCell ref="A16:A30"/>
    <mergeCell ref="G16:G30"/>
    <mergeCell ref="I2:I3"/>
    <mergeCell ref="A1:H1"/>
    <mergeCell ref="A2:A3"/>
    <mergeCell ref="B2:B3"/>
    <mergeCell ref="C2:C3"/>
    <mergeCell ref="D2:E2"/>
    <mergeCell ref="F2:G2"/>
    <mergeCell ref="H2:H3"/>
    <mergeCell ref="A4:A12"/>
    <mergeCell ref="E4:E12"/>
    <mergeCell ref="G4:G12"/>
    <mergeCell ref="A13:A15"/>
    <mergeCell ref="E13:E15"/>
  </mergeCells>
  <conditionalFormatting sqref="I1:I3">
    <cfRule type="expression" dxfId="257" priority="2">
      <formula>LEN(TRIM(I1))=0</formula>
    </cfRule>
  </conditionalFormatting>
  <conditionalFormatting sqref="I1:I3">
    <cfRule type="notContainsText" dxfId="25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r:id="rId1"/>
  <ignoredErrors>
    <ignoredError sqref="E16 G16 E13 G13 E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14" activePane="bottomLeft" state="frozen"/>
      <selection pane="bottomLeft" activeCell="J5" sqref="J5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50"/>
      <c r="B1" s="50"/>
      <c r="C1" s="50" t="s">
        <v>11</v>
      </c>
      <c r="D1" s="50"/>
      <c r="E1" s="50"/>
      <c r="F1" s="50"/>
      <c r="G1" s="50"/>
      <c r="H1" s="50"/>
      <c r="I1" s="50"/>
      <c r="J1" s="50"/>
      <c r="K1" s="50"/>
      <c r="L1" s="50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51">
        <v>8</v>
      </c>
      <c r="B3" s="52" t="s">
        <v>14</v>
      </c>
      <c r="C3" s="53" t="s">
        <v>15</v>
      </c>
      <c r="D3" s="53" t="s">
        <v>33</v>
      </c>
      <c r="E3" s="53" t="s">
        <v>34</v>
      </c>
      <c r="F3" s="54" t="s">
        <v>35</v>
      </c>
      <c r="G3" s="54" t="s">
        <v>36</v>
      </c>
      <c r="H3" s="54" t="s">
        <v>37</v>
      </c>
      <c r="I3" s="54" t="s">
        <v>38</v>
      </c>
      <c r="J3" s="54" t="s">
        <v>39</v>
      </c>
      <c r="K3" s="52" t="s">
        <v>16</v>
      </c>
      <c r="L3" s="52" t="s">
        <v>17</v>
      </c>
      <c r="M3" s="8"/>
      <c r="N3" s="8"/>
      <c r="O3" s="8"/>
      <c r="P3" s="8"/>
      <c r="Q3" s="8"/>
      <c r="R3" s="8"/>
      <c r="S3" s="8"/>
    </row>
    <row r="4" spans="1:19" ht="14.25" x14ac:dyDescent="0.2">
      <c r="A4" s="51"/>
      <c r="B4" s="52"/>
      <c r="C4" s="53"/>
      <c r="D4" s="53"/>
      <c r="E4" s="53"/>
      <c r="F4" s="53"/>
      <c r="G4" s="53"/>
      <c r="H4" s="53"/>
      <c r="I4" s="53"/>
      <c r="J4" s="53"/>
      <c r="K4" s="52"/>
      <c r="L4" s="52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18</v>
      </c>
      <c r="B5" s="13">
        <f>SUM('Sprint Backlog'!D:D)</f>
        <v>46.3</v>
      </c>
      <c r="C5" s="14">
        <f t="shared" ref="C5:J5" si="1">B5-$B9</f>
        <v>40.512499999999996</v>
      </c>
      <c r="D5" s="14">
        <f t="shared" si="1"/>
        <v>34.724999999999994</v>
      </c>
      <c r="E5" s="14">
        <f t="shared" si="1"/>
        <v>28.937499999999993</v>
      </c>
      <c r="F5" s="14">
        <f t="shared" si="1"/>
        <v>23.149999999999991</v>
      </c>
      <c r="G5" s="14">
        <f t="shared" si="1"/>
        <v>17.36249999999999</v>
      </c>
      <c r="H5" s="14">
        <f t="shared" si="1"/>
        <v>11.57499999999999</v>
      </c>
      <c r="I5" s="14">
        <f t="shared" si="1"/>
        <v>5.7874999999999908</v>
      </c>
      <c r="J5" s="14">
        <f t="shared" si="1"/>
        <v>-8.8817841970012523E-15</v>
      </c>
      <c r="K5" s="14">
        <f>SUM(C5:J5)</f>
        <v>162.04999999999995</v>
      </c>
      <c r="L5" s="14">
        <f>K5/A$3</f>
        <v>20.256249999999994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19</v>
      </c>
      <c r="B6" s="13">
        <f>B5</f>
        <v>46.3</v>
      </c>
      <c r="C6" s="14">
        <f t="shared" ref="C6:J6" si="2">B6-C9</f>
        <v>43.47</v>
      </c>
      <c r="D6" s="14">
        <f t="shared" si="2"/>
        <v>39.57</v>
      </c>
      <c r="E6" s="14">
        <f t="shared" si="2"/>
        <v>36.630000000000003</v>
      </c>
      <c r="F6" s="14">
        <f t="shared" si="2"/>
        <v>33.68</v>
      </c>
      <c r="G6" s="14">
        <f t="shared" si="2"/>
        <v>27.68</v>
      </c>
      <c r="H6" s="14">
        <f t="shared" si="2"/>
        <v>23.68</v>
      </c>
      <c r="I6" s="14">
        <f t="shared" si="2"/>
        <v>19.68</v>
      </c>
      <c r="J6" s="14">
        <f t="shared" si="2"/>
        <v>13.68</v>
      </c>
      <c r="K6" s="14">
        <f>SUM(C6:J6)</f>
        <v>238.07000000000002</v>
      </c>
      <c r="L6" s="14">
        <f>K6/A$3</f>
        <v>29.758750000000003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20</v>
      </c>
      <c r="B8" s="16" t="s">
        <v>21</v>
      </c>
      <c r="C8" s="49" t="s">
        <v>22</v>
      </c>
      <c r="D8" s="49"/>
      <c r="E8" s="49"/>
      <c r="F8" s="49"/>
      <c r="G8" s="49"/>
      <c r="H8" s="49"/>
      <c r="I8" s="49"/>
      <c r="J8" s="49"/>
      <c r="K8" s="49"/>
      <c r="L8" s="49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23</v>
      </c>
      <c r="B9" s="17">
        <f>B5/A3</f>
        <v>5.7874999999999996</v>
      </c>
      <c r="C9" s="17">
        <f t="shared" ref="C9:K9" si="3">SUM(C10:C12)</f>
        <v>2.83</v>
      </c>
      <c r="D9" s="17">
        <f t="shared" si="3"/>
        <v>3.9</v>
      </c>
      <c r="E9" s="17">
        <f t="shared" si="3"/>
        <v>2.9400000000000004</v>
      </c>
      <c r="F9" s="17">
        <f t="shared" si="3"/>
        <v>2.95</v>
      </c>
      <c r="G9" s="17">
        <f t="shared" si="3"/>
        <v>6</v>
      </c>
      <c r="H9" s="17">
        <f t="shared" si="3"/>
        <v>4</v>
      </c>
      <c r="I9" s="17">
        <f t="shared" si="3"/>
        <v>4</v>
      </c>
      <c r="J9" s="17">
        <f t="shared" si="3"/>
        <v>6</v>
      </c>
      <c r="K9" s="17">
        <f t="shared" si="3"/>
        <v>32.620000000000005</v>
      </c>
      <c r="L9" s="17">
        <f>K9/A$3</f>
        <v>4.0775000000000006</v>
      </c>
      <c r="M9" s="8"/>
      <c r="N9" s="8"/>
      <c r="O9" s="8"/>
      <c r="P9" s="8"/>
      <c r="Q9" s="8"/>
      <c r="R9" s="8"/>
      <c r="S9" s="8"/>
    </row>
    <row r="10" spans="1:19" ht="14.25" x14ac:dyDescent="0.2">
      <c r="A10" s="18" t="s">
        <v>24</v>
      </c>
      <c r="B10" s="19">
        <f>'Danilo Burndown'!B9</f>
        <v>2.7250000000000001</v>
      </c>
      <c r="C10" s="14">
        <f>'Danilo Burndown'!C9</f>
        <v>2.83</v>
      </c>
      <c r="D10" s="14">
        <f>'Danilo Burndown'!D9</f>
        <v>3.4</v>
      </c>
      <c r="E10" s="14">
        <f>'Danilo Burndown'!E9</f>
        <v>2.4900000000000002</v>
      </c>
      <c r="F10" s="14">
        <f>'Danilo Burndown'!F9</f>
        <v>1.45</v>
      </c>
      <c r="G10" s="14">
        <f>'Danilo Burndown'!G9</f>
        <v>2</v>
      </c>
      <c r="H10" s="14">
        <f>'Danilo Burndown'!H9</f>
        <v>2</v>
      </c>
      <c r="I10" s="14">
        <f>'Danilo Burndown'!I9</f>
        <v>2</v>
      </c>
      <c r="J10" s="14">
        <f>'Danilo Burndown'!J9</f>
        <v>4</v>
      </c>
      <c r="K10" s="14">
        <f>SUM(C10:J10)</f>
        <v>20.170000000000002</v>
      </c>
      <c r="L10" s="14">
        <f>K10/A$3</f>
        <v>2.5212500000000002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18" t="s">
        <v>25</v>
      </c>
      <c r="B11" s="19">
        <f>'Alexandre Burndown'!B9</f>
        <v>0</v>
      </c>
      <c r="C11" s="14">
        <f>'Alexandre Burndown'!C9</f>
        <v>0</v>
      </c>
      <c r="D11" s="14">
        <f>'Breno Burndown'!D9</f>
        <v>0.5</v>
      </c>
      <c r="E11" s="14">
        <f>'Breno Burndown'!E9</f>
        <v>0.45</v>
      </c>
      <c r="F11" s="14">
        <f>'Breno Burndown'!F9</f>
        <v>1.5</v>
      </c>
      <c r="G11" s="14">
        <f>'Breno Burndown'!G9</f>
        <v>4</v>
      </c>
      <c r="H11" s="14">
        <f>'Breno Burndown'!H9</f>
        <v>2</v>
      </c>
      <c r="I11" s="14">
        <f>'Breno Burndown'!I9</f>
        <v>2</v>
      </c>
      <c r="J11" s="14">
        <f>'Breno Burndown'!J9</f>
        <v>2</v>
      </c>
      <c r="K11" s="14">
        <f>SUM(C11:J11)</f>
        <v>12.45</v>
      </c>
      <c r="L11" s="14">
        <f>K11/A$3</f>
        <v>1.5562499999999999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18" t="s">
        <v>32</v>
      </c>
      <c r="B12" s="20">
        <f>'Breno Burndown'!B9</f>
        <v>1.4375</v>
      </c>
      <c r="C12" s="14">
        <f>'Alexandre Burndown'!C9</f>
        <v>0</v>
      </c>
      <c r="D12" s="14">
        <f>'Alexandre Burndown'!D9</f>
        <v>0</v>
      </c>
      <c r="E12" s="14">
        <f>'Alexandre Burndown'!E9</f>
        <v>0</v>
      </c>
      <c r="F12" s="14">
        <f>'Alexandre Burndown'!F9</f>
        <v>0</v>
      </c>
      <c r="G12" s="14">
        <f>'Alexandre Burndown'!G9</f>
        <v>0</v>
      </c>
      <c r="H12" s="14">
        <f>'Alexandre Burndown'!H9</f>
        <v>0</v>
      </c>
      <c r="I12" s="14">
        <f>'Alexandre Burndown'!I9</f>
        <v>0</v>
      </c>
      <c r="J12" s="14">
        <f>'Alexandre Burndown'!J9</f>
        <v>0</v>
      </c>
      <c r="K12" s="14">
        <f>SUM(C12:J12)</f>
        <v>0</v>
      </c>
      <c r="L12" s="14">
        <f>K12/A$3</f>
        <v>0</v>
      </c>
      <c r="M12" s="8"/>
      <c r="N12" s="8"/>
      <c r="O12" s="8"/>
      <c r="P12" s="8"/>
      <c r="Q12" s="8"/>
      <c r="R12" s="8"/>
      <c r="S12" s="8"/>
    </row>
    <row r="13" spans="1:19" x14ac:dyDescent="0.2">
      <c r="J13" s="26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">
    <cfRule type="expression" dxfId="255" priority="2">
      <formula>LEN(TRIM(C10))=0</formula>
    </cfRule>
  </conditionalFormatting>
  <conditionalFormatting sqref="C10">
    <cfRule type="cellIs" dxfId="254" priority="3" operator="equal">
      <formula>0</formula>
    </cfRule>
  </conditionalFormatting>
  <conditionalFormatting sqref="C10">
    <cfRule type="cellIs" dxfId="253" priority="4" operator="notEqual">
      <formula>0</formula>
    </cfRule>
  </conditionalFormatting>
  <conditionalFormatting sqref="B10:B12">
    <cfRule type="expression" dxfId="252" priority="5">
      <formula>LEN(TRIM(B10))=0</formula>
    </cfRule>
  </conditionalFormatting>
  <conditionalFormatting sqref="B10:B12">
    <cfRule type="notContainsText" dxfId="251" priority="6" operator="notContains" text="9875894754())("/>
  </conditionalFormatting>
  <conditionalFormatting sqref="K5">
    <cfRule type="expression" dxfId="250" priority="7">
      <formula>LEN(TRIM(K5))=0</formula>
    </cfRule>
  </conditionalFormatting>
  <conditionalFormatting sqref="K5">
    <cfRule type="cellIs" dxfId="249" priority="8" operator="equal">
      <formula>0</formula>
    </cfRule>
  </conditionalFormatting>
  <conditionalFormatting sqref="K5">
    <cfRule type="cellIs" dxfId="248" priority="9" operator="notEqual">
      <formula>0</formula>
    </cfRule>
  </conditionalFormatting>
  <conditionalFormatting sqref="K5">
    <cfRule type="expression" dxfId="247" priority="10">
      <formula>LEN(TRIM(K5))=0</formula>
    </cfRule>
  </conditionalFormatting>
  <conditionalFormatting sqref="K5">
    <cfRule type="cellIs" dxfId="246" priority="11" operator="equal">
      <formula>0</formula>
    </cfRule>
  </conditionalFormatting>
  <conditionalFormatting sqref="K5">
    <cfRule type="cellIs" dxfId="245" priority="12" operator="notEqual">
      <formula>0</formula>
    </cfRule>
  </conditionalFormatting>
  <conditionalFormatting sqref="K6">
    <cfRule type="expression" dxfId="244" priority="13">
      <formula>LEN(TRIM(K6))=0</formula>
    </cfRule>
  </conditionalFormatting>
  <conditionalFormatting sqref="K6">
    <cfRule type="cellIs" dxfId="243" priority="14" operator="equal">
      <formula>0</formula>
    </cfRule>
  </conditionalFormatting>
  <conditionalFormatting sqref="K6">
    <cfRule type="cellIs" dxfId="242" priority="15" operator="notEqual">
      <formula>0</formula>
    </cfRule>
  </conditionalFormatting>
  <conditionalFormatting sqref="K6">
    <cfRule type="expression" dxfId="241" priority="16">
      <formula>LEN(TRIM(K6))=0</formula>
    </cfRule>
  </conditionalFormatting>
  <conditionalFormatting sqref="K6">
    <cfRule type="cellIs" dxfId="240" priority="17" operator="equal">
      <formula>0</formula>
    </cfRule>
  </conditionalFormatting>
  <conditionalFormatting sqref="K6">
    <cfRule type="cellIs" dxfId="239" priority="18" operator="notEqual">
      <formula>0</formula>
    </cfRule>
  </conditionalFormatting>
  <conditionalFormatting sqref="L6">
    <cfRule type="expression" dxfId="238" priority="19">
      <formula>LEN(TRIM(L6))=0</formula>
    </cfRule>
  </conditionalFormatting>
  <conditionalFormatting sqref="L6">
    <cfRule type="cellIs" dxfId="237" priority="20" operator="equal">
      <formula>0</formula>
    </cfRule>
  </conditionalFormatting>
  <conditionalFormatting sqref="L6">
    <cfRule type="cellIs" dxfId="236" priority="21" operator="notEqual">
      <formula>0</formula>
    </cfRule>
  </conditionalFormatting>
  <conditionalFormatting sqref="L6">
    <cfRule type="expression" dxfId="235" priority="22">
      <formula>LEN(TRIM(L6))=0</formula>
    </cfRule>
  </conditionalFormatting>
  <conditionalFormatting sqref="L6">
    <cfRule type="cellIs" dxfId="234" priority="23" operator="equal">
      <formula>0</formula>
    </cfRule>
  </conditionalFormatting>
  <conditionalFormatting sqref="L6">
    <cfRule type="cellIs" dxfId="233" priority="24" operator="notEqual">
      <formula>0</formula>
    </cfRule>
  </conditionalFormatting>
  <conditionalFormatting sqref="L5">
    <cfRule type="expression" dxfId="232" priority="25">
      <formula>LEN(TRIM(L5))=0</formula>
    </cfRule>
  </conditionalFormatting>
  <conditionalFormatting sqref="L5">
    <cfRule type="cellIs" dxfId="231" priority="26" operator="equal">
      <formula>0</formula>
    </cfRule>
  </conditionalFormatting>
  <conditionalFormatting sqref="L5">
    <cfRule type="cellIs" dxfId="230" priority="27" operator="notEqual">
      <formula>0</formula>
    </cfRule>
  </conditionalFormatting>
  <conditionalFormatting sqref="L5">
    <cfRule type="expression" dxfId="229" priority="28">
      <formula>LEN(TRIM(L5))=0</formula>
    </cfRule>
  </conditionalFormatting>
  <conditionalFormatting sqref="L5">
    <cfRule type="cellIs" dxfId="228" priority="29" operator="equal">
      <formula>0</formula>
    </cfRule>
  </conditionalFormatting>
  <conditionalFormatting sqref="L5">
    <cfRule type="cellIs" dxfId="227" priority="30" operator="notEqual">
      <formula>0</formula>
    </cfRule>
  </conditionalFormatting>
  <conditionalFormatting sqref="K10">
    <cfRule type="expression" dxfId="226" priority="31">
      <formula>LEN(TRIM(K10))=0</formula>
    </cfRule>
  </conditionalFormatting>
  <conditionalFormatting sqref="K10">
    <cfRule type="cellIs" dxfId="225" priority="32" operator="equal">
      <formula>0</formula>
    </cfRule>
  </conditionalFormatting>
  <conditionalFormatting sqref="K10">
    <cfRule type="cellIs" dxfId="224" priority="33" operator="notEqual">
      <formula>0</formula>
    </cfRule>
  </conditionalFormatting>
  <conditionalFormatting sqref="K10">
    <cfRule type="expression" dxfId="223" priority="34">
      <formula>LEN(TRIM(K10))=0</formula>
    </cfRule>
  </conditionalFormatting>
  <conditionalFormatting sqref="K10">
    <cfRule type="cellIs" dxfId="222" priority="35" operator="equal">
      <formula>0</formula>
    </cfRule>
  </conditionalFormatting>
  <conditionalFormatting sqref="K10">
    <cfRule type="cellIs" dxfId="221" priority="36" operator="notEqual">
      <formula>0</formula>
    </cfRule>
  </conditionalFormatting>
  <conditionalFormatting sqref="K11">
    <cfRule type="expression" dxfId="220" priority="37">
      <formula>LEN(TRIM(K11))=0</formula>
    </cfRule>
  </conditionalFormatting>
  <conditionalFormatting sqref="K11">
    <cfRule type="cellIs" dxfId="219" priority="38" operator="equal">
      <formula>0</formula>
    </cfRule>
  </conditionalFormatting>
  <conditionalFormatting sqref="K11">
    <cfRule type="cellIs" dxfId="218" priority="39" operator="notEqual">
      <formula>0</formula>
    </cfRule>
  </conditionalFormatting>
  <conditionalFormatting sqref="K11">
    <cfRule type="expression" dxfId="217" priority="40">
      <formula>LEN(TRIM(K11))=0</formula>
    </cfRule>
  </conditionalFormatting>
  <conditionalFormatting sqref="K11">
    <cfRule type="cellIs" dxfId="216" priority="41" operator="equal">
      <formula>0</formula>
    </cfRule>
  </conditionalFormatting>
  <conditionalFormatting sqref="K11">
    <cfRule type="cellIs" dxfId="215" priority="42" operator="notEqual">
      <formula>0</formula>
    </cfRule>
  </conditionalFormatting>
  <conditionalFormatting sqref="K12">
    <cfRule type="expression" dxfId="214" priority="43">
      <formula>LEN(TRIM(K12))=0</formula>
    </cfRule>
  </conditionalFormatting>
  <conditionalFormatting sqref="K12">
    <cfRule type="cellIs" dxfId="213" priority="44" operator="equal">
      <formula>0</formula>
    </cfRule>
  </conditionalFormatting>
  <conditionalFormatting sqref="K12">
    <cfRule type="cellIs" dxfId="212" priority="45" operator="notEqual">
      <formula>0</formula>
    </cfRule>
  </conditionalFormatting>
  <conditionalFormatting sqref="K12">
    <cfRule type="expression" dxfId="211" priority="46">
      <formula>LEN(TRIM(K12))=0</formula>
    </cfRule>
  </conditionalFormatting>
  <conditionalFormatting sqref="K12">
    <cfRule type="cellIs" dxfId="210" priority="47" operator="equal">
      <formula>0</formula>
    </cfRule>
  </conditionalFormatting>
  <conditionalFormatting sqref="K12">
    <cfRule type="cellIs" dxfId="209" priority="48" operator="notEqual">
      <formula>0</formula>
    </cfRule>
  </conditionalFormatting>
  <conditionalFormatting sqref="L10">
    <cfRule type="expression" dxfId="208" priority="49">
      <formula>LEN(TRIM(L10))=0</formula>
    </cfRule>
  </conditionalFormatting>
  <conditionalFormatting sqref="L10">
    <cfRule type="cellIs" dxfId="207" priority="50" operator="equal">
      <formula>0</formula>
    </cfRule>
  </conditionalFormatting>
  <conditionalFormatting sqref="L10">
    <cfRule type="cellIs" dxfId="206" priority="51" operator="notEqual">
      <formula>0</formula>
    </cfRule>
  </conditionalFormatting>
  <conditionalFormatting sqref="L10">
    <cfRule type="expression" dxfId="205" priority="52">
      <formula>LEN(TRIM(L10))=0</formula>
    </cfRule>
  </conditionalFormatting>
  <conditionalFormatting sqref="L10">
    <cfRule type="cellIs" dxfId="204" priority="53" operator="equal">
      <formula>0</formula>
    </cfRule>
  </conditionalFormatting>
  <conditionalFormatting sqref="L10">
    <cfRule type="cellIs" dxfId="203" priority="54" operator="notEqual">
      <formula>0</formula>
    </cfRule>
  </conditionalFormatting>
  <conditionalFormatting sqref="L11">
    <cfRule type="expression" dxfId="202" priority="55">
      <formula>LEN(TRIM(L11))=0</formula>
    </cfRule>
  </conditionalFormatting>
  <conditionalFormatting sqref="L11">
    <cfRule type="cellIs" dxfId="201" priority="56" operator="equal">
      <formula>0</formula>
    </cfRule>
  </conditionalFormatting>
  <conditionalFormatting sqref="L11">
    <cfRule type="cellIs" dxfId="200" priority="57" operator="notEqual">
      <formula>0</formula>
    </cfRule>
  </conditionalFormatting>
  <conditionalFormatting sqref="L11">
    <cfRule type="expression" dxfId="199" priority="58">
      <formula>LEN(TRIM(L11))=0</formula>
    </cfRule>
  </conditionalFormatting>
  <conditionalFormatting sqref="L11">
    <cfRule type="cellIs" dxfId="198" priority="59" operator="equal">
      <formula>0</formula>
    </cfRule>
  </conditionalFormatting>
  <conditionalFormatting sqref="L11">
    <cfRule type="cellIs" dxfId="197" priority="60" operator="notEqual">
      <formula>0</formula>
    </cfRule>
  </conditionalFormatting>
  <conditionalFormatting sqref="L12">
    <cfRule type="expression" dxfId="196" priority="61">
      <formula>LEN(TRIM(L12))=0</formula>
    </cfRule>
  </conditionalFormatting>
  <conditionalFormatting sqref="L12">
    <cfRule type="cellIs" dxfId="195" priority="62" operator="equal">
      <formula>0</formula>
    </cfRule>
  </conditionalFormatting>
  <conditionalFormatting sqref="L12">
    <cfRule type="cellIs" dxfId="194" priority="63" operator="notEqual">
      <formula>0</formula>
    </cfRule>
  </conditionalFormatting>
  <conditionalFormatting sqref="L12">
    <cfRule type="expression" dxfId="193" priority="64">
      <formula>LEN(TRIM(L12))=0</formula>
    </cfRule>
  </conditionalFormatting>
  <conditionalFormatting sqref="L12">
    <cfRule type="cellIs" dxfId="192" priority="65" operator="equal">
      <formula>0</formula>
    </cfRule>
  </conditionalFormatting>
  <conditionalFormatting sqref="L12">
    <cfRule type="cellIs" dxfId="191" priority="66" operator="notEqual">
      <formula>0</formula>
    </cfRule>
  </conditionalFormatting>
  <conditionalFormatting sqref="D10">
    <cfRule type="expression" dxfId="190" priority="67">
      <formula>LEN(TRIM(D10))=0</formula>
    </cfRule>
  </conditionalFormatting>
  <conditionalFormatting sqref="D10">
    <cfRule type="cellIs" dxfId="189" priority="68" operator="equal">
      <formula>0</formula>
    </cfRule>
  </conditionalFormatting>
  <conditionalFormatting sqref="D10">
    <cfRule type="cellIs" dxfId="188" priority="69" operator="notEqual">
      <formula>0</formula>
    </cfRule>
  </conditionalFormatting>
  <conditionalFormatting sqref="D10">
    <cfRule type="expression" dxfId="187" priority="70">
      <formula>LEN(TRIM(D10))=0</formula>
    </cfRule>
  </conditionalFormatting>
  <conditionalFormatting sqref="D10">
    <cfRule type="cellIs" dxfId="186" priority="71" operator="equal">
      <formula>0</formula>
    </cfRule>
  </conditionalFormatting>
  <conditionalFormatting sqref="D10">
    <cfRule type="cellIs" dxfId="185" priority="72" operator="notEqual">
      <formula>0</formula>
    </cfRule>
  </conditionalFormatting>
  <conditionalFormatting sqref="E10">
    <cfRule type="expression" dxfId="184" priority="73">
      <formula>LEN(TRIM(E10))=0</formula>
    </cfRule>
  </conditionalFormatting>
  <conditionalFormatting sqref="E10">
    <cfRule type="cellIs" dxfId="183" priority="74" operator="equal">
      <formula>0</formula>
    </cfRule>
  </conditionalFormatting>
  <conditionalFormatting sqref="E10">
    <cfRule type="cellIs" dxfId="182" priority="75" operator="notEqual">
      <formula>0</formula>
    </cfRule>
  </conditionalFormatting>
  <conditionalFormatting sqref="E10">
    <cfRule type="expression" dxfId="181" priority="76">
      <formula>LEN(TRIM(E10))=0</formula>
    </cfRule>
  </conditionalFormatting>
  <conditionalFormatting sqref="E10">
    <cfRule type="cellIs" dxfId="180" priority="77" operator="equal">
      <formula>0</formula>
    </cfRule>
  </conditionalFormatting>
  <conditionalFormatting sqref="E10">
    <cfRule type="cellIs" dxfId="179" priority="78" operator="notEqual">
      <formula>0</formula>
    </cfRule>
  </conditionalFormatting>
  <conditionalFormatting sqref="F10">
    <cfRule type="expression" dxfId="178" priority="79">
      <formula>LEN(TRIM(F10))=0</formula>
    </cfRule>
  </conditionalFormatting>
  <conditionalFormatting sqref="F10">
    <cfRule type="cellIs" dxfId="177" priority="80" operator="equal">
      <formula>0</formula>
    </cfRule>
  </conditionalFormatting>
  <conditionalFormatting sqref="F10">
    <cfRule type="cellIs" dxfId="176" priority="81" operator="notEqual">
      <formula>0</formula>
    </cfRule>
  </conditionalFormatting>
  <conditionalFormatting sqref="F10">
    <cfRule type="expression" dxfId="175" priority="82">
      <formula>LEN(TRIM(F10))=0</formula>
    </cfRule>
  </conditionalFormatting>
  <conditionalFormatting sqref="F10">
    <cfRule type="cellIs" dxfId="174" priority="83" operator="equal">
      <formula>0</formula>
    </cfRule>
  </conditionalFormatting>
  <conditionalFormatting sqref="F10">
    <cfRule type="cellIs" dxfId="173" priority="84" operator="notEqual">
      <formula>0</formula>
    </cfRule>
  </conditionalFormatting>
  <conditionalFormatting sqref="G10">
    <cfRule type="expression" dxfId="172" priority="85">
      <formula>LEN(TRIM(G10))=0</formula>
    </cfRule>
  </conditionalFormatting>
  <conditionalFormatting sqref="G10">
    <cfRule type="cellIs" dxfId="171" priority="86" operator="equal">
      <formula>0</formula>
    </cfRule>
  </conditionalFormatting>
  <conditionalFormatting sqref="G10">
    <cfRule type="cellIs" dxfId="170" priority="87" operator="notEqual">
      <formula>0</formula>
    </cfRule>
  </conditionalFormatting>
  <conditionalFormatting sqref="G10">
    <cfRule type="expression" dxfId="169" priority="88">
      <formula>LEN(TRIM(G10))=0</formula>
    </cfRule>
  </conditionalFormatting>
  <conditionalFormatting sqref="G10">
    <cfRule type="cellIs" dxfId="168" priority="89" operator="equal">
      <formula>0</formula>
    </cfRule>
  </conditionalFormatting>
  <conditionalFormatting sqref="G10">
    <cfRule type="cellIs" dxfId="167" priority="90" operator="notEqual">
      <formula>0</formula>
    </cfRule>
  </conditionalFormatting>
  <conditionalFormatting sqref="H10">
    <cfRule type="expression" dxfId="166" priority="91">
      <formula>LEN(TRIM(H10))=0</formula>
    </cfRule>
  </conditionalFormatting>
  <conditionalFormatting sqref="H10">
    <cfRule type="cellIs" dxfId="165" priority="92" operator="equal">
      <formula>0</formula>
    </cfRule>
  </conditionalFormatting>
  <conditionalFormatting sqref="H10">
    <cfRule type="cellIs" dxfId="164" priority="93" operator="notEqual">
      <formula>0</formula>
    </cfRule>
  </conditionalFormatting>
  <conditionalFormatting sqref="H10">
    <cfRule type="expression" dxfId="163" priority="94">
      <formula>LEN(TRIM(H10))=0</formula>
    </cfRule>
  </conditionalFormatting>
  <conditionalFormatting sqref="H10">
    <cfRule type="cellIs" dxfId="162" priority="95" operator="equal">
      <formula>0</formula>
    </cfRule>
  </conditionalFormatting>
  <conditionalFormatting sqref="H10">
    <cfRule type="cellIs" dxfId="161" priority="96" operator="notEqual">
      <formula>0</formula>
    </cfRule>
  </conditionalFormatting>
  <conditionalFormatting sqref="I10">
    <cfRule type="expression" dxfId="160" priority="97">
      <formula>LEN(TRIM(I10))=0</formula>
    </cfRule>
  </conditionalFormatting>
  <conditionalFormatting sqref="I10">
    <cfRule type="cellIs" dxfId="159" priority="98" operator="equal">
      <formula>0</formula>
    </cfRule>
  </conditionalFormatting>
  <conditionalFormatting sqref="I10">
    <cfRule type="cellIs" dxfId="158" priority="99" operator="notEqual">
      <formula>0</formula>
    </cfRule>
  </conditionalFormatting>
  <conditionalFormatting sqref="I10">
    <cfRule type="expression" dxfId="157" priority="100">
      <formula>LEN(TRIM(I10))=0</formula>
    </cfRule>
  </conditionalFormatting>
  <conditionalFormatting sqref="I10">
    <cfRule type="cellIs" dxfId="156" priority="101" operator="equal">
      <formula>0</formula>
    </cfRule>
  </conditionalFormatting>
  <conditionalFormatting sqref="I10">
    <cfRule type="cellIs" dxfId="155" priority="102" operator="notEqual">
      <formula>0</formula>
    </cfRule>
  </conditionalFormatting>
  <conditionalFormatting sqref="J10">
    <cfRule type="expression" dxfId="154" priority="103">
      <formula>LEN(TRIM(J10))=0</formula>
    </cfRule>
  </conditionalFormatting>
  <conditionalFormatting sqref="J10">
    <cfRule type="cellIs" dxfId="153" priority="104" operator="equal">
      <formula>0</formula>
    </cfRule>
  </conditionalFormatting>
  <conditionalFormatting sqref="J10">
    <cfRule type="cellIs" dxfId="152" priority="105" operator="notEqual">
      <formula>0</formula>
    </cfRule>
  </conditionalFormatting>
  <conditionalFormatting sqref="J10">
    <cfRule type="expression" dxfId="151" priority="106">
      <formula>LEN(TRIM(J10))=0</formula>
    </cfRule>
  </conditionalFormatting>
  <conditionalFormatting sqref="J10">
    <cfRule type="cellIs" dxfId="150" priority="107" operator="equal">
      <formula>0</formula>
    </cfRule>
  </conditionalFormatting>
  <conditionalFormatting sqref="J10">
    <cfRule type="cellIs" dxfId="149" priority="108" operator="notEqual">
      <formula>0</formula>
    </cfRule>
  </conditionalFormatting>
  <conditionalFormatting sqref="C11">
    <cfRule type="expression" dxfId="148" priority="109">
      <formula>LEN(TRIM(C11))=0</formula>
    </cfRule>
  </conditionalFormatting>
  <conditionalFormatting sqref="C11">
    <cfRule type="cellIs" dxfId="147" priority="110" operator="equal">
      <formula>0</formula>
    </cfRule>
  </conditionalFormatting>
  <conditionalFormatting sqref="C11">
    <cfRule type="cellIs" dxfId="146" priority="111" operator="notEqual">
      <formula>0</formula>
    </cfRule>
  </conditionalFormatting>
  <conditionalFormatting sqref="C11">
    <cfRule type="expression" dxfId="145" priority="112">
      <formula>LEN(TRIM(C11))=0</formula>
    </cfRule>
  </conditionalFormatting>
  <conditionalFormatting sqref="C11">
    <cfRule type="cellIs" dxfId="144" priority="113" operator="equal">
      <formula>0</formula>
    </cfRule>
  </conditionalFormatting>
  <conditionalFormatting sqref="C11">
    <cfRule type="cellIs" dxfId="143" priority="114" operator="notEqual">
      <formula>0</formula>
    </cfRule>
  </conditionalFormatting>
  <conditionalFormatting sqref="C12">
    <cfRule type="expression" dxfId="142" priority="115">
      <formula>LEN(TRIM(C12))=0</formula>
    </cfRule>
  </conditionalFormatting>
  <conditionalFormatting sqref="C12">
    <cfRule type="cellIs" dxfId="141" priority="116" operator="equal">
      <formula>0</formula>
    </cfRule>
  </conditionalFormatting>
  <conditionalFormatting sqref="C12">
    <cfRule type="cellIs" dxfId="140" priority="117" operator="notEqual">
      <formula>0</formula>
    </cfRule>
  </conditionalFormatting>
  <conditionalFormatting sqref="C12">
    <cfRule type="expression" dxfId="139" priority="118">
      <formula>LEN(TRIM(C12))=0</formula>
    </cfRule>
  </conditionalFormatting>
  <conditionalFormatting sqref="C12">
    <cfRule type="cellIs" dxfId="138" priority="119" operator="equal">
      <formula>0</formula>
    </cfRule>
  </conditionalFormatting>
  <conditionalFormatting sqref="C12">
    <cfRule type="cellIs" dxfId="137" priority="120" operator="notEqual">
      <formula>0</formula>
    </cfRule>
  </conditionalFormatting>
  <conditionalFormatting sqref="D11">
    <cfRule type="expression" dxfId="136" priority="121">
      <formula>LEN(TRIM(D11))=0</formula>
    </cfRule>
  </conditionalFormatting>
  <conditionalFormatting sqref="D11">
    <cfRule type="cellIs" dxfId="135" priority="122" operator="equal">
      <formula>0</formula>
    </cfRule>
  </conditionalFormatting>
  <conditionalFormatting sqref="D11">
    <cfRule type="cellIs" dxfId="134" priority="123" operator="notEqual">
      <formula>0</formula>
    </cfRule>
  </conditionalFormatting>
  <conditionalFormatting sqref="D11">
    <cfRule type="expression" dxfId="133" priority="124">
      <formula>LEN(TRIM(D11))=0</formula>
    </cfRule>
  </conditionalFormatting>
  <conditionalFormatting sqref="D11">
    <cfRule type="cellIs" dxfId="132" priority="125" operator="equal">
      <formula>0</formula>
    </cfRule>
  </conditionalFormatting>
  <conditionalFormatting sqref="D11">
    <cfRule type="cellIs" dxfId="131" priority="126" operator="notEqual">
      <formula>0</formula>
    </cfRule>
  </conditionalFormatting>
  <conditionalFormatting sqref="E11">
    <cfRule type="expression" dxfId="130" priority="127">
      <formula>LEN(TRIM(E11))=0</formula>
    </cfRule>
  </conditionalFormatting>
  <conditionalFormatting sqref="E11">
    <cfRule type="cellIs" dxfId="129" priority="128" operator="equal">
      <formula>0</formula>
    </cfRule>
  </conditionalFormatting>
  <conditionalFormatting sqref="E11">
    <cfRule type="cellIs" dxfId="128" priority="129" operator="notEqual">
      <formula>0</formula>
    </cfRule>
  </conditionalFormatting>
  <conditionalFormatting sqref="E11">
    <cfRule type="expression" dxfId="127" priority="130">
      <formula>LEN(TRIM(E11))=0</formula>
    </cfRule>
  </conditionalFormatting>
  <conditionalFormatting sqref="E11">
    <cfRule type="cellIs" dxfId="126" priority="131" operator="equal">
      <formula>0</formula>
    </cfRule>
  </conditionalFormatting>
  <conditionalFormatting sqref="E11">
    <cfRule type="cellIs" dxfId="125" priority="132" operator="notEqual">
      <formula>0</formula>
    </cfRule>
  </conditionalFormatting>
  <conditionalFormatting sqref="F11">
    <cfRule type="expression" dxfId="124" priority="133">
      <formula>LEN(TRIM(F11))=0</formula>
    </cfRule>
  </conditionalFormatting>
  <conditionalFormatting sqref="F11">
    <cfRule type="cellIs" dxfId="123" priority="134" operator="equal">
      <formula>0</formula>
    </cfRule>
  </conditionalFormatting>
  <conditionalFormatting sqref="F11">
    <cfRule type="cellIs" dxfId="122" priority="135" operator="notEqual">
      <formula>0</formula>
    </cfRule>
  </conditionalFormatting>
  <conditionalFormatting sqref="F11">
    <cfRule type="expression" dxfId="121" priority="136">
      <formula>LEN(TRIM(F11))=0</formula>
    </cfRule>
  </conditionalFormatting>
  <conditionalFormatting sqref="F11">
    <cfRule type="cellIs" dxfId="120" priority="137" operator="equal">
      <formula>0</formula>
    </cfRule>
  </conditionalFormatting>
  <conditionalFormatting sqref="F11">
    <cfRule type="cellIs" dxfId="119" priority="138" operator="notEqual">
      <formula>0</formula>
    </cfRule>
  </conditionalFormatting>
  <conditionalFormatting sqref="G11">
    <cfRule type="expression" dxfId="118" priority="139">
      <formula>LEN(TRIM(G11))=0</formula>
    </cfRule>
  </conditionalFormatting>
  <conditionalFormatting sqref="G11">
    <cfRule type="cellIs" dxfId="117" priority="140" operator="equal">
      <formula>0</formula>
    </cfRule>
  </conditionalFormatting>
  <conditionalFormatting sqref="G11">
    <cfRule type="cellIs" dxfId="116" priority="141" operator="notEqual">
      <formula>0</formula>
    </cfRule>
  </conditionalFormatting>
  <conditionalFormatting sqref="G11">
    <cfRule type="expression" dxfId="115" priority="142">
      <formula>LEN(TRIM(G11))=0</formula>
    </cfRule>
  </conditionalFormatting>
  <conditionalFormatting sqref="G11">
    <cfRule type="cellIs" dxfId="114" priority="143" operator="equal">
      <formula>0</formula>
    </cfRule>
  </conditionalFormatting>
  <conditionalFormatting sqref="G11">
    <cfRule type="cellIs" dxfId="113" priority="144" operator="notEqual">
      <formula>0</formula>
    </cfRule>
  </conditionalFormatting>
  <conditionalFormatting sqref="H11">
    <cfRule type="expression" dxfId="112" priority="145">
      <formula>LEN(TRIM(H11))=0</formula>
    </cfRule>
  </conditionalFormatting>
  <conditionalFormatting sqref="H11">
    <cfRule type="cellIs" dxfId="111" priority="146" operator="equal">
      <formula>0</formula>
    </cfRule>
  </conditionalFormatting>
  <conditionalFormatting sqref="H11">
    <cfRule type="cellIs" dxfId="110" priority="147" operator="notEqual">
      <formula>0</formula>
    </cfRule>
  </conditionalFormatting>
  <conditionalFormatting sqref="H11">
    <cfRule type="expression" dxfId="109" priority="148">
      <formula>LEN(TRIM(H11))=0</formula>
    </cfRule>
  </conditionalFormatting>
  <conditionalFormatting sqref="H11">
    <cfRule type="cellIs" dxfId="108" priority="149" operator="equal">
      <formula>0</formula>
    </cfRule>
  </conditionalFormatting>
  <conditionalFormatting sqref="H11">
    <cfRule type="cellIs" dxfId="107" priority="150" operator="notEqual">
      <formula>0</formula>
    </cfRule>
  </conditionalFormatting>
  <conditionalFormatting sqref="I11">
    <cfRule type="expression" dxfId="106" priority="151">
      <formula>LEN(TRIM(I11))=0</formula>
    </cfRule>
  </conditionalFormatting>
  <conditionalFormatting sqref="I11">
    <cfRule type="cellIs" dxfId="105" priority="152" operator="equal">
      <formula>0</formula>
    </cfRule>
  </conditionalFormatting>
  <conditionalFormatting sqref="I11">
    <cfRule type="cellIs" dxfId="104" priority="153" operator="notEqual">
      <formula>0</formula>
    </cfRule>
  </conditionalFormatting>
  <conditionalFormatting sqref="I11">
    <cfRule type="expression" dxfId="103" priority="154">
      <formula>LEN(TRIM(I11))=0</formula>
    </cfRule>
  </conditionalFormatting>
  <conditionalFormatting sqref="I11">
    <cfRule type="cellIs" dxfId="102" priority="155" operator="equal">
      <formula>0</formula>
    </cfRule>
  </conditionalFormatting>
  <conditionalFormatting sqref="I11">
    <cfRule type="cellIs" dxfId="101" priority="156" operator="notEqual">
      <formula>0</formula>
    </cfRule>
  </conditionalFormatting>
  <conditionalFormatting sqref="J11">
    <cfRule type="expression" dxfId="100" priority="157">
      <formula>LEN(TRIM(J11))=0</formula>
    </cfRule>
  </conditionalFormatting>
  <conditionalFormatting sqref="J11">
    <cfRule type="cellIs" dxfId="99" priority="158" operator="equal">
      <formula>0</formula>
    </cfRule>
  </conditionalFormatting>
  <conditionalFormatting sqref="J11">
    <cfRule type="cellIs" dxfId="98" priority="159" operator="notEqual">
      <formula>0</formula>
    </cfRule>
  </conditionalFormatting>
  <conditionalFormatting sqref="J11">
    <cfRule type="expression" dxfId="97" priority="160">
      <formula>LEN(TRIM(J11))=0</formula>
    </cfRule>
  </conditionalFormatting>
  <conditionalFormatting sqref="J11">
    <cfRule type="cellIs" dxfId="96" priority="161" operator="equal">
      <formula>0</formula>
    </cfRule>
  </conditionalFormatting>
  <conditionalFormatting sqref="J11">
    <cfRule type="cellIs" dxfId="95" priority="162" operator="notEqual">
      <formula>0</formula>
    </cfRule>
  </conditionalFormatting>
  <conditionalFormatting sqref="D12">
    <cfRule type="expression" dxfId="94" priority="163">
      <formula>LEN(TRIM(D12))=0</formula>
    </cfRule>
  </conditionalFormatting>
  <conditionalFormatting sqref="D12">
    <cfRule type="cellIs" dxfId="93" priority="164" operator="equal">
      <formula>0</formula>
    </cfRule>
  </conditionalFormatting>
  <conditionalFormatting sqref="D12">
    <cfRule type="cellIs" dxfId="92" priority="165" operator="notEqual">
      <formula>0</formula>
    </cfRule>
  </conditionalFormatting>
  <conditionalFormatting sqref="D12">
    <cfRule type="expression" dxfId="91" priority="166">
      <formula>LEN(TRIM(D12))=0</formula>
    </cfRule>
  </conditionalFormatting>
  <conditionalFormatting sqref="D12">
    <cfRule type="cellIs" dxfId="90" priority="167" operator="equal">
      <formula>0</formula>
    </cfRule>
  </conditionalFormatting>
  <conditionalFormatting sqref="D12">
    <cfRule type="cellIs" dxfId="89" priority="168" operator="notEqual">
      <formula>0</formula>
    </cfRule>
  </conditionalFormatting>
  <conditionalFormatting sqref="E12">
    <cfRule type="expression" dxfId="88" priority="169">
      <formula>LEN(TRIM(E12))=0</formula>
    </cfRule>
  </conditionalFormatting>
  <conditionalFormatting sqref="E12">
    <cfRule type="cellIs" dxfId="87" priority="170" operator="equal">
      <formula>0</formula>
    </cfRule>
  </conditionalFormatting>
  <conditionalFormatting sqref="E12">
    <cfRule type="cellIs" dxfId="86" priority="171" operator="notEqual">
      <formula>0</formula>
    </cfRule>
  </conditionalFormatting>
  <conditionalFormatting sqref="E12">
    <cfRule type="expression" dxfId="85" priority="172">
      <formula>LEN(TRIM(E12))=0</formula>
    </cfRule>
  </conditionalFormatting>
  <conditionalFormatting sqref="E12">
    <cfRule type="cellIs" dxfId="84" priority="173" operator="equal">
      <formula>0</formula>
    </cfRule>
  </conditionalFormatting>
  <conditionalFormatting sqref="E12">
    <cfRule type="cellIs" dxfId="83" priority="174" operator="notEqual">
      <formula>0</formula>
    </cfRule>
  </conditionalFormatting>
  <conditionalFormatting sqref="F12">
    <cfRule type="expression" dxfId="82" priority="175">
      <formula>LEN(TRIM(F12))=0</formula>
    </cfRule>
  </conditionalFormatting>
  <conditionalFormatting sqref="F12">
    <cfRule type="cellIs" dxfId="81" priority="176" operator="equal">
      <formula>0</formula>
    </cfRule>
  </conditionalFormatting>
  <conditionalFormatting sqref="F12">
    <cfRule type="cellIs" dxfId="80" priority="177" operator="notEqual">
      <formula>0</formula>
    </cfRule>
  </conditionalFormatting>
  <conditionalFormatting sqref="F12">
    <cfRule type="expression" dxfId="79" priority="178">
      <formula>LEN(TRIM(F12))=0</formula>
    </cfRule>
  </conditionalFormatting>
  <conditionalFormatting sqref="F12">
    <cfRule type="cellIs" dxfId="78" priority="179" operator="equal">
      <formula>0</formula>
    </cfRule>
  </conditionalFormatting>
  <conditionalFormatting sqref="F12">
    <cfRule type="cellIs" dxfId="77" priority="180" operator="notEqual">
      <formula>0</formula>
    </cfRule>
  </conditionalFormatting>
  <conditionalFormatting sqref="G12">
    <cfRule type="expression" dxfId="76" priority="181">
      <formula>LEN(TRIM(G12))=0</formula>
    </cfRule>
  </conditionalFormatting>
  <conditionalFormatting sqref="G12">
    <cfRule type="cellIs" dxfId="75" priority="182" operator="equal">
      <formula>0</formula>
    </cfRule>
  </conditionalFormatting>
  <conditionalFormatting sqref="G12">
    <cfRule type="cellIs" dxfId="74" priority="183" operator="notEqual">
      <formula>0</formula>
    </cfRule>
  </conditionalFormatting>
  <conditionalFormatting sqref="G12">
    <cfRule type="expression" dxfId="73" priority="184">
      <formula>LEN(TRIM(G12))=0</formula>
    </cfRule>
  </conditionalFormatting>
  <conditionalFormatting sqref="G12">
    <cfRule type="cellIs" dxfId="72" priority="185" operator="equal">
      <formula>0</formula>
    </cfRule>
  </conditionalFormatting>
  <conditionalFormatting sqref="G12">
    <cfRule type="cellIs" dxfId="71" priority="186" operator="notEqual">
      <formula>0</formula>
    </cfRule>
  </conditionalFormatting>
  <conditionalFormatting sqref="H12">
    <cfRule type="expression" dxfId="70" priority="187">
      <formula>LEN(TRIM(H12))=0</formula>
    </cfRule>
  </conditionalFormatting>
  <conditionalFormatting sqref="H12">
    <cfRule type="cellIs" dxfId="69" priority="188" operator="equal">
      <formula>0</formula>
    </cfRule>
  </conditionalFormatting>
  <conditionalFormatting sqref="H12">
    <cfRule type="cellIs" dxfId="68" priority="189" operator="notEqual">
      <formula>0</formula>
    </cfRule>
  </conditionalFormatting>
  <conditionalFormatting sqref="H12">
    <cfRule type="expression" dxfId="67" priority="190">
      <formula>LEN(TRIM(H12))=0</formula>
    </cfRule>
  </conditionalFormatting>
  <conditionalFormatting sqref="H12">
    <cfRule type="cellIs" dxfId="66" priority="191" operator="equal">
      <formula>0</formula>
    </cfRule>
  </conditionalFormatting>
  <conditionalFormatting sqref="H12">
    <cfRule type="cellIs" dxfId="65" priority="192" operator="notEqual">
      <formula>0</formula>
    </cfRule>
  </conditionalFormatting>
  <conditionalFormatting sqref="I12">
    <cfRule type="expression" dxfId="64" priority="193">
      <formula>LEN(TRIM(I12))=0</formula>
    </cfRule>
  </conditionalFormatting>
  <conditionalFormatting sqref="I12">
    <cfRule type="cellIs" dxfId="63" priority="194" operator="equal">
      <formula>0</formula>
    </cfRule>
  </conditionalFormatting>
  <conditionalFormatting sqref="I12">
    <cfRule type="cellIs" dxfId="62" priority="195" operator="notEqual">
      <formula>0</formula>
    </cfRule>
  </conditionalFormatting>
  <conditionalFormatting sqref="I12">
    <cfRule type="expression" dxfId="61" priority="196">
      <formula>LEN(TRIM(I12))=0</formula>
    </cfRule>
  </conditionalFormatting>
  <conditionalFormatting sqref="I12">
    <cfRule type="cellIs" dxfId="60" priority="197" operator="equal">
      <formula>0</formula>
    </cfRule>
  </conditionalFormatting>
  <conditionalFormatting sqref="I12">
    <cfRule type="cellIs" dxfId="59" priority="198" operator="notEqual">
      <formula>0</formula>
    </cfRule>
  </conditionalFormatting>
  <conditionalFormatting sqref="J12">
    <cfRule type="expression" dxfId="58" priority="199">
      <formula>LEN(TRIM(J12))=0</formula>
    </cfRule>
  </conditionalFormatting>
  <conditionalFormatting sqref="J12">
    <cfRule type="cellIs" dxfId="57" priority="200" operator="equal">
      <formula>0</formula>
    </cfRule>
  </conditionalFormatting>
  <conditionalFormatting sqref="J12">
    <cfRule type="cellIs" dxfId="56" priority="201" operator="notEqual">
      <formula>0</formula>
    </cfRule>
  </conditionalFormatting>
  <conditionalFormatting sqref="J12">
    <cfRule type="expression" dxfId="55" priority="202">
      <formula>LEN(TRIM(J12))=0</formula>
    </cfRule>
  </conditionalFormatting>
  <conditionalFormatting sqref="J12">
    <cfRule type="cellIs" dxfId="54" priority="203" operator="equal">
      <formula>0</formula>
    </cfRule>
  </conditionalFormatting>
  <conditionalFormatting sqref="J12">
    <cfRule type="cellIs" dxfId="53" priority="20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="90" zoomScaleNormal="90" workbookViewId="0">
      <pane ySplit="4" topLeftCell="A8" activePane="bottomLeft" state="frozen"/>
      <selection pane="bottomLeft" activeCell="G19" sqref="G19"/>
    </sheetView>
  </sheetViews>
  <sheetFormatPr defaultRowHeight="12.75" x14ac:dyDescent="0.2"/>
  <cols>
    <col min="1" max="1" width="37.7109375"/>
    <col min="2" max="2" width="14.2851562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50"/>
      <c r="B1" s="50"/>
      <c r="C1" s="50" t="s">
        <v>26</v>
      </c>
      <c r="D1" s="50"/>
      <c r="E1" s="50"/>
      <c r="F1" s="50"/>
      <c r="G1" s="50"/>
      <c r="H1" s="50"/>
      <c r="I1" s="50"/>
      <c r="J1" s="50"/>
      <c r="K1" s="50"/>
      <c r="L1" s="50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51">
        <v>8</v>
      </c>
      <c r="B3" s="52" t="s">
        <v>14</v>
      </c>
      <c r="C3" s="64" t="s">
        <v>39</v>
      </c>
      <c r="D3" s="64" t="s">
        <v>58</v>
      </c>
      <c r="E3" s="64" t="s">
        <v>59</v>
      </c>
      <c r="F3" s="63" t="s">
        <v>60</v>
      </c>
      <c r="G3" s="63" t="s">
        <v>61</v>
      </c>
      <c r="H3" s="63" t="s">
        <v>62</v>
      </c>
      <c r="I3" s="63" t="s">
        <v>63</v>
      </c>
      <c r="J3" s="63" t="s">
        <v>64</v>
      </c>
      <c r="K3" s="52" t="s">
        <v>16</v>
      </c>
      <c r="L3" s="52" t="s">
        <v>17</v>
      </c>
      <c r="M3" s="8"/>
      <c r="N3" s="8"/>
      <c r="O3" s="8"/>
      <c r="P3" s="8"/>
      <c r="Q3" s="8"/>
      <c r="R3" s="8"/>
      <c r="S3" s="8"/>
    </row>
    <row r="4" spans="1:19" ht="14.25" x14ac:dyDescent="0.2">
      <c r="A4" s="51"/>
      <c r="B4" s="52"/>
      <c r="C4" s="64"/>
      <c r="D4" s="64"/>
      <c r="E4" s="64"/>
      <c r="F4" s="64"/>
      <c r="G4" s="64"/>
      <c r="H4" s="64"/>
      <c r="I4" s="64"/>
      <c r="J4" s="64"/>
      <c r="K4" s="52"/>
      <c r="L4" s="52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18</v>
      </c>
      <c r="B5" s="13">
        <v>21.8</v>
      </c>
      <c r="C5" s="14">
        <f t="shared" ref="C5:J5" si="1">B5-$B9</f>
        <v>19.074999999999999</v>
      </c>
      <c r="D5" s="14">
        <f t="shared" si="1"/>
        <v>16.349999999999998</v>
      </c>
      <c r="E5" s="14">
        <f t="shared" si="1"/>
        <v>13.624999999999998</v>
      </c>
      <c r="F5" s="14">
        <f t="shared" si="1"/>
        <v>10.899999999999999</v>
      </c>
      <c r="G5" s="14">
        <f t="shared" si="1"/>
        <v>8.1749999999999989</v>
      </c>
      <c r="H5" s="14">
        <f t="shared" si="1"/>
        <v>5.4499999999999993</v>
      </c>
      <c r="I5" s="14">
        <f t="shared" si="1"/>
        <v>2.7249999999999992</v>
      </c>
      <c r="J5" s="14">
        <f t="shared" si="1"/>
        <v>0</v>
      </c>
      <c r="K5" s="14">
        <f>SUM(C5:J5)</f>
        <v>76.3</v>
      </c>
      <c r="L5" s="14">
        <f>K5/A$3</f>
        <v>9.5374999999999996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19</v>
      </c>
      <c r="B6" s="13">
        <f>B5</f>
        <v>21.8</v>
      </c>
      <c r="C6" s="14">
        <f t="shared" ref="C6:J6" si="2">B6-C9</f>
        <v>18.97</v>
      </c>
      <c r="D6" s="14">
        <f t="shared" si="2"/>
        <v>15.569999999999999</v>
      </c>
      <c r="E6" s="14">
        <f t="shared" si="2"/>
        <v>13.079999999999998</v>
      </c>
      <c r="F6" s="14">
        <f t="shared" si="2"/>
        <v>11.629999999999999</v>
      </c>
      <c r="G6" s="14">
        <f t="shared" si="2"/>
        <v>9.629999999999999</v>
      </c>
      <c r="H6" s="14">
        <f t="shared" si="2"/>
        <v>7.629999999999999</v>
      </c>
      <c r="I6" s="14">
        <f t="shared" si="2"/>
        <v>5.629999999999999</v>
      </c>
      <c r="J6" s="14">
        <f t="shared" si="2"/>
        <v>1.629999999999999</v>
      </c>
      <c r="K6" s="14">
        <f>SUM(C6:J6)</f>
        <v>83.769999999999982</v>
      </c>
      <c r="L6" s="14">
        <f>K6/A$3</f>
        <v>10.471249999999998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21</v>
      </c>
      <c r="C8" s="49" t="s">
        <v>27</v>
      </c>
      <c r="D8" s="49"/>
      <c r="E8" s="49"/>
      <c r="F8" s="49"/>
      <c r="G8" s="49"/>
      <c r="H8" s="49"/>
      <c r="I8" s="49"/>
      <c r="J8" s="49"/>
      <c r="K8" s="49"/>
      <c r="L8" s="49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23</v>
      </c>
      <c r="B9" s="17">
        <f>B5/A3</f>
        <v>2.7250000000000001</v>
      </c>
      <c r="C9" s="17">
        <f t="shared" ref="C9:L9" si="3">SUM(C10:C16)</f>
        <v>2.83</v>
      </c>
      <c r="D9" s="17">
        <f t="shared" si="3"/>
        <v>3.4</v>
      </c>
      <c r="E9" s="17">
        <f t="shared" si="3"/>
        <v>2.4900000000000002</v>
      </c>
      <c r="F9" s="17">
        <f>SUM(F10:F23)</f>
        <v>1.45</v>
      </c>
      <c r="G9" s="17">
        <f>SUM(G10:G23)</f>
        <v>2</v>
      </c>
      <c r="H9" s="17">
        <f>SUM(H10:H23)</f>
        <v>2</v>
      </c>
      <c r="I9" s="17">
        <f>SUM(I10:I23)</f>
        <v>2</v>
      </c>
      <c r="J9" s="17">
        <f>SUM(J10:J23)</f>
        <v>4</v>
      </c>
      <c r="K9" s="17">
        <f>SUM(K10:K23)</f>
        <v>20.170000000000002</v>
      </c>
      <c r="L9" s="17">
        <f>SUM(L10:L23)</f>
        <v>2.5212500000000002</v>
      </c>
      <c r="M9" s="8"/>
      <c r="N9" s="8"/>
      <c r="O9" s="8"/>
      <c r="P9" s="8"/>
      <c r="Q9" s="8"/>
      <c r="R9" s="8"/>
      <c r="S9" s="8"/>
    </row>
    <row r="10" spans="1:19" ht="15" customHeight="1" x14ac:dyDescent="0.2">
      <c r="A10" s="59" t="s">
        <v>40</v>
      </c>
      <c r="B10" s="60"/>
      <c r="C10" s="14">
        <v>0.75</v>
      </c>
      <c r="D10" s="14"/>
      <c r="E10" s="14"/>
      <c r="F10" s="14"/>
      <c r="G10" s="14"/>
      <c r="H10" s="14"/>
      <c r="I10" s="14"/>
      <c r="J10" s="14"/>
      <c r="K10" s="14">
        <f>SUM(C10:J10)</f>
        <v>0.75</v>
      </c>
      <c r="L10" s="14">
        <f>K10/A$3</f>
        <v>9.375E-2</v>
      </c>
      <c r="M10" s="8"/>
      <c r="N10" s="58"/>
      <c r="O10" s="58"/>
      <c r="P10" s="8"/>
      <c r="Q10" s="8"/>
      <c r="R10" s="8"/>
      <c r="S10" s="8"/>
    </row>
    <row r="11" spans="1:19" ht="15" customHeight="1" x14ac:dyDescent="0.2">
      <c r="A11" s="55" t="s">
        <v>41</v>
      </c>
      <c r="B11" s="56"/>
      <c r="C11" s="14">
        <v>0.83</v>
      </c>
      <c r="D11" s="14"/>
      <c r="E11" s="14"/>
      <c r="F11" s="14"/>
      <c r="G11" s="14"/>
      <c r="H11" s="14"/>
      <c r="I11" s="14"/>
      <c r="J11" s="14"/>
      <c r="K11" s="14">
        <f>SUM(C11:J11)</f>
        <v>0.83</v>
      </c>
      <c r="L11" s="14">
        <f>K11/A$3</f>
        <v>0.10375</v>
      </c>
      <c r="M11" s="8"/>
      <c r="N11" s="36"/>
      <c r="O11" s="36"/>
      <c r="P11" s="8"/>
      <c r="Q11" s="8"/>
      <c r="R11" s="8"/>
      <c r="S11" s="8"/>
    </row>
    <row r="12" spans="1:19" ht="15" customHeight="1" x14ac:dyDescent="0.2">
      <c r="A12" s="55" t="s">
        <v>42</v>
      </c>
      <c r="B12" s="56"/>
      <c r="C12" s="14"/>
      <c r="D12" s="14"/>
      <c r="E12" s="14">
        <v>0.4</v>
      </c>
      <c r="F12" s="14"/>
      <c r="G12" s="14"/>
      <c r="H12" s="14"/>
      <c r="I12" s="14"/>
      <c r="J12" s="14"/>
      <c r="K12" s="14">
        <f>SUM(C12:J12)</f>
        <v>0.4</v>
      </c>
      <c r="L12" s="14">
        <f>K12/A$3</f>
        <v>0.05</v>
      </c>
      <c r="M12" s="8"/>
      <c r="N12" s="36"/>
      <c r="O12" s="36"/>
      <c r="P12" s="8"/>
      <c r="Q12" s="8"/>
      <c r="R12" s="8"/>
      <c r="S12" s="8"/>
    </row>
    <row r="13" spans="1:19" ht="15" customHeight="1" x14ac:dyDescent="0.2">
      <c r="A13" s="55" t="s">
        <v>43</v>
      </c>
      <c r="B13" s="56"/>
      <c r="C13" s="14">
        <v>1.25</v>
      </c>
      <c r="D13" s="14"/>
      <c r="E13" s="14"/>
      <c r="F13" s="14"/>
      <c r="G13" s="14"/>
      <c r="H13" s="14"/>
      <c r="I13" s="14"/>
      <c r="J13" s="14"/>
      <c r="K13" s="14">
        <f>SUM(C13:J13)</f>
        <v>1.25</v>
      </c>
      <c r="L13" s="14">
        <f>K13/A$3</f>
        <v>0.15625</v>
      </c>
      <c r="M13" s="8"/>
      <c r="N13" s="57"/>
      <c r="O13" s="57"/>
      <c r="P13" s="8"/>
      <c r="Q13" s="8"/>
      <c r="R13" s="8"/>
      <c r="S13" s="8"/>
    </row>
    <row r="14" spans="1:19" ht="15" customHeight="1" x14ac:dyDescent="0.2">
      <c r="A14" s="55" t="s">
        <v>44</v>
      </c>
      <c r="B14" s="56"/>
      <c r="C14" s="14"/>
      <c r="D14" s="14"/>
      <c r="E14" s="14">
        <v>0.5</v>
      </c>
      <c r="F14" s="14"/>
      <c r="G14" s="14"/>
      <c r="H14" s="14"/>
      <c r="I14" s="14"/>
      <c r="J14" s="14"/>
      <c r="K14" s="14">
        <f>SUM(C14:J14)</f>
        <v>0.5</v>
      </c>
      <c r="L14" s="14">
        <f>K14/A$3</f>
        <v>6.25E-2</v>
      </c>
      <c r="M14" s="8"/>
      <c r="N14" s="37"/>
      <c r="O14" s="37"/>
      <c r="P14" s="8"/>
      <c r="Q14" s="8"/>
      <c r="R14" s="8"/>
      <c r="S14" s="8"/>
    </row>
    <row r="15" spans="1:19" ht="15" customHeight="1" x14ac:dyDescent="0.2">
      <c r="A15" s="55" t="s">
        <v>45</v>
      </c>
      <c r="B15" s="56"/>
      <c r="C15" s="14"/>
      <c r="D15" s="14"/>
      <c r="E15" s="14">
        <v>1.59</v>
      </c>
      <c r="F15" s="14"/>
      <c r="G15" s="14"/>
      <c r="H15" s="14"/>
      <c r="I15" s="14"/>
      <c r="J15" s="14"/>
      <c r="K15" s="14">
        <f>SUM(C15:J15)</f>
        <v>1.59</v>
      </c>
      <c r="L15" s="14">
        <f>K15/A$3</f>
        <v>0.19875000000000001</v>
      </c>
      <c r="M15" s="8"/>
      <c r="N15" s="57"/>
      <c r="O15" s="57"/>
      <c r="P15" s="8"/>
      <c r="Q15" s="8"/>
      <c r="R15" s="8"/>
      <c r="S15" s="8"/>
    </row>
    <row r="16" spans="1:19" ht="15" customHeight="1" x14ac:dyDescent="0.2">
      <c r="A16" s="61" t="s">
        <v>46</v>
      </c>
      <c r="B16" s="62"/>
      <c r="C16" s="14"/>
      <c r="D16" s="14">
        <v>3.4</v>
      </c>
      <c r="E16" s="14"/>
      <c r="F16" s="14"/>
      <c r="G16" s="14"/>
      <c r="H16" s="14"/>
      <c r="I16" s="14"/>
      <c r="J16" s="14"/>
      <c r="K16" s="14">
        <f>SUM(C16:J16)</f>
        <v>3.4</v>
      </c>
      <c r="L16" s="14">
        <f>K16/A$3</f>
        <v>0.42499999999999999</v>
      </c>
      <c r="M16" s="8"/>
      <c r="N16" s="63"/>
      <c r="O16" s="63"/>
      <c r="P16" s="8"/>
      <c r="Q16" s="8"/>
      <c r="R16" s="8"/>
      <c r="S16" s="8"/>
    </row>
    <row r="17" spans="1:12" ht="15" customHeight="1" x14ac:dyDescent="0.2">
      <c r="A17" s="59" t="s">
        <v>47</v>
      </c>
      <c r="B17" s="60"/>
      <c r="C17" s="14"/>
      <c r="D17" s="14"/>
      <c r="E17" s="14"/>
      <c r="F17" s="14">
        <v>0.7</v>
      </c>
      <c r="G17" s="14"/>
      <c r="H17" s="14"/>
      <c r="I17" s="14"/>
      <c r="J17" s="14"/>
      <c r="K17" s="14">
        <f>SUM(C17:J17)</f>
        <v>0.7</v>
      </c>
      <c r="L17" s="14">
        <f>K17/A$3</f>
        <v>8.7499999999999994E-2</v>
      </c>
    </row>
    <row r="18" spans="1:12" ht="15" customHeight="1" x14ac:dyDescent="0.2">
      <c r="A18" s="55" t="s">
        <v>48</v>
      </c>
      <c r="B18" s="56"/>
      <c r="C18" s="14"/>
      <c r="D18" s="14"/>
      <c r="E18" s="14"/>
      <c r="F18" s="14">
        <v>0.75</v>
      </c>
      <c r="G18" s="14"/>
      <c r="H18" s="14"/>
      <c r="I18" s="14"/>
      <c r="J18" s="14"/>
      <c r="K18" s="14">
        <f>SUM(C18:J18)</f>
        <v>0.75</v>
      </c>
      <c r="L18" s="14">
        <f>K18/A$3</f>
        <v>9.375E-2</v>
      </c>
    </row>
    <row r="19" spans="1:12" x14ac:dyDescent="0.2">
      <c r="A19" s="55" t="s">
        <v>50</v>
      </c>
      <c r="B19" s="56"/>
      <c r="C19" s="14"/>
      <c r="D19" s="14"/>
      <c r="E19" s="14"/>
      <c r="F19" s="14"/>
      <c r="G19" s="14">
        <v>2</v>
      </c>
      <c r="H19" s="14"/>
      <c r="I19" s="14"/>
      <c r="J19" s="14"/>
      <c r="K19" s="14">
        <f>SUM(C19:J19)</f>
        <v>2</v>
      </c>
      <c r="L19" s="14">
        <f>K19/A$3</f>
        <v>0.25</v>
      </c>
    </row>
    <row r="20" spans="1:12" x14ac:dyDescent="0.2">
      <c r="A20" s="63" t="s">
        <v>51</v>
      </c>
      <c r="B20" s="63"/>
      <c r="C20" s="14"/>
      <c r="D20" s="14"/>
      <c r="E20" s="14"/>
      <c r="F20" s="14"/>
      <c r="G20" s="14"/>
      <c r="H20" s="14">
        <v>2</v>
      </c>
      <c r="I20" s="14"/>
      <c r="J20" s="14"/>
      <c r="K20" s="14">
        <f>SUM(C20:J20)</f>
        <v>2</v>
      </c>
      <c r="L20" s="14">
        <f>K20/A$3</f>
        <v>0.25</v>
      </c>
    </row>
    <row r="21" spans="1:12" x14ac:dyDescent="0.2">
      <c r="A21" s="55" t="s">
        <v>52</v>
      </c>
      <c r="B21" s="56"/>
      <c r="C21" s="14"/>
      <c r="D21" s="14"/>
      <c r="E21" s="14"/>
      <c r="F21" s="14"/>
      <c r="G21" s="14"/>
      <c r="H21" s="14"/>
      <c r="I21" s="14">
        <v>2</v>
      </c>
      <c r="J21" s="14"/>
      <c r="K21" s="14">
        <f>SUM(C21:J21)</f>
        <v>2</v>
      </c>
      <c r="L21" s="14">
        <f>K21/A$3</f>
        <v>0.25</v>
      </c>
    </row>
    <row r="22" spans="1:12" x14ac:dyDescent="0.2">
      <c r="A22" s="55" t="s">
        <v>53</v>
      </c>
      <c r="B22" s="56"/>
      <c r="C22" s="14"/>
      <c r="D22" s="14"/>
      <c r="E22" s="14"/>
      <c r="F22" s="14"/>
      <c r="G22" s="14"/>
      <c r="H22" s="14"/>
      <c r="I22" s="14"/>
      <c r="J22" s="14">
        <v>2</v>
      </c>
      <c r="K22" s="14">
        <f>SUM(C22:J22)</f>
        <v>2</v>
      </c>
      <c r="L22" s="14">
        <f>K22/A$3</f>
        <v>0.25</v>
      </c>
    </row>
    <row r="23" spans="1:12" x14ac:dyDescent="0.2">
      <c r="A23" s="61" t="s">
        <v>54</v>
      </c>
      <c r="B23" s="62"/>
      <c r="C23" s="14"/>
      <c r="D23" s="14"/>
      <c r="E23" s="14"/>
      <c r="F23" s="14"/>
      <c r="G23" s="14"/>
      <c r="H23" s="14"/>
      <c r="I23" s="14"/>
      <c r="J23" s="14">
        <v>2</v>
      </c>
      <c r="K23" s="14">
        <f>SUM(C23:J23)</f>
        <v>2</v>
      </c>
      <c r="L23" s="14">
        <f>K23/A$3</f>
        <v>0.25</v>
      </c>
    </row>
    <row r="24" spans="1:12" x14ac:dyDescent="0.2">
      <c r="A24" s="55"/>
      <c r="B24" s="56"/>
    </row>
    <row r="25" spans="1:12" x14ac:dyDescent="0.2">
      <c r="A25" s="61"/>
      <c r="B25" s="62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35">
    <mergeCell ref="A24:B24"/>
    <mergeCell ref="A25:B25"/>
    <mergeCell ref="A20:B20"/>
    <mergeCell ref="A21:B21"/>
    <mergeCell ref="A22:B22"/>
    <mergeCell ref="A23:B23"/>
    <mergeCell ref="A17:B17"/>
    <mergeCell ref="A18:B18"/>
    <mergeCell ref="A19:B19"/>
    <mergeCell ref="A16:B16"/>
    <mergeCell ref="N16:O16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12:B12"/>
    <mergeCell ref="A15:B15"/>
    <mergeCell ref="N15:O15"/>
    <mergeCell ref="K3:K4"/>
    <mergeCell ref="C8:L8"/>
    <mergeCell ref="N10:O10"/>
    <mergeCell ref="N13:O13"/>
    <mergeCell ref="A10:B10"/>
    <mergeCell ref="L3:L4"/>
    <mergeCell ref="A11:B11"/>
    <mergeCell ref="A14:B14"/>
  </mergeCells>
  <conditionalFormatting sqref="C10:L10 C24:L96 C19:L21 A19:B19 C13:L13 C15:L16">
    <cfRule type="expression" dxfId="52" priority="37">
      <formula>LEN(TRIM(A10))=0</formula>
    </cfRule>
  </conditionalFormatting>
  <conditionalFormatting sqref="C10:L10 C24:L96 C19:L21 C13:L13 C15:L16">
    <cfRule type="cellIs" dxfId="51" priority="38" operator="equal">
      <formula>0</formula>
    </cfRule>
  </conditionalFormatting>
  <conditionalFormatting sqref="C10:L10 C24:L96 C19:L21 C13:L13 C15:L16">
    <cfRule type="cellIs" dxfId="50" priority="39" operator="notEqual">
      <formula>0</formula>
    </cfRule>
  </conditionalFormatting>
  <conditionalFormatting sqref="A24:B96 A10:B10 A13:B13 A15:B16">
    <cfRule type="expression" dxfId="49" priority="40">
      <formula>LEN(TRIM(A10))=0</formula>
    </cfRule>
  </conditionalFormatting>
  <conditionalFormatting sqref="A24:B96 A19:B19 A10:B10 A13:B13 A15:B16">
    <cfRule type="notContainsText" dxfId="48" priority="41" operator="notContains" text="9875894754())("/>
  </conditionalFormatting>
  <conditionalFormatting sqref="N10:O16">
    <cfRule type="expression" dxfId="47" priority="42">
      <formula>LEN(TRIM(N10))=0</formula>
    </cfRule>
  </conditionalFormatting>
  <conditionalFormatting sqref="N10:O16">
    <cfRule type="notContainsText" dxfId="46" priority="43" operator="notContains" text="9875894754())("/>
  </conditionalFormatting>
  <conditionalFormatting sqref="C17:L18">
    <cfRule type="expression" dxfId="45" priority="31">
      <formula>LEN(TRIM(C17))=0</formula>
    </cfRule>
  </conditionalFormatting>
  <conditionalFormatting sqref="C17:L18">
    <cfRule type="cellIs" dxfId="44" priority="32" operator="equal">
      <formula>0</formula>
    </cfRule>
  </conditionalFormatting>
  <conditionalFormatting sqref="C17:L18">
    <cfRule type="cellIs" dxfId="43" priority="33" operator="notEqual">
      <formula>0</formula>
    </cfRule>
  </conditionalFormatting>
  <conditionalFormatting sqref="A17:B18">
    <cfRule type="expression" dxfId="42" priority="34">
      <formula>LEN(TRIM(A17))=0</formula>
    </cfRule>
  </conditionalFormatting>
  <conditionalFormatting sqref="A17:B18">
    <cfRule type="notContainsText" dxfId="41" priority="35" operator="notContains" text="9875894754())("/>
  </conditionalFormatting>
  <conditionalFormatting sqref="C22:L22">
    <cfRule type="expression" dxfId="40" priority="21">
      <formula>LEN(TRIM(C22))=0</formula>
    </cfRule>
  </conditionalFormatting>
  <conditionalFormatting sqref="C22:L22">
    <cfRule type="cellIs" dxfId="39" priority="22" operator="equal">
      <formula>0</formula>
    </cfRule>
  </conditionalFormatting>
  <conditionalFormatting sqref="C22:L22">
    <cfRule type="cellIs" dxfId="38" priority="23" operator="notEqual">
      <formula>0</formula>
    </cfRule>
  </conditionalFormatting>
  <conditionalFormatting sqref="A20:B23">
    <cfRule type="expression" dxfId="37" priority="19">
      <formula>LEN(TRIM(A20))=0</formula>
    </cfRule>
  </conditionalFormatting>
  <conditionalFormatting sqref="A20:B23">
    <cfRule type="notContainsText" dxfId="36" priority="20" operator="notContains" text="9875894754())("/>
  </conditionalFormatting>
  <conditionalFormatting sqref="C23:L23">
    <cfRule type="expression" dxfId="35" priority="16">
      <formula>LEN(TRIM(C23))=0</formula>
    </cfRule>
  </conditionalFormatting>
  <conditionalFormatting sqref="C23:L23">
    <cfRule type="cellIs" dxfId="34" priority="17" operator="equal">
      <formula>0</formula>
    </cfRule>
  </conditionalFormatting>
  <conditionalFormatting sqref="C23:L23">
    <cfRule type="cellIs" dxfId="33" priority="18" operator="notEqual">
      <formula>0</formula>
    </cfRule>
  </conditionalFormatting>
  <conditionalFormatting sqref="C12:L12">
    <cfRule type="expression" dxfId="32" priority="11">
      <formula>LEN(TRIM(C12))=0</formula>
    </cfRule>
  </conditionalFormatting>
  <conditionalFormatting sqref="C12:L12">
    <cfRule type="cellIs" dxfId="31" priority="12" operator="equal">
      <formula>0</formula>
    </cfRule>
  </conditionalFormatting>
  <conditionalFormatting sqref="C12:L12">
    <cfRule type="cellIs" dxfId="30" priority="13" operator="notEqual">
      <formula>0</formula>
    </cfRule>
  </conditionalFormatting>
  <conditionalFormatting sqref="A12:B12">
    <cfRule type="expression" dxfId="29" priority="14">
      <formula>LEN(TRIM(A12))=0</formula>
    </cfRule>
  </conditionalFormatting>
  <conditionalFormatting sqref="A12:B12">
    <cfRule type="notContainsText" dxfId="28" priority="15" operator="notContains" text="9875894754())("/>
  </conditionalFormatting>
  <conditionalFormatting sqref="C11:L11">
    <cfRule type="expression" dxfId="27" priority="6">
      <formula>LEN(TRIM(C11))=0</formula>
    </cfRule>
  </conditionalFormatting>
  <conditionalFormatting sqref="C11:L11">
    <cfRule type="cellIs" dxfId="26" priority="7" operator="equal">
      <formula>0</formula>
    </cfRule>
  </conditionalFormatting>
  <conditionalFormatting sqref="C11:L11">
    <cfRule type="cellIs" dxfId="25" priority="8" operator="notEqual">
      <formula>0</formula>
    </cfRule>
  </conditionalFormatting>
  <conditionalFormatting sqref="A11:B11">
    <cfRule type="expression" dxfId="24" priority="9">
      <formula>LEN(TRIM(A11))=0</formula>
    </cfRule>
  </conditionalFormatting>
  <conditionalFormatting sqref="A11:B11">
    <cfRule type="notContainsText" dxfId="23" priority="10" operator="notContains" text="9875894754())("/>
  </conditionalFormatting>
  <conditionalFormatting sqref="C14:L14">
    <cfRule type="expression" dxfId="9" priority="1">
      <formula>LEN(TRIM(C14))=0</formula>
    </cfRule>
  </conditionalFormatting>
  <conditionalFormatting sqref="C14:L14">
    <cfRule type="cellIs" dxfId="7" priority="2" operator="equal">
      <formula>0</formula>
    </cfRule>
  </conditionalFormatting>
  <conditionalFormatting sqref="C14:L14">
    <cfRule type="cellIs" dxfId="5" priority="3" operator="notEqual">
      <formula>0</formula>
    </cfRule>
  </conditionalFormatting>
  <conditionalFormatting sqref="A14:B14">
    <cfRule type="expression" dxfId="3" priority="4">
      <formula>LEN(TRIM(A14))=0</formula>
    </cfRule>
  </conditionalFormatting>
  <conditionalFormatting sqref="A14:B14">
    <cfRule type="notContainsText" dxfId="1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4"/>
  <sheetViews>
    <sheetView windowProtection="1" showGridLines="0" zoomScaleNormal="100" workbookViewId="0">
      <pane ySplit="4" topLeftCell="A5" activePane="bottomLeft" state="frozen"/>
      <selection pane="bottomLeft" activeCell="A14" sqref="A14:B17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50"/>
      <c r="B1" s="50"/>
      <c r="C1" s="50" t="s">
        <v>28</v>
      </c>
      <c r="D1" s="50"/>
      <c r="E1" s="50"/>
      <c r="F1" s="50"/>
      <c r="G1" s="50"/>
      <c r="H1" s="50"/>
      <c r="I1" s="50"/>
      <c r="J1" s="50"/>
      <c r="K1" s="50"/>
      <c r="L1" s="50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51">
        <v>8</v>
      </c>
      <c r="B3" s="52" t="s">
        <v>14</v>
      </c>
      <c r="C3" s="64" t="s">
        <v>39</v>
      </c>
      <c r="D3" s="64" t="s">
        <v>58</v>
      </c>
      <c r="E3" s="64" t="s">
        <v>59</v>
      </c>
      <c r="F3" s="63" t="s">
        <v>60</v>
      </c>
      <c r="G3" s="63" t="s">
        <v>61</v>
      </c>
      <c r="H3" s="63" t="s">
        <v>62</v>
      </c>
      <c r="I3" s="63" t="s">
        <v>63</v>
      </c>
      <c r="J3" s="63" t="s">
        <v>64</v>
      </c>
      <c r="K3" s="52" t="s">
        <v>16</v>
      </c>
      <c r="L3" s="52" t="s">
        <v>17</v>
      </c>
      <c r="M3" s="8"/>
      <c r="N3" s="8"/>
      <c r="O3" s="8"/>
      <c r="P3" s="8"/>
      <c r="Q3" s="8"/>
      <c r="R3" s="8"/>
      <c r="S3" s="8"/>
    </row>
    <row r="4" spans="1:19" ht="14.25" x14ac:dyDescent="0.2">
      <c r="A4" s="51"/>
      <c r="B4" s="52"/>
      <c r="C4" s="64"/>
      <c r="D4" s="64"/>
      <c r="E4" s="64"/>
      <c r="F4" s="64"/>
      <c r="G4" s="64"/>
      <c r="H4" s="64"/>
      <c r="I4" s="64"/>
      <c r="J4" s="64"/>
      <c r="K4" s="52"/>
      <c r="L4" s="52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18</v>
      </c>
      <c r="B5" s="13">
        <v>11.5</v>
      </c>
      <c r="C5" s="14">
        <f t="shared" ref="C5:J5" si="1">B5-$B9</f>
        <v>10.0625</v>
      </c>
      <c r="D5" s="14">
        <f t="shared" si="1"/>
        <v>8.625</v>
      </c>
      <c r="E5" s="14">
        <f t="shared" si="1"/>
        <v>7.1875</v>
      </c>
      <c r="F5" s="14">
        <f t="shared" si="1"/>
        <v>5.75</v>
      </c>
      <c r="G5" s="14">
        <f t="shared" si="1"/>
        <v>4.3125</v>
      </c>
      <c r="H5" s="14">
        <f t="shared" si="1"/>
        <v>2.875</v>
      </c>
      <c r="I5" s="14">
        <f t="shared" si="1"/>
        <v>1.4375</v>
      </c>
      <c r="J5" s="14">
        <f t="shared" si="1"/>
        <v>0</v>
      </c>
      <c r="K5" s="14">
        <f>SUM(C5:J5)</f>
        <v>40.25</v>
      </c>
      <c r="L5" s="14">
        <f>K5/A$3</f>
        <v>5.03125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19</v>
      </c>
      <c r="B6" s="13">
        <f>B5</f>
        <v>11.5</v>
      </c>
      <c r="C6" s="14">
        <f t="shared" ref="C6:J6" si="2">B6-C9</f>
        <v>11.5</v>
      </c>
      <c r="D6" s="14">
        <f t="shared" si="2"/>
        <v>11</v>
      </c>
      <c r="E6" s="14">
        <f t="shared" si="2"/>
        <v>10.55</v>
      </c>
      <c r="F6" s="14">
        <f t="shared" si="2"/>
        <v>9.0500000000000007</v>
      </c>
      <c r="G6" s="14">
        <f t="shared" si="2"/>
        <v>5.0500000000000007</v>
      </c>
      <c r="H6" s="14">
        <f t="shared" si="2"/>
        <v>3.0500000000000007</v>
      </c>
      <c r="I6" s="14">
        <f t="shared" si="2"/>
        <v>1.0500000000000007</v>
      </c>
      <c r="J6" s="14">
        <f t="shared" si="2"/>
        <v>-0.94999999999999929</v>
      </c>
      <c r="K6" s="14">
        <f>SUM(C6:J6)</f>
        <v>50.299999999999983</v>
      </c>
      <c r="L6" s="14">
        <f>K6/A$3</f>
        <v>6.2874999999999979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21</v>
      </c>
      <c r="C8" s="49" t="s">
        <v>29</v>
      </c>
      <c r="D8" s="49"/>
      <c r="E8" s="49"/>
      <c r="F8" s="49"/>
      <c r="G8" s="49"/>
      <c r="H8" s="49"/>
      <c r="I8" s="49"/>
      <c r="J8" s="49"/>
      <c r="K8" s="49"/>
      <c r="L8" s="49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23</v>
      </c>
      <c r="B9" s="17">
        <f>B5/A3</f>
        <v>1.4375</v>
      </c>
      <c r="C9" s="17">
        <f t="shared" ref="C9:L9" si="3">SUM(C10:C28)</f>
        <v>0</v>
      </c>
      <c r="D9" s="17">
        <f t="shared" si="3"/>
        <v>0.5</v>
      </c>
      <c r="E9" s="17">
        <f t="shared" si="3"/>
        <v>0.45</v>
      </c>
      <c r="F9" s="17">
        <f t="shared" si="3"/>
        <v>1.5</v>
      </c>
      <c r="G9" s="17">
        <f t="shared" si="3"/>
        <v>4</v>
      </c>
      <c r="H9" s="17">
        <f t="shared" si="3"/>
        <v>2</v>
      </c>
      <c r="I9" s="17">
        <f t="shared" si="3"/>
        <v>2</v>
      </c>
      <c r="J9" s="17">
        <f t="shared" si="3"/>
        <v>2</v>
      </c>
      <c r="K9" s="17">
        <f t="shared" si="3"/>
        <v>12.45</v>
      </c>
      <c r="L9" s="17">
        <f t="shared" si="3"/>
        <v>1.5562499999999999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63" t="s">
        <v>50</v>
      </c>
      <c r="B10" s="63"/>
      <c r="C10" s="14"/>
      <c r="D10" s="14"/>
      <c r="E10" s="14"/>
      <c r="F10" s="14"/>
      <c r="G10" s="14">
        <v>2</v>
      </c>
      <c r="H10" s="14"/>
      <c r="I10" s="14"/>
      <c r="J10" s="14"/>
      <c r="K10" s="14">
        <f t="shared" ref="K10:K17" si="4">SUM(C10:J10)</f>
        <v>2</v>
      </c>
      <c r="L10" s="14">
        <f t="shared" ref="L10:L17" si="5">K10/A$3</f>
        <v>0.25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55" t="s">
        <v>55</v>
      </c>
      <c r="B11" s="56"/>
      <c r="C11" s="14"/>
      <c r="D11" s="14">
        <v>0.5</v>
      </c>
      <c r="E11" s="14"/>
      <c r="F11" s="14"/>
      <c r="G11" s="14"/>
      <c r="H11" s="14"/>
      <c r="I11" s="14"/>
      <c r="J11" s="14"/>
      <c r="K11" s="14">
        <f t="shared" si="4"/>
        <v>0.5</v>
      </c>
      <c r="L11" s="14">
        <f t="shared" si="5"/>
        <v>6.25E-2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55" t="s">
        <v>56</v>
      </c>
      <c r="B12" s="56"/>
      <c r="C12" s="14"/>
      <c r="D12" s="14"/>
      <c r="E12" s="14">
        <v>0.45</v>
      </c>
      <c r="F12" s="14"/>
      <c r="G12" s="14"/>
      <c r="H12" s="14"/>
      <c r="I12" s="14"/>
      <c r="J12" s="14"/>
      <c r="K12" s="14">
        <f t="shared" si="4"/>
        <v>0.45</v>
      </c>
      <c r="L12" s="14">
        <f t="shared" si="5"/>
        <v>5.6250000000000001E-2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61" t="s">
        <v>57</v>
      </c>
      <c r="B13" s="62"/>
      <c r="C13" s="14"/>
      <c r="D13" s="14"/>
      <c r="E13" s="14"/>
      <c r="F13" s="14">
        <v>1.5</v>
      </c>
      <c r="G13" s="14"/>
      <c r="H13" s="14"/>
      <c r="I13" s="14"/>
      <c r="J13" s="14"/>
      <c r="K13" s="14">
        <f t="shared" si="4"/>
        <v>1.5</v>
      </c>
      <c r="L13" s="14">
        <f t="shared" si="5"/>
        <v>0.1875</v>
      </c>
      <c r="M13" s="8"/>
      <c r="N13" s="8"/>
      <c r="O13" s="8"/>
      <c r="P13" s="8"/>
      <c r="Q13" s="8"/>
      <c r="R13" s="8"/>
      <c r="S13" s="8"/>
    </row>
    <row r="14" spans="1:19" x14ac:dyDescent="0.2">
      <c r="A14" s="63" t="s">
        <v>51</v>
      </c>
      <c r="B14" s="63"/>
      <c r="C14" s="24"/>
      <c r="D14" s="14"/>
      <c r="E14" s="14"/>
      <c r="F14" s="14"/>
      <c r="G14" s="14">
        <v>2</v>
      </c>
      <c r="H14" s="14"/>
      <c r="I14" s="14"/>
      <c r="J14" s="14"/>
      <c r="K14" s="14">
        <f t="shared" si="4"/>
        <v>2</v>
      </c>
      <c r="L14" s="14">
        <f t="shared" si="5"/>
        <v>0.25</v>
      </c>
    </row>
    <row r="15" spans="1:19" x14ac:dyDescent="0.2">
      <c r="A15" s="55" t="s">
        <v>52</v>
      </c>
      <c r="B15" s="56"/>
      <c r="C15" s="14"/>
      <c r="D15" s="14"/>
      <c r="E15" s="14"/>
      <c r="F15" s="14"/>
      <c r="G15" s="14"/>
      <c r="H15" s="14">
        <v>2</v>
      </c>
      <c r="I15" s="14"/>
      <c r="J15" s="14"/>
      <c r="K15" s="14">
        <f t="shared" si="4"/>
        <v>2</v>
      </c>
      <c r="L15" s="14">
        <f t="shared" si="5"/>
        <v>0.25</v>
      </c>
    </row>
    <row r="16" spans="1:19" x14ac:dyDescent="0.2">
      <c r="A16" s="55" t="s">
        <v>53</v>
      </c>
      <c r="B16" s="56"/>
      <c r="C16" s="14"/>
      <c r="D16" s="14"/>
      <c r="E16" s="14"/>
      <c r="F16" s="14"/>
      <c r="G16" s="14"/>
      <c r="H16" s="14"/>
      <c r="I16" s="14">
        <v>2</v>
      </c>
      <c r="J16" s="14"/>
      <c r="K16" s="14">
        <f t="shared" si="4"/>
        <v>2</v>
      </c>
      <c r="L16" s="14">
        <f t="shared" si="5"/>
        <v>0.25</v>
      </c>
    </row>
    <row r="17" spans="1:12" x14ac:dyDescent="0.2">
      <c r="A17" s="61" t="s">
        <v>54</v>
      </c>
      <c r="B17" s="62"/>
      <c r="C17" s="14"/>
      <c r="D17" s="14"/>
      <c r="E17" s="14"/>
      <c r="F17" s="14"/>
      <c r="G17" s="14"/>
      <c r="H17" s="14"/>
      <c r="I17" s="14"/>
      <c r="J17" s="14">
        <v>2</v>
      </c>
      <c r="K17" s="14">
        <f t="shared" si="4"/>
        <v>2</v>
      </c>
      <c r="L17" s="14">
        <f t="shared" si="5"/>
        <v>0.25</v>
      </c>
    </row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</sheetData>
  <mergeCells count="23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4:B14"/>
    <mergeCell ref="A15:B15"/>
    <mergeCell ref="A16:B16"/>
    <mergeCell ref="A17:B17"/>
    <mergeCell ref="C8:L8"/>
    <mergeCell ref="A10:B10"/>
    <mergeCell ref="A11:B11"/>
    <mergeCell ref="A12:B12"/>
    <mergeCell ref="A13:B13"/>
  </mergeCells>
  <conditionalFormatting sqref="A10:L13 A18:L94">
    <cfRule type="expression" dxfId="22" priority="10">
      <formula>LEN(TRIM(A10))=0</formula>
    </cfRule>
  </conditionalFormatting>
  <conditionalFormatting sqref="C10:L13 C28:L94 C23:F27 H23:L27 C18:L22">
    <cfRule type="cellIs" dxfId="21" priority="11" operator="equal">
      <formula>0</formula>
    </cfRule>
  </conditionalFormatting>
  <conditionalFormatting sqref="C10:L13 C28:L94 C23:F27 H23:L27 C18:L22">
    <cfRule type="cellIs" dxfId="20" priority="12" operator="notEqual">
      <formula>0</formula>
    </cfRule>
  </conditionalFormatting>
  <conditionalFormatting sqref="A10:B13 A18:B94 G23:G27">
    <cfRule type="notContainsText" dxfId="19" priority="14" operator="notContains" text="9875894754())("/>
  </conditionalFormatting>
  <conditionalFormatting sqref="A14:L17">
    <cfRule type="expression" dxfId="18" priority="5">
      <formula>LEN(TRIM(A14))=0</formula>
    </cfRule>
  </conditionalFormatting>
  <conditionalFormatting sqref="C14:L17">
    <cfRule type="cellIs" dxfId="17" priority="6" operator="equal">
      <formula>0</formula>
    </cfRule>
  </conditionalFormatting>
  <conditionalFormatting sqref="C14:L17">
    <cfRule type="cellIs" dxfId="16" priority="7" operator="notEqual">
      <formula>0</formula>
    </cfRule>
  </conditionalFormatting>
  <conditionalFormatting sqref="A14:B17">
    <cfRule type="notContainsText" dxfId="15" priority="8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tabSelected="1" zoomScaleNormal="100" workbookViewId="0">
      <pane ySplit="4" topLeftCell="A23" activePane="bottomLeft" state="frozen"/>
      <selection pane="bottomLeft" activeCell="J3" sqref="J3:J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50"/>
      <c r="B1" s="50"/>
      <c r="C1" s="50" t="s">
        <v>30</v>
      </c>
      <c r="D1" s="50"/>
      <c r="E1" s="50"/>
      <c r="F1" s="50"/>
      <c r="G1" s="50"/>
      <c r="H1" s="50"/>
      <c r="I1" s="50"/>
      <c r="J1" s="50"/>
      <c r="K1" s="50"/>
      <c r="L1" s="50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51">
        <v>8</v>
      </c>
      <c r="B3" s="52" t="s">
        <v>14</v>
      </c>
      <c r="C3" s="64" t="s">
        <v>39</v>
      </c>
      <c r="D3" s="64" t="s">
        <v>58</v>
      </c>
      <c r="E3" s="64" t="s">
        <v>59</v>
      </c>
      <c r="F3" s="63" t="s">
        <v>60</v>
      </c>
      <c r="G3" s="63" t="s">
        <v>61</v>
      </c>
      <c r="H3" s="63" t="s">
        <v>62</v>
      </c>
      <c r="I3" s="63" t="s">
        <v>63</v>
      </c>
      <c r="J3" s="63" t="s">
        <v>64</v>
      </c>
      <c r="K3" s="52" t="s">
        <v>16</v>
      </c>
      <c r="L3" s="52" t="s">
        <v>17</v>
      </c>
      <c r="M3" s="8"/>
      <c r="N3" s="8"/>
      <c r="O3" s="8"/>
      <c r="P3" s="8"/>
      <c r="Q3" s="8"/>
      <c r="R3" s="8"/>
      <c r="S3" s="8"/>
    </row>
    <row r="4" spans="1:19" ht="14.25" x14ac:dyDescent="0.2">
      <c r="A4" s="51"/>
      <c r="B4" s="52"/>
      <c r="C4" s="64"/>
      <c r="D4" s="64"/>
      <c r="E4" s="64"/>
      <c r="F4" s="64"/>
      <c r="G4" s="64"/>
      <c r="H4" s="64"/>
      <c r="I4" s="64"/>
      <c r="J4" s="64"/>
      <c r="K4" s="52"/>
      <c r="L4" s="52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18</v>
      </c>
      <c r="B5" s="13">
        <f>SUMIF('Sprint Backlog'!C:C,"=Cicrano",'Sprint Backlog'!D:D)</f>
        <v>0</v>
      </c>
      <c r="C5" s="14">
        <f t="shared" ref="C5:J5" si="1">B5-$B9</f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>SUM(C5:J5)</f>
        <v>0</v>
      </c>
      <c r="L5" s="14">
        <f>K5/A$3</f>
        <v>0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19</v>
      </c>
      <c r="B6" s="13">
        <f>B5</f>
        <v>0</v>
      </c>
      <c r="C6" s="14">
        <f t="shared" ref="C6:J6" si="2">B6-C9</f>
        <v>0</v>
      </c>
      <c r="D6" s="14">
        <f t="shared" si="2"/>
        <v>0</v>
      </c>
      <c r="E6" s="14">
        <f t="shared" si="2"/>
        <v>0</v>
      </c>
      <c r="F6" s="14">
        <f t="shared" si="2"/>
        <v>0</v>
      </c>
      <c r="G6" s="14">
        <f t="shared" si="2"/>
        <v>0</v>
      </c>
      <c r="H6" s="14">
        <f t="shared" si="2"/>
        <v>0</v>
      </c>
      <c r="I6" s="14">
        <f t="shared" si="2"/>
        <v>0</v>
      </c>
      <c r="J6" s="14">
        <f t="shared" si="2"/>
        <v>0</v>
      </c>
      <c r="K6" s="14">
        <f>SUM(C6:J6)</f>
        <v>0</v>
      </c>
      <c r="L6" s="14">
        <f>K6/A$3</f>
        <v>0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21</v>
      </c>
      <c r="C8" s="49" t="s">
        <v>31</v>
      </c>
      <c r="D8" s="49"/>
      <c r="E8" s="49"/>
      <c r="F8" s="49"/>
      <c r="G8" s="49"/>
      <c r="H8" s="49"/>
      <c r="I8" s="49"/>
      <c r="J8" s="49"/>
      <c r="K8" s="49"/>
      <c r="L8" s="49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23</v>
      </c>
      <c r="B9" s="17">
        <f>B5/A3</f>
        <v>0</v>
      </c>
      <c r="C9" s="17">
        <f t="shared" ref="C9:L9" si="3">SUM(C10:C30)</f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7">
        <f t="shared" si="3"/>
        <v>0</v>
      </c>
      <c r="I9" s="17">
        <f t="shared" si="3"/>
        <v>0</v>
      </c>
      <c r="J9" s="17">
        <f t="shared" si="3"/>
        <v>0</v>
      </c>
      <c r="K9" s="17">
        <f t="shared" si="3"/>
        <v>0</v>
      </c>
      <c r="L9" s="17">
        <f t="shared" si="3"/>
        <v>0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63"/>
      <c r="B10" s="63"/>
      <c r="C10" s="14"/>
      <c r="D10" s="14"/>
      <c r="E10" s="14"/>
      <c r="F10" s="14"/>
      <c r="G10" s="14"/>
      <c r="H10" s="14"/>
      <c r="I10" s="14"/>
      <c r="J10" s="14"/>
      <c r="K10" s="14">
        <f>SUM(C10:J10)</f>
        <v>0</v>
      </c>
      <c r="L10" s="14">
        <f>K10/A$3</f>
        <v>0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57"/>
      <c r="B11" s="57"/>
      <c r="C11" s="14"/>
      <c r="D11" s="14"/>
      <c r="E11" s="14"/>
      <c r="F11" s="14"/>
      <c r="G11" s="14"/>
      <c r="H11" s="14"/>
      <c r="I11" s="14"/>
      <c r="J11" s="14"/>
      <c r="K11" s="14">
        <f>SUM(C11:J11)</f>
        <v>0</v>
      </c>
      <c r="L11" s="14">
        <f>K11/A$3</f>
        <v>0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57"/>
      <c r="B12" s="57"/>
      <c r="C12" s="14"/>
      <c r="D12" s="14"/>
      <c r="E12" s="14"/>
      <c r="F12" s="14"/>
      <c r="G12" s="14"/>
      <c r="H12" s="14"/>
      <c r="I12" s="14"/>
      <c r="J12" s="14"/>
      <c r="K12" s="14">
        <f>SUM(C12:J12)</f>
        <v>0</v>
      </c>
      <c r="L12" s="14">
        <f>K12/A$3</f>
        <v>0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63"/>
      <c r="B13" s="63"/>
      <c r="C13" s="14"/>
      <c r="D13" s="14"/>
      <c r="E13" s="14"/>
      <c r="F13" s="14"/>
      <c r="G13" s="14"/>
      <c r="H13" s="14"/>
      <c r="I13" s="14"/>
      <c r="J13" s="14"/>
      <c r="K13" s="14">
        <f>SUM(C13:J13)</f>
        <v>0</v>
      </c>
      <c r="L13" s="14">
        <f>K13/A$3</f>
        <v>0</v>
      </c>
      <c r="M13" s="8"/>
      <c r="N13" s="8"/>
      <c r="O13" s="8"/>
      <c r="P13" s="8"/>
      <c r="Q13" s="8"/>
      <c r="R13" s="8"/>
      <c r="S13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A11:B11"/>
    <mergeCell ref="A12:B12"/>
    <mergeCell ref="A13:B13"/>
  </mergeCells>
  <conditionalFormatting sqref="C10:L96">
    <cfRule type="expression" dxfId="14" priority="2">
      <formula>LEN(TRIM(C10))=0</formula>
    </cfRule>
  </conditionalFormatting>
  <conditionalFormatting sqref="C10:L96">
    <cfRule type="cellIs" dxfId="13" priority="3" operator="equal">
      <formula>0</formula>
    </cfRule>
  </conditionalFormatting>
  <conditionalFormatting sqref="C10:L96">
    <cfRule type="cellIs" dxfId="12" priority="4" operator="notEqual">
      <formula>0</formula>
    </cfRule>
  </conditionalFormatting>
  <conditionalFormatting sqref="A10:B96">
    <cfRule type="expression" dxfId="11" priority="5">
      <formula>LEN(TRIM(A10))=0</formula>
    </cfRule>
  </conditionalFormatting>
  <conditionalFormatting sqref="A10:B96">
    <cfRule type="notContainsText" dxfId="10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Sprint Backlog</vt:lpstr>
      <vt:lpstr>Sprint Burndown</vt:lpstr>
      <vt:lpstr>Danilo Burndown</vt:lpstr>
      <vt:lpstr>Breno Burndown</vt:lpstr>
      <vt:lpstr>Alexandre 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Ericles</cp:lastModifiedBy>
  <cp:revision>6</cp:revision>
  <dcterms:modified xsi:type="dcterms:W3CDTF">2016-10-04T16:27:48Z</dcterms:modified>
  <dc:language>pt-BR</dc:language>
</cp:coreProperties>
</file>