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nil\Desktop\PROJETO9\adocao\Sprint-9\"/>
    </mc:Choice>
  </mc:AlternateContent>
  <workbookProtection lockWindows="1"/>
  <bookViews>
    <workbookView xWindow="0" yWindow="0" windowWidth="20490" windowHeight="7530" tabRatio="990" activeTab="1"/>
  </bookViews>
  <sheets>
    <sheet name="Sprint Backlog" sheetId="1" r:id="rId1"/>
    <sheet name="Sprint Burndown" sheetId="2" r:id="rId2"/>
    <sheet name="Danilo Burndown" sheetId="3" r:id="rId3"/>
    <sheet name="Breno Burndown" sheetId="4" r:id="rId4"/>
  </sheets>
  <calcPr calcId="162913" iterateDelta="1E-4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J9" i="3" l="1"/>
  <c r="I9" i="3" l="1"/>
  <c r="H9" i="3"/>
  <c r="G9" i="3"/>
  <c r="F9" i="3"/>
  <c r="E9" i="3"/>
  <c r="D9" i="3"/>
  <c r="C9" i="3"/>
  <c r="K10" i="3" l="1"/>
  <c r="K13" i="3"/>
  <c r="L13" i="3" s="1"/>
  <c r="K12" i="3"/>
  <c r="L12" i="3" s="1"/>
  <c r="G10" i="1"/>
  <c r="E10" i="1"/>
  <c r="B5" i="3" l="1"/>
  <c r="B5" i="4"/>
  <c r="K15" i="4"/>
  <c r="L15" i="4" s="1"/>
  <c r="K14" i="4"/>
  <c r="L14" i="4" s="1"/>
  <c r="G4" i="1"/>
  <c r="E4" i="1"/>
  <c r="K13" i="4" l="1"/>
  <c r="L13" i="4" s="1"/>
  <c r="K12" i="4"/>
  <c r="L12" i="4" s="1"/>
  <c r="K11" i="4"/>
  <c r="L11" i="4" s="1"/>
  <c r="K10" i="4"/>
  <c r="J9" i="4"/>
  <c r="I9" i="4"/>
  <c r="H9" i="4"/>
  <c r="H11" i="2" s="1"/>
  <c r="G9" i="4"/>
  <c r="G11" i="2" s="1"/>
  <c r="F9" i="4"/>
  <c r="E9" i="4"/>
  <c r="E11" i="2" s="1"/>
  <c r="D9" i="4"/>
  <c r="D11" i="2" s="1"/>
  <c r="C9" i="4"/>
  <c r="C11" i="2" s="1"/>
  <c r="B6" i="4"/>
  <c r="C2" i="4"/>
  <c r="D2" i="4" s="1"/>
  <c r="E2" i="4" s="1"/>
  <c r="F2" i="4" s="1"/>
  <c r="G2" i="4" s="1"/>
  <c r="H2" i="4" s="1"/>
  <c r="I2" i="4" s="1"/>
  <c r="J2" i="4" s="1"/>
  <c r="K11" i="3"/>
  <c r="L10" i="3"/>
  <c r="J10" i="2"/>
  <c r="J9" i="2" s="1"/>
  <c r="I10" i="2"/>
  <c r="H10" i="2"/>
  <c r="F10" i="2"/>
  <c r="E10" i="2"/>
  <c r="D10" i="2"/>
  <c r="C10" i="2"/>
  <c r="B6" i="3"/>
  <c r="C2" i="3"/>
  <c r="D2" i="3" s="1"/>
  <c r="E2" i="3" s="1"/>
  <c r="F2" i="3" s="1"/>
  <c r="G2" i="3" s="1"/>
  <c r="H2" i="3" s="1"/>
  <c r="I2" i="3" s="1"/>
  <c r="J2" i="3" s="1"/>
  <c r="J11" i="2"/>
  <c r="I11" i="2"/>
  <c r="F11" i="2"/>
  <c r="G10" i="2"/>
  <c r="B5" i="2"/>
  <c r="B9" i="2" s="1"/>
  <c r="C2" i="2"/>
  <c r="D2" i="2" s="1"/>
  <c r="E2" i="2" s="1"/>
  <c r="F2" i="2" s="1"/>
  <c r="G2" i="2" s="1"/>
  <c r="H2" i="2" s="1"/>
  <c r="I2" i="2" s="1"/>
  <c r="J2" i="2" s="1"/>
  <c r="L11" i="3" l="1"/>
  <c r="L9" i="3" s="1"/>
  <c r="K9" i="3"/>
  <c r="G9" i="2"/>
  <c r="F9" i="2"/>
  <c r="C6" i="3"/>
  <c r="D6" i="3" s="1"/>
  <c r="E6" i="3" s="1"/>
  <c r="F6" i="3" s="1"/>
  <c r="G6" i="3" s="1"/>
  <c r="H6" i="3" s="1"/>
  <c r="I6" i="3" s="1"/>
  <c r="J6" i="3" s="1"/>
  <c r="C6" i="4"/>
  <c r="D6" i="4" s="1"/>
  <c r="E6" i="4" s="1"/>
  <c r="F6" i="4" s="1"/>
  <c r="G6" i="4" s="1"/>
  <c r="H6" i="4" s="1"/>
  <c r="I6" i="4" s="1"/>
  <c r="J6" i="4" s="1"/>
  <c r="K9" i="4"/>
  <c r="K10" i="2"/>
  <c r="L10" i="2" s="1"/>
  <c r="D9" i="2"/>
  <c r="C9" i="2"/>
  <c r="B6" i="2"/>
  <c r="C5" i="2"/>
  <c r="D5" i="2" s="1"/>
  <c r="E5" i="2" s="1"/>
  <c r="F5" i="2" s="1"/>
  <c r="G5" i="2" s="1"/>
  <c r="H5" i="2" s="1"/>
  <c r="I5" i="2" s="1"/>
  <c r="J5" i="2" s="1"/>
  <c r="H9" i="2"/>
  <c r="K11" i="2"/>
  <c r="L11" i="2" s="1"/>
  <c r="E9" i="2"/>
  <c r="I9" i="2"/>
  <c r="B9" i="3"/>
  <c r="B10" i="2" s="1"/>
  <c r="B9" i="4"/>
  <c r="B11" i="2" s="1"/>
  <c r="L10" i="4"/>
  <c r="L9" i="4" s="1"/>
  <c r="C6" i="2" l="1"/>
  <c r="D6" i="2" s="1"/>
  <c r="E6" i="2" s="1"/>
  <c r="F6" i="2" s="1"/>
  <c r="G6" i="2" s="1"/>
  <c r="H6" i="2" s="1"/>
  <c r="I6" i="2" s="1"/>
  <c r="J6" i="2" s="1"/>
  <c r="K5" i="2"/>
  <c r="L5" i="2" s="1"/>
  <c r="C5" i="4"/>
  <c r="D5" i="4" s="1"/>
  <c r="E5" i="4" s="1"/>
  <c r="F5" i="4" s="1"/>
  <c r="G5" i="4" s="1"/>
  <c r="H5" i="4" s="1"/>
  <c r="I5" i="4" s="1"/>
  <c r="J5" i="4" s="1"/>
  <c r="C5" i="3"/>
  <c r="K6" i="3"/>
  <c r="L6" i="3" s="1"/>
  <c r="K9" i="2"/>
  <c r="L9" i="2" s="1"/>
  <c r="K6" i="4"/>
  <c r="L6" i="4" s="1"/>
  <c r="K6" i="2" l="1"/>
  <c r="L6" i="2" s="1"/>
  <c r="K5" i="4"/>
  <c r="L5" i="4" s="1"/>
  <c r="D5" i="3"/>
  <c r="E5" i="3" s="1"/>
  <c r="F5" i="3" s="1"/>
  <c r="G5" i="3" s="1"/>
  <c r="H5" i="3" s="1"/>
  <c r="I5" i="3" s="1"/>
  <c r="J5" i="3" s="1"/>
  <c r="K5" i="3" l="1"/>
  <c r="L5" i="3" s="1"/>
</calcChain>
</file>

<file path=xl/sharedStrings.xml><?xml version="1.0" encoding="utf-8"?>
<sst xmlns="http://schemas.openxmlformats.org/spreadsheetml/2006/main" count="116" uniqueCount="52">
  <si>
    <t>SPRINT BACKLOG</t>
  </si>
  <si>
    <t>DIAS</t>
  </si>
  <si>
    <t>HISTÓRIAS</t>
  </si>
  <si>
    <t>TAREFAS</t>
  </si>
  <si>
    <t>RESPONSÁVEIS</t>
  </si>
  <si>
    <t>HORAS PLANEJADAS</t>
  </si>
  <si>
    <t>HORAS CUMPRIDAS</t>
  </si>
  <si>
    <t>STATUS</t>
  </si>
  <si>
    <t>INDIVIDUAL</t>
  </si>
  <si>
    <t>HISTÓRIA</t>
  </si>
  <si>
    <t>Feito</t>
  </si>
  <si>
    <t>SPRINT BURNDOWN DATA</t>
  </si>
  <si>
    <t>Dias</t>
  </si>
  <si>
    <t>Planejado</t>
  </si>
  <si>
    <t>(hrs)</t>
  </si>
  <si>
    <t>TOTAL</t>
  </si>
  <si>
    <t>MÉDIA</t>
  </si>
  <si>
    <t>Ideal</t>
  </si>
  <si>
    <t>Real</t>
  </si>
  <si>
    <t>MEMBROS</t>
  </si>
  <si>
    <t>(hrs/dia)</t>
  </si>
  <si>
    <t>TEAM DATA</t>
  </si>
  <si>
    <t>PRODUTIVIDADE DIÁRIA</t>
  </si>
  <si>
    <t>Danilo</t>
  </si>
  <si>
    <t>Breno</t>
  </si>
  <si>
    <t>Breno DATA</t>
  </si>
  <si>
    <t>Breno BURNDOWN DATA</t>
  </si>
  <si>
    <t>Danilo BURNDOWN DATA</t>
  </si>
  <si>
    <t>Danilo DATA</t>
  </si>
  <si>
    <t>Terça
08/11/2016</t>
  </si>
  <si>
    <t>É necessário fazer testes unitários e testes de usabilidade para manter o sistema seguro e robusto</t>
  </si>
  <si>
    <t>Escrever testes unitarios</t>
  </si>
  <si>
    <t>Fazer testes das telas</t>
  </si>
  <si>
    <t>Fazer teste de integração</t>
  </si>
  <si>
    <t>Fazer teste de usabilidade</t>
  </si>
  <si>
    <t>Fazer teste de performance</t>
  </si>
  <si>
    <t>Corrigir testes que não passaram</t>
  </si>
  <si>
    <t>Escrever teste unitarios</t>
  </si>
  <si>
    <t>Fazer teste de integracao</t>
  </si>
  <si>
    <t>Fazer teste de usabilidadde</t>
  </si>
  <si>
    <t>Quarta
09/11/2016</t>
  </si>
  <si>
    <t>Quinta
10/11/2016</t>
  </si>
  <si>
    <t>Sexta
11/11/2016</t>
  </si>
  <si>
    <t>Sábado
12/11/2016</t>
  </si>
  <si>
    <t>Domingo
13/11/2016</t>
  </si>
  <si>
    <t>Segunda
14/11/2016</t>
  </si>
  <si>
    <t>Terça
15/11/2016</t>
  </si>
  <si>
    <t>Desejo que o Sistema forneça uma opção para que os Administradores Avaliem os Pedidos de Adoção.</t>
  </si>
  <si>
    <t>Criar Tela StatusAdocao</t>
  </si>
  <si>
    <t>Criar Tela RelatórioAdocoes</t>
  </si>
  <si>
    <t>Implementar TabbedPane na Tela de RelatorioAdocao</t>
  </si>
  <si>
    <t>Modificar Model Adocao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</si>
</sst>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/m/yyyy"/>
    <numFmt numFmtId="165" formatCode="[$R$ -416]#,##0.00"/>
  </numFmts>
  <fonts count="10" x14ac:knownFonts="1">
    <font>
      <sz val="10"/>
      <color rgb="FF000000"/>
      <name val="Arial"/>
      <family val="2"/>
      <charset val="1"/>
    </font>
    <font>
      <b/>
      <sz val="10"/>
      <color rgb="FFFFFFFF"/>
      <name val="Cambria"/>
      <family val="1"/>
      <charset val="1"/>
    </font>
    <font>
      <b/>
      <sz val="12"/>
      <color rgb="FFFFFFFF"/>
      <name val="Cambria"/>
      <family val="1"/>
      <charset val="1"/>
    </font>
    <font>
      <sz val="11"/>
      <name val="Cambria"/>
      <family val="1"/>
      <charset val="1"/>
    </font>
    <font>
      <sz val="10"/>
      <color rgb="FFFFFFFF"/>
      <name val="Cambria"/>
      <family val="1"/>
      <charset val="1"/>
    </font>
    <font>
      <sz val="10"/>
      <name val="Cambria"/>
      <family val="1"/>
      <charset val="1"/>
    </font>
    <font>
      <b/>
      <sz val="11"/>
      <color rgb="FFFFFFFF"/>
      <name val="Cambria"/>
      <family val="1"/>
      <charset val="1"/>
    </font>
    <font>
      <b/>
      <sz val="17"/>
      <color rgb="FFFFFFFF"/>
      <name val="Cambria"/>
      <family val="1"/>
      <charset val="1"/>
    </font>
    <font>
      <b/>
      <sz val="10"/>
      <name val="Cambria"/>
      <family val="1"/>
      <charset val="1"/>
    </font>
    <font>
      <sz val="10"/>
      <color theme="0"/>
      <name val="Cambria"/>
      <family val="1"/>
      <charset val="1"/>
    </font>
  </fonts>
  <fills count="12">
    <fill>
      <patternFill patternType="none"/>
    </fill>
    <fill>
      <patternFill patternType="gray125"/>
    </fill>
    <fill>
      <patternFill patternType="solid">
        <fgColor rgb="FF1C4587"/>
        <bgColor rgb="FF003366"/>
      </patternFill>
    </fill>
    <fill>
      <patternFill patternType="solid">
        <fgColor rgb="FFA4C2F4"/>
        <bgColor rgb="FFB7B7B7"/>
      </patternFill>
    </fill>
    <fill>
      <patternFill patternType="solid">
        <fgColor rgb="FF1155CC"/>
        <bgColor rgb="FF1C4587"/>
      </patternFill>
    </fill>
    <fill>
      <patternFill patternType="solid">
        <fgColor rgb="FFC9DAF8"/>
        <bgColor rgb="FFA4C2F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-0.249977111117893"/>
        <bgColor rgb="FF003366"/>
      </patternFill>
    </fill>
    <fill>
      <patternFill patternType="solid">
        <fgColor theme="8" tint="-0.249977111117893"/>
        <bgColor rgb="FFB7B7B7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/>
        <bgColor rgb="FFB7B7B7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5" fillId="3" borderId="1" xfId="0" applyFont="1" applyFill="1" applyBorder="1" applyAlignment="1">
      <alignment horizontal="center" vertical="center"/>
    </xf>
    <xf numFmtId="4" fontId="5" fillId="3" borderId="1" xfId="0" applyNumberFormat="1" applyFont="1" applyFill="1" applyBorder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4" fontId="8" fillId="5" borderId="1" xfId="0" applyNumberFormat="1" applyFont="1" applyFill="1" applyBorder="1" applyAlignment="1">
      <alignment horizontal="center" vertical="center"/>
    </xf>
    <xf numFmtId="165" fontId="6" fillId="2" borderId="1" xfId="0" applyNumberFormat="1" applyFont="1" applyFill="1" applyBorder="1" applyAlignment="1">
      <alignment horizontal="center" vertical="center"/>
    </xf>
    <xf numFmtId="165" fontId="6" fillId="2" borderId="2" xfId="0" applyNumberFormat="1" applyFont="1" applyFill="1" applyBorder="1" applyAlignment="1">
      <alignment horizontal="center" vertical="center"/>
    </xf>
    <xf numFmtId="4" fontId="1" fillId="2" borderId="1" xfId="0" applyNumberFormat="1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/>
    </xf>
    <xf numFmtId="2" fontId="1" fillId="4" borderId="5" xfId="0" applyNumberFormat="1" applyFont="1" applyFill="1" applyBorder="1" applyAlignment="1">
      <alignment horizontal="center" vertical="center" wrapText="1"/>
    </xf>
    <xf numFmtId="2" fontId="1" fillId="4" borderId="5" xfId="0" applyNumberFormat="1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5" fillId="11" borderId="1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 wrapText="1"/>
    </xf>
    <xf numFmtId="0" fontId="9" fillId="8" borderId="1" xfId="0" applyFont="1" applyFill="1" applyBorder="1" applyAlignment="1">
      <alignment horizontal="center" vertical="center" wrapText="1"/>
    </xf>
    <xf numFmtId="4" fontId="5" fillId="9" borderId="1" xfId="0" applyNumberFormat="1" applyFont="1" applyFill="1" applyBorder="1" applyAlignment="1">
      <alignment horizontal="center" vertical="center"/>
    </xf>
    <xf numFmtId="4" fontId="8" fillId="5" borderId="5" xfId="0" applyNumberFormat="1" applyFont="1" applyFill="1" applyBorder="1" applyAlignment="1">
      <alignment horizontal="center" vertical="center"/>
    </xf>
    <xf numFmtId="4" fontId="1" fillId="2" borderId="6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7" borderId="6" xfId="0" applyFont="1" applyFill="1" applyBorder="1" applyAlignment="1">
      <alignment horizontal="center" vertical="center" wrapText="1"/>
    </xf>
    <xf numFmtId="0" fontId="4" fillId="7" borderId="7" xfId="0" applyFont="1" applyFill="1" applyBorder="1" applyAlignment="1">
      <alignment horizontal="center" vertical="center" wrapText="1"/>
    </xf>
    <xf numFmtId="0" fontId="4" fillId="7" borderId="3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4" fontId="5" fillId="3" borderId="6" xfId="0" applyNumberFormat="1" applyFont="1" applyFill="1" applyBorder="1" applyAlignment="1">
      <alignment horizontal="center" vertical="center"/>
    </xf>
    <xf numFmtId="4" fontId="5" fillId="3" borderId="7" xfId="0" applyNumberFormat="1" applyFont="1" applyFill="1" applyBorder="1" applyAlignment="1">
      <alignment horizontal="center" vertical="center"/>
    </xf>
    <xf numFmtId="4" fontId="5" fillId="3" borderId="3" xfId="0" applyNumberFormat="1" applyFont="1" applyFill="1" applyBorder="1" applyAlignment="1">
      <alignment horizontal="center" vertical="center"/>
    </xf>
    <xf numFmtId="0" fontId="9" fillId="6" borderId="8" xfId="0" applyFont="1" applyFill="1" applyBorder="1" applyAlignment="1">
      <alignment horizontal="center" vertical="center" wrapText="1"/>
    </xf>
    <xf numFmtId="0" fontId="9" fillId="6" borderId="9" xfId="0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horizontal="center" vertical="center"/>
    </xf>
    <xf numFmtId="165" fontId="6" fillId="2" borderId="2" xfId="0" applyNumberFormat="1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164" fontId="1" fillId="4" borderId="1" xfId="0" applyNumberFormat="1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 wrapText="1"/>
    </xf>
  </cellXfs>
  <cellStyles count="1">
    <cellStyle name="Normal" xfId="0" builtinId="0"/>
  </cellStyles>
  <dxfs count="167"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38761D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FCC"/>
      <rgbColor rgb="FFCCFFFF"/>
      <rgbColor rgb="FF660066"/>
      <rgbColor rgb="FFFF8080"/>
      <rgbColor rgb="FF1155CC"/>
      <rgbColor rgb="FFC9DAF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4C2F4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3C47D"/>
      <rgbColor rgb="FF003366"/>
      <rgbColor rgb="FF339966"/>
      <rgbColor rgb="FF003300"/>
      <rgbColor rgb="FF333300"/>
      <rgbColor rgb="FFDC3912"/>
      <rgbColor rgb="FF993366"/>
      <rgbColor rgb="FF1C4587"/>
      <rgbColor rgb="FF22222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4.1964085656669099E-2"/>
          <c:y val="0.19186263531168299"/>
          <c:w val="0.89081655516788805"/>
          <c:h val="0.61901206918004203"/>
        </c:manualLayout>
      </c:layout>
      <c:lineChart>
        <c:grouping val="standard"/>
        <c:varyColors val="1"/>
        <c:ser>
          <c:idx val="0"/>
          <c:order val="0"/>
          <c:tx>
            <c:strRef>
              <c:f>'Sprint Burndown'!$A$5</c:f>
              <c:strCache>
                <c:ptCount val="1"/>
                <c:pt idx="0">
                  <c:v>Ideal</c:v>
                </c:pt>
              </c:strCache>
            </c:strRef>
          </c:tx>
          <c:spPr>
            <a:ln w="25560">
              <a:solidFill>
                <a:srgbClr val="DC3912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'Sprint Burndown'!$B$3:$J$3</c:f>
              <c:strCache>
                <c:ptCount val="9"/>
                <c:pt idx="0">
                  <c:v>(hrs)</c:v>
                </c:pt>
                <c:pt idx="1">
                  <c:v>Terça
08/11/2016</c:v>
                </c:pt>
                <c:pt idx="2">
                  <c:v>Quarta
09/11/2016</c:v>
                </c:pt>
                <c:pt idx="3">
                  <c:v>Quinta
10/11/2016</c:v>
                </c:pt>
                <c:pt idx="4">
                  <c:v>Sexta
11/11/2016</c:v>
                </c:pt>
                <c:pt idx="5">
                  <c:v>Sábado
12/11/2016</c:v>
                </c:pt>
                <c:pt idx="6">
                  <c:v>Domingo
13/11/2016</c:v>
                </c:pt>
                <c:pt idx="7">
                  <c:v>Segunda
14/11/2016</c:v>
                </c:pt>
                <c:pt idx="8">
                  <c:v>Terça
15/11/2016</c:v>
                </c:pt>
              </c:strCache>
            </c:strRef>
          </c:cat>
          <c:val>
            <c:numRef>
              <c:f>'Sprint Burndown'!$B$5:$J$5</c:f>
              <c:numCache>
                <c:formatCode>#,##0.00</c:formatCode>
                <c:ptCount val="9"/>
                <c:pt idx="0" formatCode="General">
                  <c:v>20</c:v>
                </c:pt>
                <c:pt idx="1">
                  <c:v>17.5</c:v>
                </c:pt>
                <c:pt idx="2">
                  <c:v>15</c:v>
                </c:pt>
                <c:pt idx="3">
                  <c:v>12.5</c:v>
                </c:pt>
                <c:pt idx="4">
                  <c:v>10</c:v>
                </c:pt>
                <c:pt idx="5">
                  <c:v>7.5</c:v>
                </c:pt>
                <c:pt idx="6">
                  <c:v>5</c:v>
                </c:pt>
                <c:pt idx="7">
                  <c:v>2.5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63-4581-A4C0-5C2A92EA3261}"/>
            </c:ext>
          </c:extLst>
        </c:ser>
        <c:ser>
          <c:idx val="1"/>
          <c:order val="1"/>
          <c:tx>
            <c:strRef>
              <c:f>'Sprint Burndown'!$A$6</c:f>
              <c:strCache>
                <c:ptCount val="1"/>
                <c:pt idx="0">
                  <c:v>Real</c:v>
                </c:pt>
              </c:strCache>
            </c:strRef>
          </c:tx>
          <c:spPr>
            <a:ln w="25560">
              <a:solidFill>
                <a:srgbClr val="FF99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'Sprint Burndown'!$B$3:$J$3</c:f>
              <c:strCache>
                <c:ptCount val="9"/>
                <c:pt idx="0">
                  <c:v>(hrs)</c:v>
                </c:pt>
                <c:pt idx="1">
                  <c:v>Terça
08/11/2016</c:v>
                </c:pt>
                <c:pt idx="2">
                  <c:v>Quarta
09/11/2016</c:v>
                </c:pt>
                <c:pt idx="3">
                  <c:v>Quinta
10/11/2016</c:v>
                </c:pt>
                <c:pt idx="4">
                  <c:v>Sexta
11/11/2016</c:v>
                </c:pt>
                <c:pt idx="5">
                  <c:v>Sábado
12/11/2016</c:v>
                </c:pt>
                <c:pt idx="6">
                  <c:v>Domingo
13/11/2016</c:v>
                </c:pt>
                <c:pt idx="7">
                  <c:v>Segunda
14/11/2016</c:v>
                </c:pt>
                <c:pt idx="8">
                  <c:v>Terça
15/11/2016</c:v>
                </c:pt>
              </c:strCache>
            </c:strRef>
          </c:cat>
          <c:val>
            <c:numRef>
              <c:f>'Sprint Burndown'!$B$6:$J$6</c:f>
              <c:numCache>
                <c:formatCode>#,##0.00</c:formatCode>
                <c:ptCount val="9"/>
                <c:pt idx="0" formatCode="General">
                  <c:v>20</c:v>
                </c:pt>
                <c:pt idx="1">
                  <c:v>19.079999999999998</c:v>
                </c:pt>
                <c:pt idx="2">
                  <c:v>16.36</c:v>
                </c:pt>
                <c:pt idx="3">
                  <c:v>13.829999999999998</c:v>
                </c:pt>
                <c:pt idx="4">
                  <c:v>12.279999999999998</c:v>
                </c:pt>
                <c:pt idx="5">
                  <c:v>11.489999999999998</c:v>
                </c:pt>
                <c:pt idx="6">
                  <c:v>9.4199999999999982</c:v>
                </c:pt>
                <c:pt idx="7">
                  <c:v>4.469999999999998</c:v>
                </c:pt>
                <c:pt idx="8">
                  <c:v>3.8499999999999979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63-4581-A4C0-5C2A92EA32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80084422"/>
        <c:axId val="26267272"/>
      </c:lineChart>
      <c:catAx>
        <c:axId val="8008442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pt-BR"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DIAS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222222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26267272"/>
        <c:crosses val="autoZero"/>
        <c:auto val="1"/>
        <c:lblAlgn val="ctr"/>
        <c:lblOffset val="100"/>
        <c:noMultiLvlLbl val="1"/>
      </c:catAx>
      <c:valAx>
        <c:axId val="262672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pt-BR"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TEMPO EM HORAS</a:t>
                </a:r>
              </a:p>
            </c:rich>
          </c:tx>
          <c:overlay val="0"/>
        </c:title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80084422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  <c:showDLblsOverMax val="1"/>
  </c:chart>
  <c:spPr>
    <a:noFill/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'Danilo Burndown'!$A$5</c:f>
              <c:strCache>
                <c:ptCount val="1"/>
                <c:pt idx="0">
                  <c:v>Ideal</c:v>
                </c:pt>
              </c:strCache>
            </c:strRef>
          </c:tx>
          <c:spPr>
            <a:ln w="2556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'Danilo Burndown'!$B$3:$J$3</c:f>
              <c:strCache>
                <c:ptCount val="9"/>
                <c:pt idx="0">
                  <c:v>(hrs)</c:v>
                </c:pt>
                <c:pt idx="1">
                  <c:v>Terça
08/11/2016</c:v>
                </c:pt>
                <c:pt idx="2">
                  <c:v>Quarta
09/11/2016</c:v>
                </c:pt>
                <c:pt idx="3">
                  <c:v>Quinta
10/11/2016</c:v>
                </c:pt>
                <c:pt idx="4">
                  <c:v>Sexta
11/11/2016</c:v>
                </c:pt>
                <c:pt idx="5">
                  <c:v>Sábado
12/11/2016</c:v>
                </c:pt>
                <c:pt idx="6">
                  <c:v>Domingo
13/11/2016</c:v>
                </c:pt>
                <c:pt idx="7">
                  <c:v>Segunda
14/11/2016</c:v>
                </c:pt>
                <c:pt idx="8">
                  <c:v>Terça
15/11/2016</c:v>
                </c:pt>
              </c:strCache>
            </c:strRef>
          </c:cat>
          <c:val>
            <c:numRef>
              <c:f>'Danilo Burndown'!$B$5:$J$5</c:f>
              <c:numCache>
                <c:formatCode>#,##0.00</c:formatCode>
                <c:ptCount val="9"/>
                <c:pt idx="0" formatCode="General">
                  <c:v>6.5</c:v>
                </c:pt>
                <c:pt idx="1">
                  <c:v>5.6875</c:v>
                </c:pt>
                <c:pt idx="2">
                  <c:v>4.875</c:v>
                </c:pt>
                <c:pt idx="3">
                  <c:v>4.0625</c:v>
                </c:pt>
                <c:pt idx="4">
                  <c:v>3.25</c:v>
                </c:pt>
                <c:pt idx="5">
                  <c:v>2.4375</c:v>
                </c:pt>
                <c:pt idx="6">
                  <c:v>1.625</c:v>
                </c:pt>
                <c:pt idx="7">
                  <c:v>0.8125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D9-432B-A28A-669667C7757F}"/>
            </c:ext>
          </c:extLst>
        </c:ser>
        <c:ser>
          <c:idx val="1"/>
          <c:order val="1"/>
          <c:tx>
            <c:strRef>
              <c:f>'Danilo Burndown'!$A$6</c:f>
              <c:strCache>
                <c:ptCount val="1"/>
                <c:pt idx="0">
                  <c:v>Real</c:v>
                </c:pt>
              </c:strCache>
            </c:strRef>
          </c:tx>
          <c:spPr>
            <a:ln w="2556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'Danilo Burndown'!$B$3:$J$3</c:f>
              <c:strCache>
                <c:ptCount val="9"/>
                <c:pt idx="0">
                  <c:v>(hrs)</c:v>
                </c:pt>
                <c:pt idx="1">
                  <c:v>Terça
08/11/2016</c:v>
                </c:pt>
                <c:pt idx="2">
                  <c:v>Quarta
09/11/2016</c:v>
                </c:pt>
                <c:pt idx="3">
                  <c:v>Quinta
10/11/2016</c:v>
                </c:pt>
                <c:pt idx="4">
                  <c:v>Sexta
11/11/2016</c:v>
                </c:pt>
                <c:pt idx="5">
                  <c:v>Sábado
12/11/2016</c:v>
                </c:pt>
                <c:pt idx="6">
                  <c:v>Domingo
13/11/2016</c:v>
                </c:pt>
                <c:pt idx="7">
                  <c:v>Segunda
14/11/2016</c:v>
                </c:pt>
                <c:pt idx="8">
                  <c:v>Terça
15/11/2016</c:v>
                </c:pt>
              </c:strCache>
            </c:strRef>
          </c:cat>
          <c:val>
            <c:numRef>
              <c:f>'Danilo Burndown'!$B$6:$J$6</c:f>
              <c:numCache>
                <c:formatCode>#,##0.00</c:formatCode>
                <c:ptCount val="9"/>
                <c:pt idx="0" formatCode="General">
                  <c:v>6.5</c:v>
                </c:pt>
                <c:pt idx="1">
                  <c:v>5.58</c:v>
                </c:pt>
                <c:pt idx="2">
                  <c:v>5.16</c:v>
                </c:pt>
                <c:pt idx="3">
                  <c:v>4.4800000000000004</c:v>
                </c:pt>
                <c:pt idx="4">
                  <c:v>3.4300000000000006</c:v>
                </c:pt>
                <c:pt idx="5">
                  <c:v>2.8900000000000006</c:v>
                </c:pt>
                <c:pt idx="6">
                  <c:v>2.2400000000000007</c:v>
                </c:pt>
                <c:pt idx="7">
                  <c:v>1.0400000000000007</c:v>
                </c:pt>
                <c:pt idx="8">
                  <c:v>0.42000000000000071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D9-432B-A28A-669667C77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94573317"/>
        <c:axId val="45574899"/>
      </c:lineChart>
      <c:catAx>
        <c:axId val="9457331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pt-BR"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DIAS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222222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45574899"/>
        <c:crosses val="autoZero"/>
        <c:auto val="1"/>
        <c:lblAlgn val="ctr"/>
        <c:lblOffset val="100"/>
        <c:noMultiLvlLbl val="1"/>
      </c:catAx>
      <c:valAx>
        <c:axId val="4557489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pt-BR"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TEMPO EM HORAS</a:t>
                </a:r>
              </a:p>
            </c:rich>
          </c:tx>
          <c:overlay val="0"/>
        </c:title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94573317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  <c:showDLblsOverMax val="1"/>
  </c:chart>
  <c:spPr>
    <a:noFill/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'Breno Burndown'!$A$5</c:f>
              <c:strCache>
                <c:ptCount val="1"/>
                <c:pt idx="0">
                  <c:v>Ideal</c:v>
                </c:pt>
              </c:strCache>
            </c:strRef>
          </c:tx>
          <c:spPr>
            <a:ln w="2556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'Breno Burndown'!$B$3:$J$3</c:f>
              <c:strCache>
                <c:ptCount val="9"/>
                <c:pt idx="0">
                  <c:v>(hrs)</c:v>
                </c:pt>
                <c:pt idx="1">
                  <c:v>Terça
08/11/2016</c:v>
                </c:pt>
                <c:pt idx="2">
                  <c:v>Quarta
09/11/2016</c:v>
                </c:pt>
                <c:pt idx="3">
                  <c:v>Quinta
10/11/2016</c:v>
                </c:pt>
                <c:pt idx="4">
                  <c:v>Sexta
11/11/2016</c:v>
                </c:pt>
                <c:pt idx="5">
                  <c:v>Sábado
12/11/2016</c:v>
                </c:pt>
                <c:pt idx="6">
                  <c:v>Domingo
13/11/2016</c:v>
                </c:pt>
                <c:pt idx="7">
                  <c:v>Segunda
14/11/2016</c:v>
                </c:pt>
                <c:pt idx="8">
                  <c:v>Terça
15/11/2016</c:v>
                </c:pt>
              </c:strCache>
            </c:strRef>
          </c:cat>
          <c:val>
            <c:numRef>
              <c:f>'Breno Burndown'!$B$5:$J$5</c:f>
              <c:numCache>
                <c:formatCode>#,##0.00</c:formatCode>
                <c:ptCount val="9"/>
                <c:pt idx="0" formatCode="General">
                  <c:v>13.5</c:v>
                </c:pt>
                <c:pt idx="1">
                  <c:v>11.8125</c:v>
                </c:pt>
                <c:pt idx="2">
                  <c:v>10.125</c:v>
                </c:pt>
                <c:pt idx="3">
                  <c:v>8.4375</c:v>
                </c:pt>
                <c:pt idx="4">
                  <c:v>6.75</c:v>
                </c:pt>
                <c:pt idx="5">
                  <c:v>5.0625</c:v>
                </c:pt>
                <c:pt idx="6">
                  <c:v>3.375</c:v>
                </c:pt>
                <c:pt idx="7">
                  <c:v>1.6875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09-4D53-8D19-9E96CE454C67}"/>
            </c:ext>
          </c:extLst>
        </c:ser>
        <c:ser>
          <c:idx val="1"/>
          <c:order val="1"/>
          <c:tx>
            <c:strRef>
              <c:f>'Breno Burndown'!$A$6</c:f>
              <c:strCache>
                <c:ptCount val="1"/>
                <c:pt idx="0">
                  <c:v>Real</c:v>
                </c:pt>
              </c:strCache>
            </c:strRef>
          </c:tx>
          <c:spPr>
            <a:ln w="2556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'Breno Burndown'!$B$3:$J$3</c:f>
              <c:strCache>
                <c:ptCount val="9"/>
                <c:pt idx="0">
                  <c:v>(hrs)</c:v>
                </c:pt>
                <c:pt idx="1">
                  <c:v>Terça
08/11/2016</c:v>
                </c:pt>
                <c:pt idx="2">
                  <c:v>Quarta
09/11/2016</c:v>
                </c:pt>
                <c:pt idx="3">
                  <c:v>Quinta
10/11/2016</c:v>
                </c:pt>
                <c:pt idx="4">
                  <c:v>Sexta
11/11/2016</c:v>
                </c:pt>
                <c:pt idx="5">
                  <c:v>Sábado
12/11/2016</c:v>
                </c:pt>
                <c:pt idx="6">
                  <c:v>Domingo
13/11/2016</c:v>
                </c:pt>
                <c:pt idx="7">
                  <c:v>Segunda
14/11/2016</c:v>
                </c:pt>
                <c:pt idx="8">
                  <c:v>Terça
15/11/2016</c:v>
                </c:pt>
              </c:strCache>
            </c:strRef>
          </c:cat>
          <c:val>
            <c:numRef>
              <c:f>'Breno Burndown'!$B$6:$J$6</c:f>
              <c:numCache>
                <c:formatCode>#,##0.00</c:formatCode>
                <c:ptCount val="9"/>
                <c:pt idx="0" formatCode="General">
                  <c:v>13.5</c:v>
                </c:pt>
                <c:pt idx="1">
                  <c:v>13.5</c:v>
                </c:pt>
                <c:pt idx="2">
                  <c:v>11.2</c:v>
                </c:pt>
                <c:pt idx="3">
                  <c:v>9.35</c:v>
                </c:pt>
                <c:pt idx="4">
                  <c:v>8.85</c:v>
                </c:pt>
                <c:pt idx="5">
                  <c:v>8.6</c:v>
                </c:pt>
                <c:pt idx="6">
                  <c:v>7.18</c:v>
                </c:pt>
                <c:pt idx="7">
                  <c:v>3.4299999999999997</c:v>
                </c:pt>
                <c:pt idx="8">
                  <c:v>3.4299999999999997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09-4D53-8D19-9E96CE454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28109495"/>
        <c:axId val="52104265"/>
      </c:lineChart>
      <c:catAx>
        <c:axId val="2810949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pt-BR"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DIAS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222222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52104265"/>
        <c:crosses val="autoZero"/>
        <c:auto val="1"/>
        <c:lblAlgn val="ctr"/>
        <c:lblOffset val="100"/>
        <c:noMultiLvlLbl val="1"/>
      </c:catAx>
      <c:valAx>
        <c:axId val="5210426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pt-BR"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TEMPO EM HORAS</a:t>
                </a:r>
              </a:p>
            </c:rich>
          </c:tx>
          <c:overlay val="0"/>
        </c:title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28109495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  <c:showDLblsOverMax val="1"/>
  </c:chart>
  <c:spPr>
    <a:noFill/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145440</xdr:colOff>
      <xdr:row>11</xdr:row>
      <xdr:rowOff>75240</xdr:rowOff>
    </xdr:from>
    <xdr:to>
      <xdr:col>12</xdr:col>
      <xdr:colOff>120</xdr:colOff>
      <xdr:row>25</xdr:row>
      <xdr:rowOff>158595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167010</xdr:colOff>
      <xdr:row>15</xdr:row>
      <xdr:rowOff>47340</xdr:rowOff>
    </xdr:from>
    <xdr:to>
      <xdr:col>10</xdr:col>
      <xdr:colOff>200385</xdr:colOff>
      <xdr:row>31</xdr:row>
      <xdr:rowOff>51855</xdr:rowOff>
    </xdr:to>
    <xdr:graphicFrame macro="">
      <xdr:nvGraphicFramePr>
        <xdr:cNvPr id="2" name="Chart 8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127800</xdr:colOff>
      <xdr:row>16</xdr:row>
      <xdr:rowOff>51435</xdr:rowOff>
    </xdr:from>
    <xdr:to>
      <xdr:col>11</xdr:col>
      <xdr:colOff>437400</xdr:colOff>
      <xdr:row>32</xdr:row>
      <xdr:rowOff>28035</xdr:rowOff>
    </xdr:to>
    <xdr:graphicFrame macro="">
      <xdr:nvGraphicFramePr>
        <xdr:cNvPr id="2" name="Chart 8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8761D"/>
  </sheetPr>
  <dimension ref="A1:AB1048569"/>
  <sheetViews>
    <sheetView windowProtection="1" showGridLines="0" zoomScaleNormal="100" workbookViewId="0">
      <selection activeCell="E22" sqref="E22"/>
    </sheetView>
  </sheetViews>
  <sheetFormatPr defaultRowHeight="12.75" x14ac:dyDescent="0.2"/>
  <cols>
    <col min="1" max="1" width="29.7109375"/>
    <col min="2" max="2" width="47.85546875" customWidth="1"/>
    <col min="3" max="3" width="16.42578125"/>
    <col min="4" max="4" width="13.28515625"/>
    <col min="5" max="5" width="10.85546875"/>
    <col min="6" max="6" width="13.28515625"/>
    <col min="7" max="7" width="10.85546875"/>
    <col min="8" max="8" width="8.7109375"/>
    <col min="9" max="1025" width="13.5703125"/>
  </cols>
  <sheetData>
    <row r="1" spans="1:28" ht="15.75" x14ac:dyDescent="0.2">
      <c r="A1" s="32" t="s">
        <v>0</v>
      </c>
      <c r="B1" s="32"/>
      <c r="C1" s="32"/>
      <c r="D1" s="32"/>
      <c r="E1" s="32"/>
      <c r="F1" s="32"/>
      <c r="G1" s="32"/>
      <c r="H1" s="32"/>
      <c r="I1" s="2" t="s">
        <v>1</v>
      </c>
      <c r="J1" s="3"/>
      <c r="K1" s="3"/>
      <c r="L1" s="3"/>
      <c r="M1" s="3"/>
      <c r="N1" s="3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spans="1:28" ht="14.25" x14ac:dyDescent="0.2">
      <c r="A2" s="32" t="s">
        <v>2</v>
      </c>
      <c r="B2" s="32" t="s">
        <v>3</v>
      </c>
      <c r="C2" s="32" t="s">
        <v>4</v>
      </c>
      <c r="D2" s="32" t="s">
        <v>5</v>
      </c>
      <c r="E2" s="32"/>
      <c r="F2" s="32" t="s">
        <v>6</v>
      </c>
      <c r="G2" s="32"/>
      <c r="H2" s="32" t="s">
        <v>7</v>
      </c>
      <c r="I2" s="32">
        <v>8</v>
      </c>
      <c r="J2" s="3"/>
      <c r="K2" s="3"/>
      <c r="L2" s="3"/>
      <c r="M2" s="3"/>
      <c r="N2" s="3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 spans="1:28" ht="14.25" x14ac:dyDescent="0.2">
      <c r="A3" s="32"/>
      <c r="B3" s="32"/>
      <c r="C3" s="32"/>
      <c r="D3" s="1" t="s">
        <v>8</v>
      </c>
      <c r="E3" s="1" t="s">
        <v>9</v>
      </c>
      <c r="F3" s="1" t="s">
        <v>8</v>
      </c>
      <c r="G3" s="1" t="s">
        <v>9</v>
      </c>
      <c r="H3" s="32"/>
      <c r="I3" s="32"/>
      <c r="J3" s="3"/>
      <c r="K3" s="3"/>
      <c r="L3" s="3"/>
      <c r="M3" s="3"/>
      <c r="N3" s="3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 spans="1:28" ht="13.9" customHeight="1" x14ac:dyDescent="0.2">
      <c r="A4" s="33" t="s">
        <v>30</v>
      </c>
      <c r="B4" s="26" t="s">
        <v>31</v>
      </c>
      <c r="C4" s="5" t="s">
        <v>24</v>
      </c>
      <c r="D4" s="31">
        <v>3</v>
      </c>
      <c r="E4" s="36">
        <f>SUM(D4:D9)</f>
        <v>13.5</v>
      </c>
      <c r="F4" s="6">
        <v>2.2999999999999998</v>
      </c>
      <c r="G4" s="39">
        <f>SUM(F4:F9)</f>
        <v>10.07</v>
      </c>
      <c r="H4" s="22" t="s">
        <v>10</v>
      </c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 spans="1:28" ht="14.25" x14ac:dyDescent="0.2">
      <c r="A5" s="34"/>
      <c r="B5" s="25" t="s">
        <v>32</v>
      </c>
      <c r="C5" s="5" t="s">
        <v>24</v>
      </c>
      <c r="D5" s="31">
        <v>1.5</v>
      </c>
      <c r="E5" s="37"/>
      <c r="F5" s="6">
        <v>1.85</v>
      </c>
      <c r="G5" s="40"/>
      <c r="H5" s="23" t="s">
        <v>10</v>
      </c>
      <c r="I5" s="7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r="6" spans="1:28" ht="18.75" customHeight="1" x14ac:dyDescent="0.2">
      <c r="A6" s="34"/>
      <c r="B6" s="25" t="s">
        <v>33</v>
      </c>
      <c r="C6" s="5" t="s">
        <v>24</v>
      </c>
      <c r="D6" s="31">
        <v>1</v>
      </c>
      <c r="E6" s="37"/>
      <c r="F6" s="6">
        <v>0.5</v>
      </c>
      <c r="G6" s="40"/>
      <c r="H6" s="23" t="s">
        <v>10</v>
      </c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r="7" spans="1:28" ht="16.5" customHeight="1" x14ac:dyDescent="0.2">
      <c r="A7" s="34"/>
      <c r="B7" s="25" t="s">
        <v>34</v>
      </c>
      <c r="C7" s="5" t="s">
        <v>24</v>
      </c>
      <c r="D7" s="31">
        <v>1</v>
      </c>
      <c r="E7" s="37"/>
      <c r="F7" s="6">
        <v>0.25</v>
      </c>
      <c r="G7" s="40"/>
      <c r="H7" s="23" t="s">
        <v>10</v>
      </c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</row>
    <row r="8" spans="1:28" ht="13.9" customHeight="1" x14ac:dyDescent="0.2">
      <c r="A8" s="34"/>
      <c r="B8" s="25" t="s">
        <v>35</v>
      </c>
      <c r="C8" s="5" t="s">
        <v>24</v>
      </c>
      <c r="D8" s="31">
        <v>2</v>
      </c>
      <c r="E8" s="37"/>
      <c r="F8" s="6">
        <v>1.42</v>
      </c>
      <c r="G8" s="40"/>
      <c r="H8" s="23" t="s">
        <v>10</v>
      </c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</row>
    <row r="9" spans="1:28" ht="14.25" x14ac:dyDescent="0.2">
      <c r="A9" s="35"/>
      <c r="B9" s="25" t="s">
        <v>36</v>
      </c>
      <c r="C9" s="5" t="s">
        <v>24</v>
      </c>
      <c r="D9" s="31">
        <v>5</v>
      </c>
      <c r="E9" s="38"/>
      <c r="F9" s="6">
        <v>3.75</v>
      </c>
      <c r="G9" s="41"/>
      <c r="H9" s="23" t="s">
        <v>10</v>
      </c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</row>
    <row r="10" spans="1:28" ht="15" customHeight="1" x14ac:dyDescent="0.2">
      <c r="A10" s="42" t="s">
        <v>47</v>
      </c>
      <c r="B10" s="24" t="s">
        <v>48</v>
      </c>
      <c r="C10" s="21" t="s">
        <v>23</v>
      </c>
      <c r="D10" s="27">
        <v>1.5</v>
      </c>
      <c r="E10" s="44">
        <f>SUM(D10:D13)</f>
        <v>6.5</v>
      </c>
      <c r="F10" s="27">
        <v>1.34</v>
      </c>
      <c r="G10" s="44">
        <f>SUM(F10:F13)</f>
        <v>6.08</v>
      </c>
      <c r="H10" s="23" t="s">
        <v>10</v>
      </c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 spans="1:28" ht="15" customHeight="1" x14ac:dyDescent="0.2">
      <c r="A11" s="43"/>
      <c r="B11" s="24" t="s">
        <v>49</v>
      </c>
      <c r="C11" s="21" t="s">
        <v>23</v>
      </c>
      <c r="D11" s="27">
        <v>2</v>
      </c>
      <c r="E11" s="44"/>
      <c r="F11" s="27">
        <v>1.73</v>
      </c>
      <c r="G11" s="44"/>
      <c r="H11" s="23" t="s">
        <v>10</v>
      </c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 spans="1:28" ht="15" customHeight="1" x14ac:dyDescent="0.2">
      <c r="A12" s="43"/>
      <c r="B12" s="24" t="s">
        <v>50</v>
      </c>
      <c r="C12" s="21" t="s">
        <v>23</v>
      </c>
      <c r="D12" s="27">
        <v>1</v>
      </c>
      <c r="E12" s="44"/>
      <c r="F12" s="27">
        <v>1.19</v>
      </c>
      <c r="G12" s="44"/>
      <c r="H12" s="23" t="s">
        <v>10</v>
      </c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</row>
    <row r="13" spans="1:28" ht="15" customHeight="1" x14ac:dyDescent="0.2">
      <c r="A13" s="43"/>
      <c r="B13" s="24" t="s">
        <v>51</v>
      </c>
      <c r="C13" s="21" t="s">
        <v>23</v>
      </c>
      <c r="D13" s="27">
        <v>2</v>
      </c>
      <c r="E13" s="44"/>
      <c r="F13" s="27">
        <v>1.82</v>
      </c>
      <c r="G13" s="44"/>
      <c r="H13" s="23" t="s">
        <v>10</v>
      </c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</row>
    <row r="1048555" ht="12.75" customHeight="1" x14ac:dyDescent="0.2"/>
    <row r="1048556" ht="12.75" customHeight="1" x14ac:dyDescent="0.2"/>
    <row r="1048557" ht="12.75" customHeight="1" x14ac:dyDescent="0.2"/>
    <row r="1048558" ht="12.75" customHeight="1" x14ac:dyDescent="0.2"/>
    <row r="1048559" ht="12.75" customHeight="1" x14ac:dyDescent="0.2"/>
    <row r="1048560" ht="12.75" customHeight="1" x14ac:dyDescent="0.2"/>
    <row r="1048561" ht="12.75" customHeight="1" x14ac:dyDescent="0.2"/>
    <row r="1048562" ht="12.75" customHeight="1" x14ac:dyDescent="0.2"/>
    <row r="1048563" ht="12.75" customHeight="1" x14ac:dyDescent="0.2"/>
    <row r="1048564" ht="12.75" customHeight="1" x14ac:dyDescent="0.2"/>
    <row r="1048565" ht="12.75" customHeight="1" x14ac:dyDescent="0.2"/>
    <row r="1048566" ht="12.75" customHeight="1" x14ac:dyDescent="0.2"/>
    <row r="1048567" ht="12.75" customHeight="1" x14ac:dyDescent="0.2"/>
    <row r="1048568" ht="12.75" customHeight="1" x14ac:dyDescent="0.2"/>
    <row r="1048569" ht="12.75" customHeight="1" x14ac:dyDescent="0.2"/>
  </sheetData>
  <mergeCells count="14">
    <mergeCell ref="A1:H1"/>
    <mergeCell ref="A2:A3"/>
    <mergeCell ref="B2:B3"/>
    <mergeCell ref="C2:C3"/>
    <mergeCell ref="D2:E2"/>
    <mergeCell ref="F2:G2"/>
    <mergeCell ref="H2:H3"/>
    <mergeCell ref="I2:I3"/>
    <mergeCell ref="A4:A9"/>
    <mergeCell ref="E4:E9"/>
    <mergeCell ref="G4:G9"/>
    <mergeCell ref="A10:A13"/>
    <mergeCell ref="E10:E13"/>
    <mergeCell ref="G10:G13"/>
  </mergeCells>
  <conditionalFormatting sqref="I1:I3">
    <cfRule type="expression" dxfId="166" priority="2">
      <formula>LEN(TRIM(I1))=0</formula>
    </cfRule>
  </conditionalFormatting>
  <conditionalFormatting sqref="I1:I3">
    <cfRule type="notContainsText" dxfId="165" priority="3" operator="notContains" text="676766676ppppp"/>
  </conditionalFormatting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8761D"/>
  </sheetPr>
  <dimension ref="A1:S1048575"/>
  <sheetViews>
    <sheetView windowProtection="1" showGridLines="0" tabSelected="1" zoomScaleNormal="100" workbookViewId="0">
      <pane ySplit="4" topLeftCell="A9" activePane="bottomLeft" state="frozen"/>
      <selection pane="bottomLeft" activeCell="I10" sqref="I10"/>
    </sheetView>
  </sheetViews>
  <sheetFormatPr defaultRowHeight="12.75" x14ac:dyDescent="0.2"/>
  <cols>
    <col min="1" max="1" width="29.7109375"/>
    <col min="2" max="2" width="11.42578125"/>
    <col min="3" max="3" width="13.140625"/>
    <col min="4" max="4" width="13.28515625"/>
    <col min="5" max="5" width="12.5703125"/>
    <col min="6" max="6" width="13.28515625"/>
    <col min="7" max="7" width="12.5703125"/>
    <col min="8" max="8" width="13.42578125"/>
    <col min="9" max="9" width="13"/>
    <col min="10" max="10" width="12.42578125"/>
    <col min="11" max="11" width="9.28515625"/>
    <col min="12" max="12" width="7.85546875"/>
    <col min="13" max="1025" width="13.5703125"/>
  </cols>
  <sheetData>
    <row r="1" spans="1:19" ht="14.25" x14ac:dyDescent="0.2">
      <c r="A1" s="46"/>
      <c r="B1" s="46"/>
      <c r="C1" s="46" t="s">
        <v>11</v>
      </c>
      <c r="D1" s="46"/>
      <c r="E1" s="46"/>
      <c r="F1" s="46"/>
      <c r="G1" s="46"/>
      <c r="H1" s="46"/>
      <c r="I1" s="46"/>
      <c r="J1" s="46"/>
      <c r="K1" s="46"/>
      <c r="L1" s="46"/>
      <c r="M1" s="8"/>
      <c r="N1" s="8"/>
      <c r="O1" s="8"/>
      <c r="P1" s="8"/>
      <c r="Q1" s="8"/>
      <c r="R1" s="8"/>
      <c r="S1" s="8"/>
    </row>
    <row r="2" spans="1:19" ht="14.25" x14ac:dyDescent="0.2">
      <c r="A2" s="9" t="s">
        <v>12</v>
      </c>
      <c r="B2" s="10" t="s">
        <v>13</v>
      </c>
      <c r="C2" s="10">
        <f>A3</f>
        <v>8</v>
      </c>
      <c r="D2" s="10">
        <f t="shared" ref="D2:J2" si="0">C2-1</f>
        <v>7</v>
      </c>
      <c r="E2" s="10">
        <f t="shared" si="0"/>
        <v>6</v>
      </c>
      <c r="F2" s="10">
        <f t="shared" si="0"/>
        <v>5</v>
      </c>
      <c r="G2" s="10">
        <f t="shared" si="0"/>
        <v>4</v>
      </c>
      <c r="H2" s="10">
        <f t="shared" si="0"/>
        <v>3</v>
      </c>
      <c r="I2" s="10">
        <f t="shared" si="0"/>
        <v>2</v>
      </c>
      <c r="J2" s="10">
        <f t="shared" si="0"/>
        <v>1</v>
      </c>
      <c r="K2" s="11"/>
      <c r="L2" s="11"/>
      <c r="M2" s="8"/>
      <c r="N2" s="8"/>
      <c r="O2" s="8"/>
      <c r="P2" s="8"/>
      <c r="Q2" s="8"/>
      <c r="R2" s="8"/>
      <c r="S2" s="8"/>
    </row>
    <row r="3" spans="1:19" ht="13.9" customHeight="1" x14ac:dyDescent="0.2">
      <c r="A3" s="47">
        <v>8</v>
      </c>
      <c r="B3" s="48" t="s">
        <v>14</v>
      </c>
      <c r="C3" s="49" t="s">
        <v>29</v>
      </c>
      <c r="D3" s="49" t="s">
        <v>40</v>
      </c>
      <c r="E3" s="49" t="s">
        <v>41</v>
      </c>
      <c r="F3" s="50" t="s">
        <v>42</v>
      </c>
      <c r="G3" s="50" t="s">
        <v>43</v>
      </c>
      <c r="H3" s="50" t="s">
        <v>44</v>
      </c>
      <c r="I3" s="50" t="s">
        <v>45</v>
      </c>
      <c r="J3" s="50" t="s">
        <v>46</v>
      </c>
      <c r="K3" s="48" t="s">
        <v>15</v>
      </c>
      <c r="L3" s="48" t="s">
        <v>16</v>
      </c>
      <c r="M3" s="8"/>
      <c r="N3" s="8"/>
      <c r="O3" s="8"/>
      <c r="P3" s="8"/>
      <c r="Q3" s="8"/>
      <c r="R3" s="8"/>
      <c r="S3" s="8"/>
    </row>
    <row r="4" spans="1:19" ht="14.25" x14ac:dyDescent="0.2">
      <c r="A4" s="47"/>
      <c r="B4" s="48"/>
      <c r="C4" s="49"/>
      <c r="D4" s="49"/>
      <c r="E4" s="49"/>
      <c r="F4" s="49"/>
      <c r="G4" s="49"/>
      <c r="H4" s="49"/>
      <c r="I4" s="49"/>
      <c r="J4" s="49"/>
      <c r="K4" s="48"/>
      <c r="L4" s="48"/>
      <c r="M4" s="8"/>
      <c r="N4" s="8"/>
      <c r="O4" s="8"/>
      <c r="P4" s="8"/>
      <c r="Q4" s="8"/>
      <c r="R4" s="8"/>
      <c r="S4" s="8"/>
    </row>
    <row r="5" spans="1:19" ht="14.25" x14ac:dyDescent="0.2">
      <c r="A5" s="12" t="s">
        <v>17</v>
      </c>
      <c r="B5" s="13">
        <f>SUM('Sprint Backlog'!D:D)</f>
        <v>20</v>
      </c>
      <c r="C5" s="14">
        <f t="shared" ref="C5:J5" si="1">B5-$B9</f>
        <v>17.5</v>
      </c>
      <c r="D5" s="14">
        <f t="shared" si="1"/>
        <v>15</v>
      </c>
      <c r="E5" s="14">
        <f t="shared" si="1"/>
        <v>12.5</v>
      </c>
      <c r="F5" s="14">
        <f t="shared" si="1"/>
        <v>10</v>
      </c>
      <c r="G5" s="14">
        <f t="shared" si="1"/>
        <v>7.5</v>
      </c>
      <c r="H5" s="14">
        <f t="shared" si="1"/>
        <v>5</v>
      </c>
      <c r="I5" s="14">
        <f t="shared" si="1"/>
        <v>2.5</v>
      </c>
      <c r="J5" s="14">
        <f t="shared" si="1"/>
        <v>0</v>
      </c>
      <c r="K5" s="14">
        <f>SUM(C5:J5)</f>
        <v>70</v>
      </c>
      <c r="L5" s="14">
        <f>K5/A$3</f>
        <v>8.75</v>
      </c>
      <c r="M5" s="8"/>
      <c r="N5" s="8"/>
      <c r="O5" s="8"/>
      <c r="P5" s="8"/>
      <c r="Q5" s="8"/>
      <c r="R5" s="8"/>
      <c r="S5" s="8"/>
    </row>
    <row r="6" spans="1:19" ht="14.25" x14ac:dyDescent="0.2">
      <c r="A6" s="12" t="s">
        <v>18</v>
      </c>
      <c r="B6" s="13">
        <f>B5</f>
        <v>20</v>
      </c>
      <c r="C6" s="14">
        <f t="shared" ref="C6:J6" si="2">B6-C9</f>
        <v>19.079999999999998</v>
      </c>
      <c r="D6" s="14">
        <f t="shared" si="2"/>
        <v>16.36</v>
      </c>
      <c r="E6" s="14">
        <f t="shared" si="2"/>
        <v>13.829999999999998</v>
      </c>
      <c r="F6" s="14">
        <f t="shared" si="2"/>
        <v>12.279999999999998</v>
      </c>
      <c r="G6" s="14">
        <f t="shared" si="2"/>
        <v>11.489999999999998</v>
      </c>
      <c r="H6" s="14">
        <f t="shared" si="2"/>
        <v>9.4199999999999982</v>
      </c>
      <c r="I6" s="14">
        <f t="shared" si="2"/>
        <v>4.469999999999998</v>
      </c>
      <c r="J6" s="14">
        <f t="shared" si="2"/>
        <v>3.8499999999999979</v>
      </c>
      <c r="K6" s="14">
        <f>SUM(C6:J6)</f>
        <v>90.779999999999987</v>
      </c>
      <c r="L6" s="14">
        <f>K6/A$3</f>
        <v>11.347499999999998</v>
      </c>
      <c r="M6" s="8"/>
      <c r="N6" s="8"/>
      <c r="O6" s="8"/>
      <c r="P6" s="8"/>
      <c r="Q6" s="8"/>
      <c r="R6" s="8"/>
      <c r="S6" s="8"/>
    </row>
    <row r="7" spans="1:19" ht="14.25" x14ac:dyDescent="0.2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</row>
    <row r="8" spans="1:19" ht="14.25" x14ac:dyDescent="0.2">
      <c r="A8" s="15" t="s">
        <v>19</v>
      </c>
      <c r="B8" s="16" t="s">
        <v>20</v>
      </c>
      <c r="C8" s="45" t="s">
        <v>21</v>
      </c>
      <c r="D8" s="45"/>
      <c r="E8" s="45"/>
      <c r="F8" s="45"/>
      <c r="G8" s="45"/>
      <c r="H8" s="45"/>
      <c r="I8" s="45"/>
      <c r="J8" s="45"/>
      <c r="K8" s="45"/>
      <c r="L8" s="45"/>
      <c r="M8" s="8"/>
      <c r="N8" s="8"/>
      <c r="O8" s="8"/>
      <c r="P8" s="8"/>
      <c r="Q8" s="8"/>
      <c r="R8" s="8"/>
      <c r="S8" s="8"/>
    </row>
    <row r="9" spans="1:19" ht="14.25" x14ac:dyDescent="0.2">
      <c r="A9" s="1" t="s">
        <v>22</v>
      </c>
      <c r="B9" s="17">
        <f>B5/A3</f>
        <v>2.5</v>
      </c>
      <c r="C9" s="17">
        <f t="shared" ref="C9:K9" si="3">SUM(C10:C11)</f>
        <v>0.92</v>
      </c>
      <c r="D9" s="17">
        <f t="shared" si="3"/>
        <v>2.7199999999999998</v>
      </c>
      <c r="E9" s="17">
        <f t="shared" si="3"/>
        <v>2.5300000000000002</v>
      </c>
      <c r="F9" s="17">
        <f t="shared" si="3"/>
        <v>1.55</v>
      </c>
      <c r="G9" s="17">
        <f t="shared" si="3"/>
        <v>0.79</v>
      </c>
      <c r="H9" s="17">
        <f t="shared" si="3"/>
        <v>2.0699999999999998</v>
      </c>
      <c r="I9" s="17">
        <f t="shared" si="3"/>
        <v>4.95</v>
      </c>
      <c r="J9" s="17">
        <f t="shared" si="3"/>
        <v>0.62</v>
      </c>
      <c r="K9" s="17">
        <f t="shared" si="3"/>
        <v>16.150000000000002</v>
      </c>
      <c r="L9" s="17">
        <f>K9/A$3</f>
        <v>2.0187500000000003</v>
      </c>
      <c r="M9" s="8"/>
      <c r="N9" s="8"/>
      <c r="O9" s="8"/>
      <c r="P9" s="8"/>
      <c r="Q9" s="8"/>
      <c r="R9" s="8"/>
      <c r="S9" s="8"/>
    </row>
    <row r="10" spans="1:19" ht="14.25" x14ac:dyDescent="0.2">
      <c r="A10" s="18" t="s">
        <v>23</v>
      </c>
      <c r="B10" s="19">
        <f>'Danilo Burndown'!B9</f>
        <v>0.8125</v>
      </c>
      <c r="C10" s="14">
        <f>'Danilo Burndown'!C9</f>
        <v>0.92</v>
      </c>
      <c r="D10" s="14">
        <f>'Danilo Burndown'!D9</f>
        <v>0.42</v>
      </c>
      <c r="E10" s="14">
        <f>'Danilo Burndown'!E9</f>
        <v>0.68</v>
      </c>
      <c r="F10" s="14">
        <f>'Danilo Burndown'!F9</f>
        <v>1.05</v>
      </c>
      <c r="G10" s="14">
        <f>'Danilo Burndown'!G9</f>
        <v>0.54</v>
      </c>
      <c r="H10" s="14">
        <f>'Danilo Burndown'!H9</f>
        <v>0.65</v>
      </c>
      <c r="I10" s="14">
        <f>'Danilo Burndown'!I9</f>
        <v>1.2</v>
      </c>
      <c r="J10" s="14">
        <f>'Danilo Burndown'!J9</f>
        <v>0.62</v>
      </c>
      <c r="K10" s="14">
        <f>SUM(C10:J10)</f>
        <v>6.080000000000001</v>
      </c>
      <c r="L10" s="14">
        <f>K10/A$3</f>
        <v>0.76000000000000012</v>
      </c>
      <c r="M10" s="8"/>
      <c r="N10" s="8"/>
      <c r="O10" s="8"/>
      <c r="P10" s="8"/>
      <c r="Q10" s="8"/>
      <c r="R10" s="8"/>
      <c r="S10" s="8"/>
    </row>
    <row r="11" spans="1:19" ht="14.25" x14ac:dyDescent="0.2">
      <c r="A11" s="18" t="s">
        <v>24</v>
      </c>
      <c r="B11" s="20">
        <f>'Breno Burndown'!B9</f>
        <v>1.6875</v>
      </c>
      <c r="C11" s="14">
        <f>'Breno Burndown'!C9</f>
        <v>0</v>
      </c>
      <c r="D11" s="14">
        <f>'Breno Burndown'!D9</f>
        <v>2.2999999999999998</v>
      </c>
      <c r="E11" s="14">
        <f>'Breno Burndown'!E9</f>
        <v>1.85</v>
      </c>
      <c r="F11" s="14">
        <f>'Breno Burndown'!F9</f>
        <v>0.5</v>
      </c>
      <c r="G11" s="14">
        <f>'Breno Burndown'!G9</f>
        <v>0.25</v>
      </c>
      <c r="H11" s="14">
        <f>'Breno Burndown'!H9</f>
        <v>1.42</v>
      </c>
      <c r="I11" s="14">
        <f>'Breno Burndown'!I9</f>
        <v>3.75</v>
      </c>
      <c r="J11" s="14">
        <f>'Breno Burndown'!J9</f>
        <v>0</v>
      </c>
      <c r="K11" s="14">
        <f>SUM(C11:J11)</f>
        <v>10.07</v>
      </c>
      <c r="L11" s="14">
        <f>K11/A$3</f>
        <v>1.25875</v>
      </c>
      <c r="M11" s="8"/>
      <c r="N11" s="8"/>
      <c r="O11" s="8"/>
      <c r="P11" s="8"/>
      <c r="Q11" s="8"/>
      <c r="R11" s="8"/>
      <c r="S11" s="8"/>
    </row>
    <row r="1048572" ht="12.75" customHeight="1" x14ac:dyDescent="0.2"/>
    <row r="1048573" ht="12.75" customHeight="1" x14ac:dyDescent="0.2"/>
    <row r="1048574" ht="12.75" customHeight="1" x14ac:dyDescent="0.2"/>
    <row r="1048575" ht="12.75" customHeight="1" x14ac:dyDescent="0.2"/>
  </sheetData>
  <mergeCells count="15">
    <mergeCell ref="C8:L8"/>
    <mergeCell ref="A1:B1"/>
    <mergeCell ref="C1:L1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</mergeCells>
  <conditionalFormatting sqref="C10 B10:B11">
    <cfRule type="expression" dxfId="164" priority="2">
      <formula>LEN(TRIM(B10))=0</formula>
    </cfRule>
  </conditionalFormatting>
  <conditionalFormatting sqref="C10">
    <cfRule type="cellIs" dxfId="163" priority="3" operator="equal">
      <formula>0</formula>
    </cfRule>
  </conditionalFormatting>
  <conditionalFormatting sqref="C10">
    <cfRule type="cellIs" dxfId="162" priority="4" operator="notEqual">
      <formula>0</formula>
    </cfRule>
  </conditionalFormatting>
  <conditionalFormatting sqref="B10:B11">
    <cfRule type="notContainsText" dxfId="161" priority="6" operator="notContains" text="9875894754())("/>
  </conditionalFormatting>
  <conditionalFormatting sqref="K5">
    <cfRule type="expression" dxfId="160" priority="7">
      <formula>LEN(TRIM(K5))=0</formula>
    </cfRule>
  </conditionalFormatting>
  <conditionalFormatting sqref="K5">
    <cfRule type="cellIs" dxfId="159" priority="8" operator="equal">
      <formula>0</formula>
    </cfRule>
  </conditionalFormatting>
  <conditionalFormatting sqref="K5">
    <cfRule type="cellIs" dxfId="158" priority="9" operator="notEqual">
      <formula>0</formula>
    </cfRule>
  </conditionalFormatting>
  <conditionalFormatting sqref="K5">
    <cfRule type="expression" dxfId="157" priority="10">
      <formula>LEN(TRIM(K5))=0</formula>
    </cfRule>
  </conditionalFormatting>
  <conditionalFormatting sqref="K5">
    <cfRule type="cellIs" dxfId="156" priority="11" operator="equal">
      <formula>0</formula>
    </cfRule>
  </conditionalFormatting>
  <conditionalFormatting sqref="K5">
    <cfRule type="cellIs" dxfId="155" priority="12" operator="notEqual">
      <formula>0</formula>
    </cfRule>
  </conditionalFormatting>
  <conditionalFormatting sqref="K6">
    <cfRule type="expression" dxfId="154" priority="13">
      <formula>LEN(TRIM(K6))=0</formula>
    </cfRule>
  </conditionalFormatting>
  <conditionalFormatting sqref="K6">
    <cfRule type="cellIs" dxfId="153" priority="14" operator="equal">
      <formula>0</formula>
    </cfRule>
  </conditionalFormatting>
  <conditionalFormatting sqref="K6">
    <cfRule type="cellIs" dxfId="152" priority="15" operator="notEqual">
      <formula>0</formula>
    </cfRule>
  </conditionalFormatting>
  <conditionalFormatting sqref="K6">
    <cfRule type="expression" dxfId="151" priority="16">
      <formula>LEN(TRIM(K6))=0</formula>
    </cfRule>
  </conditionalFormatting>
  <conditionalFormatting sqref="K6">
    <cfRule type="cellIs" dxfId="150" priority="17" operator="equal">
      <formula>0</formula>
    </cfRule>
  </conditionalFormatting>
  <conditionalFormatting sqref="K6">
    <cfRule type="cellIs" dxfId="149" priority="18" operator="notEqual">
      <formula>0</formula>
    </cfRule>
  </conditionalFormatting>
  <conditionalFormatting sqref="L6">
    <cfRule type="expression" dxfId="148" priority="19">
      <formula>LEN(TRIM(L6))=0</formula>
    </cfRule>
  </conditionalFormatting>
  <conditionalFormatting sqref="L6">
    <cfRule type="cellIs" dxfId="147" priority="20" operator="equal">
      <formula>0</formula>
    </cfRule>
  </conditionalFormatting>
  <conditionalFormatting sqref="L6">
    <cfRule type="cellIs" dxfId="146" priority="21" operator="notEqual">
      <formula>0</formula>
    </cfRule>
  </conditionalFormatting>
  <conditionalFormatting sqref="L6">
    <cfRule type="expression" dxfId="145" priority="22">
      <formula>LEN(TRIM(L6))=0</formula>
    </cfRule>
  </conditionalFormatting>
  <conditionalFormatting sqref="L6">
    <cfRule type="cellIs" dxfId="144" priority="23" operator="equal">
      <formula>0</formula>
    </cfRule>
  </conditionalFormatting>
  <conditionalFormatting sqref="L6">
    <cfRule type="cellIs" dxfId="143" priority="24" operator="notEqual">
      <formula>0</formula>
    </cfRule>
  </conditionalFormatting>
  <conditionalFormatting sqref="L5">
    <cfRule type="expression" dxfId="142" priority="25">
      <formula>LEN(TRIM(L5))=0</formula>
    </cfRule>
  </conditionalFormatting>
  <conditionalFormatting sqref="L5">
    <cfRule type="cellIs" dxfId="141" priority="26" operator="equal">
      <formula>0</formula>
    </cfRule>
  </conditionalFormatting>
  <conditionalFormatting sqref="L5">
    <cfRule type="cellIs" dxfId="140" priority="27" operator="notEqual">
      <formula>0</formula>
    </cfRule>
  </conditionalFormatting>
  <conditionalFormatting sqref="L5">
    <cfRule type="expression" dxfId="139" priority="28">
      <formula>LEN(TRIM(L5))=0</formula>
    </cfRule>
  </conditionalFormatting>
  <conditionalFormatting sqref="L5">
    <cfRule type="cellIs" dxfId="138" priority="29" operator="equal">
      <formula>0</formula>
    </cfRule>
  </conditionalFormatting>
  <conditionalFormatting sqref="L5">
    <cfRule type="cellIs" dxfId="137" priority="30" operator="notEqual">
      <formula>0</formula>
    </cfRule>
  </conditionalFormatting>
  <conditionalFormatting sqref="K10">
    <cfRule type="expression" dxfId="136" priority="31">
      <formula>LEN(TRIM(K10))=0</formula>
    </cfRule>
  </conditionalFormatting>
  <conditionalFormatting sqref="K10">
    <cfRule type="cellIs" dxfId="135" priority="32" operator="equal">
      <formula>0</formula>
    </cfRule>
  </conditionalFormatting>
  <conditionalFormatting sqref="K10">
    <cfRule type="cellIs" dxfId="134" priority="33" operator="notEqual">
      <formula>0</formula>
    </cfRule>
  </conditionalFormatting>
  <conditionalFormatting sqref="K10">
    <cfRule type="expression" dxfId="133" priority="34">
      <formula>LEN(TRIM(K10))=0</formula>
    </cfRule>
  </conditionalFormatting>
  <conditionalFormatting sqref="K10">
    <cfRule type="cellIs" dxfId="132" priority="35" operator="equal">
      <formula>0</formula>
    </cfRule>
  </conditionalFormatting>
  <conditionalFormatting sqref="K10">
    <cfRule type="cellIs" dxfId="131" priority="36" operator="notEqual">
      <formula>0</formula>
    </cfRule>
  </conditionalFormatting>
  <conditionalFormatting sqref="K11">
    <cfRule type="expression" dxfId="130" priority="43">
      <formula>LEN(TRIM(K11))=0</formula>
    </cfRule>
  </conditionalFormatting>
  <conditionalFormatting sqref="K11">
    <cfRule type="cellIs" dxfId="129" priority="44" operator="equal">
      <formula>0</formula>
    </cfRule>
  </conditionalFormatting>
  <conditionalFormatting sqref="K11">
    <cfRule type="cellIs" dxfId="128" priority="45" operator="notEqual">
      <formula>0</formula>
    </cfRule>
  </conditionalFormatting>
  <conditionalFormatting sqref="K11">
    <cfRule type="expression" dxfId="127" priority="46">
      <formula>LEN(TRIM(K11))=0</formula>
    </cfRule>
  </conditionalFormatting>
  <conditionalFormatting sqref="K11">
    <cfRule type="cellIs" dxfId="126" priority="47" operator="equal">
      <formula>0</formula>
    </cfRule>
  </conditionalFormatting>
  <conditionalFormatting sqref="K11">
    <cfRule type="cellIs" dxfId="125" priority="48" operator="notEqual">
      <formula>0</formula>
    </cfRule>
  </conditionalFormatting>
  <conditionalFormatting sqref="L10">
    <cfRule type="expression" dxfId="124" priority="49">
      <formula>LEN(TRIM(L10))=0</formula>
    </cfRule>
  </conditionalFormatting>
  <conditionalFormatting sqref="L10">
    <cfRule type="cellIs" dxfId="123" priority="50" operator="equal">
      <formula>0</formula>
    </cfRule>
  </conditionalFormatting>
  <conditionalFormatting sqref="L10">
    <cfRule type="cellIs" dxfId="122" priority="51" operator="notEqual">
      <formula>0</formula>
    </cfRule>
  </conditionalFormatting>
  <conditionalFormatting sqref="L10">
    <cfRule type="expression" dxfId="121" priority="52">
      <formula>LEN(TRIM(L10))=0</formula>
    </cfRule>
  </conditionalFormatting>
  <conditionalFormatting sqref="L10">
    <cfRule type="cellIs" dxfId="120" priority="53" operator="equal">
      <formula>0</formula>
    </cfRule>
  </conditionalFormatting>
  <conditionalFormatting sqref="L10">
    <cfRule type="cellIs" dxfId="119" priority="54" operator="notEqual">
      <formula>0</formula>
    </cfRule>
  </conditionalFormatting>
  <conditionalFormatting sqref="L11">
    <cfRule type="expression" dxfId="118" priority="61">
      <formula>LEN(TRIM(L11))=0</formula>
    </cfRule>
  </conditionalFormatting>
  <conditionalFormatting sqref="L11">
    <cfRule type="cellIs" dxfId="117" priority="62" operator="equal">
      <formula>0</formula>
    </cfRule>
  </conditionalFormatting>
  <conditionalFormatting sqref="L11">
    <cfRule type="cellIs" dxfId="116" priority="63" operator="notEqual">
      <formula>0</formula>
    </cfRule>
  </conditionalFormatting>
  <conditionalFormatting sqref="L11">
    <cfRule type="expression" dxfId="115" priority="64">
      <formula>LEN(TRIM(L11))=0</formula>
    </cfRule>
  </conditionalFormatting>
  <conditionalFormatting sqref="L11">
    <cfRule type="cellIs" dxfId="114" priority="65" operator="equal">
      <formula>0</formula>
    </cfRule>
  </conditionalFormatting>
  <conditionalFormatting sqref="L11">
    <cfRule type="cellIs" dxfId="113" priority="66" operator="notEqual">
      <formula>0</formula>
    </cfRule>
  </conditionalFormatting>
  <conditionalFormatting sqref="D10">
    <cfRule type="expression" dxfId="112" priority="67">
      <formula>LEN(TRIM(D10))=0</formula>
    </cfRule>
  </conditionalFormatting>
  <conditionalFormatting sqref="D10">
    <cfRule type="cellIs" dxfId="111" priority="68" operator="equal">
      <formula>0</formula>
    </cfRule>
  </conditionalFormatting>
  <conditionalFormatting sqref="D10">
    <cfRule type="cellIs" dxfId="110" priority="69" operator="notEqual">
      <formula>0</formula>
    </cfRule>
  </conditionalFormatting>
  <conditionalFormatting sqref="D10">
    <cfRule type="expression" dxfId="109" priority="70">
      <formula>LEN(TRIM(D10))=0</formula>
    </cfRule>
  </conditionalFormatting>
  <conditionalFormatting sqref="D10">
    <cfRule type="cellIs" dxfId="108" priority="71" operator="equal">
      <formula>0</formula>
    </cfRule>
  </conditionalFormatting>
  <conditionalFormatting sqref="D10">
    <cfRule type="cellIs" dxfId="107" priority="72" operator="notEqual">
      <formula>0</formula>
    </cfRule>
  </conditionalFormatting>
  <conditionalFormatting sqref="E10">
    <cfRule type="expression" dxfId="106" priority="73">
      <formula>LEN(TRIM(E10))=0</formula>
    </cfRule>
  </conditionalFormatting>
  <conditionalFormatting sqref="E10">
    <cfRule type="cellIs" dxfId="105" priority="74" operator="equal">
      <formula>0</formula>
    </cfRule>
  </conditionalFormatting>
  <conditionalFormatting sqref="E10">
    <cfRule type="cellIs" dxfId="104" priority="75" operator="notEqual">
      <formula>0</formula>
    </cfRule>
  </conditionalFormatting>
  <conditionalFormatting sqref="E10">
    <cfRule type="expression" dxfId="103" priority="76">
      <formula>LEN(TRIM(E10))=0</formula>
    </cfRule>
  </conditionalFormatting>
  <conditionalFormatting sqref="E10">
    <cfRule type="cellIs" dxfId="102" priority="77" operator="equal">
      <formula>0</formula>
    </cfRule>
  </conditionalFormatting>
  <conditionalFormatting sqref="E10">
    <cfRule type="cellIs" dxfId="101" priority="78" operator="notEqual">
      <formula>0</formula>
    </cfRule>
  </conditionalFormatting>
  <conditionalFormatting sqref="F10">
    <cfRule type="expression" dxfId="100" priority="79">
      <formula>LEN(TRIM(F10))=0</formula>
    </cfRule>
  </conditionalFormatting>
  <conditionalFormatting sqref="F10">
    <cfRule type="cellIs" dxfId="99" priority="80" operator="equal">
      <formula>0</formula>
    </cfRule>
  </conditionalFormatting>
  <conditionalFormatting sqref="F10">
    <cfRule type="cellIs" dxfId="98" priority="81" operator="notEqual">
      <formula>0</formula>
    </cfRule>
  </conditionalFormatting>
  <conditionalFormatting sqref="F10">
    <cfRule type="expression" dxfId="97" priority="82">
      <formula>LEN(TRIM(F10))=0</formula>
    </cfRule>
  </conditionalFormatting>
  <conditionalFormatting sqref="F10">
    <cfRule type="cellIs" dxfId="96" priority="83" operator="equal">
      <formula>0</formula>
    </cfRule>
  </conditionalFormatting>
  <conditionalFormatting sqref="F10">
    <cfRule type="cellIs" dxfId="95" priority="84" operator="notEqual">
      <formula>0</formula>
    </cfRule>
  </conditionalFormatting>
  <conditionalFormatting sqref="G10">
    <cfRule type="expression" dxfId="94" priority="85">
      <formula>LEN(TRIM(G10))=0</formula>
    </cfRule>
  </conditionalFormatting>
  <conditionalFormatting sqref="G10">
    <cfRule type="cellIs" dxfId="93" priority="86" operator="equal">
      <formula>0</formula>
    </cfRule>
  </conditionalFormatting>
  <conditionalFormatting sqref="G10">
    <cfRule type="cellIs" dxfId="92" priority="87" operator="notEqual">
      <formula>0</formula>
    </cfRule>
  </conditionalFormatting>
  <conditionalFormatting sqref="G10">
    <cfRule type="expression" dxfId="91" priority="88">
      <formula>LEN(TRIM(G10))=0</formula>
    </cfRule>
  </conditionalFormatting>
  <conditionalFormatting sqref="G10">
    <cfRule type="cellIs" dxfId="90" priority="89" operator="equal">
      <formula>0</formula>
    </cfRule>
  </conditionalFormatting>
  <conditionalFormatting sqref="G10">
    <cfRule type="cellIs" dxfId="89" priority="90" operator="notEqual">
      <formula>0</formula>
    </cfRule>
  </conditionalFormatting>
  <conditionalFormatting sqref="H10">
    <cfRule type="expression" dxfId="88" priority="91">
      <formula>LEN(TRIM(H10))=0</formula>
    </cfRule>
  </conditionalFormatting>
  <conditionalFormatting sqref="H10">
    <cfRule type="cellIs" dxfId="87" priority="92" operator="equal">
      <formula>0</formula>
    </cfRule>
  </conditionalFormatting>
  <conditionalFormatting sqref="H10">
    <cfRule type="cellIs" dxfId="86" priority="93" operator="notEqual">
      <formula>0</formula>
    </cfRule>
  </conditionalFormatting>
  <conditionalFormatting sqref="H10">
    <cfRule type="expression" dxfId="85" priority="94">
      <formula>LEN(TRIM(H10))=0</formula>
    </cfRule>
  </conditionalFormatting>
  <conditionalFormatting sqref="H10">
    <cfRule type="cellIs" dxfId="84" priority="95" operator="equal">
      <formula>0</formula>
    </cfRule>
  </conditionalFormatting>
  <conditionalFormatting sqref="H10">
    <cfRule type="cellIs" dxfId="83" priority="96" operator="notEqual">
      <formula>0</formula>
    </cfRule>
  </conditionalFormatting>
  <conditionalFormatting sqref="I10">
    <cfRule type="expression" dxfId="82" priority="97">
      <formula>LEN(TRIM(I10))=0</formula>
    </cfRule>
  </conditionalFormatting>
  <conditionalFormatting sqref="I10">
    <cfRule type="cellIs" dxfId="81" priority="98" operator="equal">
      <formula>0</formula>
    </cfRule>
  </conditionalFormatting>
  <conditionalFormatting sqref="I10">
    <cfRule type="cellIs" dxfId="80" priority="99" operator="notEqual">
      <formula>0</formula>
    </cfRule>
  </conditionalFormatting>
  <conditionalFormatting sqref="I10">
    <cfRule type="expression" dxfId="79" priority="100">
      <formula>LEN(TRIM(I10))=0</formula>
    </cfRule>
  </conditionalFormatting>
  <conditionalFormatting sqref="I10">
    <cfRule type="cellIs" dxfId="78" priority="101" operator="equal">
      <formula>0</formula>
    </cfRule>
  </conditionalFormatting>
  <conditionalFormatting sqref="I10">
    <cfRule type="cellIs" dxfId="77" priority="102" operator="notEqual">
      <formula>0</formula>
    </cfRule>
  </conditionalFormatting>
  <conditionalFormatting sqref="J10">
    <cfRule type="expression" dxfId="76" priority="103">
      <formula>LEN(TRIM(J10))=0</formula>
    </cfRule>
  </conditionalFormatting>
  <conditionalFormatting sqref="J10">
    <cfRule type="cellIs" dxfId="75" priority="104" operator="equal">
      <formula>0</formula>
    </cfRule>
  </conditionalFormatting>
  <conditionalFormatting sqref="J10">
    <cfRule type="cellIs" dxfId="74" priority="105" operator="notEqual">
      <formula>0</formula>
    </cfRule>
  </conditionalFormatting>
  <conditionalFormatting sqref="J10">
    <cfRule type="expression" dxfId="73" priority="106">
      <formula>LEN(TRIM(J10))=0</formula>
    </cfRule>
  </conditionalFormatting>
  <conditionalFormatting sqref="J10">
    <cfRule type="cellIs" dxfId="72" priority="107" operator="equal">
      <formula>0</formula>
    </cfRule>
  </conditionalFormatting>
  <conditionalFormatting sqref="J10">
    <cfRule type="cellIs" dxfId="71" priority="108" operator="notEqual">
      <formula>0</formula>
    </cfRule>
  </conditionalFormatting>
  <conditionalFormatting sqref="C11">
    <cfRule type="expression" dxfId="70" priority="115">
      <formula>LEN(TRIM(C11))=0</formula>
    </cfRule>
  </conditionalFormatting>
  <conditionalFormatting sqref="C11">
    <cfRule type="cellIs" dxfId="69" priority="116" operator="equal">
      <formula>0</formula>
    </cfRule>
  </conditionalFormatting>
  <conditionalFormatting sqref="C11">
    <cfRule type="cellIs" dxfId="68" priority="117" operator="notEqual">
      <formula>0</formula>
    </cfRule>
  </conditionalFormatting>
  <conditionalFormatting sqref="C11">
    <cfRule type="expression" dxfId="67" priority="118">
      <formula>LEN(TRIM(C11))=0</formula>
    </cfRule>
  </conditionalFormatting>
  <conditionalFormatting sqref="C11">
    <cfRule type="cellIs" dxfId="66" priority="119" operator="equal">
      <formula>0</formula>
    </cfRule>
  </conditionalFormatting>
  <conditionalFormatting sqref="C11">
    <cfRule type="cellIs" dxfId="65" priority="120" operator="notEqual">
      <formula>0</formula>
    </cfRule>
  </conditionalFormatting>
  <conditionalFormatting sqref="D11">
    <cfRule type="expression" dxfId="64" priority="163">
      <formula>LEN(TRIM(D11))=0</formula>
    </cfRule>
  </conditionalFormatting>
  <conditionalFormatting sqref="D11">
    <cfRule type="cellIs" dxfId="63" priority="164" operator="equal">
      <formula>0</formula>
    </cfRule>
  </conditionalFormatting>
  <conditionalFormatting sqref="D11">
    <cfRule type="cellIs" dxfId="62" priority="165" operator="notEqual">
      <formula>0</formula>
    </cfRule>
  </conditionalFormatting>
  <conditionalFormatting sqref="D11">
    <cfRule type="expression" dxfId="61" priority="166">
      <formula>LEN(TRIM(D11))=0</formula>
    </cfRule>
  </conditionalFormatting>
  <conditionalFormatting sqref="D11">
    <cfRule type="cellIs" dxfId="60" priority="167" operator="equal">
      <formula>0</formula>
    </cfRule>
  </conditionalFormatting>
  <conditionalFormatting sqref="D11">
    <cfRule type="cellIs" dxfId="59" priority="168" operator="notEqual">
      <formula>0</formula>
    </cfRule>
  </conditionalFormatting>
  <conditionalFormatting sqref="E11">
    <cfRule type="expression" dxfId="58" priority="169">
      <formula>LEN(TRIM(E11))=0</formula>
    </cfRule>
  </conditionalFormatting>
  <conditionalFormatting sqref="E11">
    <cfRule type="cellIs" dxfId="57" priority="170" operator="equal">
      <formula>0</formula>
    </cfRule>
  </conditionalFormatting>
  <conditionalFormatting sqref="E11">
    <cfRule type="cellIs" dxfId="56" priority="171" operator="notEqual">
      <formula>0</formula>
    </cfRule>
  </conditionalFormatting>
  <conditionalFormatting sqref="E11">
    <cfRule type="expression" dxfId="55" priority="172">
      <formula>LEN(TRIM(E11))=0</formula>
    </cfRule>
  </conditionalFormatting>
  <conditionalFormatting sqref="E11">
    <cfRule type="cellIs" dxfId="54" priority="173" operator="equal">
      <formula>0</formula>
    </cfRule>
  </conditionalFormatting>
  <conditionalFormatting sqref="E11">
    <cfRule type="cellIs" dxfId="53" priority="174" operator="notEqual">
      <formula>0</formula>
    </cfRule>
  </conditionalFormatting>
  <conditionalFormatting sqref="F11">
    <cfRule type="expression" dxfId="52" priority="175">
      <formula>LEN(TRIM(F11))=0</formula>
    </cfRule>
  </conditionalFormatting>
  <conditionalFormatting sqref="F11">
    <cfRule type="cellIs" dxfId="51" priority="176" operator="equal">
      <formula>0</formula>
    </cfRule>
  </conditionalFormatting>
  <conditionalFormatting sqref="F11">
    <cfRule type="cellIs" dxfId="50" priority="177" operator="notEqual">
      <formula>0</formula>
    </cfRule>
  </conditionalFormatting>
  <conditionalFormatting sqref="F11">
    <cfRule type="expression" dxfId="49" priority="178">
      <formula>LEN(TRIM(F11))=0</formula>
    </cfRule>
  </conditionalFormatting>
  <conditionalFormatting sqref="F11">
    <cfRule type="cellIs" dxfId="48" priority="179" operator="equal">
      <formula>0</formula>
    </cfRule>
  </conditionalFormatting>
  <conditionalFormatting sqref="F11">
    <cfRule type="cellIs" dxfId="47" priority="180" operator="notEqual">
      <formula>0</formula>
    </cfRule>
  </conditionalFormatting>
  <conditionalFormatting sqref="G11">
    <cfRule type="expression" dxfId="46" priority="181">
      <formula>LEN(TRIM(G11))=0</formula>
    </cfRule>
  </conditionalFormatting>
  <conditionalFormatting sqref="G11">
    <cfRule type="cellIs" dxfId="45" priority="182" operator="equal">
      <formula>0</formula>
    </cfRule>
  </conditionalFormatting>
  <conditionalFormatting sqref="G11">
    <cfRule type="cellIs" dxfId="44" priority="183" operator="notEqual">
      <formula>0</formula>
    </cfRule>
  </conditionalFormatting>
  <conditionalFormatting sqref="G11">
    <cfRule type="expression" dxfId="43" priority="184">
      <formula>LEN(TRIM(G11))=0</formula>
    </cfRule>
  </conditionalFormatting>
  <conditionalFormatting sqref="G11">
    <cfRule type="cellIs" dxfId="42" priority="185" operator="equal">
      <formula>0</formula>
    </cfRule>
  </conditionalFormatting>
  <conditionalFormatting sqref="G11">
    <cfRule type="cellIs" dxfId="41" priority="186" operator="notEqual">
      <formula>0</formula>
    </cfRule>
  </conditionalFormatting>
  <conditionalFormatting sqref="H11">
    <cfRule type="expression" dxfId="40" priority="187">
      <formula>LEN(TRIM(H11))=0</formula>
    </cfRule>
  </conditionalFormatting>
  <conditionalFormatting sqref="H11">
    <cfRule type="cellIs" dxfId="39" priority="188" operator="equal">
      <formula>0</formula>
    </cfRule>
  </conditionalFormatting>
  <conditionalFormatting sqref="H11">
    <cfRule type="cellIs" dxfId="38" priority="189" operator="notEqual">
      <formula>0</formula>
    </cfRule>
  </conditionalFormatting>
  <conditionalFormatting sqref="H11">
    <cfRule type="expression" dxfId="37" priority="190">
      <formula>LEN(TRIM(H11))=0</formula>
    </cfRule>
  </conditionalFormatting>
  <conditionalFormatting sqref="H11">
    <cfRule type="cellIs" dxfId="36" priority="191" operator="equal">
      <formula>0</formula>
    </cfRule>
  </conditionalFormatting>
  <conditionalFormatting sqref="H11">
    <cfRule type="cellIs" dxfId="35" priority="192" operator="notEqual">
      <formula>0</formula>
    </cfRule>
  </conditionalFormatting>
  <conditionalFormatting sqref="I11">
    <cfRule type="expression" dxfId="34" priority="193">
      <formula>LEN(TRIM(I11))=0</formula>
    </cfRule>
  </conditionalFormatting>
  <conditionalFormatting sqref="I11">
    <cfRule type="cellIs" dxfId="33" priority="194" operator="equal">
      <formula>0</formula>
    </cfRule>
  </conditionalFormatting>
  <conditionalFormatting sqref="I11">
    <cfRule type="cellIs" dxfId="32" priority="195" operator="notEqual">
      <formula>0</formula>
    </cfRule>
  </conditionalFormatting>
  <conditionalFormatting sqref="I11">
    <cfRule type="expression" dxfId="31" priority="196">
      <formula>LEN(TRIM(I11))=0</formula>
    </cfRule>
  </conditionalFormatting>
  <conditionalFormatting sqref="I11">
    <cfRule type="cellIs" dxfId="30" priority="197" operator="equal">
      <formula>0</formula>
    </cfRule>
  </conditionalFormatting>
  <conditionalFormatting sqref="I11">
    <cfRule type="cellIs" dxfId="29" priority="198" operator="notEqual">
      <formula>0</formula>
    </cfRule>
  </conditionalFormatting>
  <conditionalFormatting sqref="J11">
    <cfRule type="expression" dxfId="28" priority="199">
      <formula>LEN(TRIM(J11))=0</formula>
    </cfRule>
  </conditionalFormatting>
  <conditionalFormatting sqref="J11">
    <cfRule type="cellIs" dxfId="27" priority="200" operator="equal">
      <formula>0</formula>
    </cfRule>
  </conditionalFormatting>
  <conditionalFormatting sqref="J11">
    <cfRule type="cellIs" dxfId="26" priority="201" operator="notEqual">
      <formula>0</formula>
    </cfRule>
  </conditionalFormatting>
  <conditionalFormatting sqref="J11">
    <cfRule type="expression" dxfId="25" priority="202">
      <formula>LEN(TRIM(J11))=0</formula>
    </cfRule>
  </conditionalFormatting>
  <conditionalFormatting sqref="J11">
    <cfRule type="cellIs" dxfId="24" priority="203" operator="equal">
      <formula>0</formula>
    </cfRule>
  </conditionalFormatting>
  <conditionalFormatting sqref="J11">
    <cfRule type="cellIs" dxfId="23" priority="204" operator="notEqual">
      <formula>0</formula>
    </cfRule>
  </conditionalFormatting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9DAF8"/>
  </sheetPr>
  <dimension ref="A1:S1048570"/>
  <sheetViews>
    <sheetView windowProtection="1" showGridLines="0" zoomScaleNormal="100" workbookViewId="0">
      <pane ySplit="4" topLeftCell="A5" activePane="bottomLeft" state="frozen"/>
      <selection pane="bottomLeft" activeCell="H12" sqref="H12"/>
    </sheetView>
  </sheetViews>
  <sheetFormatPr defaultRowHeight="12.75" x14ac:dyDescent="0.2"/>
  <cols>
    <col min="1" max="1" width="50.140625" customWidth="1"/>
    <col min="2" max="2" width="11"/>
    <col min="3" max="10" width="12.7109375"/>
    <col min="11" max="11" width="8.28515625"/>
    <col min="12" max="12" width="8"/>
    <col min="13" max="1025" width="13.5703125"/>
  </cols>
  <sheetData>
    <row r="1" spans="1:19" ht="14.25" x14ac:dyDescent="0.2">
      <c r="A1" s="46"/>
      <c r="B1" s="46"/>
      <c r="C1" s="46" t="s">
        <v>27</v>
      </c>
      <c r="D1" s="46"/>
      <c r="E1" s="46"/>
      <c r="F1" s="46"/>
      <c r="G1" s="46"/>
      <c r="H1" s="46"/>
      <c r="I1" s="46"/>
      <c r="J1" s="46"/>
      <c r="K1" s="46"/>
      <c r="L1" s="46"/>
      <c r="M1" s="8"/>
      <c r="N1" s="8"/>
      <c r="O1" s="8"/>
      <c r="P1" s="8"/>
      <c r="Q1" s="8"/>
      <c r="R1" s="8"/>
      <c r="S1" s="8"/>
    </row>
    <row r="2" spans="1:19" ht="14.25" x14ac:dyDescent="0.2">
      <c r="A2" s="9" t="s">
        <v>12</v>
      </c>
      <c r="B2" s="10" t="s">
        <v>13</v>
      </c>
      <c r="C2" s="10">
        <f>A3</f>
        <v>8</v>
      </c>
      <c r="D2" s="10">
        <f t="shared" ref="D2:J2" si="0">C2-1</f>
        <v>7</v>
      </c>
      <c r="E2" s="10">
        <f t="shared" si="0"/>
        <v>6</v>
      </c>
      <c r="F2" s="10">
        <f t="shared" si="0"/>
        <v>5</v>
      </c>
      <c r="G2" s="10">
        <f t="shared" si="0"/>
        <v>4</v>
      </c>
      <c r="H2" s="10">
        <f t="shared" si="0"/>
        <v>3</v>
      </c>
      <c r="I2" s="10">
        <f t="shared" si="0"/>
        <v>2</v>
      </c>
      <c r="J2" s="10">
        <f t="shared" si="0"/>
        <v>1</v>
      </c>
      <c r="K2" s="11"/>
      <c r="L2" s="11"/>
      <c r="M2" s="8"/>
      <c r="N2" s="8"/>
      <c r="O2" s="8"/>
      <c r="P2" s="8"/>
      <c r="Q2" s="8"/>
      <c r="R2" s="8"/>
      <c r="S2" s="8"/>
    </row>
    <row r="3" spans="1:19" ht="13.9" customHeight="1" x14ac:dyDescent="0.2">
      <c r="A3" s="47">
        <v>8</v>
      </c>
      <c r="B3" s="48" t="s">
        <v>14</v>
      </c>
      <c r="C3" s="49" t="s">
        <v>29</v>
      </c>
      <c r="D3" s="49" t="s">
        <v>40</v>
      </c>
      <c r="E3" s="49" t="s">
        <v>41</v>
      </c>
      <c r="F3" s="50" t="s">
        <v>42</v>
      </c>
      <c r="G3" s="50" t="s">
        <v>43</v>
      </c>
      <c r="H3" s="50" t="s">
        <v>44</v>
      </c>
      <c r="I3" s="50" t="s">
        <v>45</v>
      </c>
      <c r="J3" s="50" t="s">
        <v>46</v>
      </c>
      <c r="K3" s="48" t="s">
        <v>15</v>
      </c>
      <c r="L3" s="48" t="s">
        <v>16</v>
      </c>
      <c r="M3" s="8"/>
      <c r="N3" s="8"/>
      <c r="O3" s="8"/>
      <c r="P3" s="8"/>
      <c r="Q3" s="8"/>
      <c r="R3" s="8"/>
      <c r="S3" s="8"/>
    </row>
    <row r="4" spans="1:19" ht="14.25" x14ac:dyDescent="0.2">
      <c r="A4" s="47"/>
      <c r="B4" s="48"/>
      <c r="C4" s="49"/>
      <c r="D4" s="49"/>
      <c r="E4" s="49"/>
      <c r="F4" s="49"/>
      <c r="G4" s="49"/>
      <c r="H4" s="49"/>
      <c r="I4" s="49"/>
      <c r="J4" s="49"/>
      <c r="K4" s="48"/>
      <c r="L4" s="48"/>
      <c r="M4" s="8"/>
      <c r="N4" s="8"/>
      <c r="O4" s="8"/>
      <c r="P4" s="8"/>
      <c r="Q4" s="8"/>
      <c r="R4" s="8"/>
      <c r="S4" s="8"/>
    </row>
    <row r="5" spans="1:19" ht="14.25" x14ac:dyDescent="0.2">
      <c r="A5" s="12" t="s">
        <v>17</v>
      </c>
      <c r="B5" s="13">
        <f>SUMIF('Sprint Backlog'!C:C,"=Danilo",'Sprint Backlog'!D:D)</f>
        <v>6.5</v>
      </c>
      <c r="C5" s="14">
        <f t="shared" ref="C5:J5" si="1">B5-$B9</f>
        <v>5.6875</v>
      </c>
      <c r="D5" s="14">
        <f t="shared" si="1"/>
        <v>4.875</v>
      </c>
      <c r="E5" s="14">
        <f t="shared" si="1"/>
        <v>4.0625</v>
      </c>
      <c r="F5" s="14">
        <f t="shared" si="1"/>
        <v>3.25</v>
      </c>
      <c r="G5" s="14">
        <f t="shared" si="1"/>
        <v>2.4375</v>
      </c>
      <c r="H5" s="14">
        <f t="shared" si="1"/>
        <v>1.625</v>
      </c>
      <c r="I5" s="14">
        <f t="shared" si="1"/>
        <v>0.8125</v>
      </c>
      <c r="J5" s="14">
        <f t="shared" si="1"/>
        <v>0</v>
      </c>
      <c r="K5" s="14">
        <f>SUM(C5:J5)</f>
        <v>22.75</v>
      </c>
      <c r="L5" s="14">
        <f>K5/A$3</f>
        <v>2.84375</v>
      </c>
      <c r="M5" s="8"/>
      <c r="N5" s="8"/>
      <c r="O5" s="8"/>
      <c r="P5" s="8"/>
      <c r="Q5" s="8"/>
      <c r="R5" s="8"/>
      <c r="S5" s="8"/>
    </row>
    <row r="6" spans="1:19" ht="14.25" x14ac:dyDescent="0.2">
      <c r="A6" s="12" t="s">
        <v>18</v>
      </c>
      <c r="B6" s="13">
        <f>B5</f>
        <v>6.5</v>
      </c>
      <c r="C6" s="14">
        <f>B6-C9</f>
        <v>5.58</v>
      </c>
      <c r="D6" s="14">
        <f t="shared" ref="D6:J6" si="2">C6-D9</f>
        <v>5.16</v>
      </c>
      <c r="E6" s="14">
        <f t="shared" si="2"/>
        <v>4.4800000000000004</v>
      </c>
      <c r="F6" s="14">
        <f t="shared" si="2"/>
        <v>3.4300000000000006</v>
      </c>
      <c r="G6" s="14">
        <f t="shared" si="2"/>
        <v>2.8900000000000006</v>
      </c>
      <c r="H6" s="14">
        <f t="shared" si="2"/>
        <v>2.2400000000000007</v>
      </c>
      <c r="I6" s="14">
        <f t="shared" si="2"/>
        <v>1.0400000000000007</v>
      </c>
      <c r="J6" s="14">
        <f t="shared" si="2"/>
        <v>0.42000000000000071</v>
      </c>
      <c r="K6" s="14">
        <f>SUM(C6:J6)</f>
        <v>25.240000000000006</v>
      </c>
      <c r="L6" s="14">
        <f>K6/A$3</f>
        <v>3.1550000000000007</v>
      </c>
      <c r="M6" s="8"/>
      <c r="N6" s="8"/>
      <c r="O6" s="8"/>
      <c r="P6" s="8"/>
      <c r="Q6" s="8"/>
      <c r="R6" s="8"/>
      <c r="S6" s="8"/>
    </row>
    <row r="7" spans="1:19" ht="14.25" x14ac:dyDescent="0.2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</row>
    <row r="8" spans="1:19" ht="14.25" x14ac:dyDescent="0.2">
      <c r="A8" s="15" t="s">
        <v>3</v>
      </c>
      <c r="B8" s="16" t="s">
        <v>20</v>
      </c>
      <c r="C8" s="45" t="s">
        <v>28</v>
      </c>
      <c r="D8" s="45"/>
      <c r="E8" s="45"/>
      <c r="F8" s="45"/>
      <c r="G8" s="45"/>
      <c r="H8" s="45"/>
      <c r="I8" s="45"/>
      <c r="J8" s="45"/>
      <c r="K8" s="45"/>
      <c r="L8" s="45"/>
      <c r="M8" s="8"/>
      <c r="N8" s="8"/>
      <c r="O8" s="8"/>
      <c r="P8" s="8"/>
      <c r="Q8" s="8"/>
      <c r="R8" s="8"/>
      <c r="S8" s="8"/>
    </row>
    <row r="9" spans="1:19" ht="14.25" x14ac:dyDescent="0.2">
      <c r="A9" s="30" t="s">
        <v>22</v>
      </c>
      <c r="B9" s="29">
        <f>B5/A3</f>
        <v>0.8125</v>
      </c>
      <c r="C9" s="17">
        <f t="shared" ref="C9:L9" si="3">SUM(C10:C13)</f>
        <v>0.92</v>
      </c>
      <c r="D9" s="17">
        <f t="shared" si="3"/>
        <v>0.42</v>
      </c>
      <c r="E9" s="17">
        <f t="shared" si="3"/>
        <v>0.68</v>
      </c>
      <c r="F9" s="17">
        <f t="shared" si="3"/>
        <v>1.05</v>
      </c>
      <c r="G9" s="17">
        <f t="shared" si="3"/>
        <v>0.54</v>
      </c>
      <c r="H9" s="17">
        <f t="shared" si="3"/>
        <v>0.65</v>
      </c>
      <c r="I9" s="17">
        <f t="shared" si="3"/>
        <v>1.2</v>
      </c>
      <c r="J9" s="17">
        <f t="shared" si="3"/>
        <v>0.62</v>
      </c>
      <c r="K9" s="17">
        <f t="shared" si="3"/>
        <v>6.08</v>
      </c>
      <c r="L9" s="17">
        <f t="shared" si="3"/>
        <v>0.76</v>
      </c>
      <c r="M9" s="8"/>
      <c r="N9" s="8"/>
      <c r="O9" s="8"/>
      <c r="P9" s="8"/>
      <c r="Q9" s="8"/>
      <c r="R9" s="8"/>
      <c r="S9" s="8"/>
    </row>
    <row r="10" spans="1:19" ht="14.25" x14ac:dyDescent="0.2">
      <c r="A10" s="52" t="s">
        <v>48</v>
      </c>
      <c r="B10" s="52"/>
      <c r="C10" s="28">
        <v>0.92</v>
      </c>
      <c r="D10" s="14">
        <v>0.42</v>
      </c>
      <c r="E10" s="14"/>
      <c r="F10" s="14"/>
      <c r="G10" s="14"/>
      <c r="H10" s="14"/>
      <c r="I10" s="14"/>
      <c r="J10" s="14"/>
      <c r="K10" s="14">
        <f>SUM(B10:J10)</f>
        <v>1.34</v>
      </c>
      <c r="L10" s="14">
        <f t="shared" ref="L10:L13" si="4">K10/A$3</f>
        <v>0.16750000000000001</v>
      </c>
      <c r="M10" s="8"/>
      <c r="N10" s="51"/>
      <c r="O10" s="51"/>
      <c r="P10" s="8"/>
      <c r="Q10" s="8"/>
      <c r="R10" s="8"/>
      <c r="S10" s="8"/>
    </row>
    <row r="11" spans="1:19" ht="13.9" customHeight="1" x14ac:dyDescent="0.2">
      <c r="A11" s="52" t="s">
        <v>49</v>
      </c>
      <c r="B11" s="52"/>
      <c r="C11" s="28"/>
      <c r="D11" s="14"/>
      <c r="E11" s="14">
        <v>0.68</v>
      </c>
      <c r="F11" s="14">
        <v>1.05</v>
      </c>
      <c r="G11" s="14"/>
      <c r="H11" s="14"/>
      <c r="I11" s="14"/>
      <c r="J11" s="14"/>
      <c r="K11" s="14">
        <f t="shared" ref="K11:K13" si="5">SUM(C11:J11)</f>
        <v>1.73</v>
      </c>
      <c r="L11" s="14">
        <f t="shared" si="4"/>
        <v>0.21625</v>
      </c>
      <c r="M11" s="8"/>
      <c r="N11" s="50"/>
      <c r="O11" s="50"/>
      <c r="P11" s="8"/>
      <c r="Q11" s="8"/>
      <c r="R11" s="8"/>
      <c r="S11" s="8"/>
    </row>
    <row r="12" spans="1:19" x14ac:dyDescent="0.2">
      <c r="A12" s="52" t="s">
        <v>50</v>
      </c>
      <c r="B12" s="52"/>
      <c r="C12" s="28"/>
      <c r="D12" s="14"/>
      <c r="E12" s="14"/>
      <c r="F12" s="14"/>
      <c r="G12" s="14">
        <v>0.54</v>
      </c>
      <c r="H12" s="14">
        <v>0.65</v>
      </c>
      <c r="I12" s="14"/>
      <c r="J12" s="14"/>
      <c r="K12" s="14">
        <f t="shared" si="5"/>
        <v>1.19</v>
      </c>
      <c r="L12" s="14">
        <f t="shared" si="4"/>
        <v>0.14874999999999999</v>
      </c>
    </row>
    <row r="13" spans="1:19" x14ac:dyDescent="0.2">
      <c r="A13" s="52" t="s">
        <v>51</v>
      </c>
      <c r="B13" s="52"/>
      <c r="C13" s="28"/>
      <c r="D13" s="14"/>
      <c r="E13" s="14"/>
      <c r="F13" s="14"/>
      <c r="G13" s="14"/>
      <c r="H13" s="14"/>
      <c r="I13" s="14">
        <v>1.2</v>
      </c>
      <c r="J13" s="14">
        <v>0.62</v>
      </c>
      <c r="K13" s="14">
        <f t="shared" si="5"/>
        <v>1.8199999999999998</v>
      </c>
      <c r="L13" s="14">
        <f t="shared" si="4"/>
        <v>0.22749999999999998</v>
      </c>
    </row>
    <row r="1048567" ht="12.75" customHeight="1" x14ac:dyDescent="0.2"/>
    <row r="1048568" ht="12.75" customHeight="1" x14ac:dyDescent="0.2"/>
    <row r="1048569" ht="12.75" customHeight="1" x14ac:dyDescent="0.2"/>
    <row r="1048570" ht="12.75" customHeight="1" x14ac:dyDescent="0.2"/>
  </sheetData>
  <mergeCells count="21">
    <mergeCell ref="A10:B10"/>
    <mergeCell ref="A11:B11"/>
    <mergeCell ref="A12:B12"/>
    <mergeCell ref="A13:B13"/>
    <mergeCell ref="A1:B1"/>
    <mergeCell ref="N10:O10"/>
    <mergeCell ref="N11:O11"/>
    <mergeCell ref="C8:L8"/>
    <mergeCell ref="C1:L1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</mergeCells>
  <conditionalFormatting sqref="C14:L90 C10:L11 N10:O11">
    <cfRule type="expression" dxfId="22" priority="25">
      <formula>LEN(TRIM(C10))=0</formula>
    </cfRule>
  </conditionalFormatting>
  <conditionalFormatting sqref="C14:L90 C10:L11">
    <cfRule type="cellIs" dxfId="21" priority="26" operator="equal">
      <formula>0</formula>
    </cfRule>
  </conditionalFormatting>
  <conditionalFormatting sqref="C14:L90 C10:L11">
    <cfRule type="cellIs" dxfId="20" priority="27" operator="notEqual">
      <formula>0</formula>
    </cfRule>
  </conditionalFormatting>
  <conditionalFormatting sqref="A14:B90">
    <cfRule type="expression" dxfId="19" priority="28">
      <formula>LEN(TRIM(A14))=0</formula>
    </cfRule>
  </conditionalFormatting>
  <conditionalFormatting sqref="A14:B90 N10:O11">
    <cfRule type="notContainsText" dxfId="18" priority="29" operator="notContains" text="9875894754())("/>
  </conditionalFormatting>
  <conditionalFormatting sqref="C12:L13">
    <cfRule type="expression" dxfId="17" priority="19">
      <formula>LEN(TRIM(C12))=0</formula>
    </cfRule>
  </conditionalFormatting>
  <conditionalFormatting sqref="C12:L13">
    <cfRule type="cellIs" dxfId="16" priority="20" operator="equal">
      <formula>0</formula>
    </cfRule>
  </conditionalFormatting>
  <conditionalFormatting sqref="C12:L13">
    <cfRule type="cellIs" dxfId="15" priority="21" operator="notEqual">
      <formula>0</formula>
    </cfRule>
  </conditionalFormatting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A4C2F4"/>
  </sheetPr>
  <dimension ref="A1:S1048576"/>
  <sheetViews>
    <sheetView windowProtection="1" showGridLines="0" zoomScaleNormal="100" workbookViewId="0">
      <pane ySplit="4" topLeftCell="A5" activePane="bottomLeft" state="frozen"/>
      <selection pane="bottomLeft" activeCell="C3" sqref="C3:J4"/>
    </sheetView>
  </sheetViews>
  <sheetFormatPr defaultRowHeight="12.75" x14ac:dyDescent="0.2"/>
  <cols>
    <col min="1" max="1" width="37.7109375"/>
    <col min="2" max="2" width="11"/>
    <col min="3" max="10" width="12.7109375"/>
    <col min="11" max="11" width="8.28515625"/>
    <col min="12" max="12" width="8"/>
    <col min="13" max="1025" width="13.5703125"/>
  </cols>
  <sheetData>
    <row r="1" spans="1:19" ht="14.25" x14ac:dyDescent="0.2">
      <c r="A1" s="46"/>
      <c r="B1" s="46"/>
      <c r="C1" s="46" t="s">
        <v>26</v>
      </c>
      <c r="D1" s="46"/>
      <c r="E1" s="46"/>
      <c r="F1" s="46"/>
      <c r="G1" s="46"/>
      <c r="H1" s="46"/>
      <c r="I1" s="46"/>
      <c r="J1" s="46"/>
      <c r="K1" s="46"/>
      <c r="L1" s="46"/>
      <c r="M1" s="8"/>
      <c r="N1" s="8"/>
      <c r="O1" s="8"/>
      <c r="P1" s="8"/>
      <c r="Q1" s="8"/>
      <c r="R1" s="8"/>
      <c r="S1" s="8"/>
    </row>
    <row r="2" spans="1:19" ht="14.25" x14ac:dyDescent="0.2">
      <c r="A2" s="9" t="s">
        <v>12</v>
      </c>
      <c r="B2" s="10" t="s">
        <v>13</v>
      </c>
      <c r="C2" s="10">
        <f>A3</f>
        <v>8</v>
      </c>
      <c r="D2" s="10">
        <f t="shared" ref="D2:J2" si="0">C2-1</f>
        <v>7</v>
      </c>
      <c r="E2" s="10">
        <f t="shared" si="0"/>
        <v>6</v>
      </c>
      <c r="F2" s="10">
        <f t="shared" si="0"/>
        <v>5</v>
      </c>
      <c r="G2" s="10">
        <f t="shared" si="0"/>
        <v>4</v>
      </c>
      <c r="H2" s="10">
        <f t="shared" si="0"/>
        <v>3</v>
      </c>
      <c r="I2" s="10">
        <f t="shared" si="0"/>
        <v>2</v>
      </c>
      <c r="J2" s="10">
        <f t="shared" si="0"/>
        <v>1</v>
      </c>
      <c r="K2" s="11"/>
      <c r="L2" s="11"/>
      <c r="M2" s="8"/>
      <c r="N2" s="8"/>
      <c r="O2" s="8"/>
      <c r="P2" s="8"/>
      <c r="Q2" s="8"/>
      <c r="R2" s="8"/>
      <c r="S2" s="8"/>
    </row>
    <row r="3" spans="1:19" ht="13.9" customHeight="1" x14ac:dyDescent="0.2">
      <c r="A3" s="47">
        <v>8</v>
      </c>
      <c r="B3" s="48" t="s">
        <v>14</v>
      </c>
      <c r="C3" s="49" t="s">
        <v>29</v>
      </c>
      <c r="D3" s="49" t="s">
        <v>40</v>
      </c>
      <c r="E3" s="49" t="s">
        <v>41</v>
      </c>
      <c r="F3" s="50" t="s">
        <v>42</v>
      </c>
      <c r="G3" s="50" t="s">
        <v>43</v>
      </c>
      <c r="H3" s="50" t="s">
        <v>44</v>
      </c>
      <c r="I3" s="50" t="s">
        <v>45</v>
      </c>
      <c r="J3" s="50" t="s">
        <v>46</v>
      </c>
      <c r="K3" s="48" t="s">
        <v>15</v>
      </c>
      <c r="L3" s="48" t="s">
        <v>16</v>
      </c>
      <c r="M3" s="8"/>
      <c r="N3" s="8"/>
      <c r="O3" s="8"/>
      <c r="P3" s="8"/>
      <c r="Q3" s="8"/>
      <c r="R3" s="8"/>
      <c r="S3" s="8"/>
    </row>
    <row r="4" spans="1:19" ht="14.25" x14ac:dyDescent="0.2">
      <c r="A4" s="47"/>
      <c r="B4" s="48"/>
      <c r="C4" s="49"/>
      <c r="D4" s="49"/>
      <c r="E4" s="49"/>
      <c r="F4" s="49"/>
      <c r="G4" s="49"/>
      <c r="H4" s="49"/>
      <c r="I4" s="49"/>
      <c r="J4" s="49"/>
      <c r="K4" s="48"/>
      <c r="L4" s="48"/>
      <c r="M4" s="8"/>
      <c r="N4" s="8"/>
      <c r="O4" s="8"/>
      <c r="P4" s="8"/>
      <c r="Q4" s="8"/>
      <c r="R4" s="8"/>
      <c r="S4" s="8"/>
    </row>
    <row r="5" spans="1:19" ht="14.25" x14ac:dyDescent="0.2">
      <c r="A5" s="12" t="s">
        <v>17</v>
      </c>
      <c r="B5" s="13">
        <f>SUMIF('Sprint Backlog'!C:C,"=Breno",'Sprint Backlog'!D:D)</f>
        <v>13.5</v>
      </c>
      <c r="C5" s="14">
        <f t="shared" ref="C5:J5" si="1">B5-$B9</f>
        <v>11.8125</v>
      </c>
      <c r="D5" s="14">
        <f t="shared" si="1"/>
        <v>10.125</v>
      </c>
      <c r="E5" s="14">
        <f t="shared" si="1"/>
        <v>8.4375</v>
      </c>
      <c r="F5" s="14">
        <f t="shared" si="1"/>
        <v>6.75</v>
      </c>
      <c r="G5" s="14">
        <f t="shared" si="1"/>
        <v>5.0625</v>
      </c>
      <c r="H5" s="14">
        <f t="shared" si="1"/>
        <v>3.375</v>
      </c>
      <c r="I5" s="14">
        <f t="shared" si="1"/>
        <v>1.6875</v>
      </c>
      <c r="J5" s="14">
        <f t="shared" si="1"/>
        <v>0</v>
      </c>
      <c r="K5" s="14">
        <f>SUM(C5:J5)</f>
        <v>47.25</v>
      </c>
      <c r="L5" s="14">
        <f>K5/A$3</f>
        <v>5.90625</v>
      </c>
      <c r="M5" s="8"/>
      <c r="N5" s="8"/>
      <c r="O5" s="8"/>
      <c r="P5" s="8"/>
      <c r="Q5" s="8"/>
      <c r="R5" s="8"/>
      <c r="S5" s="8"/>
    </row>
    <row r="6" spans="1:19" ht="14.25" x14ac:dyDescent="0.2">
      <c r="A6" s="12" t="s">
        <v>18</v>
      </c>
      <c r="B6" s="13">
        <f>B5</f>
        <v>13.5</v>
      </c>
      <c r="C6" s="14">
        <f t="shared" ref="C6:J6" si="2">B6-C9</f>
        <v>13.5</v>
      </c>
      <c r="D6" s="14">
        <f t="shared" si="2"/>
        <v>11.2</v>
      </c>
      <c r="E6" s="14">
        <f t="shared" si="2"/>
        <v>9.35</v>
      </c>
      <c r="F6" s="14">
        <f t="shared" si="2"/>
        <v>8.85</v>
      </c>
      <c r="G6" s="14">
        <f t="shared" si="2"/>
        <v>8.6</v>
      </c>
      <c r="H6" s="14">
        <f t="shared" si="2"/>
        <v>7.18</v>
      </c>
      <c r="I6" s="14">
        <f t="shared" si="2"/>
        <v>3.4299999999999997</v>
      </c>
      <c r="J6" s="14">
        <f t="shared" si="2"/>
        <v>3.4299999999999997</v>
      </c>
      <c r="K6" s="14">
        <f>SUM(C6:J6)</f>
        <v>65.539999999999992</v>
      </c>
      <c r="L6" s="14">
        <f>K6/A$3</f>
        <v>8.192499999999999</v>
      </c>
      <c r="M6" s="8"/>
      <c r="N6" s="8"/>
      <c r="O6" s="8"/>
      <c r="P6" s="8"/>
      <c r="Q6" s="8"/>
      <c r="R6" s="8"/>
      <c r="S6" s="8"/>
    </row>
    <row r="7" spans="1:19" ht="14.25" x14ac:dyDescent="0.2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</row>
    <row r="8" spans="1:19" ht="14.25" x14ac:dyDescent="0.2">
      <c r="A8" s="15" t="s">
        <v>3</v>
      </c>
      <c r="B8" s="16" t="s">
        <v>20</v>
      </c>
      <c r="C8" s="45" t="s">
        <v>25</v>
      </c>
      <c r="D8" s="45"/>
      <c r="E8" s="45"/>
      <c r="F8" s="45"/>
      <c r="G8" s="45"/>
      <c r="H8" s="45"/>
      <c r="I8" s="45"/>
      <c r="J8" s="45"/>
      <c r="K8" s="45"/>
      <c r="L8" s="45"/>
      <c r="M8" s="8"/>
      <c r="N8" s="8"/>
      <c r="O8" s="8"/>
      <c r="P8" s="8"/>
      <c r="Q8" s="8"/>
      <c r="R8" s="8"/>
      <c r="S8" s="8"/>
    </row>
    <row r="9" spans="1:19" ht="14.25" x14ac:dyDescent="0.2">
      <c r="A9" s="1" t="s">
        <v>22</v>
      </c>
      <c r="B9" s="17">
        <f>B5/A3</f>
        <v>1.6875</v>
      </c>
      <c r="C9" s="17">
        <f t="shared" ref="C9:L9" si="3">SUM(C10:C30)</f>
        <v>0</v>
      </c>
      <c r="D9" s="17">
        <f t="shared" si="3"/>
        <v>2.2999999999999998</v>
      </c>
      <c r="E9" s="17">
        <f t="shared" si="3"/>
        <v>1.85</v>
      </c>
      <c r="F9" s="17">
        <f t="shared" si="3"/>
        <v>0.5</v>
      </c>
      <c r="G9" s="17">
        <f t="shared" si="3"/>
        <v>0.25</v>
      </c>
      <c r="H9" s="17">
        <f t="shared" si="3"/>
        <v>1.42</v>
      </c>
      <c r="I9" s="17">
        <f t="shared" si="3"/>
        <v>3.75</v>
      </c>
      <c r="J9" s="17">
        <f t="shared" si="3"/>
        <v>0</v>
      </c>
      <c r="K9" s="17">
        <f t="shared" si="3"/>
        <v>10.07</v>
      </c>
      <c r="L9" s="17">
        <f t="shared" si="3"/>
        <v>1.25875</v>
      </c>
      <c r="M9" s="8"/>
      <c r="N9" s="8"/>
      <c r="O9" s="8"/>
      <c r="P9" s="8"/>
      <c r="Q9" s="8"/>
      <c r="R9" s="8"/>
      <c r="S9" s="8"/>
    </row>
    <row r="10" spans="1:19" ht="23.85" customHeight="1" x14ac:dyDescent="0.2">
      <c r="A10" s="50" t="s">
        <v>37</v>
      </c>
      <c r="B10" s="50"/>
      <c r="C10" s="14"/>
      <c r="D10" s="14">
        <v>2.2999999999999998</v>
      </c>
      <c r="E10" s="14"/>
      <c r="F10" s="14"/>
      <c r="G10" s="14"/>
      <c r="H10" s="14"/>
      <c r="I10" s="14"/>
      <c r="J10" s="14"/>
      <c r="K10" s="14">
        <f t="shared" ref="K10:K15" si="4">SUM(C10:J10)</f>
        <v>2.2999999999999998</v>
      </c>
      <c r="L10" s="14">
        <f t="shared" ref="L10:L15" si="5">K10/A$3</f>
        <v>0.28749999999999998</v>
      </c>
      <c r="M10" s="8"/>
      <c r="N10" s="8"/>
      <c r="O10" s="8"/>
      <c r="P10" s="8"/>
      <c r="Q10" s="8"/>
      <c r="R10" s="8"/>
      <c r="S10" s="8"/>
    </row>
    <row r="11" spans="1:19" ht="14.25" x14ac:dyDescent="0.2">
      <c r="A11" s="51" t="s">
        <v>32</v>
      </c>
      <c r="B11" s="51"/>
      <c r="C11" s="14"/>
      <c r="D11" s="14"/>
      <c r="E11" s="14">
        <v>1.85</v>
      </c>
      <c r="F11" s="14"/>
      <c r="G11" s="14"/>
      <c r="H11" s="14"/>
      <c r="I11" s="14"/>
      <c r="J11" s="14"/>
      <c r="K11" s="14">
        <f t="shared" si="4"/>
        <v>1.85</v>
      </c>
      <c r="L11" s="14">
        <f t="shared" si="5"/>
        <v>0.23125000000000001</v>
      </c>
      <c r="M11" s="8"/>
      <c r="N11" s="8"/>
      <c r="O11" s="8"/>
      <c r="P11" s="8"/>
      <c r="Q11" s="8"/>
      <c r="R11" s="8"/>
      <c r="S11" s="8"/>
    </row>
    <row r="12" spans="1:19" ht="14.25" x14ac:dyDescent="0.2">
      <c r="A12" s="51" t="s">
        <v>38</v>
      </c>
      <c r="B12" s="51"/>
      <c r="C12" s="14"/>
      <c r="D12" s="14"/>
      <c r="E12" s="14"/>
      <c r="F12" s="14">
        <v>0.5</v>
      </c>
      <c r="G12" s="14"/>
      <c r="H12" s="14"/>
      <c r="I12" s="14"/>
      <c r="J12" s="14"/>
      <c r="K12" s="14">
        <f t="shared" si="4"/>
        <v>0.5</v>
      </c>
      <c r="L12" s="14">
        <f t="shared" si="5"/>
        <v>6.25E-2</v>
      </c>
      <c r="M12" s="8"/>
      <c r="N12" s="8"/>
      <c r="O12" s="8"/>
      <c r="P12" s="8"/>
      <c r="Q12" s="8"/>
      <c r="R12" s="8"/>
      <c r="S12" s="8"/>
    </row>
    <row r="13" spans="1:19" ht="13.9" customHeight="1" x14ac:dyDescent="0.2">
      <c r="A13" s="53" t="s">
        <v>39</v>
      </c>
      <c r="B13" s="54"/>
      <c r="C13" s="14"/>
      <c r="D13" s="14"/>
      <c r="E13" s="14"/>
      <c r="F13" s="14"/>
      <c r="G13" s="14">
        <v>0.25</v>
      </c>
      <c r="H13" s="14"/>
      <c r="I13" s="14"/>
      <c r="J13" s="14"/>
      <c r="K13" s="14">
        <f t="shared" si="4"/>
        <v>0.25</v>
      </c>
      <c r="L13" s="14">
        <f t="shared" si="5"/>
        <v>3.125E-2</v>
      </c>
      <c r="M13" s="8"/>
      <c r="N13" s="8"/>
      <c r="O13" s="8"/>
      <c r="P13" s="8"/>
      <c r="Q13" s="8"/>
      <c r="R13" s="8"/>
      <c r="S13" s="8"/>
    </row>
    <row r="14" spans="1:19" ht="13.9" customHeight="1" x14ac:dyDescent="0.2">
      <c r="A14" s="53" t="s">
        <v>35</v>
      </c>
      <c r="B14" s="54"/>
      <c r="C14" s="14"/>
      <c r="D14" s="14"/>
      <c r="E14" s="14"/>
      <c r="F14" s="14"/>
      <c r="G14" s="14"/>
      <c r="H14" s="14">
        <v>1.42</v>
      </c>
      <c r="I14" s="14"/>
      <c r="J14" s="14"/>
      <c r="K14" s="14">
        <f t="shared" si="4"/>
        <v>1.42</v>
      </c>
      <c r="L14" s="14">
        <f t="shared" si="5"/>
        <v>0.17749999999999999</v>
      </c>
      <c r="M14" s="8"/>
      <c r="N14" s="8"/>
      <c r="O14" s="8"/>
      <c r="P14" s="8"/>
      <c r="Q14" s="8"/>
      <c r="R14" s="8"/>
      <c r="S14" s="8"/>
    </row>
    <row r="15" spans="1:19" ht="13.9" customHeight="1" x14ac:dyDescent="0.2">
      <c r="A15" s="53" t="s">
        <v>36</v>
      </c>
      <c r="B15" s="54"/>
      <c r="C15" s="14"/>
      <c r="D15" s="14"/>
      <c r="E15" s="14"/>
      <c r="F15" s="14"/>
      <c r="G15" s="14"/>
      <c r="H15" s="14"/>
      <c r="I15" s="14">
        <v>3.75</v>
      </c>
      <c r="J15" s="14"/>
      <c r="K15" s="14">
        <f t="shared" si="4"/>
        <v>3.75</v>
      </c>
      <c r="L15" s="14">
        <f t="shared" si="5"/>
        <v>0.46875</v>
      </c>
      <c r="M15" s="8"/>
      <c r="N15" s="8"/>
      <c r="O15" s="8"/>
      <c r="P15" s="8"/>
      <c r="Q15" s="8"/>
      <c r="R15" s="8"/>
      <c r="S15" s="8"/>
    </row>
    <row r="1048573" ht="12.75" customHeight="1" x14ac:dyDescent="0.2"/>
    <row r="1048574" ht="12.75" customHeight="1" x14ac:dyDescent="0.2"/>
    <row r="1048575" ht="12.75" customHeight="1" x14ac:dyDescent="0.2"/>
    <row r="1048576" ht="12.75" customHeight="1" x14ac:dyDescent="0.2"/>
  </sheetData>
  <mergeCells count="21">
    <mergeCell ref="A14:B14"/>
    <mergeCell ref="A15:B15"/>
    <mergeCell ref="A1:B1"/>
    <mergeCell ref="C1:L1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  <mergeCell ref="C8:L8"/>
    <mergeCell ref="A10:B10"/>
    <mergeCell ref="A11:B11"/>
    <mergeCell ref="A12:B12"/>
    <mergeCell ref="A13:B13"/>
  </mergeCells>
  <conditionalFormatting sqref="C10:L13 C16:L96">
    <cfRule type="expression" dxfId="14" priority="12">
      <formula>LEN(TRIM(C10))=0</formula>
    </cfRule>
  </conditionalFormatting>
  <conditionalFormatting sqref="C10:L13 C16:L96">
    <cfRule type="cellIs" dxfId="13" priority="13" operator="equal">
      <formula>0</formula>
    </cfRule>
  </conditionalFormatting>
  <conditionalFormatting sqref="C10:L13 C16:L96">
    <cfRule type="cellIs" dxfId="12" priority="14" operator="notEqual">
      <formula>0</formula>
    </cfRule>
  </conditionalFormatting>
  <conditionalFormatting sqref="A10:B13 A16:B96">
    <cfRule type="expression" dxfId="11" priority="15">
      <formula>LEN(TRIM(A10))=0</formula>
    </cfRule>
  </conditionalFormatting>
  <conditionalFormatting sqref="A10:B13 A16:B96">
    <cfRule type="notContainsText" dxfId="10" priority="16" operator="notContains" text="9875894754())("/>
  </conditionalFormatting>
  <conditionalFormatting sqref="C14:L14">
    <cfRule type="expression" dxfId="9" priority="6">
      <formula>LEN(TRIM(C14))=0</formula>
    </cfRule>
  </conditionalFormatting>
  <conditionalFormatting sqref="C14:L14">
    <cfRule type="cellIs" dxfId="8" priority="7" operator="equal">
      <formula>0</formula>
    </cfRule>
  </conditionalFormatting>
  <conditionalFormatting sqref="C14:L14">
    <cfRule type="cellIs" dxfId="7" priority="8" operator="notEqual">
      <formula>0</formula>
    </cfRule>
  </conditionalFormatting>
  <conditionalFormatting sqref="A14:B14">
    <cfRule type="expression" dxfId="6" priority="9">
      <formula>LEN(TRIM(A14))=0</formula>
    </cfRule>
  </conditionalFormatting>
  <conditionalFormatting sqref="A14:B14">
    <cfRule type="notContainsText" dxfId="5" priority="10" operator="notContains" text="9875894754())("/>
  </conditionalFormatting>
  <conditionalFormatting sqref="C15:L15">
    <cfRule type="expression" dxfId="4" priority="1">
      <formula>LEN(TRIM(C15))=0</formula>
    </cfRule>
  </conditionalFormatting>
  <conditionalFormatting sqref="C15:L15">
    <cfRule type="cellIs" dxfId="3" priority="2" operator="equal">
      <formula>0</formula>
    </cfRule>
  </conditionalFormatting>
  <conditionalFormatting sqref="C15:L15">
    <cfRule type="cellIs" dxfId="2" priority="3" operator="notEqual">
      <formula>0</formula>
    </cfRule>
  </conditionalFormatting>
  <conditionalFormatting sqref="A15:B15">
    <cfRule type="expression" dxfId="1" priority="4">
      <formula>LEN(TRIM(A15))=0</formula>
    </cfRule>
  </conditionalFormatting>
  <conditionalFormatting sqref="A15:B15">
    <cfRule type="notContainsText" dxfId="0" priority="5" operator="notContains" text="9875894754())("/>
  </conditionalFormatting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415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Sprint Backlog</vt:lpstr>
      <vt:lpstr>Sprint Burndown</vt:lpstr>
      <vt:lpstr>Danilo Burndown</vt:lpstr>
      <vt:lpstr>Breno Burndown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Danilo Matheus</cp:lastModifiedBy>
  <cp:revision>6</cp:revision>
  <dcterms:modified xsi:type="dcterms:W3CDTF">2016-11-16T00:13:35Z</dcterms:modified>
  <dc:language>pt-BR</dc:language>
</cp:coreProperties>
</file>