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FUKTEBS\Documents\MS\04_CSCI_E124\05_PAs\02_PA2\"/>
    </mc:Choice>
  </mc:AlternateContent>
  <xr:revisionPtr revIDLastSave="0" documentId="13_ncr:1_{86DC83B8-FF02-4EAE-80CE-01427063E8D3}" xr6:coauthVersionLast="47" xr6:coauthVersionMax="47" xr10:uidLastSave="{00000000-0000-0000-0000-000000000000}"/>
  <bookViews>
    <workbookView xWindow="-108" yWindow="-108" windowWidth="23256" windowHeight="12576" activeTab="9" xr2:uid="{A4D84CB9-DDD8-E743-A649-4A799933A4E5}"/>
  </bookViews>
  <sheets>
    <sheet name="Sheet1" sheetId="1" r:id="rId1"/>
    <sheet name="Sheet2" sheetId="2" r:id="rId2"/>
    <sheet name="v1" sheetId="3" r:id="rId3"/>
    <sheet name="v2" sheetId="4" r:id="rId4"/>
    <sheet name="v3" sheetId="6" r:id="rId5"/>
    <sheet name="v4" sheetId="7" r:id="rId6"/>
    <sheet name="v5" sheetId="8" r:id="rId7"/>
    <sheet name="v5_mp_r1" sheetId="12" r:id="rId8"/>
    <sheet name="v5_mp_r2" sheetId="13" r:id="rId9"/>
    <sheet name="1500_vs_2000" sheetId="14" r:id="rId10"/>
    <sheet name="Morton_vs_Conv" sheetId="9" r:id="rId11"/>
    <sheet name="Morton" sheetId="10" r:id="rId12"/>
    <sheet name="conv_mult" sheetId="11" r:id="rId13"/>
  </sheets>
  <definedNames>
    <definedName name="_xlnm._FilterDatabase" localSheetId="9" hidden="1">'1500_vs_2000'!$AJ$2:$AJ$40</definedName>
    <definedName name="_xlnm._FilterDatabase" localSheetId="6" hidden="1">'v5'!$A$1:$C$230</definedName>
    <definedName name="_xlnm._FilterDatabase" localSheetId="7" hidden="1">v5_mp_r1!$A$1:$E$565</definedName>
    <definedName name="_xlnm._FilterDatabase" localSheetId="8" hidden="1">v5_mp_r2!$AA$79:$AE$132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" i="14" l="1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72" i="14"/>
  <c r="AG73" i="14"/>
  <c r="AG74" i="14"/>
  <c r="AG75" i="14"/>
  <c r="AG76" i="14"/>
  <c r="AG77" i="14"/>
  <c r="AG3" i="14"/>
  <c r="AF41" i="14"/>
  <c r="AF22" i="14"/>
  <c r="AF42" i="14"/>
  <c r="AF12" i="14"/>
  <c r="AF43" i="14"/>
  <c r="AF23" i="14"/>
  <c r="AF44" i="14"/>
  <c r="AF4" i="14"/>
  <c r="AF45" i="14"/>
  <c r="AF24" i="14"/>
  <c r="AF46" i="14"/>
  <c r="AF13" i="14"/>
  <c r="AF47" i="14"/>
  <c r="AF25" i="14"/>
  <c r="AF14" i="14"/>
  <c r="AF48" i="14"/>
  <c r="AF26" i="14"/>
  <c r="AF49" i="14"/>
  <c r="AF5" i="14"/>
  <c r="AF50" i="14"/>
  <c r="AF27" i="14"/>
  <c r="AF51" i="14"/>
  <c r="AF15" i="14"/>
  <c r="AF52" i="14"/>
  <c r="AF28" i="14"/>
  <c r="AF53" i="14"/>
  <c r="AF6" i="14"/>
  <c r="AF54" i="14"/>
  <c r="AF29" i="14"/>
  <c r="AF55" i="14"/>
  <c r="AF16" i="14"/>
  <c r="AF56" i="14"/>
  <c r="AF30" i="14"/>
  <c r="AF57" i="14"/>
  <c r="AF7" i="14"/>
  <c r="AF58" i="14"/>
  <c r="AF31" i="14"/>
  <c r="AF59" i="14"/>
  <c r="AF17" i="14"/>
  <c r="AF60" i="14"/>
  <c r="AF32" i="14"/>
  <c r="AF61" i="14"/>
  <c r="AF8" i="14"/>
  <c r="AF62" i="14"/>
  <c r="AF33" i="14"/>
  <c r="AF63" i="14"/>
  <c r="AF18" i="14"/>
  <c r="AF64" i="14"/>
  <c r="AF34" i="14"/>
  <c r="AF65" i="14"/>
  <c r="AF9" i="14"/>
  <c r="AF66" i="14"/>
  <c r="AF35" i="14"/>
  <c r="AF67" i="14"/>
  <c r="AF19" i="14"/>
  <c r="AF68" i="14"/>
  <c r="AF36" i="14"/>
  <c r="AF69" i="14"/>
  <c r="AF10" i="14"/>
  <c r="AF70" i="14"/>
  <c r="AF37" i="14"/>
  <c r="AF71" i="14"/>
  <c r="AF20" i="14"/>
  <c r="AF72" i="14"/>
  <c r="AF38" i="14"/>
  <c r="AF73" i="14"/>
  <c r="AF11" i="14"/>
  <c r="AF74" i="14"/>
  <c r="AF39" i="14"/>
  <c r="AF75" i="14"/>
  <c r="AF21" i="14"/>
  <c r="AF76" i="14"/>
  <c r="AF40" i="14"/>
  <c r="AF77" i="14"/>
  <c r="AF3" i="14"/>
  <c r="V15" i="14"/>
  <c r="W15" i="14" s="1"/>
  <c r="V16" i="14"/>
  <c r="V39" i="14" s="1"/>
  <c r="V17" i="14"/>
  <c r="V18" i="14"/>
  <c r="V43" i="14" s="1"/>
  <c r="V19" i="14"/>
  <c r="V20" i="14"/>
  <c r="V21" i="14"/>
  <c r="V22" i="14" s="1"/>
  <c r="V23" i="14"/>
  <c r="V24" i="14"/>
  <c r="V55" i="14" s="1"/>
  <c r="V25" i="14"/>
  <c r="V57" i="14" s="1"/>
  <c r="V27" i="14"/>
  <c r="V28" i="14"/>
  <c r="V63" i="14" s="1"/>
  <c r="V29" i="14"/>
  <c r="W29" i="14" s="1"/>
  <c r="V30" i="14"/>
  <c r="V67" i="14" s="1"/>
  <c r="V31" i="14"/>
  <c r="V32" i="14"/>
  <c r="V33" i="14"/>
  <c r="V34" i="14" s="1"/>
  <c r="V75" i="14" s="1"/>
  <c r="V37" i="14"/>
  <c r="V81" i="14" s="1"/>
  <c r="V41" i="14"/>
  <c r="V42" i="14"/>
  <c r="W42" i="14" s="1"/>
  <c r="V45" i="14"/>
  <c r="V46" i="14"/>
  <c r="V99" i="14" s="1"/>
  <c r="V47" i="14"/>
  <c r="V48" i="14"/>
  <c r="V103" i="14" s="1"/>
  <c r="V49" i="14"/>
  <c r="V105" i="14" s="1"/>
  <c r="V53" i="14"/>
  <c r="V54" i="14"/>
  <c r="V115" i="14" s="1"/>
  <c r="V61" i="14"/>
  <c r="V129" i="14" s="1"/>
  <c r="V130" i="14" s="1"/>
  <c r="W130" i="14" s="1"/>
  <c r="V65" i="14"/>
  <c r="V66" i="14"/>
  <c r="V139" i="14" s="1"/>
  <c r="V69" i="14"/>
  <c r="V70" i="14"/>
  <c r="W70" i="14" s="1"/>
  <c r="V71" i="14"/>
  <c r="V72" i="14"/>
  <c r="V73" i="14"/>
  <c r="W73" i="14" s="1"/>
  <c r="V89" i="14"/>
  <c r="V90" i="14"/>
  <c r="W90" i="14" s="1"/>
  <c r="V97" i="14"/>
  <c r="V98" i="14" s="1"/>
  <c r="W98" i="14" s="1"/>
  <c r="V101" i="14"/>
  <c r="V102" i="14"/>
  <c r="W102" i="14" s="1"/>
  <c r="V113" i="14"/>
  <c r="V114" i="14"/>
  <c r="W114" i="14" s="1"/>
  <c r="V137" i="14"/>
  <c r="V138" i="14"/>
  <c r="W138" i="14" s="1"/>
  <c r="V14" i="14"/>
  <c r="V35" i="14" s="1"/>
  <c r="W21" i="14"/>
  <c r="W41" i="14"/>
  <c r="W72" i="14"/>
  <c r="W27" i="14"/>
  <c r="W28" i="14"/>
  <c r="W30" i="14"/>
  <c r="W31" i="14"/>
  <c r="W32" i="14"/>
  <c r="Z8" i="14"/>
  <c r="Z7" i="14" s="1"/>
  <c r="Z6" i="14" s="1"/>
  <c r="Z5" i="14" s="1"/>
  <c r="Z4" i="14" s="1"/>
  <c r="Z3" i="14" s="1"/>
  <c r="Z9" i="14"/>
  <c r="Y8" i="14"/>
  <c r="Y9" i="14"/>
  <c r="Y10" i="14"/>
  <c r="Y5" i="14"/>
  <c r="Y6" i="14"/>
  <c r="Y7" i="14" s="1"/>
  <c r="Y4" i="14"/>
  <c r="W4" i="14"/>
  <c r="W5" i="14"/>
  <c r="W6" i="14"/>
  <c r="W7" i="14"/>
  <c r="W8" i="14"/>
  <c r="W9" i="14"/>
  <c r="W10" i="14"/>
  <c r="W11" i="14"/>
  <c r="W12" i="14"/>
  <c r="W13" i="14"/>
  <c r="W14" i="14"/>
  <c r="W16" i="14"/>
  <c r="W17" i="14"/>
  <c r="W19" i="14"/>
  <c r="W23" i="14"/>
  <c r="W24" i="14"/>
  <c r="W54" i="14"/>
  <c r="W3" i="14"/>
  <c r="X3" i="14" s="1"/>
  <c r="Q42" i="14"/>
  <c r="Q39" i="14"/>
  <c r="Q40" i="14"/>
  <c r="Q41" i="14"/>
  <c r="R36" i="14"/>
  <c r="R35" i="14" s="1"/>
  <c r="R34" i="14" s="1"/>
  <c r="R33" i="14" s="1"/>
  <c r="R32" i="14" s="1"/>
  <c r="R37" i="14"/>
  <c r="R38" i="14"/>
  <c r="Q34" i="14"/>
  <c r="Q35" i="14" s="1"/>
  <c r="Q36" i="14" s="1"/>
  <c r="Q37" i="14" s="1"/>
  <c r="Q38" i="14" s="1"/>
  <c r="Q33" i="14"/>
  <c r="N38" i="14"/>
  <c r="N34" i="14"/>
  <c r="N35" i="14"/>
  <c r="N36" i="14"/>
  <c r="N37" i="14" s="1"/>
  <c r="N33" i="14"/>
  <c r="N32" i="14"/>
  <c r="I3" i="13"/>
  <c r="H3" i="13" s="1"/>
  <c r="I4" i="13"/>
  <c r="H4" i="13" s="1"/>
  <c r="I5" i="13"/>
  <c r="H5" i="13" s="1"/>
  <c r="I2" i="13"/>
  <c r="H2" i="13" s="1"/>
  <c r="I123" i="8"/>
  <c r="I122" i="8" s="1"/>
  <c r="I121" i="8" s="1"/>
  <c r="I124" i="8"/>
  <c r="I125" i="8"/>
  <c r="I126" i="8"/>
  <c r="G85" i="8"/>
  <c r="G81" i="8"/>
  <c r="G82" i="8" s="1"/>
  <c r="G83" i="8" s="1"/>
  <c r="G84" i="8" s="1"/>
  <c r="G80" i="8"/>
  <c r="G128" i="8"/>
  <c r="G127" i="8" s="1"/>
  <c r="G126" i="8" s="1"/>
  <c r="G125" i="8" s="1"/>
  <c r="G124" i="8" s="1"/>
  <c r="G123" i="8" s="1"/>
  <c r="G122" i="8" s="1"/>
  <c r="G121" i="8" s="1"/>
  <c r="G129" i="8"/>
  <c r="G130" i="8"/>
  <c r="H123" i="8"/>
  <c r="H124" i="8"/>
  <c r="H125" i="8" s="1"/>
  <c r="H126" i="8" s="1"/>
  <c r="H127" i="8" s="1"/>
  <c r="H128" i="8" s="1"/>
  <c r="H129" i="8" s="1"/>
  <c r="H130" i="8" s="1"/>
  <c r="H122" i="8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7" i="11"/>
  <c r="F44" i="9"/>
  <c r="F43" i="9"/>
  <c r="E43" i="9"/>
  <c r="E44" i="9"/>
  <c r="G15" i="10"/>
  <c r="H15" i="10" s="1"/>
  <c r="I15" i="10" s="1"/>
  <c r="J15" i="10" s="1"/>
  <c r="K15" i="10" s="1"/>
  <c r="F16" i="10" s="1"/>
  <c r="G16" i="10" s="1"/>
  <c r="H16" i="10" s="1"/>
  <c r="I16" i="10" s="1"/>
  <c r="J16" i="10" s="1"/>
  <c r="K16" i="10" s="1"/>
  <c r="F17" i="10" s="1"/>
  <c r="G17" i="10" s="1"/>
  <c r="H17" i="10" s="1"/>
  <c r="I17" i="10" s="1"/>
  <c r="J17" i="10" s="1"/>
  <c r="K17" i="10" s="1"/>
  <c r="F18" i="10" s="1"/>
  <c r="G18" i="10" s="1"/>
  <c r="H18" i="10" s="1"/>
  <c r="I18" i="10" s="1"/>
  <c r="J18" i="10" s="1"/>
  <c r="K18" i="10" s="1"/>
  <c r="F19" i="10" s="1"/>
  <c r="G19" i="10" s="1"/>
  <c r="H19" i="10" s="1"/>
  <c r="I19" i="10" s="1"/>
  <c r="J19" i="10" s="1"/>
  <c r="K19" i="10" s="1"/>
  <c r="F20" i="10" s="1"/>
  <c r="G20" i="10" s="1"/>
  <c r="H20" i="10" s="1"/>
  <c r="I20" i="10" s="1"/>
  <c r="J20" i="10" s="1"/>
  <c r="K20" i="10" s="1"/>
  <c r="S18" i="10"/>
  <c r="T18" i="10" s="1"/>
  <c r="R19" i="10" s="1"/>
  <c r="S19" i="10" s="1"/>
  <c r="T19" i="10" s="1"/>
  <c r="R20" i="10" s="1"/>
  <c r="S20" i="10" s="1"/>
  <c r="T20" i="10" s="1"/>
  <c r="P18" i="10"/>
  <c r="Q18" i="10" s="1"/>
  <c r="O19" i="10" s="1"/>
  <c r="P19" i="10" s="1"/>
  <c r="Q19" i="10" s="1"/>
  <c r="O20" i="10" s="1"/>
  <c r="P20" i="10" s="1"/>
  <c r="Q20" i="10" s="1"/>
  <c r="S15" i="10"/>
  <c r="T15" i="10" s="1"/>
  <c r="R16" i="10" s="1"/>
  <c r="S16" i="10" s="1"/>
  <c r="T16" i="10" s="1"/>
  <c r="R17" i="10" s="1"/>
  <c r="S17" i="10" s="1"/>
  <c r="T17" i="10" s="1"/>
  <c r="P15" i="10"/>
  <c r="Q15" i="10" s="1"/>
  <c r="O16" i="10" s="1"/>
  <c r="P16" i="10" s="1"/>
  <c r="Q16" i="10" s="1"/>
  <c r="O17" i="10" s="1"/>
  <c r="P17" i="10" s="1"/>
  <c r="Q17" i="10" s="1"/>
  <c r="E5" i="10"/>
  <c r="F5" i="10" s="1"/>
  <c r="G5" i="10" s="1"/>
  <c r="H5" i="10" s="1"/>
  <c r="I5" i="10" s="1"/>
  <c r="V11" i="10"/>
  <c r="U12" i="10" s="1"/>
  <c r="V12" i="10" s="1"/>
  <c r="T11" i="10"/>
  <c r="S12" i="10" s="1"/>
  <c r="T12" i="10" s="1"/>
  <c r="R11" i="10"/>
  <c r="Q12" i="10" s="1"/>
  <c r="R12" i="10" s="1"/>
  <c r="P11" i="10"/>
  <c r="O12" i="10" s="1"/>
  <c r="P12" i="10" s="1"/>
  <c r="V9" i="10"/>
  <c r="U10" i="10" s="1"/>
  <c r="V10" i="10" s="1"/>
  <c r="T9" i="10"/>
  <c r="S10" i="10" s="1"/>
  <c r="T10" i="10" s="1"/>
  <c r="R9" i="10"/>
  <c r="Q10" i="10" s="1"/>
  <c r="R10" i="10" s="1"/>
  <c r="P9" i="10"/>
  <c r="O10" i="10" s="1"/>
  <c r="P10" i="10" s="1"/>
  <c r="V7" i="10"/>
  <c r="U8" i="10" s="1"/>
  <c r="V8" i="10" s="1"/>
  <c r="T7" i="10"/>
  <c r="S8" i="10" s="1"/>
  <c r="T8" i="10" s="1"/>
  <c r="R7" i="10"/>
  <c r="Q8" i="10" s="1"/>
  <c r="R8" i="10" s="1"/>
  <c r="P7" i="10"/>
  <c r="O8" i="10" s="1"/>
  <c r="P8" i="10" s="1"/>
  <c r="V5" i="10"/>
  <c r="U6" i="10" s="1"/>
  <c r="V6" i="10" s="1"/>
  <c r="T5" i="10"/>
  <c r="S6" i="10" s="1"/>
  <c r="T6" i="10" s="1"/>
  <c r="R5" i="10"/>
  <c r="Q6" i="10" s="1"/>
  <c r="R6" i="10" s="1"/>
  <c r="P5" i="10"/>
  <c r="O6" i="10" s="1"/>
  <c r="P6" i="10" s="1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22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3" i="9"/>
  <c r="H3" i="8"/>
  <c r="G3" i="8" s="1"/>
  <c r="H4" i="8"/>
  <c r="G4" i="8" s="1"/>
  <c r="H5" i="8"/>
  <c r="G5" i="8" s="1"/>
  <c r="H2" i="8"/>
  <c r="G2" i="8" s="1"/>
  <c r="I90" i="1"/>
  <c r="I88" i="1"/>
  <c r="I86" i="1"/>
  <c r="I84" i="1"/>
  <c r="I82" i="1"/>
  <c r="I80" i="1"/>
  <c r="I78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76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F90" i="1"/>
  <c r="G90" i="1" s="1"/>
  <c r="F88" i="1"/>
  <c r="G88" i="1" s="1"/>
  <c r="F86" i="1"/>
  <c r="G86" i="1" s="1"/>
  <c r="F84" i="1"/>
  <c r="G84" i="1" s="1"/>
  <c r="F82" i="1"/>
  <c r="G82" i="1" s="1"/>
  <c r="F80" i="1"/>
  <c r="G80" i="1" s="1"/>
  <c r="F78" i="1"/>
  <c r="G78" i="1" s="1"/>
  <c r="F76" i="1"/>
  <c r="G76" i="1" s="1"/>
  <c r="F74" i="1"/>
  <c r="G74" i="1" s="1"/>
  <c r="F72" i="1"/>
  <c r="G72" i="1" s="1"/>
  <c r="F70" i="1"/>
  <c r="G70" i="1" s="1"/>
  <c r="F68" i="1"/>
  <c r="G68" i="1" s="1"/>
  <c r="F66" i="1"/>
  <c r="G66" i="1" s="1"/>
  <c r="F64" i="1"/>
  <c r="G64" i="1" s="1"/>
  <c r="F62" i="1"/>
  <c r="G62" i="1" s="1"/>
  <c r="F60" i="1"/>
  <c r="G60" i="1" s="1"/>
  <c r="F58" i="1"/>
  <c r="G58" i="1" s="1"/>
  <c r="F56" i="1"/>
  <c r="G56" i="1" s="1"/>
  <c r="F54" i="1"/>
  <c r="G54" i="1" s="1"/>
  <c r="F52" i="1"/>
  <c r="G52" i="1" s="1"/>
  <c r="F50" i="1"/>
  <c r="G50" i="1" s="1"/>
  <c r="F48" i="1"/>
  <c r="G48" i="1" s="1"/>
  <c r="F46" i="1"/>
  <c r="G46" i="1" s="1"/>
  <c r="F44" i="1"/>
  <c r="G44" i="1" s="1"/>
  <c r="F42" i="1"/>
  <c r="G42" i="1" s="1"/>
  <c r="F40" i="1"/>
  <c r="G40" i="1" s="1"/>
  <c r="F38" i="1"/>
  <c r="G38" i="1" s="1"/>
  <c r="F36" i="1"/>
  <c r="G36" i="1" s="1"/>
  <c r="F34" i="1"/>
  <c r="G34" i="1" s="1"/>
  <c r="F32" i="1"/>
  <c r="G32" i="1" s="1"/>
  <c r="F30" i="1"/>
  <c r="G30" i="1" s="1"/>
  <c r="F28" i="1"/>
  <c r="G28" i="1" s="1"/>
  <c r="F26" i="1"/>
  <c r="G26" i="1" s="1"/>
  <c r="F24" i="1"/>
  <c r="G24" i="1" s="1"/>
  <c r="G22" i="1"/>
  <c r="F22" i="1"/>
  <c r="F20" i="1"/>
  <c r="G20" i="1" s="1"/>
  <c r="F18" i="1"/>
  <c r="G18" i="1" s="1"/>
  <c r="F16" i="1"/>
  <c r="G16" i="1" s="1"/>
  <c r="F14" i="1"/>
  <c r="G14" i="1" s="1"/>
  <c r="F12" i="1"/>
  <c r="G12" i="1" s="1"/>
  <c r="F10" i="1"/>
  <c r="G10" i="1" s="1"/>
  <c r="G8" i="1"/>
  <c r="G6" i="1"/>
  <c r="E6" i="1"/>
  <c r="F8" i="1"/>
  <c r="F6" i="1"/>
  <c r="D6" i="1"/>
  <c r="C6" i="1" s="1"/>
  <c r="Y6" i="1"/>
  <c r="X7" i="1"/>
  <c r="K7" i="4"/>
  <c r="J7" i="4"/>
  <c r="K6" i="4"/>
  <c r="J6" i="4" s="1"/>
  <c r="K5" i="4"/>
  <c r="J5" i="4"/>
  <c r="K4" i="4"/>
  <c r="J4" i="4"/>
  <c r="K3" i="4"/>
  <c r="J3" i="4"/>
  <c r="K2" i="4"/>
  <c r="J2" i="4"/>
  <c r="K3" i="6"/>
  <c r="J3" i="6" s="1"/>
  <c r="K4" i="6"/>
  <c r="J4" i="6" s="1"/>
  <c r="K5" i="6"/>
  <c r="J5" i="6" s="1"/>
  <c r="K6" i="6"/>
  <c r="J6" i="6" s="1"/>
  <c r="K7" i="6"/>
  <c r="J7" i="6" s="1"/>
  <c r="K2" i="6"/>
  <c r="J2" i="6" s="1"/>
  <c r="K3" i="7"/>
  <c r="J3" i="7" s="1"/>
  <c r="K4" i="7"/>
  <c r="J4" i="7" s="1"/>
  <c r="K5" i="7"/>
  <c r="J5" i="7" s="1"/>
  <c r="K6" i="7"/>
  <c r="K2" i="7"/>
  <c r="J2" i="7" s="1"/>
  <c r="J6" i="7"/>
  <c r="L34" i="2"/>
  <c r="M34" i="2"/>
  <c r="N34" i="2"/>
  <c r="O34" i="2"/>
  <c r="P34" i="2"/>
  <c r="Q34" i="2"/>
  <c r="L35" i="2"/>
  <c r="M35" i="2"/>
  <c r="N35" i="2"/>
  <c r="O35" i="2"/>
  <c r="P35" i="2"/>
  <c r="Q35" i="2"/>
  <c r="L36" i="2"/>
  <c r="M36" i="2"/>
  <c r="N36" i="2"/>
  <c r="O36" i="2"/>
  <c r="P36" i="2"/>
  <c r="Q36" i="2"/>
  <c r="L37" i="2"/>
  <c r="M37" i="2"/>
  <c r="N37" i="2"/>
  <c r="O37" i="2"/>
  <c r="P37" i="2"/>
  <c r="Q37" i="2"/>
  <c r="L38" i="2"/>
  <c r="M38" i="2"/>
  <c r="N38" i="2"/>
  <c r="O38" i="2"/>
  <c r="P38" i="2"/>
  <c r="Q38" i="2"/>
  <c r="M33" i="2"/>
  <c r="N33" i="2"/>
  <c r="O33" i="2"/>
  <c r="P33" i="2"/>
  <c r="Q33" i="2"/>
  <c r="L33" i="2"/>
  <c r="E34" i="2"/>
  <c r="F34" i="2"/>
  <c r="G34" i="2"/>
  <c r="F35" i="2"/>
  <c r="F33" i="2"/>
  <c r="G33" i="2"/>
  <c r="H33" i="2"/>
  <c r="I33" i="2"/>
  <c r="J33" i="2"/>
  <c r="E33" i="2"/>
  <c r="G35" i="2"/>
  <c r="I38" i="2"/>
  <c r="F38" i="2"/>
  <c r="G36" i="2"/>
  <c r="I34" i="2"/>
  <c r="J34" i="2"/>
  <c r="F5" i="2"/>
  <c r="F6" i="2" s="1"/>
  <c r="F7" i="2" s="1"/>
  <c r="F8" i="2" s="1"/>
  <c r="F9" i="2" s="1"/>
  <c r="F10" i="2" s="1"/>
  <c r="F11" i="2" s="1"/>
  <c r="G5" i="2"/>
  <c r="G6" i="2" s="1"/>
  <c r="G7" i="2" s="1"/>
  <c r="G8" i="2" s="1"/>
  <c r="G9" i="2" s="1"/>
  <c r="G10" i="2" s="1"/>
  <c r="G11" i="2" s="1"/>
  <c r="H5" i="2"/>
  <c r="H6" i="2" s="1"/>
  <c r="H7" i="2" s="1"/>
  <c r="H8" i="2" s="1"/>
  <c r="H9" i="2" s="1"/>
  <c r="H10" i="2" s="1"/>
  <c r="H11" i="2" s="1"/>
  <c r="I5" i="2"/>
  <c r="I6" i="2" s="1"/>
  <c r="I7" i="2" s="1"/>
  <c r="I8" i="2" s="1"/>
  <c r="I9" i="2" s="1"/>
  <c r="I10" i="2" s="1"/>
  <c r="I11" i="2" s="1"/>
  <c r="J5" i="2"/>
  <c r="J6" i="2" s="1"/>
  <c r="J7" i="2" s="1"/>
  <c r="J8" i="2" s="1"/>
  <c r="J9" i="2" s="1"/>
  <c r="J10" i="2" s="1"/>
  <c r="J11" i="2" s="1"/>
  <c r="K5" i="2"/>
  <c r="K6" i="2" s="1"/>
  <c r="K7" i="2" s="1"/>
  <c r="K8" i="2" s="1"/>
  <c r="K9" i="2" s="1"/>
  <c r="K10" i="2" s="1"/>
  <c r="K11" i="2" s="1"/>
  <c r="L5" i="2"/>
  <c r="L6" i="2" s="1"/>
  <c r="L7" i="2" s="1"/>
  <c r="L8" i="2" s="1"/>
  <c r="L9" i="2" s="1"/>
  <c r="L10" i="2" s="1"/>
  <c r="L11" i="2" s="1"/>
  <c r="E5" i="2"/>
  <c r="E6" i="2" s="1"/>
  <c r="E7" i="2" s="1"/>
  <c r="E8" i="2" s="1"/>
  <c r="E9" i="2" s="1"/>
  <c r="E10" i="2" s="1"/>
  <c r="E11" i="2" s="1"/>
  <c r="T6" i="1"/>
  <c r="S6" i="1"/>
  <c r="Z6" i="1" s="1"/>
  <c r="T5" i="1"/>
  <c r="U4" i="1"/>
  <c r="U5" i="1" s="1"/>
  <c r="U6" i="1" s="1"/>
  <c r="T4" i="1"/>
  <c r="T3" i="1"/>
  <c r="E258" i="1"/>
  <c r="E257" i="1" s="1"/>
  <c r="E256" i="1"/>
  <c r="E255" i="1" s="1"/>
  <c r="E254" i="1"/>
  <c r="E253" i="1" s="1"/>
  <c r="E252" i="1"/>
  <c r="E251" i="1" s="1"/>
  <c r="E250" i="1"/>
  <c r="E249" i="1" s="1"/>
  <c r="E248" i="1"/>
  <c r="E247" i="1" s="1"/>
  <c r="E246" i="1"/>
  <c r="E245" i="1"/>
  <c r="E244" i="1"/>
  <c r="E243" i="1" s="1"/>
  <c r="E242" i="1"/>
  <c r="E241" i="1" s="1"/>
  <c r="E240" i="1"/>
  <c r="E239" i="1" s="1"/>
  <c r="E238" i="1"/>
  <c r="E237" i="1" s="1"/>
  <c r="E236" i="1"/>
  <c r="E235" i="1" s="1"/>
  <c r="E234" i="1"/>
  <c r="E233" i="1" s="1"/>
  <c r="E232" i="1"/>
  <c r="E231" i="1" s="1"/>
  <c r="E230" i="1"/>
  <c r="E229" i="1" s="1"/>
  <c r="E228" i="1"/>
  <c r="E227" i="1" s="1"/>
  <c r="E226" i="1"/>
  <c r="E225" i="1" s="1"/>
  <c r="E224" i="1"/>
  <c r="E223" i="1" s="1"/>
  <c r="E222" i="1"/>
  <c r="E221" i="1" s="1"/>
  <c r="E220" i="1"/>
  <c r="E219" i="1" s="1"/>
  <c r="E218" i="1"/>
  <c r="E217" i="1" s="1"/>
  <c r="E216" i="1"/>
  <c r="E215" i="1" s="1"/>
  <c r="E214" i="1"/>
  <c r="E213" i="1" s="1"/>
  <c r="E212" i="1"/>
  <c r="E211" i="1" s="1"/>
  <c r="E210" i="1"/>
  <c r="E209" i="1" s="1"/>
  <c r="E208" i="1"/>
  <c r="E207" i="1" s="1"/>
  <c r="E206" i="1"/>
  <c r="E205" i="1"/>
  <c r="E204" i="1"/>
  <c r="E203" i="1" s="1"/>
  <c r="E202" i="1"/>
  <c r="E201" i="1" s="1"/>
  <c r="E200" i="1"/>
  <c r="E199" i="1" s="1"/>
  <c r="E198" i="1"/>
  <c r="E197" i="1" s="1"/>
  <c r="E196" i="1"/>
  <c r="E195" i="1" s="1"/>
  <c r="E194" i="1"/>
  <c r="E193" i="1" s="1"/>
  <c r="E192" i="1"/>
  <c r="E191" i="1" s="1"/>
  <c r="E190" i="1"/>
  <c r="E189" i="1" s="1"/>
  <c r="E188" i="1"/>
  <c r="E187" i="1" s="1"/>
  <c r="E186" i="1"/>
  <c r="E185" i="1" s="1"/>
  <c r="E184" i="1"/>
  <c r="E183" i="1" s="1"/>
  <c r="E182" i="1"/>
  <c r="E181" i="1" s="1"/>
  <c r="E180" i="1"/>
  <c r="E179" i="1" s="1"/>
  <c r="E178" i="1"/>
  <c r="E177" i="1"/>
  <c r="E176" i="1"/>
  <c r="E175" i="1" s="1"/>
  <c r="E174" i="1"/>
  <c r="E173" i="1" s="1"/>
  <c r="E172" i="1"/>
  <c r="E171" i="1" s="1"/>
  <c r="E170" i="1"/>
  <c r="E169" i="1" s="1"/>
  <c r="E168" i="1"/>
  <c r="E167" i="1" s="1"/>
  <c r="E166" i="1"/>
  <c r="E165" i="1" s="1"/>
  <c r="E164" i="1"/>
  <c r="E163" i="1" s="1"/>
  <c r="E162" i="1"/>
  <c r="E161" i="1"/>
  <c r="E160" i="1"/>
  <c r="E159" i="1" s="1"/>
  <c r="E158" i="1"/>
  <c r="E157" i="1" s="1"/>
  <c r="E156" i="1"/>
  <c r="E155" i="1" s="1"/>
  <c r="E154" i="1"/>
  <c r="E153" i="1" s="1"/>
  <c r="E152" i="1"/>
  <c r="E151" i="1" s="1"/>
  <c r="E150" i="1"/>
  <c r="E149" i="1" s="1"/>
  <c r="E148" i="1"/>
  <c r="E147" i="1" s="1"/>
  <c r="E146" i="1"/>
  <c r="E145" i="1"/>
  <c r="E144" i="1"/>
  <c r="E143" i="1" s="1"/>
  <c r="E142" i="1"/>
  <c r="E141" i="1" s="1"/>
  <c r="E140" i="1"/>
  <c r="E139" i="1" s="1"/>
  <c r="E138" i="1"/>
  <c r="E137" i="1" s="1"/>
  <c r="E136" i="1"/>
  <c r="E135" i="1" s="1"/>
  <c r="E134" i="1"/>
  <c r="E133" i="1" s="1"/>
  <c r="E132" i="1"/>
  <c r="E131" i="1" s="1"/>
  <c r="E130" i="1"/>
  <c r="E129" i="1" s="1"/>
  <c r="E128" i="1"/>
  <c r="E127" i="1" s="1"/>
  <c r="E126" i="1"/>
  <c r="E125" i="1" s="1"/>
  <c r="E124" i="1"/>
  <c r="E123" i="1" s="1"/>
  <c r="E122" i="1"/>
  <c r="E121" i="1" s="1"/>
  <c r="E120" i="1"/>
  <c r="E119" i="1" s="1"/>
  <c r="E118" i="1"/>
  <c r="E117" i="1" s="1"/>
  <c r="E116" i="1"/>
  <c r="E115" i="1" s="1"/>
  <c r="E114" i="1"/>
  <c r="E113" i="1" s="1"/>
  <c r="E112" i="1"/>
  <c r="E111" i="1" s="1"/>
  <c r="E110" i="1"/>
  <c r="E109" i="1" s="1"/>
  <c r="E108" i="1"/>
  <c r="E107" i="1" s="1"/>
  <c r="E106" i="1"/>
  <c r="E105" i="1" s="1"/>
  <c r="E104" i="1"/>
  <c r="E103" i="1" s="1"/>
  <c r="E102" i="1"/>
  <c r="E101" i="1" s="1"/>
  <c r="E100" i="1"/>
  <c r="E99" i="1" s="1"/>
  <c r="E98" i="1"/>
  <c r="E97" i="1" s="1"/>
  <c r="E96" i="1"/>
  <c r="E95" i="1" s="1"/>
  <c r="E94" i="1"/>
  <c r="E93" i="1" s="1"/>
  <c r="E92" i="1"/>
  <c r="E91" i="1" s="1"/>
  <c r="E90" i="1"/>
  <c r="E89" i="1" s="1"/>
  <c r="E88" i="1"/>
  <c r="E87" i="1" s="1"/>
  <c r="E86" i="1"/>
  <c r="E85" i="1" s="1"/>
  <c r="E84" i="1"/>
  <c r="E83" i="1" s="1"/>
  <c r="E82" i="1"/>
  <c r="E81" i="1" s="1"/>
  <c r="E80" i="1"/>
  <c r="E79" i="1" s="1"/>
  <c r="E78" i="1"/>
  <c r="E77" i="1" s="1"/>
  <c r="E76" i="1"/>
  <c r="E75" i="1" s="1"/>
  <c r="E74" i="1"/>
  <c r="E73" i="1" s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E72" i="1"/>
  <c r="E71" i="1" s="1"/>
  <c r="E70" i="1"/>
  <c r="E69" i="1" s="1"/>
  <c r="E68" i="1"/>
  <c r="E67" i="1" s="1"/>
  <c r="E66" i="1"/>
  <c r="E65" i="1"/>
  <c r="E64" i="1"/>
  <c r="E63" i="1" s="1"/>
  <c r="E62" i="1"/>
  <c r="E61" i="1" s="1"/>
  <c r="E60" i="1"/>
  <c r="E59" i="1" s="1"/>
  <c r="E58" i="1"/>
  <c r="E57" i="1" s="1"/>
  <c r="E56" i="1"/>
  <c r="E55" i="1" s="1"/>
  <c r="E54" i="1"/>
  <c r="E53" i="1" s="1"/>
  <c r="E52" i="1"/>
  <c r="E51" i="1" s="1"/>
  <c r="E50" i="1"/>
  <c r="E49" i="1" s="1"/>
  <c r="E48" i="1"/>
  <c r="E47" i="1" s="1"/>
  <c r="E46" i="1"/>
  <c r="E45" i="1" s="1"/>
  <c r="E44" i="1"/>
  <c r="E43" i="1" s="1"/>
  <c r="E42" i="1"/>
  <c r="E41" i="1" s="1"/>
  <c r="E40" i="1"/>
  <c r="E39" i="1" s="1"/>
  <c r="E38" i="1"/>
  <c r="E37" i="1" s="1"/>
  <c r="E36" i="1"/>
  <c r="E35" i="1"/>
  <c r="E34" i="1"/>
  <c r="E33" i="1" s="1"/>
  <c r="E32" i="1"/>
  <c r="E31" i="1" s="1"/>
  <c r="E30" i="1"/>
  <c r="E29" i="1" s="1"/>
  <c r="E28" i="1"/>
  <c r="E27" i="1" s="1"/>
  <c r="E26" i="1"/>
  <c r="E25" i="1" s="1"/>
  <c r="E24" i="1"/>
  <c r="E23" i="1" s="1"/>
  <c r="E22" i="1"/>
  <c r="E21" i="1"/>
  <c r="E20" i="1"/>
  <c r="E19" i="1" s="1"/>
  <c r="E18" i="1"/>
  <c r="E17" i="1" s="1"/>
  <c r="E16" i="1"/>
  <c r="E15" i="1" s="1"/>
  <c r="E14" i="1"/>
  <c r="E13" i="1" s="1"/>
  <c r="E12" i="1"/>
  <c r="E11" i="1" s="1"/>
  <c r="E10" i="1"/>
  <c r="E9" i="1" s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7" i="1"/>
  <c r="B28" i="1"/>
  <c r="B29" i="1"/>
  <c r="B30" i="1"/>
  <c r="B31" i="1"/>
  <c r="B32" i="1"/>
  <c r="B33" i="1"/>
  <c r="B34" i="1"/>
  <c r="C4" i="1"/>
  <c r="B19" i="1"/>
  <c r="B20" i="1"/>
  <c r="B21" i="1"/>
  <c r="B22" i="1"/>
  <c r="B23" i="1"/>
  <c r="B24" i="1"/>
  <c r="B25" i="1"/>
  <c r="B26" i="1"/>
  <c r="E5" i="1"/>
  <c r="E8" i="1"/>
  <c r="E7" i="1" s="1"/>
  <c r="E4" i="1"/>
  <c r="B18" i="1"/>
  <c r="B9" i="1"/>
  <c r="B10" i="1"/>
  <c r="B11" i="1"/>
  <c r="B12" i="1"/>
  <c r="B13" i="1"/>
  <c r="B14" i="1"/>
  <c r="B15" i="1"/>
  <c r="B16" i="1"/>
  <c r="B17" i="1"/>
  <c r="B4" i="1"/>
  <c r="B5" i="1"/>
  <c r="B6" i="1"/>
  <c r="B7" i="1"/>
  <c r="B8" i="1"/>
  <c r="B3" i="1"/>
  <c r="V104" i="14" l="1"/>
  <c r="W104" i="14" s="1"/>
  <c r="W103" i="14"/>
  <c r="V64" i="14"/>
  <c r="V135" i="14" s="1"/>
  <c r="V133" i="14"/>
  <c r="V134" i="14" s="1"/>
  <c r="W134" i="14" s="1"/>
  <c r="V40" i="14"/>
  <c r="V85" i="14"/>
  <c r="V100" i="14"/>
  <c r="W100" i="14" s="1"/>
  <c r="W99" i="14"/>
  <c r="V58" i="14"/>
  <c r="V123" i="14" s="1"/>
  <c r="V121" i="14"/>
  <c r="V122" i="14" s="1"/>
  <c r="W122" i="14" s="1"/>
  <c r="V68" i="14"/>
  <c r="V143" i="14" s="1"/>
  <c r="W143" i="14" s="1"/>
  <c r="V141" i="14"/>
  <c r="V142" i="14" s="1"/>
  <c r="W142" i="14" s="1"/>
  <c r="V77" i="14"/>
  <c r="V78" i="14" s="1"/>
  <c r="W78" i="14" s="1"/>
  <c r="W35" i="14"/>
  <c r="V36" i="14"/>
  <c r="V79" i="14" s="1"/>
  <c r="V56" i="14"/>
  <c r="V119" i="14" s="1"/>
  <c r="V117" i="14"/>
  <c r="V118" i="14" s="1"/>
  <c r="W118" i="14" s="1"/>
  <c r="W105" i="14"/>
  <c r="V106" i="14"/>
  <c r="W106" i="14" s="1"/>
  <c r="V51" i="14"/>
  <c r="W22" i="14"/>
  <c r="V140" i="14"/>
  <c r="W140" i="14" s="1"/>
  <c r="W139" i="14"/>
  <c r="W81" i="14"/>
  <c r="V82" i="14"/>
  <c r="W82" i="14" s="1"/>
  <c r="W75" i="14"/>
  <c r="V76" i="14"/>
  <c r="W76" i="14" s="1"/>
  <c r="V44" i="14"/>
  <c r="V95" i="14" s="1"/>
  <c r="V93" i="14"/>
  <c r="V94" i="14" s="1"/>
  <c r="W94" i="14" s="1"/>
  <c r="W115" i="14"/>
  <c r="V116" i="14"/>
  <c r="W116" i="14" s="1"/>
  <c r="V74" i="14"/>
  <c r="W74" i="14" s="1"/>
  <c r="V62" i="14"/>
  <c r="V50" i="14"/>
  <c r="V107" i="14" s="1"/>
  <c r="V38" i="14"/>
  <c r="V26" i="14"/>
  <c r="W25" i="14"/>
  <c r="V91" i="14"/>
  <c r="W117" i="14"/>
  <c r="W55" i="14"/>
  <c r="W39" i="14"/>
  <c r="W18" i="14"/>
  <c r="W113" i="14"/>
  <c r="W53" i="14"/>
  <c r="W34" i="14"/>
  <c r="W89" i="14"/>
  <c r="W58" i="14"/>
  <c r="W20" i="14"/>
  <c r="W45" i="14"/>
  <c r="W97" i="14"/>
  <c r="W43" i="14"/>
  <c r="W36" i="14"/>
  <c r="W77" i="14"/>
  <c r="W47" i="14"/>
  <c r="W101" i="14"/>
  <c r="W49" i="14"/>
  <c r="W37" i="14"/>
  <c r="W50" i="14"/>
  <c r="W66" i="14"/>
  <c r="W48" i="14"/>
  <c r="W46" i="14"/>
  <c r="W69" i="14"/>
  <c r="W33" i="14"/>
  <c r="W68" i="14"/>
  <c r="W71" i="14"/>
  <c r="J5" i="10"/>
  <c r="K5" i="10" s="1"/>
  <c r="D6" i="10" s="1"/>
  <c r="E6" i="10" s="1"/>
  <c r="F6" i="10" s="1"/>
  <c r="G6" i="10" s="1"/>
  <c r="H6" i="10" s="1"/>
  <c r="I6" i="10" s="1"/>
  <c r="J6" i="10" s="1"/>
  <c r="K6" i="10" s="1"/>
  <c r="D7" i="10" s="1"/>
  <c r="E7" i="10" s="1"/>
  <c r="F7" i="10" s="1"/>
  <c r="G7" i="10" s="1"/>
  <c r="H7" i="10" s="1"/>
  <c r="I7" i="10" s="1"/>
  <c r="J7" i="10" s="1"/>
  <c r="K7" i="10" s="1"/>
  <c r="D8" i="10" s="1"/>
  <c r="E8" i="10" s="1"/>
  <c r="F8" i="10" s="1"/>
  <c r="G8" i="10" s="1"/>
  <c r="H8" i="10" s="1"/>
  <c r="I8" i="10" s="1"/>
  <c r="J8" i="10" s="1"/>
  <c r="K8" i="10" s="1"/>
  <c r="D9" i="10" s="1"/>
  <c r="E9" i="10" s="1"/>
  <c r="F9" i="10" s="1"/>
  <c r="G9" i="10" s="1"/>
  <c r="H9" i="10" s="1"/>
  <c r="I9" i="10" s="1"/>
  <c r="J9" i="10" s="1"/>
  <c r="K9" i="10" s="1"/>
  <c r="D10" i="10" s="1"/>
  <c r="E10" i="10" s="1"/>
  <c r="F10" i="10" s="1"/>
  <c r="G10" i="10" s="1"/>
  <c r="H10" i="10" s="1"/>
  <c r="I10" i="10" s="1"/>
  <c r="J10" i="10" s="1"/>
  <c r="K10" i="10" s="1"/>
  <c r="D11" i="10" s="1"/>
  <c r="E11" i="10" s="1"/>
  <c r="F11" i="10" s="1"/>
  <c r="G11" i="10" s="1"/>
  <c r="H11" i="10" s="1"/>
  <c r="I11" i="10" s="1"/>
  <c r="J11" i="10" s="1"/>
  <c r="K11" i="10" s="1"/>
  <c r="D12" i="10" s="1"/>
  <c r="E12" i="10" s="1"/>
  <c r="F12" i="10" s="1"/>
  <c r="G12" i="10" s="1"/>
  <c r="H12" i="10" s="1"/>
  <c r="I12" i="10" s="1"/>
  <c r="J12" i="10" s="1"/>
  <c r="K12" i="10" s="1"/>
  <c r="D10" i="1"/>
  <c r="C10" i="1" s="1"/>
  <c r="S7" i="1"/>
  <c r="I37" i="2"/>
  <c r="I36" i="2"/>
  <c r="I35" i="2"/>
  <c r="H35" i="2"/>
  <c r="H34" i="2"/>
  <c r="G38" i="2"/>
  <c r="F36" i="2"/>
  <c r="E36" i="2"/>
  <c r="E35" i="2"/>
  <c r="F37" i="2"/>
  <c r="U7" i="1"/>
  <c r="D18" i="1"/>
  <c r="C18" i="1" s="1"/>
  <c r="C9" i="1"/>
  <c r="D16" i="1" s="1"/>
  <c r="C16" i="1" s="1"/>
  <c r="C5" i="1"/>
  <c r="D8" i="1" s="1"/>
  <c r="C8" i="1" s="1"/>
  <c r="W93" i="14" l="1"/>
  <c r="V83" i="14"/>
  <c r="W38" i="14"/>
  <c r="V96" i="14"/>
  <c r="W96" i="14" s="1"/>
  <c r="W95" i="14"/>
  <c r="W26" i="14"/>
  <c r="V59" i="14"/>
  <c r="W79" i="14"/>
  <c r="V80" i="14"/>
  <c r="W80" i="14" s="1"/>
  <c r="W44" i="14"/>
  <c r="W107" i="14"/>
  <c r="V108" i="14"/>
  <c r="W108" i="14" s="1"/>
  <c r="W56" i="14"/>
  <c r="W62" i="14"/>
  <c r="V131" i="14"/>
  <c r="V124" i="14"/>
  <c r="W124" i="14" s="1"/>
  <c r="W123" i="14"/>
  <c r="V52" i="14"/>
  <c r="V109" i="14"/>
  <c r="V110" i="14" s="1"/>
  <c r="W110" i="14" s="1"/>
  <c r="W64" i="14"/>
  <c r="W85" i="14"/>
  <c r="V86" i="14"/>
  <c r="W86" i="14" s="1"/>
  <c r="V87" i="14"/>
  <c r="W40" i="14"/>
  <c r="W135" i="14"/>
  <c r="V136" i="14"/>
  <c r="W136" i="14" s="1"/>
  <c r="W119" i="14"/>
  <c r="V120" i="14"/>
  <c r="W120" i="14" s="1"/>
  <c r="V92" i="14"/>
  <c r="W92" i="14" s="1"/>
  <c r="W91" i="14"/>
  <c r="W51" i="14"/>
  <c r="W67" i="14"/>
  <c r="W141" i="14"/>
  <c r="W59" i="14"/>
  <c r="W65" i="14"/>
  <c r="W137" i="14"/>
  <c r="W121" i="14"/>
  <c r="W57" i="14"/>
  <c r="W61" i="14"/>
  <c r="W129" i="14"/>
  <c r="W133" i="14"/>
  <c r="W63" i="14"/>
  <c r="T7" i="1"/>
  <c r="S8" i="1"/>
  <c r="U8" i="1"/>
  <c r="Z7" i="1"/>
  <c r="G37" i="2"/>
  <c r="J35" i="2"/>
  <c r="H36" i="2"/>
  <c r="E38" i="2"/>
  <c r="E37" i="2"/>
  <c r="D14" i="1"/>
  <c r="C14" i="1" s="1"/>
  <c r="C7" i="1"/>
  <c r="D12" i="1" s="1"/>
  <c r="C12" i="1" s="1"/>
  <c r="C15" i="1"/>
  <c r="D28" i="1" s="1"/>
  <c r="C28" i="1" s="1"/>
  <c r="D30" i="1"/>
  <c r="C30" i="1" s="1"/>
  <c r="D34" i="1"/>
  <c r="C34" i="1" s="1"/>
  <c r="C17" i="1"/>
  <c r="D32" i="1" s="1"/>
  <c r="C32" i="1" s="1"/>
  <c r="V88" i="14" l="1"/>
  <c r="W88" i="14" s="1"/>
  <c r="W87" i="14"/>
  <c r="W109" i="14"/>
  <c r="V111" i="14"/>
  <c r="W52" i="14"/>
  <c r="W131" i="14"/>
  <c r="V132" i="14"/>
  <c r="W132" i="14" s="1"/>
  <c r="V125" i="14"/>
  <c r="V60" i="14"/>
  <c r="W83" i="14"/>
  <c r="V84" i="14"/>
  <c r="W84" i="14" s="1"/>
  <c r="U9" i="1"/>
  <c r="T8" i="1"/>
  <c r="S9" i="1"/>
  <c r="W8" i="1"/>
  <c r="W9" i="1" s="1"/>
  <c r="Z8" i="1"/>
  <c r="Z9" i="1" s="1"/>
  <c r="X8" i="1"/>
  <c r="X9" i="1" s="1"/>
  <c r="J36" i="2"/>
  <c r="H38" i="2"/>
  <c r="H37" i="2"/>
  <c r="C31" i="1"/>
  <c r="D60" i="1" s="1"/>
  <c r="C60" i="1" s="1"/>
  <c r="D62" i="1"/>
  <c r="C62" i="1" s="1"/>
  <c r="C33" i="1"/>
  <c r="D64" i="1" s="1"/>
  <c r="C64" i="1" s="1"/>
  <c r="D66" i="1"/>
  <c r="C66" i="1" s="1"/>
  <c r="C29" i="1"/>
  <c r="D56" i="1" s="1"/>
  <c r="C56" i="1" s="1"/>
  <c r="D58" i="1"/>
  <c r="C58" i="1" s="1"/>
  <c r="C27" i="1"/>
  <c r="D52" i="1" s="1"/>
  <c r="C52" i="1" s="1"/>
  <c r="D54" i="1"/>
  <c r="C54" i="1" s="1"/>
  <c r="C11" i="1"/>
  <c r="D20" i="1" s="1"/>
  <c r="C20" i="1" s="1"/>
  <c r="D22" i="1"/>
  <c r="C22" i="1" s="1"/>
  <c r="D26" i="1"/>
  <c r="C26" i="1" s="1"/>
  <c r="C13" i="1"/>
  <c r="D24" i="1" s="1"/>
  <c r="C24" i="1" s="1"/>
  <c r="V112" i="14" l="1"/>
  <c r="W112" i="14" s="1"/>
  <c r="W111" i="14"/>
  <c r="V127" i="14"/>
  <c r="W60" i="14"/>
  <c r="V126" i="14"/>
  <c r="W126" i="14" s="1"/>
  <c r="W125" i="14"/>
  <c r="V9" i="1"/>
  <c r="T9" i="1"/>
  <c r="S10" i="1"/>
  <c r="J38" i="2"/>
  <c r="J37" i="2"/>
  <c r="C53" i="1"/>
  <c r="D104" i="1" s="1"/>
  <c r="C104" i="1" s="1"/>
  <c r="D106" i="1"/>
  <c r="C106" i="1" s="1"/>
  <c r="C55" i="1"/>
  <c r="D108" i="1" s="1"/>
  <c r="C108" i="1" s="1"/>
  <c r="D110" i="1"/>
  <c r="C110" i="1" s="1"/>
  <c r="C51" i="1"/>
  <c r="D100" i="1" s="1"/>
  <c r="C100" i="1" s="1"/>
  <c r="D102" i="1"/>
  <c r="C102" i="1" s="1"/>
  <c r="C65" i="1"/>
  <c r="D128" i="1" s="1"/>
  <c r="C128" i="1" s="1"/>
  <c r="D130" i="1"/>
  <c r="C130" i="1" s="1"/>
  <c r="C57" i="1"/>
  <c r="D112" i="1" s="1"/>
  <c r="C112" i="1" s="1"/>
  <c r="D114" i="1"/>
  <c r="C114" i="1" s="1"/>
  <c r="C63" i="1"/>
  <c r="D124" i="1" s="1"/>
  <c r="C124" i="1" s="1"/>
  <c r="D126" i="1"/>
  <c r="C126" i="1" s="1"/>
  <c r="C61" i="1"/>
  <c r="D120" i="1" s="1"/>
  <c r="C120" i="1" s="1"/>
  <c r="D122" i="1"/>
  <c r="C122" i="1" s="1"/>
  <c r="C59" i="1"/>
  <c r="D116" i="1" s="1"/>
  <c r="C116" i="1" s="1"/>
  <c r="D118" i="1"/>
  <c r="C118" i="1" s="1"/>
  <c r="C19" i="1"/>
  <c r="D36" i="1" s="1"/>
  <c r="C36" i="1" s="1"/>
  <c r="D38" i="1"/>
  <c r="C38" i="1" s="1"/>
  <c r="C21" i="1"/>
  <c r="D40" i="1" s="1"/>
  <c r="C40" i="1" s="1"/>
  <c r="D42" i="1"/>
  <c r="C42" i="1" s="1"/>
  <c r="C23" i="1"/>
  <c r="D44" i="1" s="1"/>
  <c r="C44" i="1" s="1"/>
  <c r="D46" i="1"/>
  <c r="C46" i="1" s="1"/>
  <c r="C25" i="1"/>
  <c r="D48" i="1" s="1"/>
  <c r="C48" i="1" s="1"/>
  <c r="D50" i="1"/>
  <c r="C50" i="1" s="1"/>
  <c r="V128" i="14" l="1"/>
  <c r="W128" i="14" s="1"/>
  <c r="W127" i="14"/>
  <c r="U10" i="1"/>
  <c r="T10" i="1"/>
  <c r="W10" i="1"/>
  <c r="S11" i="1"/>
  <c r="V10" i="1"/>
  <c r="V11" i="1" s="1"/>
  <c r="Z10" i="1"/>
  <c r="Z11" i="1" s="1"/>
  <c r="X10" i="1"/>
  <c r="X11" i="1" s="1"/>
  <c r="D222" i="1"/>
  <c r="C222" i="1" s="1"/>
  <c r="C221" i="1" s="1"/>
  <c r="C111" i="1"/>
  <c r="D220" i="1" s="1"/>
  <c r="C220" i="1" s="1"/>
  <c r="C219" i="1" s="1"/>
  <c r="D234" i="1"/>
  <c r="C234" i="1" s="1"/>
  <c r="C233" i="1" s="1"/>
  <c r="C117" i="1"/>
  <c r="D232" i="1" s="1"/>
  <c r="C232" i="1" s="1"/>
  <c r="C231" i="1" s="1"/>
  <c r="C41" i="1"/>
  <c r="D80" i="1" s="1"/>
  <c r="C80" i="1" s="1"/>
  <c r="D82" i="1"/>
  <c r="C82" i="1" s="1"/>
  <c r="D226" i="1"/>
  <c r="C226" i="1" s="1"/>
  <c r="C225" i="1" s="1"/>
  <c r="C113" i="1"/>
  <c r="D224" i="1" s="1"/>
  <c r="C224" i="1" s="1"/>
  <c r="C223" i="1" s="1"/>
  <c r="C39" i="1"/>
  <c r="D76" i="1" s="1"/>
  <c r="C76" i="1" s="1"/>
  <c r="D78" i="1"/>
  <c r="C78" i="1" s="1"/>
  <c r="D258" i="1"/>
  <c r="C258" i="1" s="1"/>
  <c r="C257" i="1" s="1"/>
  <c r="C129" i="1"/>
  <c r="D256" i="1" s="1"/>
  <c r="C256" i="1" s="1"/>
  <c r="C255" i="1" s="1"/>
  <c r="D202" i="1"/>
  <c r="C202" i="1" s="1"/>
  <c r="C201" i="1" s="1"/>
  <c r="C101" i="1"/>
  <c r="D200" i="1" s="1"/>
  <c r="C200" i="1" s="1"/>
  <c r="C199" i="1" s="1"/>
  <c r="D242" i="1"/>
  <c r="C242" i="1" s="1"/>
  <c r="C241" i="1" s="1"/>
  <c r="C121" i="1"/>
  <c r="D240" i="1" s="1"/>
  <c r="C240" i="1" s="1"/>
  <c r="C239" i="1" s="1"/>
  <c r="D214" i="1"/>
  <c r="C214" i="1" s="1"/>
  <c r="C213" i="1" s="1"/>
  <c r="C107" i="1"/>
  <c r="D212" i="1" s="1"/>
  <c r="C212" i="1" s="1"/>
  <c r="C211" i="1" s="1"/>
  <c r="C37" i="1"/>
  <c r="D72" i="1" s="1"/>
  <c r="C72" i="1" s="1"/>
  <c r="D74" i="1"/>
  <c r="C74" i="1" s="1"/>
  <c r="D198" i="1"/>
  <c r="C198" i="1" s="1"/>
  <c r="C197" i="1" s="1"/>
  <c r="C99" i="1"/>
  <c r="D196" i="1" s="1"/>
  <c r="C196" i="1" s="1"/>
  <c r="C195" i="1" s="1"/>
  <c r="C49" i="1"/>
  <c r="D96" i="1" s="1"/>
  <c r="C96" i="1" s="1"/>
  <c r="D98" i="1"/>
  <c r="C98" i="1" s="1"/>
  <c r="C47" i="1"/>
  <c r="D92" i="1" s="1"/>
  <c r="C92" i="1" s="1"/>
  <c r="D94" i="1"/>
  <c r="C94" i="1" s="1"/>
  <c r="D210" i="1"/>
  <c r="C210" i="1" s="1"/>
  <c r="C209" i="1" s="1"/>
  <c r="C105" i="1"/>
  <c r="D208" i="1" s="1"/>
  <c r="C208" i="1" s="1"/>
  <c r="C207" i="1" s="1"/>
  <c r="D254" i="1"/>
  <c r="C254" i="1" s="1"/>
  <c r="C253" i="1" s="1"/>
  <c r="C127" i="1"/>
  <c r="D252" i="1" s="1"/>
  <c r="C252" i="1" s="1"/>
  <c r="C251" i="1" s="1"/>
  <c r="D230" i="1"/>
  <c r="C230" i="1" s="1"/>
  <c r="C229" i="1" s="1"/>
  <c r="C115" i="1"/>
  <c r="D228" i="1" s="1"/>
  <c r="C228" i="1" s="1"/>
  <c r="C227" i="1" s="1"/>
  <c r="D218" i="1"/>
  <c r="C218" i="1" s="1"/>
  <c r="C217" i="1" s="1"/>
  <c r="C109" i="1"/>
  <c r="D216" i="1" s="1"/>
  <c r="C216" i="1" s="1"/>
  <c r="C215" i="1" s="1"/>
  <c r="D238" i="1"/>
  <c r="C238" i="1" s="1"/>
  <c r="C237" i="1" s="1"/>
  <c r="C119" i="1"/>
  <c r="D236" i="1" s="1"/>
  <c r="C236" i="1" s="1"/>
  <c r="C235" i="1" s="1"/>
  <c r="C45" i="1"/>
  <c r="D88" i="1" s="1"/>
  <c r="C88" i="1" s="1"/>
  <c r="D90" i="1"/>
  <c r="C90" i="1" s="1"/>
  <c r="D250" i="1"/>
  <c r="C250" i="1" s="1"/>
  <c r="C249" i="1" s="1"/>
  <c r="C125" i="1"/>
  <c r="D248" i="1" s="1"/>
  <c r="C248" i="1" s="1"/>
  <c r="C247" i="1" s="1"/>
  <c r="C43" i="1"/>
  <c r="D84" i="1" s="1"/>
  <c r="C84" i="1" s="1"/>
  <c r="D86" i="1"/>
  <c r="C86" i="1" s="1"/>
  <c r="D246" i="1"/>
  <c r="C246" i="1" s="1"/>
  <c r="C245" i="1" s="1"/>
  <c r="C123" i="1"/>
  <c r="D244" i="1" s="1"/>
  <c r="C244" i="1" s="1"/>
  <c r="C243" i="1" s="1"/>
  <c r="D206" i="1"/>
  <c r="C206" i="1" s="1"/>
  <c r="C205" i="1" s="1"/>
  <c r="C103" i="1"/>
  <c r="D204" i="1" s="1"/>
  <c r="C204" i="1" s="1"/>
  <c r="C203" i="1" s="1"/>
  <c r="C35" i="1"/>
  <c r="D68" i="1" s="1"/>
  <c r="C68" i="1" s="1"/>
  <c r="D70" i="1"/>
  <c r="C70" i="1" s="1"/>
  <c r="Z12" i="1" l="1"/>
  <c r="X12" i="1"/>
  <c r="U11" i="1"/>
  <c r="U12" i="1" s="1"/>
  <c r="T11" i="1"/>
  <c r="S12" i="1"/>
  <c r="W11" i="1"/>
  <c r="W12" i="1" s="1"/>
  <c r="D146" i="1"/>
  <c r="C146" i="1" s="1"/>
  <c r="C145" i="1" s="1"/>
  <c r="C73" i="1"/>
  <c r="D144" i="1" s="1"/>
  <c r="C144" i="1" s="1"/>
  <c r="C143" i="1" s="1"/>
  <c r="D154" i="1"/>
  <c r="C154" i="1" s="1"/>
  <c r="C153" i="1" s="1"/>
  <c r="C77" i="1"/>
  <c r="D152" i="1" s="1"/>
  <c r="C152" i="1" s="1"/>
  <c r="C151" i="1" s="1"/>
  <c r="C89" i="1"/>
  <c r="D176" i="1" s="1"/>
  <c r="C176" i="1" s="1"/>
  <c r="C175" i="1" s="1"/>
  <c r="D178" i="1"/>
  <c r="C178" i="1" s="1"/>
  <c r="C177" i="1" s="1"/>
  <c r="C81" i="1"/>
  <c r="D160" i="1" s="1"/>
  <c r="C160" i="1" s="1"/>
  <c r="C159" i="1" s="1"/>
  <c r="D162" i="1"/>
  <c r="C162" i="1" s="1"/>
  <c r="C161" i="1" s="1"/>
  <c r="D186" i="1"/>
  <c r="C186" i="1" s="1"/>
  <c r="C185" i="1" s="1"/>
  <c r="C93" i="1"/>
  <c r="D184" i="1" s="1"/>
  <c r="C184" i="1" s="1"/>
  <c r="C183" i="1" s="1"/>
  <c r="D182" i="1"/>
  <c r="C182" i="1" s="1"/>
  <c r="C181" i="1" s="1"/>
  <c r="C91" i="1"/>
  <c r="D180" i="1" s="1"/>
  <c r="C180" i="1" s="1"/>
  <c r="C179" i="1" s="1"/>
  <c r="D158" i="1"/>
  <c r="C158" i="1" s="1"/>
  <c r="C157" i="1" s="1"/>
  <c r="C79" i="1"/>
  <c r="D156" i="1" s="1"/>
  <c r="C156" i="1" s="1"/>
  <c r="C155" i="1" s="1"/>
  <c r="C71" i="1"/>
  <c r="D140" i="1" s="1"/>
  <c r="C140" i="1" s="1"/>
  <c r="C139" i="1" s="1"/>
  <c r="D142" i="1"/>
  <c r="C142" i="1" s="1"/>
  <c r="C141" i="1" s="1"/>
  <c r="C67" i="1"/>
  <c r="D132" i="1" s="1"/>
  <c r="C132" i="1" s="1"/>
  <c r="C131" i="1" s="1"/>
  <c r="D134" i="1"/>
  <c r="C134" i="1" s="1"/>
  <c r="C133" i="1" s="1"/>
  <c r="D190" i="1"/>
  <c r="C190" i="1" s="1"/>
  <c r="C189" i="1" s="1"/>
  <c r="C95" i="1"/>
  <c r="D188" i="1" s="1"/>
  <c r="C188" i="1" s="1"/>
  <c r="C187" i="1" s="1"/>
  <c r="C75" i="1"/>
  <c r="D148" i="1" s="1"/>
  <c r="C148" i="1" s="1"/>
  <c r="C147" i="1" s="1"/>
  <c r="D150" i="1"/>
  <c r="C150" i="1" s="1"/>
  <c r="C149" i="1" s="1"/>
  <c r="D194" i="1"/>
  <c r="C194" i="1" s="1"/>
  <c r="C193" i="1" s="1"/>
  <c r="C97" i="1"/>
  <c r="D192" i="1" s="1"/>
  <c r="C192" i="1" s="1"/>
  <c r="C191" i="1" s="1"/>
  <c r="C85" i="1"/>
  <c r="D168" i="1" s="1"/>
  <c r="C168" i="1" s="1"/>
  <c r="C167" i="1" s="1"/>
  <c r="D170" i="1"/>
  <c r="C170" i="1" s="1"/>
  <c r="C169" i="1" s="1"/>
  <c r="C69" i="1"/>
  <c r="D136" i="1" s="1"/>
  <c r="C136" i="1" s="1"/>
  <c r="C135" i="1" s="1"/>
  <c r="D138" i="1"/>
  <c r="C138" i="1" s="1"/>
  <c r="C137" i="1" s="1"/>
  <c r="D174" i="1"/>
  <c r="C174" i="1" s="1"/>
  <c r="C173" i="1" s="1"/>
  <c r="C87" i="1"/>
  <c r="D172" i="1" s="1"/>
  <c r="C172" i="1" s="1"/>
  <c r="C171" i="1" s="1"/>
  <c r="D166" i="1"/>
  <c r="C166" i="1" s="1"/>
  <c r="C165" i="1" s="1"/>
  <c r="C83" i="1"/>
  <c r="D164" i="1" s="1"/>
  <c r="C164" i="1" s="1"/>
  <c r="C163" i="1" s="1"/>
  <c r="T12" i="1" l="1"/>
  <c r="S13" i="1"/>
  <c r="V12" i="1"/>
  <c r="V13" i="1" s="1"/>
  <c r="S14" i="1" l="1"/>
  <c r="T13" i="1"/>
  <c r="U13" i="1"/>
  <c r="W13" i="1"/>
  <c r="X13" i="1"/>
  <c r="Z13" i="1"/>
  <c r="V14" i="1" l="1"/>
  <c r="T14" i="1"/>
  <c r="S15" i="1"/>
  <c r="Z14" i="1"/>
  <c r="Z15" i="1" s="1"/>
  <c r="X14" i="1"/>
  <c r="X15" i="1" s="1"/>
  <c r="W14" i="1"/>
  <c r="W15" i="1" s="1"/>
  <c r="U14" i="1"/>
  <c r="U15" i="1" s="1"/>
  <c r="T15" i="1" l="1"/>
  <c r="S16" i="1"/>
  <c r="V15" i="1"/>
  <c r="V16" i="1" s="1"/>
  <c r="S17" i="1" l="1"/>
  <c r="T16" i="1"/>
  <c r="W16" i="1"/>
  <c r="X16" i="1"/>
  <c r="U16" i="1"/>
  <c r="Z16" i="1"/>
  <c r="S18" i="1" l="1"/>
  <c r="V17" i="1"/>
  <c r="V18" i="1" s="1"/>
  <c r="T17" i="1"/>
  <c r="Z17" i="1"/>
  <c r="Z18" i="1" s="1"/>
  <c r="U17" i="1"/>
  <c r="U18" i="1" s="1"/>
  <c r="X17" i="1"/>
  <c r="X18" i="1" s="1"/>
  <c r="W17" i="1"/>
  <c r="W18" i="1" s="1"/>
  <c r="V19" i="1" l="1"/>
  <c r="U19" i="1"/>
  <c r="T18" i="1"/>
  <c r="S19" i="1"/>
  <c r="U20" i="1" l="1"/>
  <c r="V20" i="1"/>
  <c r="S20" i="1"/>
  <c r="T19" i="1"/>
  <c r="X19" i="1"/>
  <c r="X20" i="1" s="1"/>
  <c r="Z19" i="1"/>
  <c r="Z20" i="1" s="1"/>
  <c r="W19" i="1"/>
  <c r="W20" i="1" s="1"/>
  <c r="V21" i="1" l="1"/>
  <c r="U21" i="1"/>
  <c r="T20" i="1"/>
  <c r="S21" i="1"/>
  <c r="S22" i="1" l="1"/>
  <c r="Z21" i="1"/>
  <c r="Z22" i="1" s="1"/>
  <c r="W21" i="1"/>
  <c r="W22" i="1" s="1"/>
  <c r="T21" i="1"/>
  <c r="X21" i="1"/>
  <c r="X22" i="1" s="1"/>
  <c r="T22" i="1" l="1"/>
  <c r="S23" i="1"/>
  <c r="V22" i="1"/>
  <c r="V23" i="1" s="1"/>
  <c r="U22" i="1"/>
  <c r="U23" i="1" s="1"/>
  <c r="S24" i="1" l="1"/>
  <c r="T23" i="1"/>
  <c r="X23" i="1"/>
  <c r="X24" i="1" s="1"/>
  <c r="Z23" i="1"/>
  <c r="Z24" i="1" s="1"/>
  <c r="W23" i="1"/>
  <c r="W24" i="1" s="1"/>
  <c r="V24" i="1"/>
  <c r="S25" i="1" l="1"/>
  <c r="T24" i="1"/>
  <c r="U24" i="1"/>
  <c r="V25" i="1" l="1"/>
  <c r="T25" i="1"/>
  <c r="X25" i="1"/>
  <c r="Z25" i="1"/>
  <c r="W25" i="1"/>
  <c r="S26" i="1"/>
  <c r="U25" i="1"/>
  <c r="U26" i="1" s="1"/>
  <c r="V26" i="1" l="1"/>
  <c r="S27" i="1"/>
  <c r="T26" i="1"/>
  <c r="W26" i="1"/>
  <c r="W27" i="1" s="1"/>
  <c r="Z26" i="1"/>
  <c r="Z27" i="1" s="1"/>
  <c r="X26" i="1"/>
  <c r="X27" i="1" s="1"/>
  <c r="V27" i="1" l="1"/>
  <c r="V28" i="1" s="1"/>
  <c r="S28" i="1"/>
  <c r="T27" i="1"/>
  <c r="U27" i="1"/>
  <c r="U28" i="1" l="1"/>
  <c r="T28" i="1"/>
  <c r="S29" i="1"/>
  <c r="W28" i="1"/>
  <c r="W29" i="1" s="1"/>
  <c r="Z28" i="1"/>
  <c r="Z29" i="1" s="1"/>
  <c r="X28" i="1"/>
  <c r="X29" i="1" s="1"/>
  <c r="T29" i="1" l="1"/>
  <c r="V29" i="1"/>
  <c r="U29" i="1"/>
</calcChain>
</file>

<file path=xl/sharedStrings.xml><?xml version="1.0" encoding="utf-8"?>
<sst xmlns="http://schemas.openxmlformats.org/spreadsheetml/2006/main" count="117" uniqueCount="57">
  <si>
    <t>n</t>
  </si>
  <si>
    <t>combined</t>
  </si>
  <si>
    <t>Pure Strassen</t>
  </si>
  <si>
    <t>T(n/2)</t>
  </si>
  <si>
    <t>2n^3-n^2</t>
  </si>
  <si>
    <t>[[10 10 10 10  6]</t>
  </si>
  <si>
    <t xml:space="preserve"> [ 8  9  8  8  5]</t>
  </si>
  <si>
    <t xml:space="preserve"> [11 11 11 13  7]</t>
  </si>
  <si>
    <t xml:space="preserve"> [10 10 10 10  6]]</t>
  </si>
  <si>
    <t>Dimension</t>
  </si>
  <si>
    <t>Threshold</t>
  </si>
  <si>
    <t>Runtime (s)</t>
  </si>
  <si>
    <t>ikj matrix optimization</t>
  </si>
  <si>
    <t>initial version</t>
  </si>
  <si>
    <t>Morton ordering</t>
  </si>
  <si>
    <t>more efficient standard multiplication</t>
  </si>
  <si>
    <t>inefficient standard multiplication</t>
  </si>
  <si>
    <t xml:space="preserve">26 21 17 24 18 30 26 0 </t>
  </si>
  <si>
    <t xml:space="preserve">32 16 22 25 18 29 26 0 </t>
  </si>
  <si>
    <t xml:space="preserve">30 15 25 27 13 35 28 0 </t>
  </si>
  <si>
    <t xml:space="preserve">24 24 17 22 20 26 26 0 </t>
  </si>
  <si>
    <t xml:space="preserve">26 9 20 17 7 26 20 0 </t>
  </si>
  <si>
    <t xml:space="preserve">31 13 23 26 13 32 26 0 </t>
  </si>
  <si>
    <t>[[26 21 17 24 18 30 26  0]</t>
  </si>
  <si>
    <t xml:space="preserve"> [32 16 22 25 18 29 26  0]</t>
  </si>
  <si>
    <t xml:space="preserve"> [30 15 25 27 13 35 28  0]</t>
  </si>
  <si>
    <t xml:space="preserve"> [24 24 17 22 20 26 26  0]</t>
  </si>
  <si>
    <t xml:space="preserve"> [26  9 20 17  7 26 20  0]</t>
  </si>
  <si>
    <t xml:space="preserve"> [31 13 23 26 13 32 26  0]</t>
  </si>
  <si>
    <t xml:space="preserve"> [30 15 25 27 13 35 28  0]]</t>
  </si>
  <si>
    <t>T(n/2) combined</t>
  </si>
  <si>
    <t>switch at n/2</t>
  </si>
  <si>
    <t>Conv</t>
  </si>
  <si>
    <t>Morton</t>
  </si>
  <si>
    <t>A11</t>
  </si>
  <si>
    <t>A12</t>
  </si>
  <si>
    <t>A21</t>
  </si>
  <si>
    <t>A22</t>
  </si>
  <si>
    <t xml:space="preserve">1D Array = </t>
  </si>
  <si>
    <t>Matrix A</t>
  </si>
  <si>
    <t>1D Array Representation</t>
  </si>
  <si>
    <t>not optimized</t>
  </si>
  <si>
    <t>optimized</t>
  </si>
  <si>
    <t>crossover</t>
  </si>
  <si>
    <t>n_final</t>
  </si>
  <si>
    <t>base_case</t>
  </si>
  <si>
    <t>Runtime</t>
  </si>
  <si>
    <t>runtime</t>
  </si>
  <si>
    <t>base case</t>
  </si>
  <si>
    <t>k</t>
  </si>
  <si>
    <t>BC</t>
  </si>
  <si>
    <t>10, 20, 40, 80, 160</t>
  </si>
  <si>
    <t>N</t>
  </si>
  <si>
    <t>bc</t>
  </si>
  <si>
    <t>Size</t>
  </si>
  <si>
    <t>count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</si>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</sst>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9" fontId="0" fillId="0" borderId="0" xfId="1" applyFont="1"/>
    <xf numFmtId="164" fontId="0" fillId="0" borderId="0" xfId="0" applyNumberFormat="1"/>
    <xf numFmtId="0" fontId="0" fillId="0" borderId="9" xfId="0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44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44" xfId="0" applyBorder="1" applyAlignment="1">
      <alignment horizontal="right"/>
    </xf>
    <xf numFmtId="0" fontId="3" fillId="0" borderId="4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Sheet1!$T$3:$T$23</c:f>
              <c:numCache>
                <c:formatCode>General</c:formatCode>
                <c:ptCount val="21"/>
                <c:pt idx="0">
                  <c:v>1</c:v>
                </c:pt>
                <c:pt idx="1">
                  <c:v>12</c:v>
                </c:pt>
                <c:pt idx="2">
                  <c:v>112</c:v>
                </c:pt>
                <c:pt idx="3">
                  <c:v>960</c:v>
                </c:pt>
                <c:pt idx="4">
                  <c:v>7936</c:v>
                </c:pt>
                <c:pt idx="5">
                  <c:v>64512</c:v>
                </c:pt>
                <c:pt idx="6">
                  <c:v>520192</c:v>
                </c:pt>
                <c:pt idx="7">
                  <c:v>4177920</c:v>
                </c:pt>
                <c:pt idx="8">
                  <c:v>33488896</c:v>
                </c:pt>
                <c:pt idx="9">
                  <c:v>268173312</c:v>
                </c:pt>
                <c:pt idx="10">
                  <c:v>2146435072</c:v>
                </c:pt>
                <c:pt idx="11">
                  <c:v>17175674880</c:v>
                </c:pt>
                <c:pt idx="12">
                  <c:v>137422176256</c:v>
                </c:pt>
                <c:pt idx="13">
                  <c:v>1099444518912</c:v>
                </c:pt>
                <c:pt idx="14">
                  <c:v>8795824586752</c:v>
                </c:pt>
                <c:pt idx="15">
                  <c:v>70367670435840</c:v>
                </c:pt>
                <c:pt idx="16">
                  <c:v>562945658454016</c:v>
                </c:pt>
                <c:pt idx="17">
                  <c:v>4503582447501312</c:v>
                </c:pt>
                <c:pt idx="18">
                  <c:v>3.6028728299487232E+16</c:v>
                </c:pt>
                <c:pt idx="19">
                  <c:v>2.882301012738048E+17</c:v>
                </c:pt>
                <c:pt idx="20">
                  <c:v>2.3058419097020662E+18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7-484D-B011-E7A87E534427}"/>
            </c:ext>
          </c:extLst>
        </c:ser>
        <c:ser>
          <c:idx val="1"/>
          <c:order val="1"/>
          <c:tx>
            <c:v>strassen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Sheet1!$S$3:$S$23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Sheet1!$U$3:$U$23</c:f>
              <c:numCache>
                <c:formatCode>General</c:formatCode>
                <c:ptCount val="21"/>
                <c:pt idx="0">
                  <c:v>1</c:v>
                </c:pt>
                <c:pt idx="1">
                  <c:v>25</c:v>
                </c:pt>
                <c:pt idx="2">
                  <c:v>247</c:v>
                </c:pt>
                <c:pt idx="3">
                  <c:v>2017</c:v>
                </c:pt>
                <c:pt idx="4">
                  <c:v>15271</c:v>
                </c:pt>
                <c:pt idx="5">
                  <c:v>111505</c:v>
                </c:pt>
                <c:pt idx="6">
                  <c:v>798967</c:v>
                </c:pt>
                <c:pt idx="7">
                  <c:v>5666497</c:v>
                </c:pt>
                <c:pt idx="8">
                  <c:v>39960391</c:v>
                </c:pt>
                <c:pt idx="9">
                  <c:v>280902385</c:v>
                </c:pt>
                <c:pt idx="10">
                  <c:v>1971035287</c:v>
                </c:pt>
                <c:pt idx="11">
                  <c:v>13816121377</c:v>
                </c:pt>
                <c:pt idx="12">
                  <c:v>96788347111</c:v>
                </c:pt>
                <c:pt idx="13">
                  <c:v>677820419665</c:v>
                </c:pt>
                <c:pt idx="14">
                  <c:v>4745950897207</c:v>
                </c:pt>
                <c:pt idx="15">
                  <c:v>33226488118657</c:v>
                </c:pt>
                <c:pt idx="16">
                  <c:v>232604744183431</c:v>
                </c:pt>
                <c:pt idx="17">
                  <c:v>1628310518695345</c:v>
                </c:pt>
                <c:pt idx="18">
                  <c:v>1.1398482868512728E+16</c:v>
                </c:pt>
                <c:pt idx="19">
                  <c:v>7.9790617030170336E+16</c:v>
                </c:pt>
                <c:pt idx="20">
                  <c:v>5.5853926701351731E+17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7-484D-B011-E7A87E534427}"/>
            </c:ext>
          </c:extLst>
        </c:ser>
        <c:ser>
          <c:idx val="2"/>
          <c:order val="2"/>
          <c:tx>
            <c:v>combined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Sheet1!$S$7:$S$23</c:f>
              <c:numCache>
                <c:formatCode>General</c:formatCod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numCache>
            </c:numRef>
          </c:xVal>
          <c:yVal>
            <c:numRef>
              <c:f>Sheet1!$X$7:$X$23</c:f>
              <c:numCache>
                <c:formatCode>General</c:formatCode>
                <c:ptCount val="17"/>
                <c:pt idx="0">
                  <c:v>7872</c:v>
                </c:pt>
                <c:pt idx="1">
                  <c:v>59712</c:v>
                </c:pt>
                <c:pt idx="2">
                  <c:v>436416</c:v>
                </c:pt>
                <c:pt idx="3">
                  <c:v>3128640</c:v>
                </c:pt>
                <c:pt idx="4">
                  <c:v>22195392</c:v>
                </c:pt>
                <c:pt idx="5">
                  <c:v>156547392</c:v>
                </c:pt>
                <c:pt idx="6">
                  <c:v>1100550336</c:v>
                </c:pt>
                <c:pt idx="7">
                  <c:v>7722726720</c:v>
                </c:pt>
                <c:pt idx="8">
                  <c:v>54134584512</c:v>
                </c:pt>
                <c:pt idx="9">
                  <c:v>379244081472</c:v>
                </c:pt>
                <c:pt idx="10">
                  <c:v>2655916529856</c:v>
                </c:pt>
                <c:pt idx="11">
                  <c:v>18596247547200</c:v>
                </c:pt>
                <c:pt idx="12">
                  <c:v>130193060183232</c:v>
                </c:pt>
                <c:pt idx="13">
                  <c:v>911428730693952</c:v>
                </c:pt>
                <c:pt idx="14">
                  <c:v>6380310352502976</c:v>
                </c:pt>
                <c:pt idx="15">
                  <c:v>4.466340941810208E+16</c:v>
                </c:pt>
                <c:pt idx="16">
                  <c:v>3.1264881372903955E+17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C7-484D-B011-E7A87E534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8815"/>
        <c:axId val="26570719"/>
      </c:scatterChart>
      <c:valAx>
        <c:axId val="265988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0719"/>
        <c:crosses val="autoZero"/>
        <c:crossBetween val="midCat"/>
      </c:valAx>
      <c:valAx>
        <c:axId val="2657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v5_mp_r2!$B$2:$B$142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v5_mp_r2!$E$2:$E$142</c:f>
              <c:numCache>
                <c:formatCode>0.0</c:formatCode>
                <c:ptCount val="141"/>
                <c:pt idx="0">
                  <c:v>9.6307129859924299</c:v>
                </c:pt>
                <c:pt idx="1">
                  <c:v>9.6274669170379603</c:v>
                </c:pt>
                <c:pt idx="2">
                  <c:v>9.6343889236450195</c:v>
                </c:pt>
                <c:pt idx="3">
                  <c:v>9.6358780860900808</c:v>
                </c:pt>
                <c:pt idx="4">
                  <c:v>9.6413359642028809</c:v>
                </c:pt>
                <c:pt idx="5">
                  <c:v>9.6423161029815603</c:v>
                </c:pt>
                <c:pt idx="6">
                  <c:v>8.0125482082366908</c:v>
                </c:pt>
                <c:pt idx="7">
                  <c:v>8.0173771381378103</c:v>
                </c:pt>
                <c:pt idx="8">
                  <c:v>8.0280089378356898</c:v>
                </c:pt>
                <c:pt idx="9">
                  <c:v>8.0339689254760707</c:v>
                </c:pt>
                <c:pt idx="10">
                  <c:v>8.0461390018463099</c:v>
                </c:pt>
                <c:pt idx="11">
                  <c:v>8.0453250408172607</c:v>
                </c:pt>
                <c:pt idx="12">
                  <c:v>8.0334091186523402</c:v>
                </c:pt>
                <c:pt idx="13">
                  <c:v>8.0292310714721609</c:v>
                </c:pt>
                <c:pt idx="14">
                  <c:v>8.0184230804443306</c:v>
                </c:pt>
                <c:pt idx="15">
                  <c:v>8.0290899276733398</c:v>
                </c:pt>
                <c:pt idx="16">
                  <c:v>8.0269320011138898</c:v>
                </c:pt>
                <c:pt idx="17">
                  <c:v>8.0372607707977295</c:v>
                </c:pt>
                <c:pt idx="18">
                  <c:v>8.0263578891754097</c:v>
                </c:pt>
                <c:pt idx="19">
                  <c:v>8.0375590324401802</c:v>
                </c:pt>
                <c:pt idx="20">
                  <c:v>8.0230908393859792</c:v>
                </c:pt>
                <c:pt idx="21">
                  <c:v>8.0325720310211093</c:v>
                </c:pt>
                <c:pt idx="22">
                  <c:v>8.0675158500671298</c:v>
                </c:pt>
                <c:pt idx="23">
                  <c:v>8.0648190975189191</c:v>
                </c:pt>
                <c:pt idx="24">
                  <c:v>8.0568358898162806</c:v>
                </c:pt>
                <c:pt idx="25">
                  <c:v>8.0687012672424299</c:v>
                </c:pt>
                <c:pt idx="26">
                  <c:v>8.0694079399108798</c:v>
                </c:pt>
                <c:pt idx="27">
                  <c:v>8.0759801864624006</c:v>
                </c:pt>
                <c:pt idx="28">
                  <c:v>8.0662090778350795</c:v>
                </c:pt>
                <c:pt idx="29">
                  <c:v>8.0729269981384206</c:v>
                </c:pt>
                <c:pt idx="30">
                  <c:v>8.0638420581817591</c:v>
                </c:pt>
                <c:pt idx="31">
                  <c:v>8.0665199756622297</c:v>
                </c:pt>
                <c:pt idx="32">
                  <c:v>8.0653231143951398</c:v>
                </c:pt>
                <c:pt idx="33">
                  <c:v>8.06644606590271</c:v>
                </c:pt>
                <c:pt idx="34">
                  <c:v>8.0648868083953804</c:v>
                </c:pt>
                <c:pt idx="35">
                  <c:v>8.0446178913116402</c:v>
                </c:pt>
                <c:pt idx="36">
                  <c:v>8.0442962646484304</c:v>
                </c:pt>
                <c:pt idx="37">
                  <c:v>8.0432562828063894</c:v>
                </c:pt>
                <c:pt idx="38">
                  <c:v>8.0444161891937203</c:v>
                </c:pt>
                <c:pt idx="39">
                  <c:v>8.0556168556213308</c:v>
                </c:pt>
                <c:pt idx="40">
                  <c:v>8.0460648536682093</c:v>
                </c:pt>
                <c:pt idx="41">
                  <c:v>8.05346584320068</c:v>
                </c:pt>
                <c:pt idx="42">
                  <c:v>8.0479941368102992</c:v>
                </c:pt>
                <c:pt idx="43">
                  <c:v>8.0500807762145996</c:v>
                </c:pt>
                <c:pt idx="44">
                  <c:v>8.0524737834930402</c:v>
                </c:pt>
                <c:pt idx="45">
                  <c:v>8.0547828674316406</c:v>
                </c:pt>
                <c:pt idx="46">
                  <c:v>8.04805183410644</c:v>
                </c:pt>
                <c:pt idx="47">
                  <c:v>8.0464890003204292</c:v>
                </c:pt>
                <c:pt idx="48">
                  <c:v>8.0501081943511892</c:v>
                </c:pt>
                <c:pt idx="49">
                  <c:v>8.0484900474548304</c:v>
                </c:pt>
                <c:pt idx="50">
                  <c:v>8.0511589050292898</c:v>
                </c:pt>
                <c:pt idx="51">
                  <c:v>8.0439789295196498</c:v>
                </c:pt>
                <c:pt idx="52">
                  <c:v>8.0489571094512904</c:v>
                </c:pt>
                <c:pt idx="53">
                  <c:v>8.0501258373260498</c:v>
                </c:pt>
                <c:pt idx="54">
                  <c:v>8.0507290363311697</c:v>
                </c:pt>
                <c:pt idx="55">
                  <c:v>8.0575180053710902</c:v>
                </c:pt>
                <c:pt idx="56">
                  <c:v>8.0623998641967702</c:v>
                </c:pt>
                <c:pt idx="57">
                  <c:v>8.0621669292449898</c:v>
                </c:pt>
                <c:pt idx="58">
                  <c:v>8.0564117431640607</c:v>
                </c:pt>
                <c:pt idx="59">
                  <c:v>8.0572547912597603</c:v>
                </c:pt>
                <c:pt idx="60">
                  <c:v>8.0587220191955495</c:v>
                </c:pt>
                <c:pt idx="61">
                  <c:v>8.0600018501281703</c:v>
                </c:pt>
                <c:pt idx="62">
                  <c:v>8.0579283237457204</c:v>
                </c:pt>
                <c:pt idx="63">
                  <c:v>8.0647974014282209</c:v>
                </c:pt>
                <c:pt idx="64">
                  <c:v>8.0566458702087402</c:v>
                </c:pt>
                <c:pt idx="65">
                  <c:v>8.0703668594360298</c:v>
                </c:pt>
                <c:pt idx="66">
                  <c:v>8.0547978878021205</c:v>
                </c:pt>
                <c:pt idx="67">
                  <c:v>8.0525770187377894</c:v>
                </c:pt>
                <c:pt idx="68">
                  <c:v>8.0606300830840993</c:v>
                </c:pt>
                <c:pt idx="69">
                  <c:v>8.0512881278991699</c:v>
                </c:pt>
                <c:pt idx="70">
                  <c:v>8.0687057971954292</c:v>
                </c:pt>
                <c:pt idx="71">
                  <c:v>8.0668709278106601</c:v>
                </c:pt>
                <c:pt idx="72">
                  <c:v>8.0669839382171595</c:v>
                </c:pt>
                <c:pt idx="73">
                  <c:v>8.0650112628936697</c:v>
                </c:pt>
                <c:pt idx="74">
                  <c:v>8.0559091567993093</c:v>
                </c:pt>
                <c:pt idx="75">
                  <c:v>8.0579190254211408</c:v>
                </c:pt>
                <c:pt idx="76">
                  <c:v>8.0528378486633301</c:v>
                </c:pt>
                <c:pt idx="77">
                  <c:v>8.0620360374450595</c:v>
                </c:pt>
                <c:pt idx="78">
                  <c:v>8.0650451183319092</c:v>
                </c:pt>
                <c:pt idx="79">
                  <c:v>8.0759081840515101</c:v>
                </c:pt>
                <c:pt idx="80">
                  <c:v>8.0748560428619296</c:v>
                </c:pt>
                <c:pt idx="81">
                  <c:v>8.0665659904479892</c:v>
                </c:pt>
                <c:pt idx="82">
                  <c:v>8.07093906402587</c:v>
                </c:pt>
                <c:pt idx="83">
                  <c:v>8.0581209659576398</c:v>
                </c:pt>
                <c:pt idx="84">
                  <c:v>8.0661277770996094</c:v>
                </c:pt>
                <c:pt idx="85">
                  <c:v>8.0639090538024902</c:v>
                </c:pt>
                <c:pt idx="86">
                  <c:v>8.0675239562988192</c:v>
                </c:pt>
                <c:pt idx="87">
                  <c:v>8.0642619132995605</c:v>
                </c:pt>
                <c:pt idx="88">
                  <c:v>8.0617868900299001</c:v>
                </c:pt>
                <c:pt idx="89">
                  <c:v>8.0542321205139107</c:v>
                </c:pt>
                <c:pt idx="90">
                  <c:v>8.0673041343688894</c:v>
                </c:pt>
                <c:pt idx="91">
                  <c:v>8.0671498775482107</c:v>
                </c:pt>
                <c:pt idx="92">
                  <c:v>8.0611751079559308</c:v>
                </c:pt>
                <c:pt idx="93">
                  <c:v>8.0617058277130091</c:v>
                </c:pt>
                <c:pt idx="94">
                  <c:v>8.0699810981750399</c:v>
                </c:pt>
                <c:pt idx="95">
                  <c:v>8.0630390644073398</c:v>
                </c:pt>
                <c:pt idx="96">
                  <c:v>8.0678451061248708</c:v>
                </c:pt>
                <c:pt idx="97">
                  <c:v>8.0763440132141096</c:v>
                </c:pt>
                <c:pt idx="98">
                  <c:v>8.0652880668640101</c:v>
                </c:pt>
                <c:pt idx="99">
                  <c:v>8.0739929676055908</c:v>
                </c:pt>
                <c:pt idx="100">
                  <c:v>8.0600070953369105</c:v>
                </c:pt>
                <c:pt idx="101">
                  <c:v>8.0641779899597097</c:v>
                </c:pt>
                <c:pt idx="102">
                  <c:v>8.0603940486907906</c:v>
                </c:pt>
                <c:pt idx="103">
                  <c:v>8.0723068714141792</c:v>
                </c:pt>
                <c:pt idx="104">
                  <c:v>8.0683112144470197</c:v>
                </c:pt>
                <c:pt idx="105">
                  <c:v>8.0833172798156703</c:v>
                </c:pt>
                <c:pt idx="106">
                  <c:v>8.0655570030212402</c:v>
                </c:pt>
                <c:pt idx="107">
                  <c:v>8.0635368824005091</c:v>
                </c:pt>
                <c:pt idx="108">
                  <c:v>8.0603859424590993</c:v>
                </c:pt>
                <c:pt idx="109">
                  <c:v>8.0660979747772199</c:v>
                </c:pt>
                <c:pt idx="110">
                  <c:v>8.0709018707275302</c:v>
                </c:pt>
                <c:pt idx="111">
                  <c:v>8.0678598880767805</c:v>
                </c:pt>
                <c:pt idx="112">
                  <c:v>8.0676138401031494</c:v>
                </c:pt>
                <c:pt idx="113">
                  <c:v>8.0724630355834908</c:v>
                </c:pt>
                <c:pt idx="114">
                  <c:v>8.0942220687866193</c:v>
                </c:pt>
                <c:pt idx="115">
                  <c:v>8.4875509738922101</c:v>
                </c:pt>
                <c:pt idx="116">
                  <c:v>8.4741322994232107</c:v>
                </c:pt>
                <c:pt idx="117">
                  <c:v>8.4833688735961896</c:v>
                </c:pt>
                <c:pt idx="118">
                  <c:v>8.4814262390136701</c:v>
                </c:pt>
                <c:pt idx="119">
                  <c:v>8.4844899177551198</c:v>
                </c:pt>
                <c:pt idx="120">
                  <c:v>8.4874958992004395</c:v>
                </c:pt>
                <c:pt idx="121">
                  <c:v>8.4910728931427002</c:v>
                </c:pt>
                <c:pt idx="122">
                  <c:v>8.4841198921203596</c:v>
                </c:pt>
                <c:pt idx="123">
                  <c:v>8.48433113098144</c:v>
                </c:pt>
                <c:pt idx="124">
                  <c:v>8.4792640209197998</c:v>
                </c:pt>
                <c:pt idx="125">
                  <c:v>8.4768810272216797</c:v>
                </c:pt>
                <c:pt idx="126">
                  <c:v>8.4822561740875209</c:v>
                </c:pt>
                <c:pt idx="127">
                  <c:v>8.4814901351928693</c:v>
                </c:pt>
                <c:pt idx="128">
                  <c:v>8.4927220344543404</c:v>
                </c:pt>
                <c:pt idx="129">
                  <c:v>8.4781789779662997</c:v>
                </c:pt>
                <c:pt idx="130">
                  <c:v>8.4888451099395699</c:v>
                </c:pt>
                <c:pt idx="131">
                  <c:v>8.4859478473663295</c:v>
                </c:pt>
                <c:pt idx="132">
                  <c:v>8.4782087802886892</c:v>
                </c:pt>
                <c:pt idx="133">
                  <c:v>8.4788582324981601</c:v>
                </c:pt>
                <c:pt idx="134">
                  <c:v>8.4833788871765101</c:v>
                </c:pt>
                <c:pt idx="135">
                  <c:v>8.4814207553863508</c:v>
                </c:pt>
                <c:pt idx="136">
                  <c:v>8.4781160354614205</c:v>
                </c:pt>
                <c:pt idx="137">
                  <c:v>8.4903810024261404</c:v>
                </c:pt>
                <c:pt idx="138">
                  <c:v>8.4789791107177699</c:v>
                </c:pt>
                <c:pt idx="139">
                  <c:v>8.4579300880432093</c:v>
                </c:pt>
                <c:pt idx="140">
                  <c:v>8.4694271087646396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88-EA4A-B377-4157C35A0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v5_mp_r2!$B$143:$B$283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v5_mp_r2!$E$143:$E$283</c:f>
              <c:numCache>
                <c:formatCode>0.0</c:formatCode>
                <c:ptCount val="141"/>
                <c:pt idx="0">
                  <c:v>67.179275035858097</c:v>
                </c:pt>
                <c:pt idx="1">
                  <c:v>67.273081779479895</c:v>
                </c:pt>
                <c:pt idx="2">
                  <c:v>67.2599680423736</c:v>
                </c:pt>
                <c:pt idx="3">
                  <c:v>67.247872114181504</c:v>
                </c:pt>
                <c:pt idx="4">
                  <c:v>67.254849195480304</c:v>
                </c:pt>
                <c:pt idx="5">
                  <c:v>67.308368206024099</c:v>
                </c:pt>
                <c:pt idx="6">
                  <c:v>55.918823957443202</c:v>
                </c:pt>
                <c:pt idx="7">
                  <c:v>55.900084972381499</c:v>
                </c:pt>
                <c:pt idx="8">
                  <c:v>55.910233736038201</c:v>
                </c:pt>
                <c:pt idx="9">
                  <c:v>55.981817245483398</c:v>
                </c:pt>
                <c:pt idx="10">
                  <c:v>56.063366174697798</c:v>
                </c:pt>
                <c:pt idx="11">
                  <c:v>56.024147987365701</c:v>
                </c:pt>
                <c:pt idx="12">
                  <c:v>56.0648930072784</c:v>
                </c:pt>
                <c:pt idx="13">
                  <c:v>56.028213977813699</c:v>
                </c:pt>
                <c:pt idx="14">
                  <c:v>56.0481889247894</c:v>
                </c:pt>
                <c:pt idx="15">
                  <c:v>56.0133440494537</c:v>
                </c:pt>
                <c:pt idx="16">
                  <c:v>56.011333942413302</c:v>
                </c:pt>
                <c:pt idx="17">
                  <c:v>56.034499168395897</c:v>
                </c:pt>
                <c:pt idx="18">
                  <c:v>56.027455091476398</c:v>
                </c:pt>
                <c:pt idx="19">
                  <c:v>55.999010086059499</c:v>
                </c:pt>
                <c:pt idx="20">
                  <c:v>56.033622026443403</c:v>
                </c:pt>
                <c:pt idx="21">
                  <c:v>56.011023998260498</c:v>
                </c:pt>
                <c:pt idx="22">
                  <c:v>56.556704044341998</c:v>
                </c:pt>
                <c:pt idx="23">
                  <c:v>56.586425065994199</c:v>
                </c:pt>
                <c:pt idx="24">
                  <c:v>56.586328268051098</c:v>
                </c:pt>
                <c:pt idx="25">
                  <c:v>56.5912151336669</c:v>
                </c:pt>
                <c:pt idx="26">
                  <c:v>56.581094980239797</c:v>
                </c:pt>
                <c:pt idx="27">
                  <c:v>56.600425958633402</c:v>
                </c:pt>
                <c:pt idx="28">
                  <c:v>56.559279918670597</c:v>
                </c:pt>
                <c:pt idx="29">
                  <c:v>56.572962045669499</c:v>
                </c:pt>
                <c:pt idx="30">
                  <c:v>56.586003065109203</c:v>
                </c:pt>
                <c:pt idx="31">
                  <c:v>56.579733133315997</c:v>
                </c:pt>
                <c:pt idx="32">
                  <c:v>56.612842082977203</c:v>
                </c:pt>
                <c:pt idx="33">
                  <c:v>56.575944900512603</c:v>
                </c:pt>
                <c:pt idx="34">
                  <c:v>56.2600548267364</c:v>
                </c:pt>
                <c:pt idx="35">
                  <c:v>56.347009181976297</c:v>
                </c:pt>
                <c:pt idx="36">
                  <c:v>56.439069032669003</c:v>
                </c:pt>
                <c:pt idx="37">
                  <c:v>56.399137020110999</c:v>
                </c:pt>
                <c:pt idx="38">
                  <c:v>56.416202783584502</c:v>
                </c:pt>
                <c:pt idx="39">
                  <c:v>56.382427930831902</c:v>
                </c:pt>
                <c:pt idx="40">
                  <c:v>56.437398910522397</c:v>
                </c:pt>
                <c:pt idx="41">
                  <c:v>56.410738945007303</c:v>
                </c:pt>
                <c:pt idx="42">
                  <c:v>56.401222229003899</c:v>
                </c:pt>
                <c:pt idx="43">
                  <c:v>56.4122760295867</c:v>
                </c:pt>
                <c:pt idx="44">
                  <c:v>56.426419973373399</c:v>
                </c:pt>
                <c:pt idx="45">
                  <c:v>56.417931079864502</c:v>
                </c:pt>
                <c:pt idx="46">
                  <c:v>56.446132421493502</c:v>
                </c:pt>
                <c:pt idx="47">
                  <c:v>56.428570032119701</c:v>
                </c:pt>
                <c:pt idx="48">
                  <c:v>56.392052173614502</c:v>
                </c:pt>
                <c:pt idx="49">
                  <c:v>56.4290351867675</c:v>
                </c:pt>
                <c:pt idx="50">
                  <c:v>56.471610069274902</c:v>
                </c:pt>
                <c:pt idx="51">
                  <c:v>56.447138071060103</c:v>
                </c:pt>
                <c:pt idx="52">
                  <c:v>56.441092729568403</c:v>
                </c:pt>
                <c:pt idx="53">
                  <c:v>56.2611179351806</c:v>
                </c:pt>
                <c:pt idx="54">
                  <c:v>56.244930028915398</c:v>
                </c:pt>
                <c:pt idx="55">
                  <c:v>56.265847682952803</c:v>
                </c:pt>
                <c:pt idx="56">
                  <c:v>56.218624830245901</c:v>
                </c:pt>
                <c:pt idx="57">
                  <c:v>56.261989116668701</c:v>
                </c:pt>
                <c:pt idx="58">
                  <c:v>56.283580064773503</c:v>
                </c:pt>
                <c:pt idx="59">
                  <c:v>56.273405790328901</c:v>
                </c:pt>
                <c:pt idx="60">
                  <c:v>56.230211257934499</c:v>
                </c:pt>
                <c:pt idx="61">
                  <c:v>56.231481075286801</c:v>
                </c:pt>
                <c:pt idx="62">
                  <c:v>56.247799873352001</c:v>
                </c:pt>
                <c:pt idx="63">
                  <c:v>56.278697967529297</c:v>
                </c:pt>
                <c:pt idx="64">
                  <c:v>56.279261112213099</c:v>
                </c:pt>
                <c:pt idx="65">
                  <c:v>56.260896921157801</c:v>
                </c:pt>
                <c:pt idx="66">
                  <c:v>56.279726743698099</c:v>
                </c:pt>
                <c:pt idx="67">
                  <c:v>56.270406007766702</c:v>
                </c:pt>
                <c:pt idx="68">
                  <c:v>56.243670940399099</c:v>
                </c:pt>
                <c:pt idx="69">
                  <c:v>56.255196094512897</c:v>
                </c:pt>
                <c:pt idx="70">
                  <c:v>56.304084777832003</c:v>
                </c:pt>
                <c:pt idx="71">
                  <c:v>56.356482028961103</c:v>
                </c:pt>
                <c:pt idx="72">
                  <c:v>56.3829250335693</c:v>
                </c:pt>
                <c:pt idx="73">
                  <c:v>56.394678115844698</c:v>
                </c:pt>
                <c:pt idx="74">
                  <c:v>56.368871927261303</c:v>
                </c:pt>
                <c:pt idx="75">
                  <c:v>56.341689825057898</c:v>
                </c:pt>
                <c:pt idx="76">
                  <c:v>56.348191976547199</c:v>
                </c:pt>
                <c:pt idx="77">
                  <c:v>56.359430074691701</c:v>
                </c:pt>
                <c:pt idx="78">
                  <c:v>56.329093933105398</c:v>
                </c:pt>
                <c:pt idx="79">
                  <c:v>56.3689057826995</c:v>
                </c:pt>
                <c:pt idx="80">
                  <c:v>56.3417000770568</c:v>
                </c:pt>
                <c:pt idx="81">
                  <c:v>56.353884935379</c:v>
                </c:pt>
                <c:pt idx="82">
                  <c:v>56.337331056594799</c:v>
                </c:pt>
                <c:pt idx="83">
                  <c:v>56.3499689102172</c:v>
                </c:pt>
                <c:pt idx="84">
                  <c:v>56.347111940383897</c:v>
                </c:pt>
                <c:pt idx="85">
                  <c:v>56.351195812225299</c:v>
                </c:pt>
                <c:pt idx="86">
                  <c:v>56.350789070129302</c:v>
                </c:pt>
                <c:pt idx="87">
                  <c:v>56.365589857101398</c:v>
                </c:pt>
                <c:pt idx="88">
                  <c:v>56.360719203948896</c:v>
                </c:pt>
                <c:pt idx="89">
                  <c:v>56.372322082519503</c:v>
                </c:pt>
                <c:pt idx="90">
                  <c:v>56.389540195465003</c:v>
                </c:pt>
                <c:pt idx="91">
                  <c:v>56.341032981872502</c:v>
                </c:pt>
                <c:pt idx="92">
                  <c:v>56.345416069030698</c:v>
                </c:pt>
                <c:pt idx="93">
                  <c:v>56.343931198120103</c:v>
                </c:pt>
                <c:pt idx="94">
                  <c:v>56.374259233474703</c:v>
                </c:pt>
                <c:pt idx="95">
                  <c:v>56.372967004776001</c:v>
                </c:pt>
                <c:pt idx="96">
                  <c:v>56.370332956314002</c:v>
                </c:pt>
                <c:pt idx="97">
                  <c:v>56.377931833267198</c:v>
                </c:pt>
                <c:pt idx="98">
                  <c:v>56.3607177734375</c:v>
                </c:pt>
                <c:pt idx="99">
                  <c:v>56.365357160568202</c:v>
                </c:pt>
                <c:pt idx="100">
                  <c:v>56.360963106155303</c:v>
                </c:pt>
                <c:pt idx="101">
                  <c:v>56.360265016555701</c:v>
                </c:pt>
                <c:pt idx="102">
                  <c:v>56.377779960632303</c:v>
                </c:pt>
                <c:pt idx="103">
                  <c:v>56.385310888290398</c:v>
                </c:pt>
                <c:pt idx="104">
                  <c:v>56.386111974716101</c:v>
                </c:pt>
                <c:pt idx="105">
                  <c:v>56.188013076782198</c:v>
                </c:pt>
                <c:pt idx="106">
                  <c:v>56.222481966018599</c:v>
                </c:pt>
                <c:pt idx="107">
                  <c:v>56.239409923553403</c:v>
                </c:pt>
                <c:pt idx="108">
                  <c:v>56.243084907531703</c:v>
                </c:pt>
                <c:pt idx="109">
                  <c:v>56.284011125564497</c:v>
                </c:pt>
                <c:pt idx="110">
                  <c:v>56.228648900985696</c:v>
                </c:pt>
                <c:pt idx="111">
                  <c:v>56.262675046920698</c:v>
                </c:pt>
                <c:pt idx="112">
                  <c:v>56.270313024520803</c:v>
                </c:pt>
                <c:pt idx="113">
                  <c:v>56.247477054595898</c:v>
                </c:pt>
                <c:pt idx="114">
                  <c:v>56.271893024444502</c:v>
                </c:pt>
                <c:pt idx="115">
                  <c:v>59.531126022338803</c:v>
                </c:pt>
                <c:pt idx="116">
                  <c:v>59.533795833587597</c:v>
                </c:pt>
                <c:pt idx="117">
                  <c:v>59.558922052383402</c:v>
                </c:pt>
                <c:pt idx="118">
                  <c:v>59.556397676467803</c:v>
                </c:pt>
                <c:pt idx="119">
                  <c:v>59.5022389888763</c:v>
                </c:pt>
                <c:pt idx="120">
                  <c:v>59.504508256912203</c:v>
                </c:pt>
                <c:pt idx="121">
                  <c:v>59.515308856964097</c:v>
                </c:pt>
                <c:pt idx="122">
                  <c:v>59.499593973159698</c:v>
                </c:pt>
                <c:pt idx="123">
                  <c:v>59.5098040103912</c:v>
                </c:pt>
                <c:pt idx="124">
                  <c:v>59.516436100006104</c:v>
                </c:pt>
                <c:pt idx="125">
                  <c:v>59.521625041961599</c:v>
                </c:pt>
                <c:pt idx="126">
                  <c:v>59.551397085189798</c:v>
                </c:pt>
                <c:pt idx="127">
                  <c:v>59.481616258621202</c:v>
                </c:pt>
                <c:pt idx="128">
                  <c:v>59.530497074127197</c:v>
                </c:pt>
                <c:pt idx="129">
                  <c:v>59.541002988815301</c:v>
                </c:pt>
                <c:pt idx="130">
                  <c:v>59.549150228500302</c:v>
                </c:pt>
                <c:pt idx="131">
                  <c:v>59.512382030486997</c:v>
                </c:pt>
                <c:pt idx="132">
                  <c:v>59.533799886703399</c:v>
                </c:pt>
                <c:pt idx="133">
                  <c:v>59.528075218200598</c:v>
                </c:pt>
                <c:pt idx="134">
                  <c:v>59.532751083374002</c:v>
                </c:pt>
                <c:pt idx="135">
                  <c:v>59.535343170166001</c:v>
                </c:pt>
                <c:pt idx="136">
                  <c:v>59.515166997909503</c:v>
                </c:pt>
                <c:pt idx="137">
                  <c:v>59.536162853240903</c:v>
                </c:pt>
                <c:pt idx="138">
                  <c:v>59.5430650711059</c:v>
                </c:pt>
                <c:pt idx="139">
                  <c:v>59.382664918899501</c:v>
                </c:pt>
                <c:pt idx="140">
                  <c:v>59.376848220825103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2-D141-8062-D3251C3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v5_mp_r2!$B$284:$B$424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v5_mp_r2!$E$284:$E$424</c:f>
              <c:numCache>
                <c:formatCode>0.0</c:formatCode>
                <c:ptCount val="141"/>
                <c:pt idx="0">
                  <c:v>241.92822194099401</c:v>
                </c:pt>
                <c:pt idx="1">
                  <c:v>242.02875113487201</c:v>
                </c:pt>
                <c:pt idx="2">
                  <c:v>186.25443100929201</c:v>
                </c:pt>
                <c:pt idx="3">
                  <c:v>186.26836395263601</c:v>
                </c:pt>
                <c:pt idx="4">
                  <c:v>186.15906286239601</c:v>
                </c:pt>
                <c:pt idx="5">
                  <c:v>186.255746603012</c:v>
                </c:pt>
                <c:pt idx="6">
                  <c:v>186.202563047409</c:v>
                </c:pt>
                <c:pt idx="7">
                  <c:v>186.243780136108</c:v>
                </c:pt>
                <c:pt idx="8">
                  <c:v>186.28219318389799</c:v>
                </c:pt>
                <c:pt idx="9">
                  <c:v>186.61631083488399</c:v>
                </c:pt>
                <c:pt idx="10">
                  <c:v>186.77562904357899</c:v>
                </c:pt>
                <c:pt idx="11">
                  <c:v>186.639842033386</c:v>
                </c:pt>
                <c:pt idx="12">
                  <c:v>186.51869893073999</c:v>
                </c:pt>
                <c:pt idx="13">
                  <c:v>186.61046004295301</c:v>
                </c:pt>
                <c:pt idx="14">
                  <c:v>175.93342208862299</c:v>
                </c:pt>
                <c:pt idx="15">
                  <c:v>175.90058112144399</c:v>
                </c:pt>
                <c:pt idx="16">
                  <c:v>175.96760606765699</c:v>
                </c:pt>
                <c:pt idx="17">
                  <c:v>175.868632793426</c:v>
                </c:pt>
                <c:pt idx="18">
                  <c:v>175.893314123153</c:v>
                </c:pt>
                <c:pt idx="19">
                  <c:v>175.87119889259299</c:v>
                </c:pt>
                <c:pt idx="20">
                  <c:v>175.99732089042601</c:v>
                </c:pt>
                <c:pt idx="21">
                  <c:v>175.93645620346001</c:v>
                </c:pt>
                <c:pt idx="22">
                  <c:v>175.895253896713</c:v>
                </c:pt>
                <c:pt idx="23">
                  <c:v>175.94266796112001</c:v>
                </c:pt>
                <c:pt idx="24">
                  <c:v>176.00032377242999</c:v>
                </c:pt>
                <c:pt idx="25">
                  <c:v>175.93545293807901</c:v>
                </c:pt>
                <c:pt idx="26">
                  <c:v>175.832243204116</c:v>
                </c:pt>
                <c:pt idx="27">
                  <c:v>175.948267936706</c:v>
                </c:pt>
                <c:pt idx="28">
                  <c:v>175.91938090324399</c:v>
                </c:pt>
                <c:pt idx="29">
                  <c:v>176.03509879112201</c:v>
                </c:pt>
                <c:pt idx="30">
                  <c:v>175.91887211799599</c:v>
                </c:pt>
                <c:pt idx="31">
                  <c:v>175.88519597053499</c:v>
                </c:pt>
                <c:pt idx="32">
                  <c:v>175.981453895568</c:v>
                </c:pt>
                <c:pt idx="33">
                  <c:v>175.94902181625301</c:v>
                </c:pt>
                <c:pt idx="34">
                  <c:v>175.271510839462</c:v>
                </c:pt>
                <c:pt idx="35">
                  <c:v>175.138163805007</c:v>
                </c:pt>
                <c:pt idx="36">
                  <c:v>175.33532810211099</c:v>
                </c:pt>
                <c:pt idx="37">
                  <c:v>170.364322662353</c:v>
                </c:pt>
                <c:pt idx="38">
                  <c:v>170.414057016372</c:v>
                </c:pt>
                <c:pt idx="39">
                  <c:v>170.42138075828501</c:v>
                </c:pt>
                <c:pt idx="40">
                  <c:v>170.484421014785</c:v>
                </c:pt>
                <c:pt idx="41">
                  <c:v>170.44386601447999</c:v>
                </c:pt>
                <c:pt idx="42">
                  <c:v>170.475252151489</c:v>
                </c:pt>
                <c:pt idx="43">
                  <c:v>170.542032957077</c:v>
                </c:pt>
                <c:pt idx="44">
                  <c:v>170.548544883728</c:v>
                </c:pt>
                <c:pt idx="45">
                  <c:v>170.62383389472899</c:v>
                </c:pt>
                <c:pt idx="46">
                  <c:v>170.57951569557099</c:v>
                </c:pt>
                <c:pt idx="47">
                  <c:v>170.54571509361199</c:v>
                </c:pt>
                <c:pt idx="48">
                  <c:v>170.45249509811401</c:v>
                </c:pt>
                <c:pt idx="49">
                  <c:v>170.517707824707</c:v>
                </c:pt>
                <c:pt idx="50">
                  <c:v>170.51463794708201</c:v>
                </c:pt>
                <c:pt idx="51">
                  <c:v>170.52267169952299</c:v>
                </c:pt>
                <c:pt idx="52">
                  <c:v>170.516288995742</c:v>
                </c:pt>
                <c:pt idx="53">
                  <c:v>170.49389481544401</c:v>
                </c:pt>
                <c:pt idx="54">
                  <c:v>170.463503122329</c:v>
                </c:pt>
                <c:pt idx="55">
                  <c:v>170.49242401123001</c:v>
                </c:pt>
                <c:pt idx="56">
                  <c:v>170.62164807319601</c:v>
                </c:pt>
                <c:pt idx="57">
                  <c:v>170.45421195030201</c:v>
                </c:pt>
                <c:pt idx="58">
                  <c:v>170.50032281875599</c:v>
                </c:pt>
                <c:pt idx="59">
                  <c:v>170.563288211822</c:v>
                </c:pt>
                <c:pt idx="60">
                  <c:v>170.57331800460801</c:v>
                </c:pt>
                <c:pt idx="61">
                  <c:v>170.548504829406</c:v>
                </c:pt>
                <c:pt idx="62">
                  <c:v>170.56703805923399</c:v>
                </c:pt>
                <c:pt idx="63">
                  <c:v>170.503196001052</c:v>
                </c:pt>
                <c:pt idx="64">
                  <c:v>170.50431585311799</c:v>
                </c:pt>
                <c:pt idx="65">
                  <c:v>170.55290794372499</c:v>
                </c:pt>
                <c:pt idx="66">
                  <c:v>170.485118150711</c:v>
                </c:pt>
                <c:pt idx="67">
                  <c:v>170.50512671470599</c:v>
                </c:pt>
                <c:pt idx="68">
                  <c:v>170.549160957336</c:v>
                </c:pt>
                <c:pt idx="69">
                  <c:v>170.562498092651</c:v>
                </c:pt>
                <c:pt idx="70">
                  <c:v>170.02252602577201</c:v>
                </c:pt>
                <c:pt idx="71">
                  <c:v>170.15819191932599</c:v>
                </c:pt>
                <c:pt idx="72">
                  <c:v>170.121708154678</c:v>
                </c:pt>
                <c:pt idx="73">
                  <c:v>170.13619613647401</c:v>
                </c:pt>
                <c:pt idx="74">
                  <c:v>170.16872811317401</c:v>
                </c:pt>
                <c:pt idx="75">
                  <c:v>170.22852301597499</c:v>
                </c:pt>
                <c:pt idx="76">
                  <c:v>170.27265214920001</c:v>
                </c:pt>
                <c:pt idx="77">
                  <c:v>170.23039197921699</c:v>
                </c:pt>
                <c:pt idx="78">
                  <c:v>170.25889515876699</c:v>
                </c:pt>
                <c:pt idx="79">
                  <c:v>170.29505801200801</c:v>
                </c:pt>
                <c:pt idx="80">
                  <c:v>170.274388074874</c:v>
                </c:pt>
                <c:pt idx="81">
                  <c:v>170.23766303062399</c:v>
                </c:pt>
                <c:pt idx="82">
                  <c:v>170.16637182235701</c:v>
                </c:pt>
                <c:pt idx="83">
                  <c:v>170.196312189102</c:v>
                </c:pt>
                <c:pt idx="84">
                  <c:v>181.286875009536</c:v>
                </c:pt>
                <c:pt idx="85">
                  <c:v>181.304919958114</c:v>
                </c:pt>
                <c:pt idx="86">
                  <c:v>181.278139114379</c:v>
                </c:pt>
                <c:pt idx="87">
                  <c:v>181.39748620986899</c:v>
                </c:pt>
                <c:pt idx="88">
                  <c:v>181.27319622039701</c:v>
                </c:pt>
                <c:pt idx="89">
                  <c:v>181.29062986373901</c:v>
                </c:pt>
                <c:pt idx="90">
                  <c:v>181.28196406364401</c:v>
                </c:pt>
                <c:pt idx="91">
                  <c:v>181.382990837097</c:v>
                </c:pt>
                <c:pt idx="92">
                  <c:v>181.282832860946</c:v>
                </c:pt>
                <c:pt idx="93">
                  <c:v>181.39169001579199</c:v>
                </c:pt>
                <c:pt idx="94">
                  <c:v>181.433551073074</c:v>
                </c:pt>
                <c:pt idx="95">
                  <c:v>181.38544893264699</c:v>
                </c:pt>
                <c:pt idx="96">
                  <c:v>181.37413811683601</c:v>
                </c:pt>
                <c:pt idx="97">
                  <c:v>181.367712974548</c:v>
                </c:pt>
                <c:pt idx="98">
                  <c:v>181.37157797813401</c:v>
                </c:pt>
                <c:pt idx="99">
                  <c:v>181.33557009696901</c:v>
                </c:pt>
                <c:pt idx="100">
                  <c:v>181.33562183380101</c:v>
                </c:pt>
                <c:pt idx="101">
                  <c:v>181.36103582382199</c:v>
                </c:pt>
                <c:pt idx="102">
                  <c:v>181.324816942214</c:v>
                </c:pt>
                <c:pt idx="103">
                  <c:v>181.33572411537099</c:v>
                </c:pt>
                <c:pt idx="104">
                  <c:v>181.33798670768701</c:v>
                </c:pt>
                <c:pt idx="105">
                  <c:v>180.78654074668799</c:v>
                </c:pt>
                <c:pt idx="106">
                  <c:v>180.84377408027601</c:v>
                </c:pt>
                <c:pt idx="107">
                  <c:v>180.89371299743601</c:v>
                </c:pt>
                <c:pt idx="108">
                  <c:v>180.91576886177</c:v>
                </c:pt>
                <c:pt idx="109">
                  <c:v>180.90274715423499</c:v>
                </c:pt>
                <c:pt idx="110">
                  <c:v>180.978464841842</c:v>
                </c:pt>
                <c:pt idx="111">
                  <c:v>180.927531957626</c:v>
                </c:pt>
                <c:pt idx="112">
                  <c:v>180.95560598373399</c:v>
                </c:pt>
                <c:pt idx="113">
                  <c:v>180.97035789489701</c:v>
                </c:pt>
                <c:pt idx="114">
                  <c:v>180.96757698059</c:v>
                </c:pt>
                <c:pt idx="115">
                  <c:v>180.959122896194</c:v>
                </c:pt>
                <c:pt idx="116">
                  <c:v>180.95884013175899</c:v>
                </c:pt>
                <c:pt idx="117">
                  <c:v>180.97281813621501</c:v>
                </c:pt>
                <c:pt idx="118">
                  <c:v>180.928639888763</c:v>
                </c:pt>
                <c:pt idx="119">
                  <c:v>180.946619987487</c:v>
                </c:pt>
                <c:pt idx="120">
                  <c:v>180.98040676116901</c:v>
                </c:pt>
                <c:pt idx="121">
                  <c:v>181.03485417365999</c:v>
                </c:pt>
                <c:pt idx="122">
                  <c:v>180.974961042404</c:v>
                </c:pt>
                <c:pt idx="123">
                  <c:v>180.96832680702201</c:v>
                </c:pt>
                <c:pt idx="124">
                  <c:v>180.944239854812</c:v>
                </c:pt>
                <c:pt idx="125">
                  <c:v>181.02273488044699</c:v>
                </c:pt>
                <c:pt idx="126">
                  <c:v>180.94775581359801</c:v>
                </c:pt>
                <c:pt idx="127">
                  <c:v>181.00319480895899</c:v>
                </c:pt>
                <c:pt idx="128">
                  <c:v>180.98922586441</c:v>
                </c:pt>
                <c:pt idx="129">
                  <c:v>180.96106314659099</c:v>
                </c:pt>
                <c:pt idx="130">
                  <c:v>181.039182186126</c:v>
                </c:pt>
                <c:pt idx="131">
                  <c:v>181.001529693603</c:v>
                </c:pt>
                <c:pt idx="132">
                  <c:v>181.01692676544101</c:v>
                </c:pt>
                <c:pt idx="133">
                  <c:v>181.062903881073</c:v>
                </c:pt>
                <c:pt idx="134">
                  <c:v>181.033197879791</c:v>
                </c:pt>
                <c:pt idx="135">
                  <c:v>181.05194401740999</c:v>
                </c:pt>
                <c:pt idx="136">
                  <c:v>180.99377584457301</c:v>
                </c:pt>
                <c:pt idx="137">
                  <c:v>181.01172518730101</c:v>
                </c:pt>
                <c:pt idx="138">
                  <c:v>181.06169080734199</c:v>
                </c:pt>
                <c:pt idx="139">
                  <c:v>181.381597995758</c:v>
                </c:pt>
                <c:pt idx="140">
                  <c:v>181.291241884231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5-6F4A-8536-C2675158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n=2000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v5_mp_r2!$B$425:$B$565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v5_mp_r2!$E$425:$E$565</c:f>
              <c:numCache>
                <c:formatCode>0.0</c:formatCode>
                <c:ptCount val="141"/>
                <c:pt idx="0">
                  <c:v>472.71958208084101</c:v>
                </c:pt>
                <c:pt idx="1">
                  <c:v>472.91835212707502</c:v>
                </c:pt>
                <c:pt idx="2">
                  <c:v>473.23455262184098</c:v>
                </c:pt>
                <c:pt idx="3">
                  <c:v>472.984777927398</c:v>
                </c:pt>
                <c:pt idx="4">
                  <c:v>472.99105525016699</c:v>
                </c:pt>
                <c:pt idx="5">
                  <c:v>473.138045787811</c:v>
                </c:pt>
                <c:pt idx="6">
                  <c:v>391.60942697525002</c:v>
                </c:pt>
                <c:pt idx="7">
                  <c:v>391.74088191985999</c:v>
                </c:pt>
                <c:pt idx="8">
                  <c:v>393.42251491546602</c:v>
                </c:pt>
                <c:pt idx="9">
                  <c:v>392.49326395988402</c:v>
                </c:pt>
                <c:pt idx="10">
                  <c:v>392.41539192199701</c:v>
                </c:pt>
                <c:pt idx="11">
                  <c:v>392.39528799057001</c:v>
                </c:pt>
                <c:pt idx="12">
                  <c:v>392.19484591484002</c:v>
                </c:pt>
                <c:pt idx="13">
                  <c:v>392.39515399932799</c:v>
                </c:pt>
                <c:pt idx="14">
                  <c:v>392.33249807357703</c:v>
                </c:pt>
                <c:pt idx="15">
                  <c:v>392.24499607086102</c:v>
                </c:pt>
                <c:pt idx="16">
                  <c:v>392.561193943023</c:v>
                </c:pt>
                <c:pt idx="17">
                  <c:v>392.53067493438698</c:v>
                </c:pt>
                <c:pt idx="18">
                  <c:v>392.47895979881201</c:v>
                </c:pt>
                <c:pt idx="19">
                  <c:v>392.71490311622603</c:v>
                </c:pt>
                <c:pt idx="20">
                  <c:v>392.71730685234002</c:v>
                </c:pt>
                <c:pt idx="21">
                  <c:v>392.62389588356001</c:v>
                </c:pt>
                <c:pt idx="22">
                  <c:v>396.72897315025301</c:v>
                </c:pt>
                <c:pt idx="23">
                  <c:v>396.71262788772498</c:v>
                </c:pt>
                <c:pt idx="24">
                  <c:v>396.59944891929598</c:v>
                </c:pt>
                <c:pt idx="25">
                  <c:v>396.78361964225701</c:v>
                </c:pt>
                <c:pt idx="26">
                  <c:v>396.73882317543001</c:v>
                </c:pt>
                <c:pt idx="27">
                  <c:v>396.72056317329401</c:v>
                </c:pt>
                <c:pt idx="28">
                  <c:v>396.80094981193503</c:v>
                </c:pt>
                <c:pt idx="29">
                  <c:v>396.70247101783701</c:v>
                </c:pt>
                <c:pt idx="30">
                  <c:v>396.76007199287397</c:v>
                </c:pt>
                <c:pt idx="31">
                  <c:v>396.595496177673</c:v>
                </c:pt>
                <c:pt idx="32">
                  <c:v>396.83588385581902</c:v>
                </c:pt>
                <c:pt idx="33">
                  <c:v>394.29148387908901</c:v>
                </c:pt>
                <c:pt idx="34">
                  <c:v>394.81901121139498</c:v>
                </c:pt>
                <c:pt idx="35">
                  <c:v>394.98126697540198</c:v>
                </c:pt>
                <c:pt idx="36">
                  <c:v>395.09478521347</c:v>
                </c:pt>
                <c:pt idx="37">
                  <c:v>395.08339810371399</c:v>
                </c:pt>
                <c:pt idx="38">
                  <c:v>395.10838007926901</c:v>
                </c:pt>
                <c:pt idx="39">
                  <c:v>394.92606902122498</c:v>
                </c:pt>
                <c:pt idx="40">
                  <c:v>394.90651392936701</c:v>
                </c:pt>
                <c:pt idx="41">
                  <c:v>394.888170242309</c:v>
                </c:pt>
                <c:pt idx="42">
                  <c:v>395.07539105415299</c:v>
                </c:pt>
                <c:pt idx="43">
                  <c:v>395.50294923782297</c:v>
                </c:pt>
                <c:pt idx="44">
                  <c:v>395.06046986579798</c:v>
                </c:pt>
                <c:pt idx="45">
                  <c:v>395.12434101104702</c:v>
                </c:pt>
                <c:pt idx="46">
                  <c:v>395.40698289871199</c:v>
                </c:pt>
                <c:pt idx="47">
                  <c:v>395.04872083663901</c:v>
                </c:pt>
                <c:pt idx="48">
                  <c:v>395.11838960647498</c:v>
                </c:pt>
                <c:pt idx="49">
                  <c:v>395.17224407195999</c:v>
                </c:pt>
                <c:pt idx="50">
                  <c:v>395.27068495750399</c:v>
                </c:pt>
                <c:pt idx="51">
                  <c:v>395.333441019058</c:v>
                </c:pt>
                <c:pt idx="52">
                  <c:v>395.29197788238503</c:v>
                </c:pt>
                <c:pt idx="53">
                  <c:v>396.73833489418001</c:v>
                </c:pt>
                <c:pt idx="54">
                  <c:v>396.96210265159601</c:v>
                </c:pt>
                <c:pt idx="55">
                  <c:v>396.853441953659</c:v>
                </c:pt>
                <c:pt idx="56">
                  <c:v>396.87628698348999</c:v>
                </c:pt>
                <c:pt idx="57">
                  <c:v>396.72662210464398</c:v>
                </c:pt>
                <c:pt idx="58">
                  <c:v>396.94235110282898</c:v>
                </c:pt>
                <c:pt idx="59">
                  <c:v>396.854681968688</c:v>
                </c:pt>
                <c:pt idx="60">
                  <c:v>396.75463700294398</c:v>
                </c:pt>
                <c:pt idx="61">
                  <c:v>396.82269811630198</c:v>
                </c:pt>
                <c:pt idx="62">
                  <c:v>396.85241794586102</c:v>
                </c:pt>
                <c:pt idx="63">
                  <c:v>396.90750098228398</c:v>
                </c:pt>
                <c:pt idx="64">
                  <c:v>396.98258996009798</c:v>
                </c:pt>
                <c:pt idx="65">
                  <c:v>396.870126962661</c:v>
                </c:pt>
                <c:pt idx="66">
                  <c:v>396.90459990501398</c:v>
                </c:pt>
                <c:pt idx="67">
                  <c:v>396.83679103851301</c:v>
                </c:pt>
                <c:pt idx="68">
                  <c:v>397.02418708801201</c:v>
                </c:pt>
                <c:pt idx="69">
                  <c:v>396.93712401390002</c:v>
                </c:pt>
                <c:pt idx="70">
                  <c:v>395.68207192420903</c:v>
                </c:pt>
                <c:pt idx="71">
                  <c:v>395.85673093795702</c:v>
                </c:pt>
                <c:pt idx="72">
                  <c:v>395.85843920707703</c:v>
                </c:pt>
                <c:pt idx="73">
                  <c:v>395.77851629257202</c:v>
                </c:pt>
                <c:pt idx="74">
                  <c:v>395.95688009262</c:v>
                </c:pt>
                <c:pt idx="75">
                  <c:v>395.80400705337502</c:v>
                </c:pt>
                <c:pt idx="76">
                  <c:v>395.83826994895901</c:v>
                </c:pt>
                <c:pt idx="77">
                  <c:v>395.969983100891</c:v>
                </c:pt>
                <c:pt idx="78">
                  <c:v>396.31124711036603</c:v>
                </c:pt>
                <c:pt idx="79">
                  <c:v>396.07532095909102</c:v>
                </c:pt>
                <c:pt idx="80">
                  <c:v>395.993956804275</c:v>
                </c:pt>
                <c:pt idx="81">
                  <c:v>396.009871959686</c:v>
                </c:pt>
                <c:pt idx="82">
                  <c:v>396.09673500061001</c:v>
                </c:pt>
                <c:pt idx="83">
                  <c:v>396.08395004272398</c:v>
                </c:pt>
                <c:pt idx="84">
                  <c:v>396.05345487594599</c:v>
                </c:pt>
                <c:pt idx="85">
                  <c:v>396.166857957839</c:v>
                </c:pt>
                <c:pt idx="86">
                  <c:v>396.056484222412</c:v>
                </c:pt>
                <c:pt idx="87">
                  <c:v>396.02897787094099</c:v>
                </c:pt>
                <c:pt idx="88">
                  <c:v>395.973245859146</c:v>
                </c:pt>
                <c:pt idx="89">
                  <c:v>396.24459290504399</c:v>
                </c:pt>
                <c:pt idx="90">
                  <c:v>396.15545916557301</c:v>
                </c:pt>
                <c:pt idx="91">
                  <c:v>396.16948103904701</c:v>
                </c:pt>
                <c:pt idx="92">
                  <c:v>396.09813308715798</c:v>
                </c:pt>
                <c:pt idx="93">
                  <c:v>396.23407006263699</c:v>
                </c:pt>
                <c:pt idx="94">
                  <c:v>396.11257290840098</c:v>
                </c:pt>
                <c:pt idx="95">
                  <c:v>396.30799269676203</c:v>
                </c:pt>
                <c:pt idx="96">
                  <c:v>396.29107403755103</c:v>
                </c:pt>
                <c:pt idx="97">
                  <c:v>396.13235712051301</c:v>
                </c:pt>
                <c:pt idx="98">
                  <c:v>396.20796990394501</c:v>
                </c:pt>
                <c:pt idx="99">
                  <c:v>396.00195598602198</c:v>
                </c:pt>
                <c:pt idx="100">
                  <c:v>396.16321802139203</c:v>
                </c:pt>
                <c:pt idx="101">
                  <c:v>396.22382903098998</c:v>
                </c:pt>
                <c:pt idx="102">
                  <c:v>396.311431884765</c:v>
                </c:pt>
                <c:pt idx="103">
                  <c:v>396.318649768829</c:v>
                </c:pt>
                <c:pt idx="104">
                  <c:v>396.036076068878</c:v>
                </c:pt>
                <c:pt idx="105">
                  <c:v>395.74598073959299</c:v>
                </c:pt>
                <c:pt idx="106">
                  <c:v>396.06944274902298</c:v>
                </c:pt>
                <c:pt idx="107">
                  <c:v>396.03126883506701</c:v>
                </c:pt>
                <c:pt idx="108">
                  <c:v>396.21353816985999</c:v>
                </c:pt>
                <c:pt idx="109">
                  <c:v>395.93292307853699</c:v>
                </c:pt>
                <c:pt idx="110">
                  <c:v>396.01674509048399</c:v>
                </c:pt>
                <c:pt idx="111">
                  <c:v>396.00182485580399</c:v>
                </c:pt>
                <c:pt idx="112">
                  <c:v>396.14574599266001</c:v>
                </c:pt>
                <c:pt idx="113">
                  <c:v>396.50569224357599</c:v>
                </c:pt>
                <c:pt idx="114">
                  <c:v>396.268077135086</c:v>
                </c:pt>
                <c:pt idx="115">
                  <c:v>417.29817605018599</c:v>
                </c:pt>
                <c:pt idx="116">
                  <c:v>417.32440590858403</c:v>
                </c:pt>
                <c:pt idx="117">
                  <c:v>417.32406616210898</c:v>
                </c:pt>
                <c:pt idx="118">
                  <c:v>417.42389798164299</c:v>
                </c:pt>
                <c:pt idx="119">
                  <c:v>417.38927316665598</c:v>
                </c:pt>
                <c:pt idx="120">
                  <c:v>417.43502521514802</c:v>
                </c:pt>
                <c:pt idx="121">
                  <c:v>417.37760090827902</c:v>
                </c:pt>
                <c:pt idx="122">
                  <c:v>417.43549609184203</c:v>
                </c:pt>
                <c:pt idx="123">
                  <c:v>417.36981296539301</c:v>
                </c:pt>
                <c:pt idx="124">
                  <c:v>417.405299901962</c:v>
                </c:pt>
                <c:pt idx="125">
                  <c:v>417.45079207420298</c:v>
                </c:pt>
                <c:pt idx="126">
                  <c:v>417.43179202079699</c:v>
                </c:pt>
                <c:pt idx="127">
                  <c:v>417.45325708389203</c:v>
                </c:pt>
                <c:pt idx="128">
                  <c:v>417.48178577422999</c:v>
                </c:pt>
                <c:pt idx="129">
                  <c:v>417.45152711868201</c:v>
                </c:pt>
                <c:pt idx="130">
                  <c:v>417.51309299468898</c:v>
                </c:pt>
                <c:pt idx="131">
                  <c:v>417.48191785812298</c:v>
                </c:pt>
                <c:pt idx="132">
                  <c:v>417.45230007171602</c:v>
                </c:pt>
                <c:pt idx="133">
                  <c:v>417.46173405647198</c:v>
                </c:pt>
                <c:pt idx="134">
                  <c:v>417.49035906791602</c:v>
                </c:pt>
                <c:pt idx="135">
                  <c:v>417.46193981170597</c:v>
                </c:pt>
                <c:pt idx="136">
                  <c:v>417.457434177398</c:v>
                </c:pt>
                <c:pt idx="137">
                  <c:v>417.433117866516</c:v>
                </c:pt>
                <c:pt idx="138">
                  <c:v>418.46961784362702</c:v>
                </c:pt>
                <c:pt idx="139">
                  <c:v>418.67690896987898</c:v>
                </c:pt>
                <c:pt idx="140">
                  <c:v>419.393496990203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07-EC4A-8F0A-2929058D2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Morton Ordering vs Row-Major Ordering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Row-Major Ordering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Morton_vs_Conv!$B$22:$B$40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Morton_vs_Conv!$C$22:$C$40</c:f>
              <c:numCache>
                <c:formatCode>0</c:formatCode>
                <c:ptCount val="19"/>
                <c:pt idx="0">
                  <c:v>602.97704696655205</c:v>
                </c:pt>
                <c:pt idx="1">
                  <c:v>605.32993292808499</c:v>
                </c:pt>
                <c:pt idx="2">
                  <c:v>470.85595488548199</c:v>
                </c:pt>
                <c:pt idx="3">
                  <c:v>470.33380198478699</c:v>
                </c:pt>
                <c:pt idx="4">
                  <c:v>470.18506193160999</c:v>
                </c:pt>
                <c:pt idx="5">
                  <c:v>420.88190674781799</c:v>
                </c:pt>
                <c:pt idx="6">
                  <c:v>422.36311793327297</c:v>
                </c:pt>
                <c:pt idx="7">
                  <c:v>423.12724876403797</c:v>
                </c:pt>
                <c:pt idx="8">
                  <c:v>423.339430809021</c:v>
                </c:pt>
                <c:pt idx="9">
                  <c:v>423.95376896858198</c:v>
                </c:pt>
                <c:pt idx="10">
                  <c:v>424.05276179313603</c:v>
                </c:pt>
                <c:pt idx="11">
                  <c:v>401.11830711364701</c:v>
                </c:pt>
                <c:pt idx="12">
                  <c:v>401.18477106094298</c:v>
                </c:pt>
                <c:pt idx="13">
                  <c:v>400.66841220855702</c:v>
                </c:pt>
                <c:pt idx="14">
                  <c:v>400.90959477424599</c:v>
                </c:pt>
                <c:pt idx="15">
                  <c:v>400.84918618202198</c:v>
                </c:pt>
                <c:pt idx="16">
                  <c:v>400.96141386032099</c:v>
                </c:pt>
                <c:pt idx="17">
                  <c:v>400.62508106231599</c:v>
                </c:pt>
                <c:pt idx="18">
                  <c:v>401.03116607665999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66-5947-B163-261A89BBBE3C}"/>
            </c:ext>
          </c:extLst>
        </c:ser>
        <c:ser>
          <c:idx val="3"/>
          <c:order val="1"/>
          <c:tx>
            <c:v>Morton Ordering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Morton_vs_Conv!$B$22:$B$40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Morton_vs_Conv!$D$22:$D$40</c:f>
              <c:numCache>
                <c:formatCode>0</c:formatCode>
                <c:ptCount val="19"/>
                <c:pt idx="0">
                  <c:v>446.47731685638399</c:v>
                </c:pt>
                <c:pt idx="1">
                  <c:v>444.026936054229</c:v>
                </c:pt>
                <c:pt idx="2">
                  <c:v>370.19188094139099</c:v>
                </c:pt>
                <c:pt idx="3">
                  <c:v>370.94855690002402</c:v>
                </c:pt>
                <c:pt idx="4">
                  <c:v>370.38416624069202</c:v>
                </c:pt>
                <c:pt idx="5">
                  <c:v>371.31703281402503</c:v>
                </c:pt>
                <c:pt idx="6">
                  <c:v>371.91831707954401</c:v>
                </c:pt>
                <c:pt idx="7">
                  <c:v>373.81023478507899</c:v>
                </c:pt>
                <c:pt idx="8">
                  <c:v>371.63192296028097</c:v>
                </c:pt>
                <c:pt idx="9">
                  <c:v>371.71152997016901</c:v>
                </c:pt>
                <c:pt idx="10">
                  <c:v>372.65103268623301</c:v>
                </c:pt>
                <c:pt idx="11">
                  <c:v>371.56116795539799</c:v>
                </c:pt>
                <c:pt idx="12">
                  <c:v>371.14415168762201</c:v>
                </c:pt>
                <c:pt idx="13">
                  <c:v>371.784237146377</c:v>
                </c:pt>
                <c:pt idx="14">
                  <c:v>372.13853001594498</c:v>
                </c:pt>
                <c:pt idx="15">
                  <c:v>371.91183090209898</c:v>
                </c:pt>
                <c:pt idx="16">
                  <c:v>371.05136895179697</c:v>
                </c:pt>
                <c:pt idx="17">
                  <c:v>371.71887397766102</c:v>
                </c:pt>
                <c:pt idx="18">
                  <c:v>372.58101582527098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66-5947-B163-261A89BB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Optimized vs Non-optimized Conventional Matrix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Optimized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7005108893160931E-2"/>
                  <c:y val="0.13747727525020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conv_mult!$B$7:$B$22</c:f>
              <c:numCache>
                <c:formatCode>General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xVal>
          <c:yVal>
            <c:numRef>
              <c:f>conv_mult!$C$7:$C$22</c:f>
              <c:numCache>
                <c:formatCode>0</c:formatCode>
                <c:ptCount val="16"/>
                <c:pt idx="0">
                  <c:v>10.512823104858301</c:v>
                </c:pt>
                <c:pt idx="1">
                  <c:v>17.970993280410699</c:v>
                </c:pt>
                <c:pt idx="2">
                  <c:v>29.995120048522899</c:v>
                </c:pt>
                <c:pt idx="3">
                  <c:v>42.914673805236802</c:v>
                </c:pt>
                <c:pt idx="4">
                  <c:v>61.301738023757899</c:v>
                </c:pt>
                <c:pt idx="5">
                  <c:v>88.246115207672105</c:v>
                </c:pt>
                <c:pt idx="6">
                  <c:v>112.887012004852</c:v>
                </c:pt>
                <c:pt idx="7">
                  <c:v>146.874458312988</c:v>
                </c:pt>
                <c:pt idx="8">
                  <c:v>198.62253785133299</c:v>
                </c:pt>
                <c:pt idx="9">
                  <c:v>235.67965507507299</c:v>
                </c:pt>
                <c:pt idx="10">
                  <c:v>285.87708902358997</c:v>
                </c:pt>
                <c:pt idx="11">
                  <c:v>368.77303004264797</c:v>
                </c:pt>
                <c:pt idx="12">
                  <c:v>421.32520127296402</c:v>
                </c:pt>
                <c:pt idx="13">
                  <c:v>496.33543682098298</c:v>
                </c:pt>
                <c:pt idx="14">
                  <c:v>623.45815801620404</c:v>
                </c:pt>
                <c:pt idx="15">
                  <c:v>678.85555100440899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A-5C49-8324-77B9EF606118}"/>
            </c:ext>
          </c:extLst>
        </c:ser>
        <c:ser>
          <c:idx val="1"/>
          <c:order val="1"/>
          <c:tx>
            <c:v>Non-optimized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2493218866036397E-2"/>
                  <c:y val="8.13826354183111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conv_mult!$F$7:$F$22</c:f>
              <c:numCache>
                <c:formatCode>General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xVal>
          <c:yVal>
            <c:numRef>
              <c:f>conv_mult!$G$7:$G$22</c:f>
              <c:numCache>
                <c:formatCode>0</c:formatCode>
                <c:ptCount val="16"/>
                <c:pt idx="0">
                  <c:v>13.3637101650238</c:v>
                </c:pt>
                <c:pt idx="1">
                  <c:v>23.0725901126861</c:v>
                </c:pt>
                <c:pt idx="2">
                  <c:v>38.429873943328801</c:v>
                </c:pt>
                <c:pt idx="3">
                  <c:v>55.475539922714198</c:v>
                </c:pt>
                <c:pt idx="4">
                  <c:v>78.444678068160997</c:v>
                </c:pt>
                <c:pt idx="5">
                  <c:v>114.49929213523799</c:v>
                </c:pt>
                <c:pt idx="6">
                  <c:v>145.283654928207</c:v>
                </c:pt>
                <c:pt idx="7">
                  <c:v>190.91200590133599</c:v>
                </c:pt>
                <c:pt idx="8">
                  <c:v>253.918670892715</c:v>
                </c:pt>
                <c:pt idx="9">
                  <c:v>297.61267924308697</c:v>
                </c:pt>
                <c:pt idx="10">
                  <c:v>374.02602219581598</c:v>
                </c:pt>
                <c:pt idx="11">
                  <c:v>476.77138590812598</c:v>
                </c:pt>
                <c:pt idx="12">
                  <c:v>544.15012502670197</c:v>
                </c:pt>
                <c:pt idx="13">
                  <c:v>645.02311968803394</c:v>
                </c:pt>
                <c:pt idx="14">
                  <c:v>807.71680903434697</c:v>
                </c:pt>
                <c:pt idx="15">
                  <c:v>879.53459906577996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A-5C49-8324-77B9EF60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'v4'!$B$2:$B$24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'v4'!$C$2:$C$24</c:f>
              <c:numCache>
                <c:formatCode>0</c:formatCode>
                <c:ptCount val="23"/>
                <c:pt idx="0">
                  <c:v>67.073564291000295</c:v>
                </c:pt>
                <c:pt idx="1">
                  <c:v>66.723334789276095</c:v>
                </c:pt>
                <c:pt idx="2">
                  <c:v>54.743906736373901</c:v>
                </c:pt>
                <c:pt idx="3">
                  <c:v>54.7824192047119</c:v>
                </c:pt>
                <c:pt idx="4">
                  <c:v>54.736667871475198</c:v>
                </c:pt>
                <c:pt idx="5">
                  <c:v>54.275751829147303</c:v>
                </c:pt>
                <c:pt idx="6">
                  <c:v>54.321341991424497</c:v>
                </c:pt>
                <c:pt idx="7">
                  <c:v>54.306367158889699</c:v>
                </c:pt>
                <c:pt idx="8">
                  <c:v>54.272204875946002</c:v>
                </c:pt>
                <c:pt idx="9">
                  <c:v>54.307381153106597</c:v>
                </c:pt>
                <c:pt idx="10">
                  <c:v>54.3431301116943</c:v>
                </c:pt>
                <c:pt idx="11">
                  <c:v>53.695666074752801</c:v>
                </c:pt>
                <c:pt idx="12">
                  <c:v>53.742650985717702</c:v>
                </c:pt>
                <c:pt idx="13">
                  <c:v>53.687680959701503</c:v>
                </c:pt>
                <c:pt idx="14">
                  <c:v>53.709485054016099</c:v>
                </c:pt>
                <c:pt idx="15">
                  <c:v>53.689890146255401</c:v>
                </c:pt>
                <c:pt idx="16">
                  <c:v>53.676199913024902</c:v>
                </c:pt>
                <c:pt idx="17">
                  <c:v>53.698922872543299</c:v>
                </c:pt>
                <c:pt idx="18">
                  <c:v>53.6916663646698</c:v>
                </c:pt>
                <c:pt idx="19">
                  <c:v>53.691965818405102</c:v>
                </c:pt>
                <c:pt idx="20">
                  <c:v>53.689795017242403</c:v>
                </c:pt>
                <c:pt idx="21">
                  <c:v>53.680145025253204</c:v>
                </c:pt>
                <c:pt idx="22">
                  <c:v>53.681605815887401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D-D84B-B882-C9335450FA10}"/>
            </c:ext>
          </c:extLst>
        </c:ser>
        <c:ser>
          <c:idx val="1"/>
          <c:order val="1"/>
          <c:tx>
            <c:v>1250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'v4'!$B$25:$B$47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'v4'!$C$25:$C$47</c:f>
              <c:numCache>
                <c:formatCode>0</c:formatCode>
                <c:ptCount val="23"/>
                <c:pt idx="0">
                  <c:v>115.263059139251</c:v>
                </c:pt>
                <c:pt idx="1">
                  <c:v>115.378180265426</c:v>
                </c:pt>
                <c:pt idx="2">
                  <c:v>102.73845505714399</c:v>
                </c:pt>
                <c:pt idx="3">
                  <c:v>102.684192895889</c:v>
                </c:pt>
                <c:pt idx="4">
                  <c:v>102.67169618606501</c:v>
                </c:pt>
                <c:pt idx="5">
                  <c:v>102.81414604187</c:v>
                </c:pt>
                <c:pt idx="6">
                  <c:v>102.090641260147</c:v>
                </c:pt>
                <c:pt idx="7">
                  <c:v>102.15521287918</c:v>
                </c:pt>
                <c:pt idx="8">
                  <c:v>102.05584526062</c:v>
                </c:pt>
                <c:pt idx="9">
                  <c:v>102.125560760498</c:v>
                </c:pt>
                <c:pt idx="10">
                  <c:v>102.092185020446</c:v>
                </c:pt>
                <c:pt idx="11">
                  <c:v>102.145527124404</c:v>
                </c:pt>
                <c:pt idx="12">
                  <c:v>102.114390134811</c:v>
                </c:pt>
                <c:pt idx="13">
                  <c:v>102.09763813018699</c:v>
                </c:pt>
                <c:pt idx="14">
                  <c:v>103.297644853591</c:v>
                </c:pt>
                <c:pt idx="15">
                  <c:v>103.310034036636</c:v>
                </c:pt>
                <c:pt idx="16">
                  <c:v>103.326732873916</c:v>
                </c:pt>
                <c:pt idx="17">
                  <c:v>103.297996044158</c:v>
                </c:pt>
                <c:pt idx="18">
                  <c:v>103.30727982521</c:v>
                </c:pt>
                <c:pt idx="19">
                  <c:v>103.35931110382</c:v>
                </c:pt>
                <c:pt idx="20">
                  <c:v>103.43342590332</c:v>
                </c:pt>
                <c:pt idx="21">
                  <c:v>103.310737133026</c:v>
                </c:pt>
                <c:pt idx="22">
                  <c:v>103.320532083511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D-D84B-B882-C9335450FA10}"/>
            </c:ext>
          </c:extLst>
        </c:ser>
        <c:ser>
          <c:idx val="2"/>
          <c:order val="2"/>
          <c:tx>
            <c:v>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'v4'!$B$48:$B$70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'v4'!$C$48:$C$70</c:f>
              <c:numCache>
                <c:formatCode>0</c:formatCode>
                <c:ptCount val="23"/>
                <c:pt idx="0">
                  <c:v>239.75518226623501</c:v>
                </c:pt>
                <c:pt idx="1">
                  <c:v>183.37967896461399</c:v>
                </c:pt>
                <c:pt idx="2">
                  <c:v>183.528624773025</c:v>
                </c:pt>
                <c:pt idx="3">
                  <c:v>170.39066600799501</c:v>
                </c:pt>
                <c:pt idx="4">
                  <c:v>170.49269986152601</c:v>
                </c:pt>
                <c:pt idx="5">
                  <c:v>170.53907990455599</c:v>
                </c:pt>
                <c:pt idx="6">
                  <c:v>170.59579706192</c:v>
                </c:pt>
                <c:pt idx="7">
                  <c:v>170.63611173629701</c:v>
                </c:pt>
                <c:pt idx="8">
                  <c:v>162.43161797523399</c:v>
                </c:pt>
                <c:pt idx="9">
                  <c:v>162.324836730957</c:v>
                </c:pt>
                <c:pt idx="10">
                  <c:v>162.33789181709199</c:v>
                </c:pt>
                <c:pt idx="11">
                  <c:v>162.31892585754301</c:v>
                </c:pt>
                <c:pt idx="12">
                  <c:v>162.30596899986199</c:v>
                </c:pt>
                <c:pt idx="13">
                  <c:v>162.324701786041</c:v>
                </c:pt>
                <c:pt idx="14">
                  <c:v>162.28233790397601</c:v>
                </c:pt>
                <c:pt idx="15">
                  <c:v>162.314975976943</c:v>
                </c:pt>
                <c:pt idx="16">
                  <c:v>162.34057927131599</c:v>
                </c:pt>
                <c:pt idx="17">
                  <c:v>171.689967870712</c:v>
                </c:pt>
                <c:pt idx="18">
                  <c:v>171.42154812812799</c:v>
                </c:pt>
                <c:pt idx="19">
                  <c:v>171.50196814537</c:v>
                </c:pt>
                <c:pt idx="20">
                  <c:v>171.41742205619801</c:v>
                </c:pt>
                <c:pt idx="21">
                  <c:v>171.404484987258</c:v>
                </c:pt>
                <c:pt idx="22">
                  <c:v>171.440101861953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CD-D84B-B882-C9335450FA10}"/>
            </c:ext>
          </c:extLst>
        </c:ser>
        <c:ser>
          <c:idx val="3"/>
          <c:order val="3"/>
          <c:tx>
            <c:v>1750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'v4'!$B$71:$B$93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'v4'!$C$71:$C$93</c:f>
              <c:numCache>
                <c:formatCode>0</c:formatCode>
                <c:ptCount val="23"/>
                <c:pt idx="0">
                  <c:v>341.183037996292</c:v>
                </c:pt>
                <c:pt idx="1">
                  <c:v>272.38476228713898</c:v>
                </c:pt>
                <c:pt idx="2">
                  <c:v>271.99085998535099</c:v>
                </c:pt>
                <c:pt idx="3">
                  <c:v>273.12120604515002</c:v>
                </c:pt>
                <c:pt idx="4">
                  <c:v>262.59204912185601</c:v>
                </c:pt>
                <c:pt idx="5">
                  <c:v>262.07002091407702</c:v>
                </c:pt>
                <c:pt idx="6">
                  <c:v>262.146685838699</c:v>
                </c:pt>
                <c:pt idx="7">
                  <c:v>262.05281376838599</c:v>
                </c:pt>
                <c:pt idx="8">
                  <c:v>262.11728405952402</c:v>
                </c:pt>
                <c:pt idx="9">
                  <c:v>254.716185808181</c:v>
                </c:pt>
                <c:pt idx="10">
                  <c:v>254.89883804321201</c:v>
                </c:pt>
                <c:pt idx="11">
                  <c:v>254.73774480819699</c:v>
                </c:pt>
                <c:pt idx="12">
                  <c:v>254.88903093338001</c:v>
                </c:pt>
                <c:pt idx="13">
                  <c:v>254.65986371040299</c:v>
                </c:pt>
                <c:pt idx="14">
                  <c:v>254.72888302803</c:v>
                </c:pt>
                <c:pt idx="15">
                  <c:v>254.72210407257</c:v>
                </c:pt>
                <c:pt idx="16">
                  <c:v>255.30460810661299</c:v>
                </c:pt>
                <c:pt idx="17">
                  <c:v>254.90160107612601</c:v>
                </c:pt>
                <c:pt idx="18">
                  <c:v>254.70082092285099</c:v>
                </c:pt>
                <c:pt idx="19">
                  <c:v>254.738409996032</c:v>
                </c:pt>
                <c:pt idx="20">
                  <c:v>271.31502223014797</c:v>
                </c:pt>
                <c:pt idx="21">
                  <c:v>271.45632910728398</c:v>
                </c:pt>
                <c:pt idx="22">
                  <c:v>271.22217202186499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CD-D84B-B882-C9335450FA10}"/>
            </c:ext>
          </c:extLst>
        </c:ser>
        <c:ser>
          <c:idx val="4"/>
          <c:order val="4"/>
          <c:tx>
            <c:v>2000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'v4'!$B$94:$B$116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'v4'!$C$94:$C$116</c:f>
              <c:numCache>
                <c:formatCode>0</c:formatCode>
                <c:ptCount val="23"/>
                <c:pt idx="0">
                  <c:v>468.65742206573401</c:v>
                </c:pt>
                <c:pt idx="1">
                  <c:v>470.87467193603499</c:v>
                </c:pt>
                <c:pt idx="2">
                  <c:v>384.38974404334999</c:v>
                </c:pt>
                <c:pt idx="3">
                  <c:v>382.68272495269701</c:v>
                </c:pt>
                <c:pt idx="4">
                  <c:v>383.44999098777703</c:v>
                </c:pt>
                <c:pt idx="5">
                  <c:v>382.05885267257599</c:v>
                </c:pt>
                <c:pt idx="6">
                  <c:v>381.16940498352</c:v>
                </c:pt>
                <c:pt idx="7">
                  <c:v>381.24155998229901</c:v>
                </c:pt>
                <c:pt idx="8">
                  <c:v>381.234705924987</c:v>
                </c:pt>
                <c:pt idx="9">
                  <c:v>381.24329710006702</c:v>
                </c:pt>
                <c:pt idx="10">
                  <c:v>381.360677242279</c:v>
                </c:pt>
                <c:pt idx="11">
                  <c:v>375.95262098312298</c:v>
                </c:pt>
                <c:pt idx="12">
                  <c:v>376.16579508781399</c:v>
                </c:pt>
                <c:pt idx="13">
                  <c:v>376.13097691535899</c:v>
                </c:pt>
                <c:pt idx="14">
                  <c:v>376.115183830261</c:v>
                </c:pt>
                <c:pt idx="15">
                  <c:v>375.88556480407698</c:v>
                </c:pt>
                <c:pt idx="16">
                  <c:v>376.24901294708201</c:v>
                </c:pt>
                <c:pt idx="17">
                  <c:v>376.38066601753201</c:v>
                </c:pt>
                <c:pt idx="18">
                  <c:v>376.19696688651999</c:v>
                </c:pt>
                <c:pt idx="19">
                  <c:v>376.69616007804802</c:v>
                </c:pt>
                <c:pt idx="20">
                  <c:v>375.84030485153198</c:v>
                </c:pt>
                <c:pt idx="21">
                  <c:v>377.07051301002502</c:v>
                </c:pt>
                <c:pt idx="22">
                  <c:v>385.59375905990601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CD-D84B-B882-C9335450F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031488"/>
        <c:axId val="768033136"/>
      </c:scatterChart>
      <c:valAx>
        <c:axId val="768031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33136"/>
        <c:crosses val="autoZero"/>
        <c:crossBetween val="midCat"/>
      </c:valAx>
      <c:valAx>
        <c:axId val="7680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'v5'!$B$2:$B$58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'v5'!$C$2:$C$58</c:f>
              <c:numCache>
                <c:formatCode>0.0</c:formatCode>
                <c:ptCount val="57"/>
                <c:pt idx="0">
                  <c:v>9.1823310852050692</c:v>
                </c:pt>
                <c:pt idx="1">
                  <c:v>9.07480692863464</c:v>
                </c:pt>
                <c:pt idx="2">
                  <c:v>7.5495529174804599</c:v>
                </c:pt>
                <c:pt idx="3">
                  <c:v>7.51313924789428</c:v>
                </c:pt>
                <c:pt idx="4">
                  <c:v>7.5296521186828604</c:v>
                </c:pt>
                <c:pt idx="5">
                  <c:v>7.5378429889678902</c:v>
                </c:pt>
                <c:pt idx="6">
                  <c:v>7.5362737178802401</c:v>
                </c:pt>
                <c:pt idx="7">
                  <c:v>7.53055596351623</c:v>
                </c:pt>
                <c:pt idx="8">
                  <c:v>7.5445849895477197</c:v>
                </c:pt>
                <c:pt idx="9">
                  <c:v>7.5565900802612296</c:v>
                </c:pt>
                <c:pt idx="10">
                  <c:v>7.5369009971618599</c:v>
                </c:pt>
                <c:pt idx="11">
                  <c:v>7.5378079414367596</c:v>
                </c:pt>
                <c:pt idx="12">
                  <c:v>7.5290439128875697</c:v>
                </c:pt>
                <c:pt idx="13">
                  <c:v>7.5578451156616202</c:v>
                </c:pt>
                <c:pt idx="14">
                  <c:v>7.5485429763793901</c:v>
                </c:pt>
                <c:pt idx="15">
                  <c:v>7.5176329612731898</c:v>
                </c:pt>
                <c:pt idx="16">
                  <c:v>7.5074989795684797</c:v>
                </c:pt>
                <c:pt idx="17">
                  <c:v>7.52070808410644</c:v>
                </c:pt>
                <c:pt idx="18">
                  <c:v>7.6149001121520996</c:v>
                </c:pt>
                <c:pt idx="19">
                  <c:v>7.6111340522766104</c:v>
                </c:pt>
                <c:pt idx="20">
                  <c:v>7.58507871627807</c:v>
                </c:pt>
                <c:pt idx="21">
                  <c:v>7.5935180187225297</c:v>
                </c:pt>
                <c:pt idx="22">
                  <c:v>7.6155891418456996</c:v>
                </c:pt>
                <c:pt idx="23">
                  <c:v>7.6261789798736501</c:v>
                </c:pt>
                <c:pt idx="24">
                  <c:v>7.6069450378417898</c:v>
                </c:pt>
                <c:pt idx="25">
                  <c:v>7.6231820583343497</c:v>
                </c:pt>
                <c:pt idx="26">
                  <c:v>7.6404991149902299</c:v>
                </c:pt>
                <c:pt idx="27">
                  <c:v>7.6347887516021702</c:v>
                </c:pt>
                <c:pt idx="28">
                  <c:v>7.6317279338836599</c:v>
                </c:pt>
                <c:pt idx="29">
                  <c:v>7.6557717323303196</c:v>
                </c:pt>
                <c:pt idx="30">
                  <c:v>7.6138942241668701</c:v>
                </c:pt>
                <c:pt idx="31">
                  <c:v>7.6113047599792401</c:v>
                </c:pt>
                <c:pt idx="32">
                  <c:v>7.5865888595581001</c:v>
                </c:pt>
                <c:pt idx="33">
                  <c:v>7.5972218513488698</c:v>
                </c:pt>
                <c:pt idx="34">
                  <c:v>7.61397004127502</c:v>
                </c:pt>
                <c:pt idx="35">
                  <c:v>7.6044180393218896</c:v>
                </c:pt>
                <c:pt idx="36">
                  <c:v>7.6394259929656902</c:v>
                </c:pt>
                <c:pt idx="37">
                  <c:v>7.6102399826049796</c:v>
                </c:pt>
                <c:pt idx="38">
                  <c:v>7.6127591133117596</c:v>
                </c:pt>
                <c:pt idx="39">
                  <c:v>7.5532689094543404</c:v>
                </c:pt>
                <c:pt idx="40">
                  <c:v>7.5467360019683802</c:v>
                </c:pt>
                <c:pt idx="41">
                  <c:v>7.5401830673217702</c:v>
                </c:pt>
                <c:pt idx="42">
                  <c:v>7.5425028800964302</c:v>
                </c:pt>
                <c:pt idx="43">
                  <c:v>7.5425395965576101</c:v>
                </c:pt>
                <c:pt idx="44">
                  <c:v>7.5423939228057799</c:v>
                </c:pt>
                <c:pt idx="45">
                  <c:v>7.5376601219177202</c:v>
                </c:pt>
                <c:pt idx="46">
                  <c:v>7.6537489891052202</c:v>
                </c:pt>
                <c:pt idx="47">
                  <c:v>7.6534929275512598</c:v>
                </c:pt>
                <c:pt idx="48">
                  <c:v>7.5707280635833696</c:v>
                </c:pt>
                <c:pt idx="49">
                  <c:v>7.5423431396484304</c:v>
                </c:pt>
                <c:pt idx="50">
                  <c:v>7.5390169620513898</c:v>
                </c:pt>
                <c:pt idx="51">
                  <c:v>7.8859720230102504</c:v>
                </c:pt>
                <c:pt idx="52">
                  <c:v>7.8805761337280202</c:v>
                </c:pt>
                <c:pt idx="53">
                  <c:v>7.8753287792205802</c:v>
                </c:pt>
                <c:pt idx="54">
                  <c:v>7.8838031291961599</c:v>
                </c:pt>
                <c:pt idx="55">
                  <c:v>7.8735260963439897</c:v>
                </c:pt>
                <c:pt idx="56">
                  <c:v>7.8775076866149902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5A-6F46-9219-51FD036C4DDA}"/>
            </c:ext>
          </c:extLst>
        </c:ser>
        <c:ser>
          <c:idx val="1"/>
          <c:order val="1"/>
          <c:tx>
            <c:v>n=1000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'v5'!$B$59:$B$115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'v5'!$C$59:$C$115</c:f>
              <c:numCache>
                <c:formatCode>0.0</c:formatCode>
                <c:ptCount val="57"/>
                <c:pt idx="0">
                  <c:v>63.319440126419003</c:v>
                </c:pt>
                <c:pt idx="1">
                  <c:v>63.320525169372502</c:v>
                </c:pt>
                <c:pt idx="2">
                  <c:v>52.994242906570399</c:v>
                </c:pt>
                <c:pt idx="3">
                  <c:v>53.048967838287297</c:v>
                </c:pt>
                <c:pt idx="4">
                  <c:v>53.268403053283599</c:v>
                </c:pt>
                <c:pt idx="5">
                  <c:v>53.064292907714801</c:v>
                </c:pt>
                <c:pt idx="6">
                  <c:v>52.6565518379211</c:v>
                </c:pt>
                <c:pt idx="7">
                  <c:v>53.111001729965203</c:v>
                </c:pt>
                <c:pt idx="8">
                  <c:v>53.1549069881439</c:v>
                </c:pt>
                <c:pt idx="9">
                  <c:v>53.177119970321598</c:v>
                </c:pt>
                <c:pt idx="10">
                  <c:v>53.252050161361602</c:v>
                </c:pt>
                <c:pt idx="11">
                  <c:v>52.644677877426098</c:v>
                </c:pt>
                <c:pt idx="12">
                  <c:v>53.4620647430419</c:v>
                </c:pt>
                <c:pt idx="13">
                  <c:v>53.272110939025801</c:v>
                </c:pt>
                <c:pt idx="14">
                  <c:v>53.419503927230799</c:v>
                </c:pt>
                <c:pt idx="15">
                  <c:v>53.384948968887301</c:v>
                </c:pt>
                <c:pt idx="16">
                  <c:v>52.630815029144202</c:v>
                </c:pt>
                <c:pt idx="17">
                  <c:v>53.423136949539099</c:v>
                </c:pt>
                <c:pt idx="18">
                  <c:v>53.493850946426299</c:v>
                </c:pt>
                <c:pt idx="19">
                  <c:v>53.6231431961059</c:v>
                </c:pt>
                <c:pt idx="20">
                  <c:v>53.518501996993997</c:v>
                </c:pt>
                <c:pt idx="21">
                  <c:v>52.9104580879211</c:v>
                </c:pt>
                <c:pt idx="22">
                  <c:v>53.555314302444401</c:v>
                </c:pt>
                <c:pt idx="23">
                  <c:v>53.554553031921301</c:v>
                </c:pt>
                <c:pt idx="24">
                  <c:v>53.618051052093499</c:v>
                </c:pt>
                <c:pt idx="25">
                  <c:v>53.499295949935899</c:v>
                </c:pt>
                <c:pt idx="26">
                  <c:v>52.938350677490199</c:v>
                </c:pt>
                <c:pt idx="27">
                  <c:v>53.6324880123138</c:v>
                </c:pt>
                <c:pt idx="28">
                  <c:v>53.761981010436998</c:v>
                </c:pt>
                <c:pt idx="29">
                  <c:v>53.758979797363203</c:v>
                </c:pt>
                <c:pt idx="30">
                  <c:v>53.744330883026102</c:v>
                </c:pt>
                <c:pt idx="31">
                  <c:v>52.928986072540198</c:v>
                </c:pt>
                <c:pt idx="32">
                  <c:v>53.7338931560516</c:v>
                </c:pt>
                <c:pt idx="33">
                  <c:v>53.5526347160339</c:v>
                </c:pt>
                <c:pt idx="34">
                  <c:v>53.200885057449298</c:v>
                </c:pt>
                <c:pt idx="35">
                  <c:v>53.206054925918501</c:v>
                </c:pt>
                <c:pt idx="36">
                  <c:v>52.925272226333597</c:v>
                </c:pt>
                <c:pt idx="37">
                  <c:v>52.9299540519714</c:v>
                </c:pt>
                <c:pt idx="38">
                  <c:v>52.944596767425502</c:v>
                </c:pt>
                <c:pt idx="39">
                  <c:v>53.119573116302398</c:v>
                </c:pt>
                <c:pt idx="40">
                  <c:v>53.0799238681793</c:v>
                </c:pt>
                <c:pt idx="41">
                  <c:v>53.098196983337402</c:v>
                </c:pt>
                <c:pt idx="42">
                  <c:v>53.093195915222097</c:v>
                </c:pt>
                <c:pt idx="43">
                  <c:v>53.077987909317002</c:v>
                </c:pt>
                <c:pt idx="44">
                  <c:v>52.963420867919901</c:v>
                </c:pt>
                <c:pt idx="45">
                  <c:v>52.9582197666168</c:v>
                </c:pt>
                <c:pt idx="46">
                  <c:v>52.954945087432797</c:v>
                </c:pt>
                <c:pt idx="47">
                  <c:v>52.959769964218097</c:v>
                </c:pt>
                <c:pt idx="48">
                  <c:v>52.950803041458101</c:v>
                </c:pt>
                <c:pt idx="49">
                  <c:v>52.961368083953801</c:v>
                </c:pt>
                <c:pt idx="50">
                  <c:v>52.9603078365325</c:v>
                </c:pt>
                <c:pt idx="51">
                  <c:v>55.472808837890597</c:v>
                </c:pt>
                <c:pt idx="52">
                  <c:v>55.471557855606001</c:v>
                </c:pt>
                <c:pt idx="53">
                  <c:v>55.478037118911701</c:v>
                </c:pt>
                <c:pt idx="54">
                  <c:v>55.487011194229098</c:v>
                </c:pt>
                <c:pt idx="55">
                  <c:v>55.516765832901001</c:v>
                </c:pt>
                <c:pt idx="56">
                  <c:v>55.478684186935403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5A-6F46-9219-51FD036C4DDA}"/>
            </c:ext>
          </c:extLst>
        </c:ser>
        <c:ser>
          <c:idx val="2"/>
          <c:order val="2"/>
          <c:tx>
            <c:v>n=1500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'v5'!$B$116:$B$172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'v5'!$C$116:$C$172</c:f>
              <c:numCache>
                <c:formatCode>0.0</c:formatCode>
                <c:ptCount val="57"/>
                <c:pt idx="0">
                  <c:v>229.251271963119</c:v>
                </c:pt>
                <c:pt idx="1">
                  <c:v>175.83140683174099</c:v>
                </c:pt>
                <c:pt idx="2">
                  <c:v>176.01003384590101</c:v>
                </c:pt>
                <c:pt idx="3">
                  <c:v>176.5254509449</c:v>
                </c:pt>
                <c:pt idx="4">
                  <c:v>177.15145921707099</c:v>
                </c:pt>
                <c:pt idx="5">
                  <c:v>178.26516699790901</c:v>
                </c:pt>
                <c:pt idx="6">
                  <c:v>175.877119064331</c:v>
                </c:pt>
                <c:pt idx="7">
                  <c:v>177.15057206153801</c:v>
                </c:pt>
                <c:pt idx="8">
                  <c:v>175.316898107528</c:v>
                </c:pt>
                <c:pt idx="9">
                  <c:v>174.98175716400101</c:v>
                </c:pt>
                <c:pt idx="10">
                  <c:v>165.63971614837601</c:v>
                </c:pt>
                <c:pt idx="11">
                  <c:v>165.373330831527</c:v>
                </c:pt>
                <c:pt idx="12">
                  <c:v>165.794612884521</c:v>
                </c:pt>
                <c:pt idx="13">
                  <c:v>165.728496789932</c:v>
                </c:pt>
                <c:pt idx="14">
                  <c:v>165.90556001663199</c:v>
                </c:pt>
                <c:pt idx="15">
                  <c:v>166.21947002410801</c:v>
                </c:pt>
                <c:pt idx="16">
                  <c:v>164.94901704788199</c:v>
                </c:pt>
                <c:pt idx="17">
                  <c:v>165.99838018417299</c:v>
                </c:pt>
                <c:pt idx="18">
                  <c:v>166.23689913749601</c:v>
                </c:pt>
                <c:pt idx="19">
                  <c:v>166.43391394615099</c:v>
                </c:pt>
                <c:pt idx="20">
                  <c:v>167.27341389655999</c:v>
                </c:pt>
                <c:pt idx="21">
                  <c:v>166.377930641174</c:v>
                </c:pt>
                <c:pt idx="22">
                  <c:v>165.60814309120099</c:v>
                </c:pt>
                <c:pt idx="23">
                  <c:v>165.64361095428399</c:v>
                </c:pt>
                <c:pt idx="24">
                  <c:v>165.63603997230501</c:v>
                </c:pt>
                <c:pt idx="25">
                  <c:v>165.740748167037</c:v>
                </c:pt>
                <c:pt idx="26">
                  <c:v>164.93304896354601</c:v>
                </c:pt>
                <c:pt idx="27">
                  <c:v>165.825987100601</c:v>
                </c:pt>
                <c:pt idx="28">
                  <c:v>166.00099492072999</c:v>
                </c:pt>
                <c:pt idx="29">
                  <c:v>165.537674903869</c:v>
                </c:pt>
                <c:pt idx="30">
                  <c:v>165.7138838768</c:v>
                </c:pt>
                <c:pt idx="31">
                  <c:v>165.063907861709</c:v>
                </c:pt>
                <c:pt idx="32">
                  <c:v>165.41206812858499</c:v>
                </c:pt>
                <c:pt idx="33">
                  <c:v>159.361819028854</c:v>
                </c:pt>
                <c:pt idx="34">
                  <c:v>159.425972938537</c:v>
                </c:pt>
                <c:pt idx="35">
                  <c:v>159.35873413085901</c:v>
                </c:pt>
                <c:pt idx="36">
                  <c:v>159.64108896255399</c:v>
                </c:pt>
                <c:pt idx="37">
                  <c:v>159.71372699737501</c:v>
                </c:pt>
                <c:pt idx="38">
                  <c:v>159.88193988800001</c:v>
                </c:pt>
                <c:pt idx="39">
                  <c:v>159.88707900047299</c:v>
                </c:pt>
                <c:pt idx="40">
                  <c:v>160.00656104087801</c:v>
                </c:pt>
                <c:pt idx="41">
                  <c:v>159.88270497322</c:v>
                </c:pt>
                <c:pt idx="42">
                  <c:v>159.47163128852799</c:v>
                </c:pt>
                <c:pt idx="43">
                  <c:v>159.522229194641</c:v>
                </c:pt>
                <c:pt idx="44">
                  <c:v>159.375717163085</c:v>
                </c:pt>
                <c:pt idx="45">
                  <c:v>170.50304698944001</c:v>
                </c:pt>
                <c:pt idx="46">
                  <c:v>170.85180997848499</c:v>
                </c:pt>
                <c:pt idx="47">
                  <c:v>170.82754802703801</c:v>
                </c:pt>
                <c:pt idx="48">
                  <c:v>171.03171086311301</c:v>
                </c:pt>
                <c:pt idx="49">
                  <c:v>170.56034111976601</c:v>
                </c:pt>
                <c:pt idx="50">
                  <c:v>170.317910909652</c:v>
                </c:pt>
                <c:pt idx="51">
                  <c:v>171.494169950485</c:v>
                </c:pt>
                <c:pt idx="52">
                  <c:v>173.056549072265</c:v>
                </c:pt>
                <c:pt idx="53">
                  <c:v>170.907887935638</c:v>
                </c:pt>
                <c:pt idx="54">
                  <c:v>170.32875895500101</c:v>
                </c:pt>
                <c:pt idx="55">
                  <c:v>170.31326484680099</c:v>
                </c:pt>
                <c:pt idx="56">
                  <c:v>170.35588026046699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5A-6F46-9219-51FD036C4DDA}"/>
            </c:ext>
          </c:extLst>
        </c:ser>
        <c:ser>
          <c:idx val="3"/>
          <c:order val="3"/>
          <c:tx>
            <c:v>n=2000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'v5'!$B$173:$B$230</c:f>
              <c:numCache>
                <c:formatCode>General</c:formatCode>
                <c:ptCount val="58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120</c:v>
                </c:pt>
                <c:pt idx="52">
                  <c:v>125</c:v>
                </c:pt>
                <c:pt idx="53">
                  <c:v>130</c:v>
                </c:pt>
                <c:pt idx="54">
                  <c:v>135</c:v>
                </c:pt>
                <c:pt idx="55">
                  <c:v>140</c:v>
                </c:pt>
                <c:pt idx="56">
                  <c:v>145</c:v>
                </c:pt>
                <c:pt idx="57">
                  <c:v>150</c:v>
                </c:pt>
              </c:numCache>
            </c:numRef>
          </c:xVal>
          <c:yVal>
            <c:numRef>
              <c:f>'v5'!$C$173:$C$230</c:f>
              <c:numCache>
                <c:formatCode>0.0</c:formatCode>
                <c:ptCount val="58"/>
                <c:pt idx="0">
                  <c:v>446.47731685638399</c:v>
                </c:pt>
                <c:pt idx="1">
                  <c:v>444.026936054229</c:v>
                </c:pt>
                <c:pt idx="2">
                  <c:v>368.27106285095198</c:v>
                </c:pt>
                <c:pt idx="3">
                  <c:v>367.56308913230799</c:v>
                </c:pt>
                <c:pt idx="4">
                  <c:v>367.41004323959299</c:v>
                </c:pt>
                <c:pt idx="5">
                  <c:v>367.88937282562199</c:v>
                </c:pt>
                <c:pt idx="6">
                  <c:v>370.19188094139099</c:v>
                </c:pt>
                <c:pt idx="7">
                  <c:v>368.02339196205099</c:v>
                </c:pt>
                <c:pt idx="8">
                  <c:v>367.60993289947498</c:v>
                </c:pt>
                <c:pt idx="9">
                  <c:v>367.784098863601</c:v>
                </c:pt>
                <c:pt idx="10">
                  <c:v>369.35878396034201</c:v>
                </c:pt>
                <c:pt idx="11">
                  <c:v>370.94855690002402</c:v>
                </c:pt>
                <c:pt idx="12">
                  <c:v>367.337774276733</c:v>
                </c:pt>
                <c:pt idx="13">
                  <c:v>367.85195612907398</c:v>
                </c:pt>
                <c:pt idx="14">
                  <c:v>369.12115287780699</c:v>
                </c:pt>
                <c:pt idx="15">
                  <c:v>367.44088912010102</c:v>
                </c:pt>
                <c:pt idx="16">
                  <c:v>370.38416624069202</c:v>
                </c:pt>
                <c:pt idx="17">
                  <c:v>367.23455381393399</c:v>
                </c:pt>
                <c:pt idx="18">
                  <c:v>374.42525506019501</c:v>
                </c:pt>
                <c:pt idx="19">
                  <c:v>373.04473090171803</c:v>
                </c:pt>
                <c:pt idx="20">
                  <c:v>372.46285390853802</c:v>
                </c:pt>
                <c:pt idx="21">
                  <c:v>371.31703281402503</c:v>
                </c:pt>
                <c:pt idx="22">
                  <c:v>372.702493906021</c:v>
                </c:pt>
                <c:pt idx="23">
                  <c:v>373.30270481109602</c:v>
                </c:pt>
                <c:pt idx="24">
                  <c:v>372.53669500350901</c:v>
                </c:pt>
                <c:pt idx="25">
                  <c:v>372.49867010116498</c:v>
                </c:pt>
                <c:pt idx="26">
                  <c:v>371.91831707954401</c:v>
                </c:pt>
                <c:pt idx="27">
                  <c:v>373.46104907989502</c:v>
                </c:pt>
                <c:pt idx="28">
                  <c:v>373.59463691711397</c:v>
                </c:pt>
                <c:pt idx="29">
                  <c:v>373.27442979812599</c:v>
                </c:pt>
                <c:pt idx="30">
                  <c:v>374.47132205963101</c:v>
                </c:pt>
                <c:pt idx="31">
                  <c:v>373.81023478507899</c:v>
                </c:pt>
                <c:pt idx="32">
                  <c:v>374.47132205963101</c:v>
                </c:pt>
                <c:pt idx="33">
                  <c:v>375.99810290336598</c:v>
                </c:pt>
                <c:pt idx="34">
                  <c:v>374.53221583366297</c:v>
                </c:pt>
                <c:pt idx="35">
                  <c:v>373.672981023788</c:v>
                </c:pt>
                <c:pt idx="36">
                  <c:v>373.582601070404</c:v>
                </c:pt>
                <c:pt idx="37">
                  <c:v>371.63192296028097</c:v>
                </c:pt>
                <c:pt idx="38">
                  <c:v>371.71152997016901</c:v>
                </c:pt>
                <c:pt idx="39">
                  <c:v>372.65103268623301</c:v>
                </c:pt>
                <c:pt idx="40">
                  <c:v>371.56116795539799</c:v>
                </c:pt>
                <c:pt idx="41">
                  <c:v>371.14415168762201</c:v>
                </c:pt>
                <c:pt idx="42">
                  <c:v>371.784237146377</c:v>
                </c:pt>
                <c:pt idx="43">
                  <c:v>372.13853001594498</c:v>
                </c:pt>
                <c:pt idx="44">
                  <c:v>371.91183090209898</c:v>
                </c:pt>
                <c:pt idx="45">
                  <c:v>371.05136895179697</c:v>
                </c:pt>
                <c:pt idx="46">
                  <c:v>371.71887397766102</c:v>
                </c:pt>
                <c:pt idx="47">
                  <c:v>372.58101582527098</c:v>
                </c:pt>
                <c:pt idx="48">
                  <c:v>372.26979708671502</c:v>
                </c:pt>
                <c:pt idx="49">
                  <c:v>372.41541814803998</c:v>
                </c:pt>
                <c:pt idx="50">
                  <c:v>371.21401619911097</c:v>
                </c:pt>
                <c:pt idx="51">
                  <c:v>373.44596791267298</c:v>
                </c:pt>
                <c:pt idx="52">
                  <c:v>397.375830888748</c:v>
                </c:pt>
                <c:pt idx="53">
                  <c:v>397.12493586540199</c:v>
                </c:pt>
                <c:pt idx="54">
                  <c:v>398.739845275878</c:v>
                </c:pt>
                <c:pt idx="55">
                  <c:v>394.02889084815899</c:v>
                </c:pt>
                <c:pt idx="56">
                  <c:v>394.834770917892</c:v>
                </c:pt>
                <c:pt idx="57">
                  <c:v>396.19832181930502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5A-6F46-9219-51FD036C4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'v5'!$B$2:$B$58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'v5'!$C$2:$C$58</c:f>
              <c:numCache>
                <c:formatCode>0.0</c:formatCode>
                <c:ptCount val="57"/>
                <c:pt idx="0">
                  <c:v>9.1823310852050692</c:v>
                </c:pt>
                <c:pt idx="1">
                  <c:v>9.07480692863464</c:v>
                </c:pt>
                <c:pt idx="2">
                  <c:v>7.5495529174804599</c:v>
                </c:pt>
                <c:pt idx="3">
                  <c:v>7.51313924789428</c:v>
                </c:pt>
                <c:pt idx="4">
                  <c:v>7.5296521186828604</c:v>
                </c:pt>
                <c:pt idx="5">
                  <c:v>7.5378429889678902</c:v>
                </c:pt>
                <c:pt idx="6">
                  <c:v>7.5362737178802401</c:v>
                </c:pt>
                <c:pt idx="7">
                  <c:v>7.53055596351623</c:v>
                </c:pt>
                <c:pt idx="8">
                  <c:v>7.5445849895477197</c:v>
                </c:pt>
                <c:pt idx="9">
                  <c:v>7.5565900802612296</c:v>
                </c:pt>
                <c:pt idx="10">
                  <c:v>7.5369009971618599</c:v>
                </c:pt>
                <c:pt idx="11">
                  <c:v>7.5378079414367596</c:v>
                </c:pt>
                <c:pt idx="12">
                  <c:v>7.5290439128875697</c:v>
                </c:pt>
                <c:pt idx="13">
                  <c:v>7.5578451156616202</c:v>
                </c:pt>
                <c:pt idx="14">
                  <c:v>7.5485429763793901</c:v>
                </c:pt>
                <c:pt idx="15">
                  <c:v>7.5176329612731898</c:v>
                </c:pt>
                <c:pt idx="16">
                  <c:v>7.5074989795684797</c:v>
                </c:pt>
                <c:pt idx="17">
                  <c:v>7.52070808410644</c:v>
                </c:pt>
                <c:pt idx="18">
                  <c:v>7.6149001121520996</c:v>
                </c:pt>
                <c:pt idx="19">
                  <c:v>7.6111340522766104</c:v>
                </c:pt>
                <c:pt idx="20">
                  <c:v>7.58507871627807</c:v>
                </c:pt>
                <c:pt idx="21">
                  <c:v>7.5935180187225297</c:v>
                </c:pt>
                <c:pt idx="22">
                  <c:v>7.6155891418456996</c:v>
                </c:pt>
                <c:pt idx="23">
                  <c:v>7.6261789798736501</c:v>
                </c:pt>
                <c:pt idx="24">
                  <c:v>7.6069450378417898</c:v>
                </c:pt>
                <c:pt idx="25">
                  <c:v>7.6231820583343497</c:v>
                </c:pt>
                <c:pt idx="26">
                  <c:v>7.6404991149902299</c:v>
                </c:pt>
                <c:pt idx="27">
                  <c:v>7.6347887516021702</c:v>
                </c:pt>
                <c:pt idx="28">
                  <c:v>7.6317279338836599</c:v>
                </c:pt>
                <c:pt idx="29">
                  <c:v>7.6557717323303196</c:v>
                </c:pt>
                <c:pt idx="30">
                  <c:v>7.6138942241668701</c:v>
                </c:pt>
                <c:pt idx="31">
                  <c:v>7.6113047599792401</c:v>
                </c:pt>
                <c:pt idx="32">
                  <c:v>7.5865888595581001</c:v>
                </c:pt>
                <c:pt idx="33">
                  <c:v>7.5972218513488698</c:v>
                </c:pt>
                <c:pt idx="34">
                  <c:v>7.61397004127502</c:v>
                </c:pt>
                <c:pt idx="35">
                  <c:v>7.6044180393218896</c:v>
                </c:pt>
                <c:pt idx="36">
                  <c:v>7.6394259929656902</c:v>
                </c:pt>
                <c:pt idx="37">
                  <c:v>7.6102399826049796</c:v>
                </c:pt>
                <c:pt idx="38">
                  <c:v>7.6127591133117596</c:v>
                </c:pt>
                <c:pt idx="39">
                  <c:v>7.5532689094543404</c:v>
                </c:pt>
                <c:pt idx="40">
                  <c:v>7.5467360019683802</c:v>
                </c:pt>
                <c:pt idx="41">
                  <c:v>7.5401830673217702</c:v>
                </c:pt>
                <c:pt idx="42">
                  <c:v>7.5425028800964302</c:v>
                </c:pt>
                <c:pt idx="43">
                  <c:v>7.5425395965576101</c:v>
                </c:pt>
                <c:pt idx="44">
                  <c:v>7.5423939228057799</c:v>
                </c:pt>
                <c:pt idx="45">
                  <c:v>7.5376601219177202</c:v>
                </c:pt>
                <c:pt idx="46">
                  <c:v>7.6537489891052202</c:v>
                </c:pt>
                <c:pt idx="47">
                  <c:v>7.6534929275512598</c:v>
                </c:pt>
                <c:pt idx="48">
                  <c:v>7.5707280635833696</c:v>
                </c:pt>
                <c:pt idx="49">
                  <c:v>7.5423431396484304</c:v>
                </c:pt>
                <c:pt idx="50">
                  <c:v>7.5390169620513898</c:v>
                </c:pt>
                <c:pt idx="51">
                  <c:v>7.8859720230102504</c:v>
                </c:pt>
                <c:pt idx="52">
                  <c:v>7.8805761337280202</c:v>
                </c:pt>
                <c:pt idx="53">
                  <c:v>7.8753287792205802</c:v>
                </c:pt>
                <c:pt idx="54">
                  <c:v>7.8838031291961599</c:v>
                </c:pt>
                <c:pt idx="55">
                  <c:v>7.8735260963439897</c:v>
                </c:pt>
                <c:pt idx="56">
                  <c:v>7.8775076866149902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9-FD46-BBC5-77E399BA8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n=1000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'v5'!$B$59:$B$115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'v5'!$C$59:$C$115</c:f>
              <c:numCache>
                <c:formatCode>0.0</c:formatCode>
                <c:ptCount val="57"/>
                <c:pt idx="0">
                  <c:v>63.319440126419003</c:v>
                </c:pt>
                <c:pt idx="1">
                  <c:v>63.320525169372502</c:v>
                </c:pt>
                <c:pt idx="2">
                  <c:v>52.994242906570399</c:v>
                </c:pt>
                <c:pt idx="3">
                  <c:v>53.048967838287297</c:v>
                </c:pt>
                <c:pt idx="4">
                  <c:v>53.268403053283599</c:v>
                </c:pt>
                <c:pt idx="5">
                  <c:v>53.064292907714801</c:v>
                </c:pt>
                <c:pt idx="6">
                  <c:v>52.6565518379211</c:v>
                </c:pt>
                <c:pt idx="7">
                  <c:v>53.111001729965203</c:v>
                </c:pt>
                <c:pt idx="8">
                  <c:v>53.1549069881439</c:v>
                </c:pt>
                <c:pt idx="9">
                  <c:v>53.177119970321598</c:v>
                </c:pt>
                <c:pt idx="10">
                  <c:v>53.252050161361602</c:v>
                </c:pt>
                <c:pt idx="11">
                  <c:v>52.644677877426098</c:v>
                </c:pt>
                <c:pt idx="12">
                  <c:v>53.4620647430419</c:v>
                </c:pt>
                <c:pt idx="13">
                  <c:v>53.272110939025801</c:v>
                </c:pt>
                <c:pt idx="14">
                  <c:v>53.419503927230799</c:v>
                </c:pt>
                <c:pt idx="15">
                  <c:v>53.384948968887301</c:v>
                </c:pt>
                <c:pt idx="16">
                  <c:v>52.630815029144202</c:v>
                </c:pt>
                <c:pt idx="17">
                  <c:v>53.423136949539099</c:v>
                </c:pt>
                <c:pt idx="18">
                  <c:v>53.493850946426299</c:v>
                </c:pt>
                <c:pt idx="19">
                  <c:v>53.6231431961059</c:v>
                </c:pt>
                <c:pt idx="20">
                  <c:v>53.518501996993997</c:v>
                </c:pt>
                <c:pt idx="21">
                  <c:v>52.9104580879211</c:v>
                </c:pt>
                <c:pt idx="22">
                  <c:v>53.555314302444401</c:v>
                </c:pt>
                <c:pt idx="23">
                  <c:v>53.554553031921301</c:v>
                </c:pt>
                <c:pt idx="24">
                  <c:v>53.618051052093499</c:v>
                </c:pt>
                <c:pt idx="25">
                  <c:v>53.499295949935899</c:v>
                </c:pt>
                <c:pt idx="26">
                  <c:v>52.938350677490199</c:v>
                </c:pt>
                <c:pt idx="27">
                  <c:v>53.6324880123138</c:v>
                </c:pt>
                <c:pt idx="28">
                  <c:v>53.761981010436998</c:v>
                </c:pt>
                <c:pt idx="29">
                  <c:v>53.758979797363203</c:v>
                </c:pt>
                <c:pt idx="30">
                  <c:v>53.744330883026102</c:v>
                </c:pt>
                <c:pt idx="31">
                  <c:v>52.928986072540198</c:v>
                </c:pt>
                <c:pt idx="32">
                  <c:v>53.7338931560516</c:v>
                </c:pt>
                <c:pt idx="33">
                  <c:v>53.5526347160339</c:v>
                </c:pt>
                <c:pt idx="34">
                  <c:v>53.200885057449298</c:v>
                </c:pt>
                <c:pt idx="35">
                  <c:v>53.206054925918501</c:v>
                </c:pt>
                <c:pt idx="36">
                  <c:v>52.925272226333597</c:v>
                </c:pt>
                <c:pt idx="37">
                  <c:v>52.9299540519714</c:v>
                </c:pt>
                <c:pt idx="38">
                  <c:v>52.944596767425502</c:v>
                </c:pt>
                <c:pt idx="39">
                  <c:v>53.119573116302398</c:v>
                </c:pt>
                <c:pt idx="40">
                  <c:v>53.0799238681793</c:v>
                </c:pt>
                <c:pt idx="41">
                  <c:v>53.098196983337402</c:v>
                </c:pt>
                <c:pt idx="42">
                  <c:v>53.093195915222097</c:v>
                </c:pt>
                <c:pt idx="43">
                  <c:v>53.077987909317002</c:v>
                </c:pt>
                <c:pt idx="44">
                  <c:v>52.963420867919901</c:v>
                </c:pt>
                <c:pt idx="45">
                  <c:v>52.9582197666168</c:v>
                </c:pt>
                <c:pt idx="46">
                  <c:v>52.954945087432797</c:v>
                </c:pt>
                <c:pt idx="47">
                  <c:v>52.959769964218097</c:v>
                </c:pt>
                <c:pt idx="48">
                  <c:v>52.950803041458101</c:v>
                </c:pt>
                <c:pt idx="49">
                  <c:v>52.961368083953801</c:v>
                </c:pt>
                <c:pt idx="50">
                  <c:v>52.9603078365325</c:v>
                </c:pt>
                <c:pt idx="51">
                  <c:v>55.472808837890597</c:v>
                </c:pt>
                <c:pt idx="52">
                  <c:v>55.471557855606001</c:v>
                </c:pt>
                <c:pt idx="53">
                  <c:v>55.478037118911701</c:v>
                </c:pt>
                <c:pt idx="54">
                  <c:v>55.487011194229098</c:v>
                </c:pt>
                <c:pt idx="55">
                  <c:v>55.516765832901001</c:v>
                </c:pt>
                <c:pt idx="56">
                  <c:v>55.478684186935403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8-324A-A9E4-0DD05D3E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n=1500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'v5'!$B$116:$B$172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'v5'!$C$116:$C$172</c:f>
              <c:numCache>
                <c:formatCode>0.0</c:formatCode>
                <c:ptCount val="57"/>
                <c:pt idx="0">
                  <c:v>229.251271963119</c:v>
                </c:pt>
                <c:pt idx="1">
                  <c:v>175.83140683174099</c:v>
                </c:pt>
                <c:pt idx="2">
                  <c:v>176.01003384590101</c:v>
                </c:pt>
                <c:pt idx="3">
                  <c:v>176.5254509449</c:v>
                </c:pt>
                <c:pt idx="4">
                  <c:v>177.15145921707099</c:v>
                </c:pt>
                <c:pt idx="5">
                  <c:v>178.26516699790901</c:v>
                </c:pt>
                <c:pt idx="6">
                  <c:v>175.877119064331</c:v>
                </c:pt>
                <c:pt idx="7">
                  <c:v>177.15057206153801</c:v>
                </c:pt>
                <c:pt idx="8">
                  <c:v>175.316898107528</c:v>
                </c:pt>
                <c:pt idx="9">
                  <c:v>174.98175716400101</c:v>
                </c:pt>
                <c:pt idx="10">
                  <c:v>165.63971614837601</c:v>
                </c:pt>
                <c:pt idx="11">
                  <c:v>165.373330831527</c:v>
                </c:pt>
                <c:pt idx="12">
                  <c:v>165.794612884521</c:v>
                </c:pt>
                <c:pt idx="13">
                  <c:v>165.728496789932</c:v>
                </c:pt>
                <c:pt idx="14">
                  <c:v>165.90556001663199</c:v>
                </c:pt>
                <c:pt idx="15">
                  <c:v>166.21947002410801</c:v>
                </c:pt>
                <c:pt idx="16">
                  <c:v>164.94901704788199</c:v>
                </c:pt>
                <c:pt idx="17">
                  <c:v>165.99838018417299</c:v>
                </c:pt>
                <c:pt idx="18">
                  <c:v>166.23689913749601</c:v>
                </c:pt>
                <c:pt idx="19">
                  <c:v>166.43391394615099</c:v>
                </c:pt>
                <c:pt idx="20">
                  <c:v>167.27341389655999</c:v>
                </c:pt>
                <c:pt idx="21">
                  <c:v>166.377930641174</c:v>
                </c:pt>
                <c:pt idx="22">
                  <c:v>165.60814309120099</c:v>
                </c:pt>
                <c:pt idx="23">
                  <c:v>165.64361095428399</c:v>
                </c:pt>
                <c:pt idx="24">
                  <c:v>165.63603997230501</c:v>
                </c:pt>
                <c:pt idx="25">
                  <c:v>165.740748167037</c:v>
                </c:pt>
                <c:pt idx="26">
                  <c:v>164.93304896354601</c:v>
                </c:pt>
                <c:pt idx="27">
                  <c:v>165.825987100601</c:v>
                </c:pt>
                <c:pt idx="28">
                  <c:v>166.00099492072999</c:v>
                </c:pt>
                <c:pt idx="29">
                  <c:v>165.537674903869</c:v>
                </c:pt>
                <c:pt idx="30">
                  <c:v>165.7138838768</c:v>
                </c:pt>
                <c:pt idx="31">
                  <c:v>165.063907861709</c:v>
                </c:pt>
                <c:pt idx="32">
                  <c:v>165.41206812858499</c:v>
                </c:pt>
                <c:pt idx="33">
                  <c:v>159.361819028854</c:v>
                </c:pt>
                <c:pt idx="34">
                  <c:v>159.425972938537</c:v>
                </c:pt>
                <c:pt idx="35">
                  <c:v>159.35873413085901</c:v>
                </c:pt>
                <c:pt idx="36">
                  <c:v>159.64108896255399</c:v>
                </c:pt>
                <c:pt idx="37">
                  <c:v>159.71372699737501</c:v>
                </c:pt>
                <c:pt idx="38">
                  <c:v>159.88193988800001</c:v>
                </c:pt>
                <c:pt idx="39">
                  <c:v>159.88707900047299</c:v>
                </c:pt>
                <c:pt idx="40">
                  <c:v>160.00656104087801</c:v>
                </c:pt>
                <c:pt idx="41">
                  <c:v>159.88270497322</c:v>
                </c:pt>
                <c:pt idx="42">
                  <c:v>159.47163128852799</c:v>
                </c:pt>
                <c:pt idx="43">
                  <c:v>159.522229194641</c:v>
                </c:pt>
                <c:pt idx="44">
                  <c:v>159.375717163085</c:v>
                </c:pt>
                <c:pt idx="45">
                  <c:v>170.50304698944001</c:v>
                </c:pt>
                <c:pt idx="46">
                  <c:v>170.85180997848499</c:v>
                </c:pt>
                <c:pt idx="47">
                  <c:v>170.82754802703801</c:v>
                </c:pt>
                <c:pt idx="48">
                  <c:v>171.03171086311301</c:v>
                </c:pt>
                <c:pt idx="49">
                  <c:v>170.56034111976601</c:v>
                </c:pt>
                <c:pt idx="50">
                  <c:v>170.317910909652</c:v>
                </c:pt>
                <c:pt idx="51">
                  <c:v>171.494169950485</c:v>
                </c:pt>
                <c:pt idx="52">
                  <c:v>173.056549072265</c:v>
                </c:pt>
                <c:pt idx="53">
                  <c:v>170.907887935638</c:v>
                </c:pt>
                <c:pt idx="54">
                  <c:v>170.32875895500101</c:v>
                </c:pt>
                <c:pt idx="55">
                  <c:v>170.31326484680099</c:v>
                </c:pt>
                <c:pt idx="56">
                  <c:v>170.35588026046699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6-B54B-8C57-D7D6472F7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n=2000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'v5'!$B$173:$B$230</c:f>
              <c:numCache>
                <c:formatCode>General</c:formatCode>
                <c:ptCount val="58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120</c:v>
                </c:pt>
                <c:pt idx="52">
                  <c:v>125</c:v>
                </c:pt>
                <c:pt idx="53">
                  <c:v>130</c:v>
                </c:pt>
                <c:pt idx="54">
                  <c:v>135</c:v>
                </c:pt>
                <c:pt idx="55">
                  <c:v>140</c:v>
                </c:pt>
                <c:pt idx="56">
                  <c:v>145</c:v>
                </c:pt>
                <c:pt idx="57">
                  <c:v>150</c:v>
                </c:pt>
              </c:numCache>
            </c:numRef>
          </c:xVal>
          <c:yVal>
            <c:numRef>
              <c:f>'v5'!$C$173:$C$230</c:f>
              <c:numCache>
                <c:formatCode>0.0</c:formatCode>
                <c:ptCount val="58"/>
                <c:pt idx="0">
                  <c:v>446.47731685638399</c:v>
                </c:pt>
                <c:pt idx="1">
                  <c:v>444.026936054229</c:v>
                </c:pt>
                <c:pt idx="2">
                  <c:v>368.27106285095198</c:v>
                </c:pt>
                <c:pt idx="3">
                  <c:v>367.56308913230799</c:v>
                </c:pt>
                <c:pt idx="4">
                  <c:v>367.41004323959299</c:v>
                </c:pt>
                <c:pt idx="5">
                  <c:v>367.88937282562199</c:v>
                </c:pt>
                <c:pt idx="6">
                  <c:v>370.19188094139099</c:v>
                </c:pt>
                <c:pt idx="7">
                  <c:v>368.02339196205099</c:v>
                </c:pt>
                <c:pt idx="8">
                  <c:v>367.60993289947498</c:v>
                </c:pt>
                <c:pt idx="9">
                  <c:v>367.784098863601</c:v>
                </c:pt>
                <c:pt idx="10">
                  <c:v>369.35878396034201</c:v>
                </c:pt>
                <c:pt idx="11">
                  <c:v>370.94855690002402</c:v>
                </c:pt>
                <c:pt idx="12">
                  <c:v>367.337774276733</c:v>
                </c:pt>
                <c:pt idx="13">
                  <c:v>367.85195612907398</c:v>
                </c:pt>
                <c:pt idx="14">
                  <c:v>369.12115287780699</c:v>
                </c:pt>
                <c:pt idx="15">
                  <c:v>367.44088912010102</c:v>
                </c:pt>
                <c:pt idx="16">
                  <c:v>370.38416624069202</c:v>
                </c:pt>
                <c:pt idx="17">
                  <c:v>367.23455381393399</c:v>
                </c:pt>
                <c:pt idx="18">
                  <c:v>374.42525506019501</c:v>
                </c:pt>
                <c:pt idx="19">
                  <c:v>373.04473090171803</c:v>
                </c:pt>
                <c:pt idx="20">
                  <c:v>372.46285390853802</c:v>
                </c:pt>
                <c:pt idx="21">
                  <c:v>371.31703281402503</c:v>
                </c:pt>
                <c:pt idx="22">
                  <c:v>372.702493906021</c:v>
                </c:pt>
                <c:pt idx="23">
                  <c:v>373.30270481109602</c:v>
                </c:pt>
                <c:pt idx="24">
                  <c:v>372.53669500350901</c:v>
                </c:pt>
                <c:pt idx="25">
                  <c:v>372.49867010116498</c:v>
                </c:pt>
                <c:pt idx="26">
                  <c:v>371.91831707954401</c:v>
                </c:pt>
                <c:pt idx="27">
                  <c:v>373.46104907989502</c:v>
                </c:pt>
                <c:pt idx="28">
                  <c:v>373.59463691711397</c:v>
                </c:pt>
                <c:pt idx="29">
                  <c:v>373.27442979812599</c:v>
                </c:pt>
                <c:pt idx="30">
                  <c:v>374.47132205963101</c:v>
                </c:pt>
                <c:pt idx="31">
                  <c:v>373.81023478507899</c:v>
                </c:pt>
                <c:pt idx="32">
                  <c:v>374.47132205963101</c:v>
                </c:pt>
                <c:pt idx="33">
                  <c:v>375.99810290336598</c:v>
                </c:pt>
                <c:pt idx="34">
                  <c:v>374.53221583366297</c:v>
                </c:pt>
                <c:pt idx="35">
                  <c:v>373.672981023788</c:v>
                </c:pt>
                <c:pt idx="36">
                  <c:v>373.582601070404</c:v>
                </c:pt>
                <c:pt idx="37">
                  <c:v>371.63192296028097</c:v>
                </c:pt>
                <c:pt idx="38">
                  <c:v>371.71152997016901</c:v>
                </c:pt>
                <c:pt idx="39">
                  <c:v>372.65103268623301</c:v>
                </c:pt>
                <c:pt idx="40">
                  <c:v>371.56116795539799</c:v>
                </c:pt>
                <c:pt idx="41">
                  <c:v>371.14415168762201</c:v>
                </c:pt>
                <c:pt idx="42">
                  <c:v>371.784237146377</c:v>
                </c:pt>
                <c:pt idx="43">
                  <c:v>372.13853001594498</c:v>
                </c:pt>
                <c:pt idx="44">
                  <c:v>371.91183090209898</c:v>
                </c:pt>
                <c:pt idx="45">
                  <c:v>371.05136895179697</c:v>
                </c:pt>
                <c:pt idx="46">
                  <c:v>371.71887397766102</c:v>
                </c:pt>
                <c:pt idx="47">
                  <c:v>372.58101582527098</c:v>
                </c:pt>
                <c:pt idx="48">
                  <c:v>372.26979708671502</c:v>
                </c:pt>
                <c:pt idx="49">
                  <c:v>372.41541814803998</c:v>
                </c:pt>
                <c:pt idx="50">
                  <c:v>371.21401619911097</c:v>
                </c:pt>
                <c:pt idx="51">
                  <c:v>373.44596791267298</c:v>
                </c:pt>
                <c:pt idx="52">
                  <c:v>397.375830888748</c:v>
                </c:pt>
                <c:pt idx="53">
                  <c:v>397.12493586540199</c:v>
                </c:pt>
                <c:pt idx="54">
                  <c:v>398.739845275878</c:v>
                </c:pt>
                <c:pt idx="55">
                  <c:v>394.02889084815899</c:v>
                </c:pt>
                <c:pt idx="56">
                  <c:v>394.834770917892</c:v>
                </c:pt>
                <c:pt idx="57">
                  <c:v>396.19832181930502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66-CA4F-820F-FFFEB194F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n=2000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'v5'!$B$173:$B$230</c:f>
              <c:numCache>
                <c:formatCode>General</c:formatCode>
                <c:ptCount val="58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120</c:v>
                </c:pt>
                <c:pt idx="52">
                  <c:v>125</c:v>
                </c:pt>
                <c:pt idx="53">
                  <c:v>130</c:v>
                </c:pt>
                <c:pt idx="54">
                  <c:v>135</c:v>
                </c:pt>
                <c:pt idx="55">
                  <c:v>140</c:v>
                </c:pt>
                <c:pt idx="56">
                  <c:v>145</c:v>
                </c:pt>
                <c:pt idx="57">
                  <c:v>150</c:v>
                </c:pt>
              </c:numCache>
            </c:numRef>
          </c:xVal>
          <c:yVal>
            <c:numRef>
              <c:f>'v5'!$C$173:$C$230</c:f>
              <c:numCache>
                <c:formatCode>0.0</c:formatCode>
                <c:ptCount val="58"/>
                <c:pt idx="0">
                  <c:v>446.47731685638399</c:v>
                </c:pt>
                <c:pt idx="1">
                  <c:v>444.026936054229</c:v>
                </c:pt>
                <c:pt idx="2">
                  <c:v>368.27106285095198</c:v>
                </c:pt>
                <c:pt idx="3">
                  <c:v>367.56308913230799</c:v>
                </c:pt>
                <c:pt idx="4">
                  <c:v>367.41004323959299</c:v>
                </c:pt>
                <c:pt idx="5">
                  <c:v>367.88937282562199</c:v>
                </c:pt>
                <c:pt idx="6">
                  <c:v>370.19188094139099</c:v>
                </c:pt>
                <c:pt idx="7">
                  <c:v>368.02339196205099</c:v>
                </c:pt>
                <c:pt idx="8">
                  <c:v>367.60993289947498</c:v>
                </c:pt>
                <c:pt idx="9">
                  <c:v>367.784098863601</c:v>
                </c:pt>
                <c:pt idx="10">
                  <c:v>369.35878396034201</c:v>
                </c:pt>
                <c:pt idx="11">
                  <c:v>370.94855690002402</c:v>
                </c:pt>
                <c:pt idx="12">
                  <c:v>367.337774276733</c:v>
                </c:pt>
                <c:pt idx="13">
                  <c:v>367.85195612907398</c:v>
                </c:pt>
                <c:pt idx="14">
                  <c:v>369.12115287780699</c:v>
                </c:pt>
                <c:pt idx="15">
                  <c:v>367.44088912010102</c:v>
                </c:pt>
                <c:pt idx="16">
                  <c:v>370.38416624069202</c:v>
                </c:pt>
                <c:pt idx="17">
                  <c:v>367.23455381393399</c:v>
                </c:pt>
                <c:pt idx="18">
                  <c:v>374.42525506019501</c:v>
                </c:pt>
                <c:pt idx="19">
                  <c:v>373.04473090171803</c:v>
                </c:pt>
                <c:pt idx="20">
                  <c:v>372.46285390853802</c:v>
                </c:pt>
                <c:pt idx="21">
                  <c:v>371.31703281402503</c:v>
                </c:pt>
                <c:pt idx="22">
                  <c:v>372.702493906021</c:v>
                </c:pt>
                <c:pt idx="23">
                  <c:v>373.30270481109602</c:v>
                </c:pt>
                <c:pt idx="24">
                  <c:v>372.53669500350901</c:v>
                </c:pt>
                <c:pt idx="25">
                  <c:v>372.49867010116498</c:v>
                </c:pt>
                <c:pt idx="26">
                  <c:v>371.91831707954401</c:v>
                </c:pt>
                <c:pt idx="27">
                  <c:v>373.46104907989502</c:v>
                </c:pt>
                <c:pt idx="28">
                  <c:v>373.59463691711397</c:v>
                </c:pt>
                <c:pt idx="29">
                  <c:v>373.27442979812599</c:v>
                </c:pt>
                <c:pt idx="30">
                  <c:v>374.47132205963101</c:v>
                </c:pt>
                <c:pt idx="31">
                  <c:v>373.81023478507899</c:v>
                </c:pt>
                <c:pt idx="32">
                  <c:v>374.47132205963101</c:v>
                </c:pt>
                <c:pt idx="33">
                  <c:v>375.99810290336598</c:v>
                </c:pt>
                <c:pt idx="34">
                  <c:v>374.53221583366297</c:v>
                </c:pt>
                <c:pt idx="35">
                  <c:v>373.672981023788</c:v>
                </c:pt>
                <c:pt idx="36">
                  <c:v>373.582601070404</c:v>
                </c:pt>
                <c:pt idx="37">
                  <c:v>371.63192296028097</c:v>
                </c:pt>
                <c:pt idx="38">
                  <c:v>371.71152997016901</c:v>
                </c:pt>
                <c:pt idx="39">
                  <c:v>372.65103268623301</c:v>
                </c:pt>
                <c:pt idx="40">
                  <c:v>371.56116795539799</c:v>
                </c:pt>
                <c:pt idx="41">
                  <c:v>371.14415168762201</c:v>
                </c:pt>
                <c:pt idx="42">
                  <c:v>371.784237146377</c:v>
                </c:pt>
                <c:pt idx="43">
                  <c:v>372.13853001594498</c:v>
                </c:pt>
                <c:pt idx="44">
                  <c:v>371.91183090209898</c:v>
                </c:pt>
                <c:pt idx="45">
                  <c:v>371.05136895179697</c:v>
                </c:pt>
                <c:pt idx="46">
                  <c:v>371.71887397766102</c:v>
                </c:pt>
                <c:pt idx="47">
                  <c:v>372.58101582527098</c:v>
                </c:pt>
                <c:pt idx="48">
                  <c:v>372.26979708671502</c:v>
                </c:pt>
                <c:pt idx="49">
                  <c:v>372.41541814803998</c:v>
                </c:pt>
                <c:pt idx="50">
                  <c:v>371.21401619911097</c:v>
                </c:pt>
                <c:pt idx="51">
                  <c:v>373.44596791267298</c:v>
                </c:pt>
                <c:pt idx="52">
                  <c:v>397.375830888748</c:v>
                </c:pt>
                <c:pt idx="53">
                  <c:v>397.12493586540199</c:v>
                </c:pt>
                <c:pt idx="54">
                  <c:v>398.739845275878</c:v>
                </c:pt>
                <c:pt idx="55">
                  <c:v>394.02889084815899</c:v>
                </c:pt>
                <c:pt idx="56">
                  <c:v>394.834770917892</c:v>
                </c:pt>
                <c:pt idx="57">
                  <c:v>396.19832181930502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E-FD4F-88C1-0628F4BD9C08}"/>
            </c:ext>
          </c:extLst>
        </c:ser>
        <c:ser>
          <c:idx val="0"/>
          <c:order val="1"/>
          <c:tx>
            <c:v>Row Major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'v5'!$AO$148:$AO$166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'v5'!$AP$148:$AP$166</c:f>
              <c:numCache>
                <c:formatCode>General</c:formatCode>
                <c:ptCount val="19"/>
                <c:pt idx="0">
                  <c:v>602.97704696655205</c:v>
                </c:pt>
                <c:pt idx="1">
                  <c:v>605.32993292808499</c:v>
                </c:pt>
                <c:pt idx="2">
                  <c:v>470.85595488548199</c:v>
                </c:pt>
                <c:pt idx="3">
                  <c:v>470.33380198478699</c:v>
                </c:pt>
                <c:pt idx="4">
                  <c:v>470.18506193160999</c:v>
                </c:pt>
                <c:pt idx="5">
                  <c:v>420.88190674781799</c:v>
                </c:pt>
                <c:pt idx="6">
                  <c:v>422.36311793327297</c:v>
                </c:pt>
                <c:pt idx="7">
                  <c:v>423.12724876403797</c:v>
                </c:pt>
                <c:pt idx="8">
                  <c:v>423.339430809021</c:v>
                </c:pt>
                <c:pt idx="9">
                  <c:v>423.95376896858198</c:v>
                </c:pt>
                <c:pt idx="10">
                  <c:v>424.05276179313603</c:v>
                </c:pt>
                <c:pt idx="11">
                  <c:v>401.11830711364701</c:v>
                </c:pt>
                <c:pt idx="12">
                  <c:v>401.18477106094298</c:v>
                </c:pt>
                <c:pt idx="13">
                  <c:v>400.66841220855702</c:v>
                </c:pt>
                <c:pt idx="14">
                  <c:v>400.90959477424599</c:v>
                </c:pt>
                <c:pt idx="15">
                  <c:v>400.84918618202198</c:v>
                </c:pt>
                <c:pt idx="16">
                  <c:v>400.96141386032099</c:v>
                </c:pt>
                <c:pt idx="17">
                  <c:v>400.62508106231599</c:v>
                </c:pt>
                <c:pt idx="18">
                  <c:v>401.03116607665999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1E-FD4F-88C1-0628F4BD9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v5_mp_r1!$B$2:$B$142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v5_mp_r1!$E$2:$E$142</c:f>
              <c:numCache>
                <c:formatCode>0.0</c:formatCode>
                <c:ptCount val="141"/>
                <c:pt idx="0">
                  <c:v>9.6762597560882497</c:v>
                </c:pt>
                <c:pt idx="1">
                  <c:v>9.63510918617248</c:v>
                </c:pt>
                <c:pt idx="2">
                  <c:v>9.6500039100646902</c:v>
                </c:pt>
                <c:pt idx="3">
                  <c:v>9.6567108631133998</c:v>
                </c:pt>
                <c:pt idx="4">
                  <c:v>9.6643447875976491</c:v>
                </c:pt>
                <c:pt idx="5">
                  <c:v>13.891916036605799</c:v>
                </c:pt>
                <c:pt idx="6">
                  <c:v>9.6876759529113698</c:v>
                </c:pt>
                <c:pt idx="7">
                  <c:v>8.0548980236053396</c:v>
                </c:pt>
                <c:pt idx="8">
                  <c:v>8.0561380386352504</c:v>
                </c:pt>
                <c:pt idx="9">
                  <c:v>8.0473451614379794</c:v>
                </c:pt>
                <c:pt idx="10">
                  <c:v>8.03090095520019</c:v>
                </c:pt>
                <c:pt idx="11">
                  <c:v>8.0329210758209193</c:v>
                </c:pt>
                <c:pt idx="12">
                  <c:v>8.0436191558837802</c:v>
                </c:pt>
                <c:pt idx="13">
                  <c:v>8.0780808925628609</c:v>
                </c:pt>
                <c:pt idx="14">
                  <c:v>8.0445401668548495</c:v>
                </c:pt>
                <c:pt idx="15">
                  <c:v>8.0311250686645508</c:v>
                </c:pt>
                <c:pt idx="16">
                  <c:v>8.0344991683959908</c:v>
                </c:pt>
                <c:pt idx="17">
                  <c:v>8.0351541042327792</c:v>
                </c:pt>
                <c:pt idx="18">
                  <c:v>8.0382080078125</c:v>
                </c:pt>
                <c:pt idx="19">
                  <c:v>8.0387151241302401</c:v>
                </c:pt>
                <c:pt idx="20">
                  <c:v>8.0464150905609095</c:v>
                </c:pt>
                <c:pt idx="21">
                  <c:v>7.9892489910125697</c:v>
                </c:pt>
                <c:pt idx="22">
                  <c:v>8.0559241771697998</c:v>
                </c:pt>
                <c:pt idx="23">
                  <c:v>8.0560069084167392</c:v>
                </c:pt>
                <c:pt idx="24">
                  <c:v>8.0584659576415998</c:v>
                </c:pt>
                <c:pt idx="25">
                  <c:v>10.6259777545928</c:v>
                </c:pt>
                <c:pt idx="26">
                  <c:v>11.2481310367584</c:v>
                </c:pt>
                <c:pt idx="27">
                  <c:v>9.6866269111633301</c:v>
                </c:pt>
                <c:pt idx="28">
                  <c:v>8.0550282001495308</c:v>
                </c:pt>
                <c:pt idx="29">
                  <c:v>8.0854268074035591</c:v>
                </c:pt>
                <c:pt idx="30">
                  <c:v>8.0536968708038295</c:v>
                </c:pt>
                <c:pt idx="31">
                  <c:v>8.0418248176574707</c:v>
                </c:pt>
                <c:pt idx="32">
                  <c:v>8.0344731807708705</c:v>
                </c:pt>
                <c:pt idx="33">
                  <c:v>8.0527501106262207</c:v>
                </c:pt>
                <c:pt idx="34">
                  <c:v>8.0875089168548495</c:v>
                </c:pt>
                <c:pt idx="35">
                  <c:v>8.0817449092864901</c:v>
                </c:pt>
                <c:pt idx="36">
                  <c:v>8.0542321205139107</c:v>
                </c:pt>
                <c:pt idx="37">
                  <c:v>8.0426161289214999</c:v>
                </c:pt>
                <c:pt idx="38">
                  <c:v>8.0378310680389404</c:v>
                </c:pt>
                <c:pt idx="39">
                  <c:v>8.0354359149932808</c:v>
                </c:pt>
                <c:pt idx="40">
                  <c:v>8.12066197395324</c:v>
                </c:pt>
                <c:pt idx="41">
                  <c:v>8.0639867782592702</c:v>
                </c:pt>
                <c:pt idx="42">
                  <c:v>8.0666239261627197</c:v>
                </c:pt>
                <c:pt idx="43">
                  <c:v>8.06947469711303</c:v>
                </c:pt>
                <c:pt idx="44">
                  <c:v>8.0805671215057302</c:v>
                </c:pt>
                <c:pt idx="45">
                  <c:v>8.8047249317169101</c:v>
                </c:pt>
                <c:pt idx="46">
                  <c:v>9.9360091686248708</c:v>
                </c:pt>
                <c:pt idx="47">
                  <c:v>9.6312336921691895</c:v>
                </c:pt>
                <c:pt idx="48">
                  <c:v>8.0819051265716499</c:v>
                </c:pt>
                <c:pt idx="49">
                  <c:v>8.0965461730956996</c:v>
                </c:pt>
                <c:pt idx="50">
                  <c:v>8.0669817924499494</c:v>
                </c:pt>
                <c:pt idx="51">
                  <c:v>8.0707619190215993</c:v>
                </c:pt>
                <c:pt idx="52">
                  <c:v>8.0761580467224103</c:v>
                </c:pt>
                <c:pt idx="53">
                  <c:v>8.0486268997192294</c:v>
                </c:pt>
                <c:pt idx="54">
                  <c:v>8.0783340930938703</c:v>
                </c:pt>
                <c:pt idx="55">
                  <c:v>8.0834488868713308</c:v>
                </c:pt>
                <c:pt idx="56">
                  <c:v>8.0379748344421298</c:v>
                </c:pt>
                <c:pt idx="57">
                  <c:v>8.0423939228057808</c:v>
                </c:pt>
                <c:pt idx="58">
                  <c:v>8.0464479923248202</c:v>
                </c:pt>
                <c:pt idx="59">
                  <c:v>8.0440530776977504</c:v>
                </c:pt>
                <c:pt idx="60">
                  <c:v>8.1216151714324898</c:v>
                </c:pt>
                <c:pt idx="61">
                  <c:v>8.0475368499755806</c:v>
                </c:pt>
                <c:pt idx="62">
                  <c:v>8.0580279827117902</c:v>
                </c:pt>
                <c:pt idx="63">
                  <c:v>8.07181620597839</c:v>
                </c:pt>
                <c:pt idx="64">
                  <c:v>8.0624301433563197</c:v>
                </c:pt>
                <c:pt idx="65">
                  <c:v>8.8420338630676198</c:v>
                </c:pt>
                <c:pt idx="66">
                  <c:v>9.7493431568145699</c:v>
                </c:pt>
                <c:pt idx="67">
                  <c:v>9.5540359020233101</c:v>
                </c:pt>
                <c:pt idx="68">
                  <c:v>8.0698130130767805</c:v>
                </c:pt>
                <c:pt idx="69">
                  <c:v>8.0884339809417707</c:v>
                </c:pt>
                <c:pt idx="70">
                  <c:v>8.0554890632629395</c:v>
                </c:pt>
                <c:pt idx="71">
                  <c:v>8.0558371543884206</c:v>
                </c:pt>
                <c:pt idx="72">
                  <c:v>8.0569641590118408</c:v>
                </c:pt>
                <c:pt idx="73">
                  <c:v>8.0436167716979892</c:v>
                </c:pt>
                <c:pt idx="74">
                  <c:v>8.0832712650299001</c:v>
                </c:pt>
                <c:pt idx="75">
                  <c:v>8.0734226703643799</c:v>
                </c:pt>
                <c:pt idx="76">
                  <c:v>8.0400061607360804</c:v>
                </c:pt>
                <c:pt idx="77">
                  <c:v>8.0451838970184308</c:v>
                </c:pt>
                <c:pt idx="78">
                  <c:v>8.0409522056579501</c:v>
                </c:pt>
                <c:pt idx="79">
                  <c:v>8.0483968257903999</c:v>
                </c:pt>
                <c:pt idx="80">
                  <c:v>8.1239788532256991</c:v>
                </c:pt>
                <c:pt idx="81">
                  <c:v>8.0670700073242099</c:v>
                </c:pt>
                <c:pt idx="82">
                  <c:v>8.0706272125244105</c:v>
                </c:pt>
                <c:pt idx="83">
                  <c:v>8.08286309242248</c:v>
                </c:pt>
                <c:pt idx="84">
                  <c:v>8.0840950012206996</c:v>
                </c:pt>
                <c:pt idx="85">
                  <c:v>9.7036478519439697</c:v>
                </c:pt>
                <c:pt idx="86">
                  <c:v>11.1695048809051</c:v>
                </c:pt>
                <c:pt idx="87">
                  <c:v>9.3382637500762904</c:v>
                </c:pt>
                <c:pt idx="88">
                  <c:v>8.0906732082366908</c:v>
                </c:pt>
                <c:pt idx="89">
                  <c:v>8.0959699153900093</c:v>
                </c:pt>
                <c:pt idx="90">
                  <c:v>8.0792057514190603</c:v>
                </c:pt>
                <c:pt idx="91">
                  <c:v>8.0670020580291695</c:v>
                </c:pt>
                <c:pt idx="92">
                  <c:v>8.0643730163574201</c:v>
                </c:pt>
                <c:pt idx="93">
                  <c:v>8.0597448348999006</c:v>
                </c:pt>
                <c:pt idx="94">
                  <c:v>8.1154859066009504</c:v>
                </c:pt>
                <c:pt idx="95">
                  <c:v>8.0562582015991193</c:v>
                </c:pt>
                <c:pt idx="96">
                  <c:v>8.0600349903106601</c:v>
                </c:pt>
                <c:pt idx="97">
                  <c:v>8.0730721950531006</c:v>
                </c:pt>
                <c:pt idx="98">
                  <c:v>8.0554301738738996</c:v>
                </c:pt>
                <c:pt idx="99">
                  <c:v>8.0561661720275808</c:v>
                </c:pt>
                <c:pt idx="100">
                  <c:v>8.1222159862518293</c:v>
                </c:pt>
                <c:pt idx="101">
                  <c:v>8.0539476871490407</c:v>
                </c:pt>
                <c:pt idx="102">
                  <c:v>8.0679931640625</c:v>
                </c:pt>
                <c:pt idx="103">
                  <c:v>8.0679428577423096</c:v>
                </c:pt>
                <c:pt idx="104">
                  <c:v>8.0725250244140607</c:v>
                </c:pt>
                <c:pt idx="105">
                  <c:v>9.2599849700927699</c:v>
                </c:pt>
                <c:pt idx="106">
                  <c:v>11.705581188201901</c:v>
                </c:pt>
                <c:pt idx="107">
                  <c:v>11.2408688068389</c:v>
                </c:pt>
                <c:pt idx="108">
                  <c:v>8.0724079608917201</c:v>
                </c:pt>
                <c:pt idx="109">
                  <c:v>8.0754797458648593</c:v>
                </c:pt>
                <c:pt idx="110">
                  <c:v>8.0686719417572004</c:v>
                </c:pt>
                <c:pt idx="111">
                  <c:v>8.0561978816985995</c:v>
                </c:pt>
                <c:pt idx="112">
                  <c:v>8.0674166679382306</c:v>
                </c:pt>
                <c:pt idx="113">
                  <c:v>8.0559067726135201</c:v>
                </c:pt>
                <c:pt idx="114">
                  <c:v>8.0836608409881592</c:v>
                </c:pt>
                <c:pt idx="115">
                  <c:v>8.4446849822997994</c:v>
                </c:pt>
                <c:pt idx="116">
                  <c:v>8.4544560909271205</c:v>
                </c:pt>
                <c:pt idx="117">
                  <c:v>8.4522850513458199</c:v>
                </c:pt>
                <c:pt idx="118">
                  <c:v>8.4527809619903493</c:v>
                </c:pt>
                <c:pt idx="119">
                  <c:v>8.4448502063751203</c:v>
                </c:pt>
                <c:pt idx="120">
                  <c:v>8.49629807472229</c:v>
                </c:pt>
                <c:pt idx="121">
                  <c:v>8.4467709064483607</c:v>
                </c:pt>
                <c:pt idx="122">
                  <c:v>8.4466011524200404</c:v>
                </c:pt>
                <c:pt idx="123">
                  <c:v>8.4547350406646693</c:v>
                </c:pt>
                <c:pt idx="124">
                  <c:v>8.4466018676757795</c:v>
                </c:pt>
                <c:pt idx="125">
                  <c:v>12.136050224304199</c:v>
                </c:pt>
                <c:pt idx="126">
                  <c:v>10.1733050346374</c:v>
                </c:pt>
                <c:pt idx="127">
                  <c:v>10.804299116134599</c:v>
                </c:pt>
                <c:pt idx="128">
                  <c:v>8.4556610584258998</c:v>
                </c:pt>
                <c:pt idx="129">
                  <c:v>8.4749948978424001</c:v>
                </c:pt>
                <c:pt idx="130">
                  <c:v>8.45068311691284</c:v>
                </c:pt>
                <c:pt idx="131">
                  <c:v>8.4516720771789497</c:v>
                </c:pt>
                <c:pt idx="132">
                  <c:v>8.4438762664794904</c:v>
                </c:pt>
                <c:pt idx="133">
                  <c:v>8.4601309299468994</c:v>
                </c:pt>
                <c:pt idx="134">
                  <c:v>8.4679820537567103</c:v>
                </c:pt>
                <c:pt idx="135">
                  <c:v>8.4518520832061697</c:v>
                </c:pt>
                <c:pt idx="136">
                  <c:v>8.4510450363159109</c:v>
                </c:pt>
                <c:pt idx="137">
                  <c:v>8.4526331424713099</c:v>
                </c:pt>
                <c:pt idx="138">
                  <c:v>8.4434869289398193</c:v>
                </c:pt>
                <c:pt idx="139">
                  <c:v>8.2908122539520193</c:v>
                </c:pt>
                <c:pt idx="140">
                  <c:v>8.1998398303985596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69-C743-A8DB-46AD7D923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509466</xdr:colOff>
      <xdr:row>3</xdr:row>
      <xdr:rowOff>125535</xdr:rowOff>
    </xdr:from>
    <xdr:to>
      <xdr:col>41</xdr:col>
      <xdr:colOff>58616</xdr:colOff>
      <xdr:row>27</xdr:row>
      <xdr:rowOff>68385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C1B7C1-36D7-584F-B3FB-A062522E0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7</xdr:row>
      <xdr:rowOff>50800</xdr:rowOff>
    </xdr:from>
    <xdr:to>
      <xdr:col>18</xdr:col>
      <xdr:colOff>520700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2DB45-F3B7-064A-B04A-935206CCA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2</xdr:row>
      <xdr:rowOff>0</xdr:rowOff>
    </xdr:from>
    <xdr:to>
      <xdr:col>22</xdr:col>
      <xdr:colOff>596900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695B6-8ABA-DE47-8853-FC0C87687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23</xdr:col>
      <xdr:colOff>6350</xdr:colOff>
      <xdr:row>72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C54396-124B-7E42-B3D6-E5D617A8E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23</xdr:col>
      <xdr:colOff>6350</xdr:colOff>
      <xdr:row>108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0193F4-C178-4049-B815-3DDFF8208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150891</xdr:colOff>
      <xdr:row>110</xdr:row>
      <xdr:rowOff>0</xdr:rowOff>
    </xdr:from>
    <xdr:to>
      <xdr:col>23</xdr:col>
      <xdr:colOff>157241</xdr:colOff>
      <xdr:row>144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53F134-3CDC-2C4A-A0AD-B87F46A00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147</xdr:row>
      <xdr:rowOff>0</xdr:rowOff>
    </xdr:from>
    <xdr:to>
      <xdr:col>23</xdr:col>
      <xdr:colOff>6350</xdr:colOff>
      <xdr:row>181</xdr:row>
      <xdr:rowOff>126999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562A6E-6F42-F947-ACF5-BE24ABD57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147</xdr:row>
      <xdr:rowOff>0</xdr:rowOff>
    </xdr:from>
    <xdr:to>
      <xdr:col>38</xdr:col>
      <xdr:colOff>6350</xdr:colOff>
      <xdr:row>181</xdr:row>
      <xdr:rowOff>126999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91AB53-606E-B447-9D9A-E91D50410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21</xdr:col>
      <xdr:colOff>420043</xdr:colOff>
      <xdr:row>36</xdr:row>
      <xdr:rowOff>58596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08C4F-5191-4242-AAC2-85C2A6B7B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177800</xdr:colOff>
      <xdr:row>1</xdr:row>
      <xdr:rowOff>25400</xdr:rowOff>
    </xdr:from>
    <xdr:to>
      <xdr:col>25</xdr:col>
      <xdr:colOff>597843</xdr:colOff>
      <xdr:row>35</xdr:row>
      <xdr:rowOff>83996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88A02-ACB9-714F-9EE6-60C87FD66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37</xdr:row>
      <xdr:rowOff>12700</xdr:rowOff>
    </xdr:from>
    <xdr:to>
      <xdr:col>25</xdr:col>
      <xdr:colOff>597843</xdr:colOff>
      <xdr:row>71</xdr:row>
      <xdr:rowOff>71296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98269C-00DC-724B-A92C-9B402671D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73</xdr:row>
      <xdr:rowOff>50800</xdr:rowOff>
    </xdr:from>
    <xdr:to>
      <xdr:col>25</xdr:col>
      <xdr:colOff>699443</xdr:colOff>
      <xdr:row>107</xdr:row>
      <xdr:rowOff>109396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D27F72-99C9-9244-A9D3-E18743C8C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109</xdr:row>
      <xdr:rowOff>0</xdr:rowOff>
    </xdr:from>
    <xdr:to>
      <xdr:col>24</xdr:col>
      <xdr:colOff>420043</xdr:colOff>
      <xdr:row>143</xdr:row>
      <xdr:rowOff>58596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D8BFFB-0C6C-5544-8FC0-ECFE2306A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3</xdr:row>
      <xdr:rowOff>63500</xdr:rowOff>
    </xdr:from>
    <xdr:to>
      <xdr:col>21</xdr:col>
      <xdr:colOff>50800</xdr:colOff>
      <xdr:row>37</xdr:row>
      <xdr:rowOff>122096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C8EE8B-AE9E-C34B-9C49-67A613AA7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145273</xdr:colOff>
      <xdr:row>3</xdr:row>
      <xdr:rowOff>5721</xdr:rowOff>
    </xdr:from>
    <xdr:to>
      <xdr:col>26</xdr:col>
      <xdr:colOff>837406</xdr:colOff>
      <xdr:row>15</xdr:row>
      <xdr:rowOff>96677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642408-6E54-7B40-8F3D-8F916539E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42" y="612940"/>
          <a:ext cx="3263883" cy="3045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105251</xdr:colOff>
      <xdr:row>7</xdr:row>
      <xdr:rowOff>174784</xdr:rowOff>
    </xdr:from>
    <xdr:to>
      <xdr:col>13</xdr:col>
      <xdr:colOff>240029</xdr:colOff>
      <xdr:row>8</xdr:row>
      <xdr:rowOff>85249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5D848D92-C4FC-4589-BF09-FA9FE174C020}"/>
            </a:ext>
          </a:extLst>
        </xdr:cNvPr>
        <xdr:cNvSpPr/>
      </xdr:nvSpPr>
      <xdr:spPr>
        <a:xfrm>
          <a:off x="5248751" y="1740456"/>
          <a:ext cx="777716" cy="160496"/>
        </a:xfrm>
        <a:prstGeom prst="rightArrow">
          <a:avLst>
            <a:gd name="adj1" fmla="val 50000"/>
            <a:gd name="adj2" fmla="val 157567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103346</xdr:colOff>
      <xdr:row>16</xdr:row>
      <xdr:rowOff>153115</xdr:rowOff>
    </xdr:from>
    <xdr:to>
      <xdr:col>13</xdr:col>
      <xdr:colOff>241934</xdr:colOff>
      <xdr:row>17</xdr:row>
      <xdr:rowOff>69295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2E3559BB-7912-47E0-BA37-F663703D258B}"/>
            </a:ext>
          </a:extLst>
        </xdr:cNvPr>
        <xdr:cNvSpPr/>
      </xdr:nvSpPr>
      <xdr:spPr>
        <a:xfrm>
          <a:off x="5246846" y="3969068"/>
          <a:ext cx="781526" cy="166211"/>
        </a:xfrm>
        <a:prstGeom prst="rightArrow">
          <a:avLst>
            <a:gd name="adj1" fmla="val 50000"/>
            <a:gd name="adj2" fmla="val 157567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174784</xdr:colOff>
      <xdr:row>22</xdr:row>
      <xdr:rowOff>226218</xdr:rowOff>
    </xdr:from>
    <xdr:to>
      <xdr:col>7</xdr:col>
      <xdr:colOff>190500</xdr:colOff>
      <xdr:row>22</xdr:row>
      <xdr:rowOff>226218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692AC4E-4CF9-4310-ACA5-DD43CFAB0760}"/>
            </a:ext>
          </a:extLst>
        </xdr:cNvPr>
        <xdr:cNvCxnSpPr/>
      </xdr:nvCxnSpPr>
      <xdr:spPr>
        <a:xfrm>
          <a:off x="3710940" y="5542359"/>
          <a:ext cx="337185" cy="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170974</xdr:colOff>
      <xdr:row>25</xdr:row>
      <xdr:rowOff>5953</xdr:rowOff>
    </xdr:from>
    <xdr:to>
      <xdr:col>7</xdr:col>
      <xdr:colOff>190500</xdr:colOff>
      <xdr:row>25</xdr:row>
      <xdr:rowOff>5953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A1B5E5A-1E2D-4D8B-8924-BE8C309322CF}"/>
            </a:ext>
          </a:extLst>
        </xdr:cNvPr>
        <xdr:cNvCxnSpPr/>
      </xdr:nvCxnSpPr>
      <xdr:spPr>
        <a:xfrm>
          <a:off x="3707130" y="5976937"/>
          <a:ext cx="340995" cy="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143087</xdr:colOff>
      <xdr:row>23</xdr:row>
      <xdr:rowOff>39529</xdr:rowOff>
    </xdr:from>
    <xdr:to>
      <xdr:col>7</xdr:col>
      <xdr:colOff>169479</xdr:colOff>
      <xdr:row>24</xdr:row>
      <xdr:rowOff>163382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EF71E2E-2FD1-491D-B572-9ECA78CE1AC5}"/>
            </a:ext>
          </a:extLst>
        </xdr:cNvPr>
        <xdr:cNvCxnSpPr/>
      </xdr:nvCxnSpPr>
      <xdr:spPr>
        <a:xfrm flipH="1">
          <a:off x="3679243" y="5605701"/>
          <a:ext cx="347861" cy="326259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2</xdr:row>
      <xdr:rowOff>76200</xdr:rowOff>
    </xdr:from>
    <xdr:to>
      <xdr:col>33</xdr:col>
      <xdr:colOff>647700</xdr:colOff>
      <xdr:row>37</xdr:row>
      <xdr:rowOff>134796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F4088-4AF7-C24E-9A44-0AE4700CF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3385-1F14-5648-8917-3891F6A355E7}">
  <dimension ref="A2:Z258"/>
  <sheetViews>
    <sheetView topLeftCell="A2" zoomScale="130" zoomScaleNormal="130" workbookViewId="0">
      <pane ySplit="1" topLeftCell="A56" activePane="bottomLeft" state="frozen"/>
      <selection activeCell="A2" sqref="A2"/>
      <selection pane="bottomLeft" activeCell="A76" sqref="A76:I77"/>
    </sheetView>
  </sheetViews>
  <sheetFormatPr defaultColWidth="11.19921875" defaultRowHeight="15.6" x14ac:dyDescent="0.3"/>
  <cols>
    <col min="3" max="3" width="12.296875" bestFit="1" customWidth="1"/>
    <col min="6" max="6" width="14.796875" bestFit="1" customWidth="1"/>
    <col min="7" max="7" width="12.19921875" customWidth="1"/>
  </cols>
  <sheetData>
    <row r="2" spans="1:26" x14ac:dyDescent="0.3">
      <c r="A2" t="s">
        <v>0</v>
      </c>
      <c r="B2" t="s">
        <v>4</v>
      </c>
      <c r="C2" t="s">
        <v>2</v>
      </c>
      <c r="D2" t="s">
        <v>3</v>
      </c>
      <c r="E2" t="s">
        <v>1</v>
      </c>
      <c r="F2" t="s">
        <v>30</v>
      </c>
      <c r="G2" t="s">
        <v>31</v>
      </c>
      <c r="S2" t="s">
        <v>0</v>
      </c>
      <c r="T2" t="s">
        <v>4</v>
      </c>
      <c r="U2" t="s">
        <v>2</v>
      </c>
    </row>
    <row r="3" spans="1:26" x14ac:dyDescent="0.3">
      <c r="A3">
        <v>1</v>
      </c>
      <c r="B3">
        <f>2*A3^3-A3^2</f>
        <v>1</v>
      </c>
      <c r="C3">
        <v>1</v>
      </c>
      <c r="E3">
        <v>1</v>
      </c>
      <c r="S3">
        <v>1</v>
      </c>
      <c r="T3">
        <f>2*S3^3-S3^2</f>
        <v>1</v>
      </c>
      <c r="U3">
        <v>1</v>
      </c>
    </row>
    <row r="4" spans="1:26" x14ac:dyDescent="0.3">
      <c r="A4">
        <v>2</v>
      </c>
      <c r="B4">
        <f t="shared" ref="B4:B67" si="0">2*A4^3-A4^2</f>
        <v>12</v>
      </c>
      <c r="C4">
        <f>7*C3+18*(A4/2)^2</f>
        <v>25</v>
      </c>
      <c r="E4">
        <f>7*(2*(A4/2)^3-(A4/2)^2)+18*(A4/2)^2</f>
        <v>25</v>
      </c>
      <c r="S4">
        <v>2</v>
      </c>
      <c r="T4">
        <f t="shared" ref="T4" si="1">2*S4^3-S4^2</f>
        <v>12</v>
      </c>
      <c r="U4">
        <f>7*U3+18*(S4/2)^2</f>
        <v>25</v>
      </c>
    </row>
    <row r="5" spans="1:26" x14ac:dyDescent="0.3">
      <c r="A5">
        <v>3</v>
      </c>
      <c r="B5">
        <f t="shared" si="0"/>
        <v>45</v>
      </c>
      <c r="C5">
        <f>C6</f>
        <v>247</v>
      </c>
      <c r="E5">
        <f>7*(2*(A5/2)^3-(A5/2)^2)+18*(A5/2)^2</f>
        <v>72</v>
      </c>
      <c r="S5">
        <v>4</v>
      </c>
      <c r="T5">
        <f>2*S5^3-S5^2</f>
        <v>112</v>
      </c>
      <c r="U5">
        <f>7*U4+18*(S5/2)^2</f>
        <v>247</v>
      </c>
    </row>
    <row r="6" spans="1:26" x14ac:dyDescent="0.3">
      <c r="A6">
        <v>4</v>
      </c>
      <c r="B6">
        <f t="shared" si="0"/>
        <v>112</v>
      </c>
      <c r="C6">
        <f>7*D6+18*(A6/2)^2</f>
        <v>247</v>
      </c>
      <c r="D6">
        <f>INDEX(C:C,MATCH(A6/2,A:A,0))</f>
        <v>25</v>
      </c>
      <c r="E6">
        <f>7*(2*(A6/2)^3-(A6/2)^2)+18*(A6/2)^2</f>
        <v>156</v>
      </c>
      <c r="F6">
        <f>INDEX(E:E,MATCH(A6/2,A:A,0))</f>
        <v>25</v>
      </c>
      <c r="G6">
        <f>7*(F6)+18*(A6/2)^2</f>
        <v>247</v>
      </c>
      <c r="H6" t="str">
        <f>IF(E6&lt;G6, "CONV", "STRASSEN")</f>
        <v>CONV</v>
      </c>
      <c r="I6">
        <f t="shared" ref="I6" si="2">A6/2</f>
        <v>2</v>
      </c>
      <c r="S6">
        <f>S5*2</f>
        <v>8</v>
      </c>
      <c r="T6">
        <f>2*S6^3-S6^2</f>
        <v>960</v>
      </c>
      <c r="U6">
        <f>7*U5+18*(S6/2)^2</f>
        <v>2017</v>
      </c>
      <c r="Y6">
        <f>7*(2*(14/2)^3-(14/2)^2)+18*(14/2)^2</f>
        <v>5341</v>
      </c>
      <c r="Z6">
        <f>7*(2*(S6/2)^3-(S6/2)^2)+18*(S6/2)^2</f>
        <v>1072</v>
      </c>
    </row>
    <row r="7" spans="1:26" x14ac:dyDescent="0.3">
      <c r="A7">
        <v>5</v>
      </c>
      <c r="B7">
        <f t="shared" si="0"/>
        <v>225</v>
      </c>
      <c r="C7">
        <f t="shared" ref="C7" si="3">C8</f>
        <v>1891</v>
      </c>
      <c r="E7">
        <f>E8</f>
        <v>477</v>
      </c>
      <c r="S7">
        <f t="shared" ref="S7:S29" si="4">S6*2</f>
        <v>16</v>
      </c>
      <c r="T7">
        <f t="shared" ref="T7:T29" si="5">2*S7^3-S7^2</f>
        <v>7936</v>
      </c>
      <c r="U7">
        <f t="shared" ref="U7:U29" si="6">7*U6+18*(S7/2)^2</f>
        <v>15271</v>
      </c>
      <c r="X7">
        <f>7*(2*(S7/2)^3-(S7/2)^2)+18*(S7/2)^2</f>
        <v>7872</v>
      </c>
      <c r="Z7">
        <f>7*Z6+18*(S7/2)^2</f>
        <v>8656</v>
      </c>
    </row>
    <row r="8" spans="1:26" x14ac:dyDescent="0.3">
      <c r="A8">
        <v>6</v>
      </c>
      <c r="B8">
        <f t="shared" si="0"/>
        <v>396</v>
      </c>
      <c r="C8">
        <f t="shared" ref="C8" si="7">7*D8+18*(A8/2)^2</f>
        <v>1891</v>
      </c>
      <c r="D8">
        <f t="shared" ref="D8" si="8">INDEX(C:C,MATCH(A8/2,A:A,0))</f>
        <v>247</v>
      </c>
      <c r="E8">
        <f>7*(2*(A8/2)^3-(A8/2)^2)+18*(A8/2)^2</f>
        <v>477</v>
      </c>
      <c r="F8">
        <f>INDEX(E:E,MATCH(A8/2,A:A,0))</f>
        <v>72</v>
      </c>
      <c r="G8">
        <f>7*(F8)+18*(A8/2)^2</f>
        <v>666</v>
      </c>
      <c r="H8" t="str">
        <f t="shared" ref="H8" si="9">IF(E8&lt;G8, "CONV", "STRASSEN")</f>
        <v>CONV</v>
      </c>
      <c r="I8">
        <f t="shared" ref="I8" si="10">A8/2</f>
        <v>3</v>
      </c>
      <c r="S8">
        <f t="shared" si="4"/>
        <v>32</v>
      </c>
      <c r="T8">
        <f t="shared" si="5"/>
        <v>64512</v>
      </c>
      <c r="U8">
        <f t="shared" si="6"/>
        <v>111505</v>
      </c>
      <c r="W8">
        <f>7*(2*(S8/2)^3-(S8/2)^2)+18*(S8/2)^2</f>
        <v>60160</v>
      </c>
      <c r="X8">
        <f>7*X7+18*(S8/2)^2</f>
        <v>59712</v>
      </c>
      <c r="Z8">
        <f t="shared" ref="Z8:Z29" si="11">7*Z7+18*(S8/2)^2</f>
        <v>65200</v>
      </c>
    </row>
    <row r="9" spans="1:26" x14ac:dyDescent="0.3">
      <c r="A9">
        <v>7</v>
      </c>
      <c r="B9">
        <f t="shared" si="0"/>
        <v>637</v>
      </c>
      <c r="C9">
        <f t="shared" ref="C9" si="12">C10</f>
        <v>2017</v>
      </c>
      <c r="E9">
        <f t="shared" ref="E9" si="13">E10</f>
        <v>1072</v>
      </c>
      <c r="S9">
        <f t="shared" si="4"/>
        <v>64</v>
      </c>
      <c r="T9">
        <f t="shared" si="5"/>
        <v>520192</v>
      </c>
      <c r="U9">
        <f t="shared" si="6"/>
        <v>798967</v>
      </c>
      <c r="V9">
        <f>7*(2*(S9/2)^3-(S9/2)^2)+18*(S9/2)^2</f>
        <v>470016</v>
      </c>
      <c r="W9">
        <f>7*W8+18*(S9/2)^2</f>
        <v>439552</v>
      </c>
      <c r="X9">
        <f t="shared" ref="X9:X29" si="14">7*X8+18*(S9/2)^2</f>
        <v>436416</v>
      </c>
      <c r="Z9">
        <f t="shared" si="11"/>
        <v>474832</v>
      </c>
    </row>
    <row r="10" spans="1:26" x14ac:dyDescent="0.3">
      <c r="A10">
        <v>8</v>
      </c>
      <c r="B10">
        <f t="shared" si="0"/>
        <v>960</v>
      </c>
      <c r="C10">
        <f t="shared" ref="C10" si="15">7*D10+18*(A10/2)^2</f>
        <v>2017</v>
      </c>
      <c r="D10">
        <f t="shared" ref="D10" si="16">INDEX(C:C,MATCH(A10/2,A:A,0))</f>
        <v>247</v>
      </c>
      <c r="E10">
        <f>7*(2*(A10/2)^3-(A10/2)^2)+18*(A10/2)^2</f>
        <v>1072</v>
      </c>
      <c r="F10">
        <f>INDEX(E:E,MATCH(A10/2,A:A,0))</f>
        <v>156</v>
      </c>
      <c r="G10">
        <f>7*(F10)+18*(A10/2)^2</f>
        <v>1380</v>
      </c>
      <c r="H10" t="str">
        <f t="shared" ref="H10" si="17">IF(E10&lt;G10, "CONV", "STRASSEN")</f>
        <v>CONV</v>
      </c>
      <c r="I10">
        <f t="shared" ref="I10" si="18">A10/2</f>
        <v>4</v>
      </c>
      <c r="S10">
        <f t="shared" si="4"/>
        <v>128</v>
      </c>
      <c r="T10">
        <f t="shared" si="5"/>
        <v>4177920</v>
      </c>
      <c r="U10">
        <f>7*U9+18*(S10/2)^2</f>
        <v>5666497</v>
      </c>
      <c r="V10">
        <f>7*V9+18*(S10/2)^2</f>
        <v>3363840</v>
      </c>
      <c r="W10">
        <f>7*W9+18*(S10/2)^2</f>
        <v>3150592</v>
      </c>
      <c r="X10">
        <f t="shared" si="14"/>
        <v>3128640</v>
      </c>
      <c r="Z10">
        <f t="shared" si="11"/>
        <v>3397552</v>
      </c>
    </row>
    <row r="11" spans="1:26" x14ac:dyDescent="0.3">
      <c r="A11">
        <v>9</v>
      </c>
      <c r="B11">
        <f t="shared" si="0"/>
        <v>1377</v>
      </c>
      <c r="C11">
        <f t="shared" ref="C11" si="19">C12</f>
        <v>13687</v>
      </c>
      <c r="E11">
        <f t="shared" ref="E11" si="20">E12</f>
        <v>2025</v>
      </c>
      <c r="S11">
        <f t="shared" si="4"/>
        <v>256</v>
      </c>
      <c r="T11">
        <f t="shared" si="5"/>
        <v>33488896</v>
      </c>
      <c r="U11">
        <f t="shared" si="6"/>
        <v>39960391</v>
      </c>
      <c r="V11">
        <f t="shared" ref="V11:V29" si="21">7*V10+18*(S11/2)^2</f>
        <v>23841792</v>
      </c>
      <c r="W11">
        <f t="shared" ref="W11:W29" si="22">7*W10+18*(S11/2)^2</f>
        <v>22349056</v>
      </c>
      <c r="X11">
        <f>7*X10+18*(S11/2)^2</f>
        <v>22195392</v>
      </c>
      <c r="Z11">
        <f t="shared" si="11"/>
        <v>24077776</v>
      </c>
    </row>
    <row r="12" spans="1:26" x14ac:dyDescent="0.3">
      <c r="A12">
        <v>10</v>
      </c>
      <c r="B12">
        <f t="shared" si="0"/>
        <v>1900</v>
      </c>
      <c r="C12">
        <f t="shared" ref="C12" si="23">7*D12+18*(A12/2)^2</f>
        <v>13687</v>
      </c>
      <c r="D12">
        <f t="shared" ref="D12" si="24">INDEX(C:C,MATCH(A12/2,A:A,0))</f>
        <v>1891</v>
      </c>
      <c r="E12">
        <f>7*(2*(A12/2)^3-(A12/2)^2)+18*(A12/2)^2</f>
        <v>2025</v>
      </c>
      <c r="F12">
        <f>INDEX(E:E,MATCH(A12/2,A:A,0))</f>
        <v>477</v>
      </c>
      <c r="G12">
        <f>7*(F12)+18*(A12/2)^2</f>
        <v>3789</v>
      </c>
      <c r="H12" t="str">
        <f t="shared" ref="H12" si="25">IF(E12&lt;G12, "CONV", "STRASSEN")</f>
        <v>CONV</v>
      </c>
      <c r="I12">
        <f t="shared" ref="I12" si="26">A12/2</f>
        <v>5</v>
      </c>
      <c r="S12">
        <f t="shared" si="4"/>
        <v>512</v>
      </c>
      <c r="T12">
        <f t="shared" si="5"/>
        <v>268173312</v>
      </c>
      <c r="U12">
        <f t="shared" si="6"/>
        <v>280902385</v>
      </c>
      <c r="V12">
        <f t="shared" si="21"/>
        <v>168072192</v>
      </c>
      <c r="W12">
        <f t="shared" si="22"/>
        <v>157623040</v>
      </c>
      <c r="X12">
        <f t="shared" si="14"/>
        <v>156547392</v>
      </c>
      <c r="Z12">
        <f t="shared" si="11"/>
        <v>169724080</v>
      </c>
    </row>
    <row r="13" spans="1:26" x14ac:dyDescent="0.3">
      <c r="A13">
        <v>11</v>
      </c>
      <c r="B13">
        <f t="shared" si="0"/>
        <v>2541</v>
      </c>
      <c r="C13">
        <f t="shared" ref="C13" si="27">C14</f>
        <v>13885</v>
      </c>
      <c r="E13">
        <f t="shared" ref="E13" si="28">E14</f>
        <v>3420</v>
      </c>
      <c r="S13">
        <f t="shared" si="4"/>
        <v>1024</v>
      </c>
      <c r="T13">
        <f t="shared" si="5"/>
        <v>2146435072</v>
      </c>
      <c r="U13">
        <f t="shared" si="6"/>
        <v>1971035287</v>
      </c>
      <c r="V13">
        <f t="shared" si="21"/>
        <v>1181223936</v>
      </c>
      <c r="W13">
        <f t="shared" si="22"/>
        <v>1108079872</v>
      </c>
      <c r="X13">
        <f t="shared" si="14"/>
        <v>1100550336</v>
      </c>
      <c r="Z13">
        <f t="shared" si="11"/>
        <v>1192787152</v>
      </c>
    </row>
    <row r="14" spans="1:26" x14ac:dyDescent="0.3">
      <c r="A14">
        <v>12</v>
      </c>
      <c r="B14">
        <f t="shared" si="0"/>
        <v>3312</v>
      </c>
      <c r="C14">
        <f t="shared" ref="C14" si="29">7*D14+18*(A14/2)^2</f>
        <v>13885</v>
      </c>
      <c r="D14">
        <f t="shared" ref="D14" si="30">INDEX(C:C,MATCH(A14/2,A:A,0))</f>
        <v>1891</v>
      </c>
      <c r="E14">
        <f>7*(2*(A14/2)^3-(A14/2)^2)+18*(A14/2)^2</f>
        <v>3420</v>
      </c>
      <c r="F14">
        <f>INDEX(E:E,MATCH(A14/2,A:A,0))</f>
        <v>477</v>
      </c>
      <c r="G14">
        <f>7*(F14)+18*(A14/2)^2</f>
        <v>3987</v>
      </c>
      <c r="H14" t="str">
        <f t="shared" ref="H14" si="31">IF(E14&lt;G14, "CONV", "STRASSEN")</f>
        <v>CONV</v>
      </c>
      <c r="I14">
        <f t="shared" ref="I14" si="32">A14/2</f>
        <v>6</v>
      </c>
      <c r="S14">
        <f t="shared" si="4"/>
        <v>2048</v>
      </c>
      <c r="T14">
        <f t="shared" si="5"/>
        <v>17175674880</v>
      </c>
      <c r="U14">
        <f t="shared" si="6"/>
        <v>13816121377</v>
      </c>
      <c r="V14">
        <f t="shared" si="21"/>
        <v>8287441920</v>
      </c>
      <c r="W14">
        <f t="shared" si="22"/>
        <v>7775433472</v>
      </c>
      <c r="X14">
        <f t="shared" si="14"/>
        <v>7722726720</v>
      </c>
      <c r="Z14">
        <f t="shared" si="11"/>
        <v>8368384432</v>
      </c>
    </row>
    <row r="15" spans="1:26" x14ac:dyDescent="0.3">
      <c r="A15">
        <v>13</v>
      </c>
      <c r="B15">
        <f t="shared" si="0"/>
        <v>4225</v>
      </c>
      <c r="C15">
        <f t="shared" ref="C15" si="33">C16</f>
        <v>15001</v>
      </c>
      <c r="E15">
        <f t="shared" ref="E15" si="34">E16</f>
        <v>5341</v>
      </c>
      <c r="S15">
        <f t="shared" si="4"/>
        <v>4096</v>
      </c>
      <c r="T15">
        <f t="shared" si="5"/>
        <v>137422176256</v>
      </c>
      <c r="U15">
        <f t="shared" si="6"/>
        <v>96788347111</v>
      </c>
      <c r="V15">
        <f t="shared" si="21"/>
        <v>58087590912</v>
      </c>
      <c r="W15">
        <f t="shared" si="22"/>
        <v>54503531776</v>
      </c>
      <c r="X15">
        <f t="shared" si="14"/>
        <v>54134584512</v>
      </c>
      <c r="Z15">
        <f t="shared" si="11"/>
        <v>58654188496</v>
      </c>
    </row>
    <row r="16" spans="1:26" x14ac:dyDescent="0.3">
      <c r="A16">
        <v>14</v>
      </c>
      <c r="B16">
        <f t="shared" si="0"/>
        <v>5292</v>
      </c>
      <c r="C16">
        <f t="shared" ref="C16" si="35">7*D16+18*(A16/2)^2</f>
        <v>15001</v>
      </c>
      <c r="D16">
        <f t="shared" ref="D16" si="36">INDEX(C:C,MATCH(A16/2,A:A,0))</f>
        <v>2017</v>
      </c>
      <c r="E16">
        <f>7*(2*(A16/2)^3-(A16/2)^2)+18*(A16/2)^2</f>
        <v>5341</v>
      </c>
      <c r="F16">
        <f>INDEX(E:E,MATCH(A16/2,A:A,0))</f>
        <v>1072</v>
      </c>
      <c r="G16">
        <f>7*(F16)+18*(A16/2)^2</f>
        <v>8386</v>
      </c>
      <c r="H16" t="str">
        <f t="shared" ref="H16" si="37">IF(E16&lt;G16, "CONV", "STRASSEN")</f>
        <v>CONV</v>
      </c>
      <c r="I16">
        <f t="shared" ref="I16" si="38">A16/2</f>
        <v>7</v>
      </c>
      <c r="S16">
        <f t="shared" si="4"/>
        <v>8192</v>
      </c>
      <c r="T16">
        <f t="shared" si="5"/>
        <v>1099444518912</v>
      </c>
      <c r="U16">
        <f t="shared" si="6"/>
        <v>677820419665</v>
      </c>
      <c r="V16">
        <f t="shared" si="21"/>
        <v>406915126272</v>
      </c>
      <c r="W16">
        <f t="shared" si="22"/>
        <v>381826712320</v>
      </c>
      <c r="X16">
        <f t="shared" si="14"/>
        <v>379244081472</v>
      </c>
      <c r="Z16">
        <f t="shared" si="11"/>
        <v>410881309360</v>
      </c>
    </row>
    <row r="17" spans="1:26" x14ac:dyDescent="0.3">
      <c r="A17">
        <v>15</v>
      </c>
      <c r="B17">
        <f t="shared" si="0"/>
        <v>6525</v>
      </c>
      <c r="C17">
        <f t="shared" ref="C17" si="39">C18</f>
        <v>15271</v>
      </c>
      <c r="E17">
        <f t="shared" ref="E17" si="40">E18</f>
        <v>7872</v>
      </c>
      <c r="S17">
        <f t="shared" si="4"/>
        <v>16384</v>
      </c>
      <c r="T17">
        <f t="shared" si="5"/>
        <v>8795824586752</v>
      </c>
      <c r="U17">
        <f t="shared" si="6"/>
        <v>4745950897207</v>
      </c>
      <c r="V17">
        <f t="shared" si="21"/>
        <v>2849613843456</v>
      </c>
      <c r="W17">
        <f t="shared" si="22"/>
        <v>2673994945792</v>
      </c>
      <c r="X17">
        <f t="shared" si="14"/>
        <v>2655916529856</v>
      </c>
      <c r="Z17">
        <f t="shared" si="11"/>
        <v>2877377125072</v>
      </c>
    </row>
    <row r="18" spans="1:26" x14ac:dyDescent="0.3">
      <c r="A18">
        <v>16</v>
      </c>
      <c r="B18">
        <f t="shared" si="0"/>
        <v>7936</v>
      </c>
      <c r="C18">
        <f t="shared" ref="C18" si="41">7*D18+18*(A18/2)^2</f>
        <v>15271</v>
      </c>
      <c r="D18">
        <f t="shared" ref="D18" si="42">INDEX(C:C,MATCH(A18/2,A:A,0))</f>
        <v>2017</v>
      </c>
      <c r="E18">
        <f>7*(2*(A18/2)^3-(A18/2)^2)+18*(A18/2)^2</f>
        <v>7872</v>
      </c>
      <c r="F18">
        <f>INDEX(E:E,MATCH(A18/2,A:A,0))</f>
        <v>1072</v>
      </c>
      <c r="G18">
        <f>7*(F18)+18*(A18/2)^2</f>
        <v>8656</v>
      </c>
      <c r="H18" t="str">
        <f t="shared" ref="H18" si="43">IF(E18&lt;G18, "CONV", "STRASSEN")</f>
        <v>CONV</v>
      </c>
      <c r="I18">
        <f t="shared" ref="I18" si="44">A18/2</f>
        <v>8</v>
      </c>
      <c r="S18">
        <f t="shared" si="4"/>
        <v>32768</v>
      </c>
      <c r="T18">
        <f t="shared" si="5"/>
        <v>70367670435840</v>
      </c>
      <c r="U18">
        <f t="shared" si="6"/>
        <v>33226488118657</v>
      </c>
      <c r="V18">
        <f t="shared" si="21"/>
        <v>19952128742400</v>
      </c>
      <c r="W18">
        <f t="shared" si="22"/>
        <v>18722796458752</v>
      </c>
      <c r="X18">
        <f t="shared" si="14"/>
        <v>18596247547200</v>
      </c>
      <c r="Z18">
        <f t="shared" si="11"/>
        <v>20146471713712</v>
      </c>
    </row>
    <row r="19" spans="1:26" x14ac:dyDescent="0.3">
      <c r="A19">
        <v>17</v>
      </c>
      <c r="B19">
        <f t="shared" si="0"/>
        <v>9537</v>
      </c>
      <c r="C19">
        <f t="shared" ref="C19" si="45">C20</f>
        <v>97267</v>
      </c>
      <c r="E19">
        <f t="shared" ref="E19" si="46">E20</f>
        <v>11097</v>
      </c>
      <c r="S19">
        <f t="shared" si="4"/>
        <v>65536</v>
      </c>
      <c r="T19">
        <f t="shared" si="5"/>
        <v>562945658454016</v>
      </c>
      <c r="U19">
        <f t="shared" si="6"/>
        <v>232604744183431</v>
      </c>
      <c r="V19">
        <f t="shared" si="21"/>
        <v>139684228549632</v>
      </c>
      <c r="W19">
        <f t="shared" si="22"/>
        <v>131078902564096</v>
      </c>
      <c r="X19">
        <f t="shared" si="14"/>
        <v>130193060183232</v>
      </c>
      <c r="Z19">
        <f t="shared" si="11"/>
        <v>141044629348816</v>
      </c>
    </row>
    <row r="20" spans="1:26" x14ac:dyDescent="0.3">
      <c r="A20">
        <v>18</v>
      </c>
      <c r="B20">
        <f t="shared" si="0"/>
        <v>11340</v>
      </c>
      <c r="C20">
        <f t="shared" ref="C20" si="47">7*D20+18*(A20/2)^2</f>
        <v>97267</v>
      </c>
      <c r="D20">
        <f t="shared" ref="D20" si="48">INDEX(C:C,MATCH(A20/2,A:A,0))</f>
        <v>13687</v>
      </c>
      <c r="E20">
        <f>7*(2*(A20/2)^3-(A20/2)^2)+18*(A20/2)^2</f>
        <v>11097</v>
      </c>
      <c r="F20">
        <f>INDEX(E:E,MATCH(A20/2,A:A,0))</f>
        <v>2025</v>
      </c>
      <c r="G20">
        <f>7*(F20)+18*(A20/2)^2</f>
        <v>15633</v>
      </c>
      <c r="H20" t="str">
        <f t="shared" ref="H20" si="49">IF(E20&lt;G20, "CONV", "STRASSEN")</f>
        <v>CONV</v>
      </c>
      <c r="I20">
        <f t="shared" ref="I20" si="50">A20/2</f>
        <v>9</v>
      </c>
      <c r="S20">
        <f t="shared" si="4"/>
        <v>131072</v>
      </c>
      <c r="T20">
        <f t="shared" si="5"/>
        <v>4503582447501312</v>
      </c>
      <c r="U20">
        <f t="shared" si="6"/>
        <v>1628310518695345</v>
      </c>
      <c r="V20">
        <f t="shared" si="21"/>
        <v>977866909258752</v>
      </c>
      <c r="W20">
        <f t="shared" si="22"/>
        <v>917629627360000</v>
      </c>
      <c r="X20">
        <f t="shared" si="14"/>
        <v>911428730693952</v>
      </c>
      <c r="Z20">
        <f t="shared" si="11"/>
        <v>987389714853040</v>
      </c>
    </row>
    <row r="21" spans="1:26" x14ac:dyDescent="0.3">
      <c r="A21">
        <v>19</v>
      </c>
      <c r="B21">
        <f t="shared" si="0"/>
        <v>13357</v>
      </c>
      <c r="C21">
        <f t="shared" ref="C21" si="51">C22</f>
        <v>97609</v>
      </c>
      <c r="E21">
        <f t="shared" ref="E21" si="52">E22</f>
        <v>15100</v>
      </c>
      <c r="S21">
        <f t="shared" si="4"/>
        <v>262144</v>
      </c>
      <c r="T21">
        <f t="shared" si="5"/>
        <v>3.6028728299487232E+16</v>
      </c>
      <c r="U21">
        <f t="shared" si="6"/>
        <v>1.1398482868512728E+16</v>
      </c>
      <c r="V21">
        <f t="shared" si="21"/>
        <v>6845377602456576</v>
      </c>
      <c r="W21">
        <f t="shared" si="22"/>
        <v>6423716629165312</v>
      </c>
      <c r="X21">
        <f t="shared" si="14"/>
        <v>6380310352502976</v>
      </c>
      <c r="Z21">
        <f t="shared" si="11"/>
        <v>6912037241616592</v>
      </c>
    </row>
    <row r="22" spans="1:26" x14ac:dyDescent="0.3">
      <c r="A22">
        <v>20</v>
      </c>
      <c r="B22">
        <f t="shared" si="0"/>
        <v>15600</v>
      </c>
      <c r="C22">
        <f t="shared" ref="C22" si="53">7*D22+18*(A22/2)^2</f>
        <v>97609</v>
      </c>
      <c r="D22">
        <f t="shared" ref="D22" si="54">INDEX(C:C,MATCH(A22/2,A:A,0))</f>
        <v>13687</v>
      </c>
      <c r="E22">
        <f>7*(2*(A22/2)^3-(A22/2)^2)+18*(A22/2)^2</f>
        <v>15100</v>
      </c>
      <c r="F22">
        <f>INDEX(E:E,MATCH(A22/2,A:A,0))</f>
        <v>2025</v>
      </c>
      <c r="G22">
        <f>7*(F22)+18*(A22/2)^2</f>
        <v>15975</v>
      </c>
      <c r="H22" t="str">
        <f t="shared" ref="H22" si="55">IF(E22&lt;G22, "CONV", "STRASSEN")</f>
        <v>CONV</v>
      </c>
      <c r="I22">
        <f t="shared" ref="I22" si="56">A22/2</f>
        <v>10</v>
      </c>
      <c r="S22">
        <f t="shared" si="4"/>
        <v>524288</v>
      </c>
      <c r="T22">
        <f t="shared" si="5"/>
        <v>2.882301012738048E+17</v>
      </c>
      <c r="U22">
        <f t="shared" si="6"/>
        <v>7.9790617030170336E+16</v>
      </c>
      <c r="V22">
        <f t="shared" si="21"/>
        <v>4.791888016777728E+16</v>
      </c>
      <c r="W22">
        <f t="shared" si="22"/>
        <v>4.4967253354738432E+16</v>
      </c>
      <c r="X22">
        <f t="shared" si="14"/>
        <v>4.466340941810208E+16</v>
      </c>
      <c r="Z22">
        <f t="shared" si="11"/>
        <v>4.8385497641897392E+16</v>
      </c>
    </row>
    <row r="23" spans="1:26" x14ac:dyDescent="0.3">
      <c r="A23">
        <v>21</v>
      </c>
      <c r="B23">
        <f t="shared" si="0"/>
        <v>18081</v>
      </c>
      <c r="C23">
        <f t="shared" ref="C23" si="57">C24</f>
        <v>99373</v>
      </c>
      <c r="E23">
        <f t="shared" ref="E23" si="58">E24</f>
        <v>19965</v>
      </c>
      <c r="S23">
        <f t="shared" si="4"/>
        <v>1048576</v>
      </c>
      <c r="T23">
        <f t="shared" si="5"/>
        <v>2.3058419097020662E+18</v>
      </c>
      <c r="U23">
        <f t="shared" si="6"/>
        <v>5.5853926701351731E+17</v>
      </c>
      <c r="V23">
        <f t="shared" si="21"/>
        <v>3.3543710897676595E+17</v>
      </c>
      <c r="W23">
        <f t="shared" si="22"/>
        <v>3.1477572128549402E+17</v>
      </c>
      <c r="X23">
        <f t="shared" si="14"/>
        <v>3.1264881372903955E+17</v>
      </c>
      <c r="Z23">
        <f t="shared" si="11"/>
        <v>3.3870343129560672E+17</v>
      </c>
    </row>
    <row r="24" spans="1:26" x14ac:dyDescent="0.3">
      <c r="A24">
        <v>22</v>
      </c>
      <c r="B24">
        <f t="shared" si="0"/>
        <v>20812</v>
      </c>
      <c r="C24">
        <f t="shared" ref="C24" si="59">7*D24+18*(A24/2)^2</f>
        <v>99373</v>
      </c>
      <c r="D24">
        <f t="shared" ref="D24" si="60">INDEX(C:C,MATCH(A24/2,A:A,0))</f>
        <v>13885</v>
      </c>
      <c r="E24">
        <f>7*(2*(A24/2)^3-(A24/2)^2)+18*(A24/2)^2</f>
        <v>19965</v>
      </c>
      <c r="F24">
        <f>INDEX(E:E,MATCH(A24/2,A:A,0))</f>
        <v>3420</v>
      </c>
      <c r="G24">
        <f>7*(F24)+18*(A24/2)^2</f>
        <v>26118</v>
      </c>
      <c r="H24" t="str">
        <f t="shared" ref="H24" si="61">IF(E24&lt;G24, "CONV", "STRASSEN")</f>
        <v>CONV</v>
      </c>
      <c r="I24">
        <f t="shared" ref="I24" si="62">A24/2</f>
        <v>11</v>
      </c>
      <c r="S24">
        <f t="shared" si="4"/>
        <v>2097152</v>
      </c>
      <c r="T24">
        <f t="shared" si="5"/>
        <v>1.8446739675663041E+19</v>
      </c>
      <c r="U24">
        <f t="shared" si="6"/>
        <v>3.9097946603039212E+18</v>
      </c>
      <c r="V24">
        <f t="shared" si="21"/>
        <v>2.3480795540466616E+18</v>
      </c>
      <c r="W24">
        <f t="shared" si="22"/>
        <v>2.2034498402077581E+18</v>
      </c>
      <c r="X24">
        <f t="shared" si="14"/>
        <v>2.1885614873125768E+18</v>
      </c>
      <c r="Z24">
        <f t="shared" si="11"/>
        <v>2.3709438102785469E+18</v>
      </c>
    </row>
    <row r="25" spans="1:26" x14ac:dyDescent="0.3">
      <c r="A25">
        <v>23</v>
      </c>
      <c r="B25">
        <f t="shared" si="0"/>
        <v>23805</v>
      </c>
      <c r="C25">
        <f t="shared" ref="C25" si="63">C26</f>
        <v>99787</v>
      </c>
      <c r="E25">
        <f t="shared" ref="E25" si="64">E26</f>
        <v>25776</v>
      </c>
      <c r="S25">
        <f t="shared" si="4"/>
        <v>4194304</v>
      </c>
      <c r="T25">
        <f t="shared" si="5"/>
        <v>1.4757393499749037E+20</v>
      </c>
      <c r="U25">
        <f t="shared" si="6"/>
        <v>2.7368641786964648E+19</v>
      </c>
      <c r="V25">
        <f t="shared" si="21"/>
        <v>1.6436636043163832E+19</v>
      </c>
      <c r="W25">
        <f t="shared" si="22"/>
        <v>1.5424228046291507E+19</v>
      </c>
      <c r="X25">
        <f t="shared" si="14"/>
        <v>1.5320009576025238E+19</v>
      </c>
      <c r="Z25">
        <f t="shared" si="11"/>
        <v>1.6596685836787028E+19</v>
      </c>
    </row>
    <row r="26" spans="1:26" x14ac:dyDescent="0.3">
      <c r="A26">
        <v>24</v>
      </c>
      <c r="B26">
        <f t="shared" si="0"/>
        <v>27072</v>
      </c>
      <c r="C26">
        <f t="shared" ref="C26" si="65">7*D26+18*(A26/2)^2</f>
        <v>99787</v>
      </c>
      <c r="D26">
        <f t="shared" ref="D26" si="66">INDEX(C:C,MATCH(A26/2,A:A,0))</f>
        <v>13885</v>
      </c>
      <c r="E26">
        <f>7*(2*(A26/2)^3-(A26/2)^2)+18*(A26/2)^2</f>
        <v>25776</v>
      </c>
      <c r="F26">
        <f>INDEX(E:E,MATCH(A26/2,A:A,0))</f>
        <v>3420</v>
      </c>
      <c r="G26">
        <f>7*(F26)+18*(A26/2)^2</f>
        <v>26532</v>
      </c>
      <c r="H26" t="str">
        <f t="shared" ref="H26" si="67">IF(E26&lt;G26, "CONV", "STRASSEN")</f>
        <v>CONV</v>
      </c>
      <c r="I26">
        <f t="shared" ref="I26" si="68">A26/2</f>
        <v>12</v>
      </c>
      <c r="S26">
        <f t="shared" si="4"/>
        <v>8388608</v>
      </c>
      <c r="T26">
        <f t="shared" si="5"/>
        <v>1.1805915503486671E+21</v>
      </c>
      <c r="U26">
        <f t="shared" si="6"/>
        <v>1.9158080916810134E+20</v>
      </c>
      <c r="V26">
        <f t="shared" si="21"/>
        <v>1.1505676896149563E+20</v>
      </c>
      <c r="W26">
        <f t="shared" si="22"/>
        <v>1.0796991298338936E+20</v>
      </c>
      <c r="X26">
        <f t="shared" si="14"/>
        <v>1.0724038369152546E+20</v>
      </c>
      <c r="Z26">
        <f t="shared" si="11"/>
        <v>1.16177117516858E+20</v>
      </c>
    </row>
    <row r="27" spans="1:26" x14ac:dyDescent="0.3">
      <c r="A27">
        <v>25</v>
      </c>
      <c r="B27">
        <f t="shared" si="0"/>
        <v>30625</v>
      </c>
      <c r="C27">
        <f t="shared" ref="C27" si="69">C28</f>
        <v>108049</v>
      </c>
      <c r="E27">
        <f t="shared" ref="E27:E65" si="70">E28</f>
        <v>32617</v>
      </c>
      <c r="S27">
        <f t="shared" si="4"/>
        <v>16777216</v>
      </c>
      <c r="T27">
        <f t="shared" si="5"/>
        <v>9.4447326842643137E+21</v>
      </c>
      <c r="U27">
        <f t="shared" si="6"/>
        <v>1.3410669308141046E+21</v>
      </c>
      <c r="V27">
        <f t="shared" si="21"/>
        <v>8.0539864936786454E+20</v>
      </c>
      <c r="W27">
        <f t="shared" si="22"/>
        <v>7.5579065752112071E+20</v>
      </c>
      <c r="X27">
        <f t="shared" si="14"/>
        <v>7.5068395247807339E+20</v>
      </c>
      <c r="Z27">
        <f t="shared" si="11"/>
        <v>8.1324108925540119E+20</v>
      </c>
    </row>
    <row r="28" spans="1:26" x14ac:dyDescent="0.3">
      <c r="A28">
        <v>26</v>
      </c>
      <c r="B28">
        <f t="shared" si="0"/>
        <v>34476</v>
      </c>
      <c r="C28">
        <f t="shared" ref="C28" si="71">7*D28+18*(A28/2)^2</f>
        <v>108049</v>
      </c>
      <c r="D28">
        <f t="shared" ref="D28" si="72">INDEX(C:C,MATCH(A28/2,A:A,0))</f>
        <v>15001</v>
      </c>
      <c r="E28">
        <f>7*(2*(A28/2)^3-(A28/2)^2)+18*(A28/2)^2</f>
        <v>32617</v>
      </c>
      <c r="F28">
        <f>INDEX(E:E,MATCH(A28/2,A:A,0))</f>
        <v>5341</v>
      </c>
      <c r="G28">
        <f>7*(F28)+18*(A28/2)^2</f>
        <v>40429</v>
      </c>
      <c r="H28" t="str">
        <f t="shared" ref="H28" si="73">IF(E28&lt;G28, "CONV", "STRASSEN")</f>
        <v>CONV</v>
      </c>
      <c r="I28">
        <f t="shared" ref="I28" si="74">A28/2</f>
        <v>13</v>
      </c>
      <c r="S28">
        <f t="shared" si="4"/>
        <v>33554432</v>
      </c>
      <c r="T28">
        <f t="shared" si="5"/>
        <v>7.5557862600014417E+22</v>
      </c>
      <c r="U28">
        <f t="shared" si="6"/>
        <v>9.3874735822483132E+21</v>
      </c>
      <c r="V28">
        <f t="shared" si="21"/>
        <v>5.6377956121246328E+21</v>
      </c>
      <c r="W28">
        <f t="shared" si="22"/>
        <v>5.2905396691974257E+21</v>
      </c>
      <c r="X28">
        <f t="shared" si="14"/>
        <v>5.254792733896095E+21</v>
      </c>
      <c r="Z28">
        <f t="shared" si="11"/>
        <v>5.692692691337389E+21</v>
      </c>
    </row>
    <row r="29" spans="1:26" x14ac:dyDescent="0.3">
      <c r="A29">
        <v>27</v>
      </c>
      <c r="B29">
        <f t="shared" si="0"/>
        <v>38637</v>
      </c>
      <c r="C29">
        <f t="shared" ref="C29" si="75">C30</f>
        <v>108535</v>
      </c>
      <c r="E29">
        <f t="shared" si="70"/>
        <v>40572</v>
      </c>
      <c r="S29">
        <f t="shared" si="4"/>
        <v>67108864</v>
      </c>
      <c r="T29">
        <f t="shared" si="5"/>
        <v>6.0446290530371496E+23</v>
      </c>
      <c r="U29">
        <f t="shared" si="6"/>
        <v>6.5712335341936515E+22</v>
      </c>
      <c r="V29">
        <f t="shared" si="21"/>
        <v>3.9464589551070756E+22</v>
      </c>
      <c r="W29">
        <f t="shared" si="22"/>
        <v>3.7033797950580302E+22</v>
      </c>
      <c r="X29">
        <f t="shared" si="14"/>
        <v>3.6783569403470988E+22</v>
      </c>
      <c r="Z29">
        <f t="shared" si="11"/>
        <v>3.9848869105560046E+22</v>
      </c>
    </row>
    <row r="30" spans="1:26" x14ac:dyDescent="0.3">
      <c r="A30">
        <v>28</v>
      </c>
      <c r="B30">
        <f t="shared" si="0"/>
        <v>43120</v>
      </c>
      <c r="C30">
        <f t="shared" ref="C30" si="76">7*D30+18*(A30/2)^2</f>
        <v>108535</v>
      </c>
      <c r="D30">
        <f t="shared" ref="D30" si="77">INDEX(C:C,MATCH(A30/2,A:A,0))</f>
        <v>15001</v>
      </c>
      <c r="E30">
        <f>7*(2*(A30/2)^3-(A30/2)^2)+18*(A30/2)^2</f>
        <v>40572</v>
      </c>
      <c r="F30">
        <f>INDEX(E:E,MATCH(A30/2,A:A,0))</f>
        <v>5341</v>
      </c>
      <c r="G30">
        <f>7*(F30)+18*(A30/2)^2</f>
        <v>40915</v>
      </c>
      <c r="H30" t="str">
        <f t="shared" ref="H30" si="78">IF(E30&lt;G30, "CONV", "STRASSEN")</f>
        <v>CONV</v>
      </c>
      <c r="I30">
        <f t="shared" ref="I30" si="79">A30/2</f>
        <v>14</v>
      </c>
    </row>
    <row r="31" spans="1:26" x14ac:dyDescent="0.3">
      <c r="A31">
        <v>29</v>
      </c>
      <c r="B31">
        <f t="shared" si="0"/>
        <v>47937</v>
      </c>
      <c r="C31">
        <f t="shared" ref="C31" si="80">C32</f>
        <v>110947</v>
      </c>
      <c r="E31">
        <f t="shared" si="70"/>
        <v>49725</v>
      </c>
    </row>
    <row r="32" spans="1:26" x14ac:dyDescent="0.3">
      <c r="A32">
        <v>30</v>
      </c>
      <c r="B32">
        <f t="shared" si="0"/>
        <v>53100</v>
      </c>
      <c r="C32">
        <f t="shared" ref="C32" si="81">7*D32+18*(A32/2)^2</f>
        <v>110947</v>
      </c>
      <c r="D32">
        <f t="shared" ref="D32" si="82">INDEX(C:C,MATCH(A32/2,A:A,0))</f>
        <v>15271</v>
      </c>
      <c r="E32">
        <f>7*(2*(A32/2)^3-(A32/2)^2)+18*(A32/2)^2</f>
        <v>49725</v>
      </c>
      <c r="F32">
        <f>INDEX(E:E,MATCH(A32/2,A:A,0))</f>
        <v>7872</v>
      </c>
      <c r="G32">
        <f>7*(F32)+18*(A32/2)^2</f>
        <v>59154</v>
      </c>
      <c r="H32" t="str">
        <f t="shared" ref="H32" si="83">IF(E32&lt;G32, "CONV", "STRASSEN")</f>
        <v>CONV</v>
      </c>
      <c r="I32">
        <f t="shared" ref="I32" si="84">A32/2</f>
        <v>15</v>
      </c>
    </row>
    <row r="33" spans="1:20" x14ac:dyDescent="0.3">
      <c r="A33">
        <v>31</v>
      </c>
      <c r="B33">
        <f t="shared" si="0"/>
        <v>58621</v>
      </c>
      <c r="C33">
        <f t="shared" ref="C33" si="85">C34</f>
        <v>111505</v>
      </c>
      <c r="E33">
        <f t="shared" si="70"/>
        <v>60160</v>
      </c>
    </row>
    <row r="34" spans="1:20" x14ac:dyDescent="0.3">
      <c r="A34">
        <v>32</v>
      </c>
      <c r="B34">
        <f t="shared" si="0"/>
        <v>64512</v>
      </c>
      <c r="C34">
        <f t="shared" ref="C34" si="86">7*D34+18*(A34/2)^2</f>
        <v>111505</v>
      </c>
      <c r="D34">
        <f t="shared" ref="D34" si="87">INDEX(C:C,MATCH(A34/2,A:A,0))</f>
        <v>15271</v>
      </c>
      <c r="E34">
        <f>7*(2*(A34/2)^3-(A34/2)^2)+18*(A34/2)^2</f>
        <v>60160</v>
      </c>
      <c r="F34">
        <f>INDEX(E:E,MATCH(A34/2,A:A,0))</f>
        <v>7872</v>
      </c>
      <c r="G34">
        <f>7*(F34)+18*(A34/2)^2</f>
        <v>59712</v>
      </c>
      <c r="H34" s="16" t="str">
        <f t="shared" ref="H34" si="88">IF(E34&lt;G34, "CONV", "STRASSEN")</f>
        <v>STRASSEN</v>
      </c>
      <c r="I34" s="16">
        <f t="shared" ref="I34" si="89">A34/2</f>
        <v>16</v>
      </c>
    </row>
    <row r="35" spans="1:20" x14ac:dyDescent="0.3">
      <c r="A35">
        <v>33</v>
      </c>
      <c r="B35">
        <f t="shared" si="0"/>
        <v>70785</v>
      </c>
      <c r="C35">
        <f t="shared" ref="C35" si="90">C36</f>
        <v>686071</v>
      </c>
      <c r="E35">
        <f t="shared" si="70"/>
        <v>71961</v>
      </c>
    </row>
    <row r="36" spans="1:20" x14ac:dyDescent="0.3">
      <c r="A36">
        <v>34</v>
      </c>
      <c r="B36">
        <f t="shared" si="0"/>
        <v>77452</v>
      </c>
      <c r="C36">
        <f t="shared" ref="C36" si="91">7*D36+18*(A36/2)^2</f>
        <v>686071</v>
      </c>
      <c r="D36">
        <f t="shared" ref="D36" si="92">INDEX(C:C,MATCH(A36/2,A:A,0))</f>
        <v>97267</v>
      </c>
      <c r="E36">
        <f>7*(2*(A36/2)^3-(A36/2)^2)+18*(A36/2)^2</f>
        <v>71961</v>
      </c>
      <c r="F36">
        <f>INDEX(E:E,MATCH(A36/2,A:A,0))</f>
        <v>11097</v>
      </c>
      <c r="G36">
        <f>7*(F36)+18*(A36/2)^2</f>
        <v>82881</v>
      </c>
      <c r="H36" t="str">
        <f t="shared" ref="H36" si="93">IF(E36&lt;G36, "CONV", "STRASSEN")</f>
        <v>CONV</v>
      </c>
      <c r="I36">
        <f t="shared" ref="I36" si="94">A36/2</f>
        <v>17</v>
      </c>
      <c r="T36" t="s">
        <v>5</v>
      </c>
    </row>
    <row r="37" spans="1:20" x14ac:dyDescent="0.3">
      <c r="A37">
        <v>35</v>
      </c>
      <c r="B37">
        <f t="shared" si="0"/>
        <v>84525</v>
      </c>
      <c r="C37">
        <f t="shared" ref="C37" si="95">C38</f>
        <v>686701</v>
      </c>
      <c r="E37">
        <f t="shared" si="70"/>
        <v>85212</v>
      </c>
      <c r="T37" t="s">
        <v>6</v>
      </c>
    </row>
    <row r="38" spans="1:20" x14ac:dyDescent="0.3">
      <c r="A38">
        <v>36</v>
      </c>
      <c r="B38">
        <f t="shared" si="0"/>
        <v>92016</v>
      </c>
      <c r="C38">
        <f t="shared" ref="C38" si="96">7*D38+18*(A38/2)^2</f>
        <v>686701</v>
      </c>
      <c r="D38">
        <f t="shared" ref="D38" si="97">INDEX(C:C,MATCH(A38/2,A:A,0))</f>
        <v>97267</v>
      </c>
      <c r="E38">
        <f>7*(2*(A38/2)^3-(A38/2)^2)+18*(A38/2)^2</f>
        <v>85212</v>
      </c>
      <c r="F38">
        <f>INDEX(E:E,MATCH(A38/2,A:A,0))</f>
        <v>11097</v>
      </c>
      <c r="G38">
        <f>7*(F38)+18*(A38/2)^2</f>
        <v>83511</v>
      </c>
      <c r="H38" t="str">
        <f t="shared" ref="H38" si="98">IF(E38&lt;G38, "CONV", "STRASSEN")</f>
        <v>STRASSEN</v>
      </c>
      <c r="I38">
        <f t="shared" ref="I38" si="99">A38/2</f>
        <v>18</v>
      </c>
      <c r="T38" t="s">
        <v>7</v>
      </c>
    </row>
    <row r="39" spans="1:20" x14ac:dyDescent="0.3">
      <c r="A39">
        <v>37</v>
      </c>
      <c r="B39">
        <f t="shared" si="0"/>
        <v>99937</v>
      </c>
      <c r="C39">
        <f t="shared" ref="C39" si="100">C40</f>
        <v>689761</v>
      </c>
      <c r="E39">
        <f t="shared" si="70"/>
        <v>99997</v>
      </c>
      <c r="T39" t="s">
        <v>7</v>
      </c>
    </row>
    <row r="40" spans="1:20" x14ac:dyDescent="0.3">
      <c r="A40">
        <v>38</v>
      </c>
      <c r="B40">
        <f t="shared" si="0"/>
        <v>108300</v>
      </c>
      <c r="C40">
        <f t="shared" ref="C40" si="101">7*D40+18*(A40/2)^2</f>
        <v>689761</v>
      </c>
      <c r="D40">
        <f t="shared" ref="D40" si="102">INDEX(C:C,MATCH(A40/2,A:A,0))</f>
        <v>97609</v>
      </c>
      <c r="E40">
        <f>7*(2*(A40/2)^3-(A40/2)^2)+18*(A40/2)^2</f>
        <v>99997</v>
      </c>
      <c r="F40">
        <f>INDEX(E:E,MATCH(A40/2,A:A,0))</f>
        <v>15100</v>
      </c>
      <c r="G40">
        <f>7*(F40)+18*(A40/2)^2</f>
        <v>112198</v>
      </c>
      <c r="H40" t="str">
        <f t="shared" ref="H40" si="103">IF(E40&lt;G40, "CONV", "STRASSEN")</f>
        <v>CONV</v>
      </c>
      <c r="I40">
        <f t="shared" ref="I40" si="104">A40/2</f>
        <v>19</v>
      </c>
      <c r="T40" t="s">
        <v>8</v>
      </c>
    </row>
    <row r="41" spans="1:20" x14ac:dyDescent="0.3">
      <c r="A41">
        <v>39</v>
      </c>
      <c r="B41">
        <f t="shared" si="0"/>
        <v>117117</v>
      </c>
      <c r="C41">
        <f t="shared" ref="C41" si="105">C42</f>
        <v>690463</v>
      </c>
      <c r="E41">
        <f t="shared" si="70"/>
        <v>116400</v>
      </c>
    </row>
    <row r="42" spans="1:20" x14ac:dyDescent="0.3">
      <c r="A42">
        <v>40</v>
      </c>
      <c r="B42">
        <f t="shared" si="0"/>
        <v>126400</v>
      </c>
      <c r="C42">
        <f t="shared" ref="C42" si="106">7*D42+18*(A42/2)^2</f>
        <v>690463</v>
      </c>
      <c r="D42">
        <f t="shared" ref="D42" si="107">INDEX(C:C,MATCH(A42/2,A:A,0))</f>
        <v>97609</v>
      </c>
      <c r="E42">
        <f>7*(2*(A42/2)^3-(A42/2)^2)+18*(A42/2)^2</f>
        <v>116400</v>
      </c>
      <c r="F42">
        <f>INDEX(E:E,MATCH(A42/2,A:A,0))</f>
        <v>15100</v>
      </c>
      <c r="G42">
        <f>7*(F42)+18*(A42/2)^2</f>
        <v>112900</v>
      </c>
      <c r="H42" t="str">
        <f t="shared" ref="H42" si="108">IF(E42&lt;G42, "CONV", "STRASSEN")</f>
        <v>STRASSEN</v>
      </c>
      <c r="I42">
        <f t="shared" ref="I42" si="109">A42/2</f>
        <v>20</v>
      </c>
    </row>
    <row r="43" spans="1:20" x14ac:dyDescent="0.3">
      <c r="A43">
        <v>41</v>
      </c>
      <c r="B43">
        <f t="shared" si="0"/>
        <v>136161</v>
      </c>
      <c r="C43">
        <f t="shared" ref="C43" si="110">C44</f>
        <v>703549</v>
      </c>
      <c r="E43">
        <f t="shared" si="70"/>
        <v>134505</v>
      </c>
    </row>
    <row r="44" spans="1:20" x14ac:dyDescent="0.3">
      <c r="A44">
        <v>42</v>
      </c>
      <c r="B44">
        <f t="shared" si="0"/>
        <v>146412</v>
      </c>
      <c r="C44">
        <f t="shared" ref="C44" si="111">7*D44+18*(A44/2)^2</f>
        <v>703549</v>
      </c>
      <c r="D44">
        <f t="shared" ref="D44" si="112">INDEX(C:C,MATCH(A44/2,A:A,0))</f>
        <v>99373</v>
      </c>
      <c r="E44">
        <f>7*(2*(A44/2)^3-(A44/2)^2)+18*(A44/2)^2</f>
        <v>134505</v>
      </c>
      <c r="F44">
        <f>INDEX(E:E,MATCH(A44/2,A:A,0))</f>
        <v>19965</v>
      </c>
      <c r="G44">
        <f>7*(F44)+18*(A44/2)^2</f>
        <v>147693</v>
      </c>
      <c r="H44" t="str">
        <f t="shared" ref="H44" si="113">IF(E44&lt;G44, "CONV", "STRASSEN")</f>
        <v>CONV</v>
      </c>
      <c r="I44">
        <f t="shared" ref="I44" si="114">A44/2</f>
        <v>21</v>
      </c>
    </row>
    <row r="45" spans="1:20" x14ac:dyDescent="0.3">
      <c r="A45">
        <v>43</v>
      </c>
      <c r="B45">
        <f t="shared" si="0"/>
        <v>157165</v>
      </c>
      <c r="C45">
        <f t="shared" ref="C45" si="115">C46</f>
        <v>704323</v>
      </c>
      <c r="E45">
        <f t="shared" si="70"/>
        <v>154396</v>
      </c>
    </row>
    <row r="46" spans="1:20" x14ac:dyDescent="0.3">
      <c r="A46">
        <v>44</v>
      </c>
      <c r="B46">
        <f t="shared" si="0"/>
        <v>168432</v>
      </c>
      <c r="C46">
        <f t="shared" ref="C46" si="116">7*D46+18*(A46/2)^2</f>
        <v>704323</v>
      </c>
      <c r="D46">
        <f t="shared" ref="D46" si="117">INDEX(C:C,MATCH(A46/2,A:A,0))</f>
        <v>99373</v>
      </c>
      <c r="E46">
        <f>7*(2*(A46/2)^3-(A46/2)^2)+18*(A46/2)^2</f>
        <v>154396</v>
      </c>
      <c r="F46">
        <f>INDEX(E:E,MATCH(A46/2,A:A,0))</f>
        <v>19965</v>
      </c>
      <c r="G46">
        <f>7*(F46)+18*(A46/2)^2</f>
        <v>148467</v>
      </c>
      <c r="H46" t="str">
        <f t="shared" ref="H46" si="118">IF(E46&lt;G46, "CONV", "STRASSEN")</f>
        <v>STRASSEN</v>
      </c>
      <c r="I46">
        <f t="shared" ref="I46" si="119">A46/2</f>
        <v>22</v>
      </c>
    </row>
    <row r="47" spans="1:20" x14ac:dyDescent="0.3">
      <c r="A47">
        <v>45</v>
      </c>
      <c r="B47">
        <f t="shared" si="0"/>
        <v>180225</v>
      </c>
      <c r="C47">
        <f t="shared" ref="C47" si="120">C48</f>
        <v>708031</v>
      </c>
      <c r="E47">
        <f t="shared" si="70"/>
        <v>176157</v>
      </c>
    </row>
    <row r="48" spans="1:20" x14ac:dyDescent="0.3">
      <c r="A48">
        <v>46</v>
      </c>
      <c r="B48">
        <f t="shared" si="0"/>
        <v>192556</v>
      </c>
      <c r="C48">
        <f t="shared" ref="C48" si="121">7*D48+18*(A48/2)^2</f>
        <v>708031</v>
      </c>
      <c r="D48">
        <f t="shared" ref="D48" si="122">INDEX(C:C,MATCH(A48/2,A:A,0))</f>
        <v>99787</v>
      </c>
      <c r="E48">
        <f>7*(2*(A48/2)^3-(A48/2)^2)+18*(A48/2)^2</f>
        <v>176157</v>
      </c>
      <c r="F48">
        <f>INDEX(E:E,MATCH(A48/2,A:A,0))</f>
        <v>25776</v>
      </c>
      <c r="G48">
        <f>7*(F48)+18*(A48/2)^2</f>
        <v>189954</v>
      </c>
      <c r="H48" t="str">
        <f t="shared" ref="H48" si="123">IF(E48&lt;G48, "CONV", "STRASSEN")</f>
        <v>CONV</v>
      </c>
      <c r="I48">
        <f t="shared" ref="I48" si="124">A48/2</f>
        <v>23</v>
      </c>
    </row>
    <row r="49" spans="1:9" x14ac:dyDescent="0.3">
      <c r="A49">
        <v>47</v>
      </c>
      <c r="B49">
        <f t="shared" si="0"/>
        <v>205437</v>
      </c>
      <c r="C49">
        <f t="shared" ref="C49" si="125">C50</f>
        <v>708877</v>
      </c>
      <c r="E49">
        <f t="shared" si="70"/>
        <v>199872</v>
      </c>
    </row>
    <row r="50" spans="1:9" x14ac:dyDescent="0.3">
      <c r="A50">
        <v>48</v>
      </c>
      <c r="B50">
        <f t="shared" si="0"/>
        <v>218880</v>
      </c>
      <c r="C50">
        <f t="shared" ref="C50" si="126">7*D50+18*(A50/2)^2</f>
        <v>708877</v>
      </c>
      <c r="D50">
        <f t="shared" ref="D50" si="127">INDEX(C:C,MATCH(A50/2,A:A,0))</f>
        <v>99787</v>
      </c>
      <c r="E50">
        <f>7*(2*(A50/2)^3-(A50/2)^2)+18*(A50/2)^2</f>
        <v>199872</v>
      </c>
      <c r="F50">
        <f>INDEX(E:E,MATCH(A50/2,A:A,0))</f>
        <v>25776</v>
      </c>
      <c r="G50">
        <f>7*(F50)+18*(A50/2)^2</f>
        <v>190800</v>
      </c>
      <c r="H50" t="str">
        <f t="shared" ref="H50" si="128">IF(E50&lt;G50, "CONV", "STRASSEN")</f>
        <v>STRASSEN</v>
      </c>
      <c r="I50">
        <f t="shared" ref="I50" si="129">A50/2</f>
        <v>24</v>
      </c>
    </row>
    <row r="51" spans="1:9" x14ac:dyDescent="0.3">
      <c r="A51">
        <v>49</v>
      </c>
      <c r="B51">
        <f t="shared" si="0"/>
        <v>232897</v>
      </c>
      <c r="C51">
        <f t="shared" ref="C51" si="130">C52</f>
        <v>767593</v>
      </c>
      <c r="E51">
        <f t="shared" si="70"/>
        <v>225625</v>
      </c>
    </row>
    <row r="52" spans="1:9" x14ac:dyDescent="0.3">
      <c r="A52">
        <v>50</v>
      </c>
      <c r="B52">
        <f t="shared" si="0"/>
        <v>247500</v>
      </c>
      <c r="C52">
        <f t="shared" ref="C52" si="131">7*D52+18*(A52/2)^2</f>
        <v>767593</v>
      </c>
      <c r="D52">
        <f t="shared" ref="D52" si="132">INDEX(C:C,MATCH(A52/2,A:A,0))</f>
        <v>108049</v>
      </c>
      <c r="E52">
        <f>7*(2*(A52/2)^3-(A52/2)^2)+18*(A52/2)^2</f>
        <v>225625</v>
      </c>
      <c r="F52">
        <f>INDEX(E:E,MATCH(A52/2,A:A,0))</f>
        <v>32617</v>
      </c>
      <c r="G52">
        <f>7*(F52)+18*(A52/2)^2</f>
        <v>239569</v>
      </c>
      <c r="H52" t="str">
        <f t="shared" ref="H52" si="133">IF(E52&lt;G52, "CONV", "STRASSEN")</f>
        <v>CONV</v>
      </c>
      <c r="I52">
        <f t="shared" ref="I52" si="134">A52/2</f>
        <v>25</v>
      </c>
    </row>
    <row r="53" spans="1:9" x14ac:dyDescent="0.3">
      <c r="A53">
        <v>51</v>
      </c>
      <c r="B53">
        <f t="shared" si="0"/>
        <v>262701</v>
      </c>
      <c r="C53">
        <f t="shared" ref="C53" si="135">C54</f>
        <v>768511</v>
      </c>
      <c r="E53">
        <f t="shared" si="70"/>
        <v>253500</v>
      </c>
    </row>
    <row r="54" spans="1:9" x14ac:dyDescent="0.3">
      <c r="A54">
        <v>52</v>
      </c>
      <c r="B54">
        <f t="shared" si="0"/>
        <v>278512</v>
      </c>
      <c r="C54">
        <f t="shared" ref="C54" si="136">7*D54+18*(A54/2)^2</f>
        <v>768511</v>
      </c>
      <c r="D54">
        <f t="shared" ref="D54" si="137">INDEX(C:C,MATCH(A54/2,A:A,0))</f>
        <v>108049</v>
      </c>
      <c r="E54">
        <f>7*(2*(A54/2)^3-(A54/2)^2)+18*(A54/2)^2</f>
        <v>253500</v>
      </c>
      <c r="F54">
        <f>INDEX(E:E,MATCH(A54/2,A:A,0))</f>
        <v>32617</v>
      </c>
      <c r="G54">
        <f>7*(F54)+18*(A54/2)^2</f>
        <v>240487</v>
      </c>
      <c r="H54" t="str">
        <f t="shared" ref="H54" si="138">IF(E54&lt;G54, "CONV", "STRASSEN")</f>
        <v>STRASSEN</v>
      </c>
      <c r="I54">
        <f t="shared" ref="I54" si="139">A54/2</f>
        <v>26</v>
      </c>
    </row>
    <row r="55" spans="1:9" x14ac:dyDescent="0.3">
      <c r="A55">
        <v>53</v>
      </c>
      <c r="B55">
        <f t="shared" si="0"/>
        <v>294945</v>
      </c>
      <c r="C55">
        <f t="shared" ref="C55" si="140">C56</f>
        <v>772867</v>
      </c>
      <c r="E55">
        <f t="shared" si="70"/>
        <v>283581</v>
      </c>
    </row>
    <row r="56" spans="1:9" x14ac:dyDescent="0.3">
      <c r="A56">
        <v>54</v>
      </c>
      <c r="B56">
        <f t="shared" si="0"/>
        <v>312012</v>
      </c>
      <c r="C56">
        <f t="shared" ref="C56" si="141">7*D56+18*(A56/2)^2</f>
        <v>772867</v>
      </c>
      <c r="D56">
        <f t="shared" ref="D56" si="142">INDEX(C:C,MATCH(A56/2,A:A,0))</f>
        <v>108535</v>
      </c>
      <c r="E56">
        <f>7*(2*(A56/2)^3-(A56/2)^2)+18*(A56/2)^2</f>
        <v>283581</v>
      </c>
      <c r="F56">
        <f>INDEX(E:E,MATCH(A56/2,A:A,0))</f>
        <v>40572</v>
      </c>
      <c r="G56">
        <f>7*(F56)+18*(A56/2)^2</f>
        <v>297126</v>
      </c>
      <c r="H56" t="str">
        <f t="shared" ref="H56" si="143">IF(E56&lt;G56, "CONV", "STRASSEN")</f>
        <v>CONV</v>
      </c>
      <c r="I56">
        <f t="shared" ref="I56" si="144">A56/2</f>
        <v>27</v>
      </c>
    </row>
    <row r="57" spans="1:9" x14ac:dyDescent="0.3">
      <c r="A57">
        <v>55</v>
      </c>
      <c r="B57">
        <f t="shared" si="0"/>
        <v>329725</v>
      </c>
      <c r="C57">
        <f t="shared" ref="C57" si="145">C58</f>
        <v>773857</v>
      </c>
      <c r="E57">
        <f t="shared" si="70"/>
        <v>315952</v>
      </c>
    </row>
    <row r="58" spans="1:9" x14ac:dyDescent="0.3">
      <c r="A58">
        <v>56</v>
      </c>
      <c r="B58">
        <f t="shared" si="0"/>
        <v>348096</v>
      </c>
      <c r="C58">
        <f t="shared" ref="C58" si="146">7*D58+18*(A58/2)^2</f>
        <v>773857</v>
      </c>
      <c r="D58">
        <f t="shared" ref="D58" si="147">INDEX(C:C,MATCH(A58/2,A:A,0))</f>
        <v>108535</v>
      </c>
      <c r="E58">
        <f>7*(2*(A58/2)^3-(A58/2)^2)+18*(A58/2)^2</f>
        <v>315952</v>
      </c>
      <c r="F58">
        <f>INDEX(E:E,MATCH(A58/2,A:A,0))</f>
        <v>40572</v>
      </c>
      <c r="G58">
        <f>7*(F58)+18*(A58/2)^2</f>
        <v>298116</v>
      </c>
      <c r="H58" t="str">
        <f t="shared" ref="H58" si="148">IF(E58&lt;G58, "CONV", "STRASSEN")</f>
        <v>STRASSEN</v>
      </c>
      <c r="I58">
        <f t="shared" ref="I58" si="149">A58/2</f>
        <v>28</v>
      </c>
    </row>
    <row r="59" spans="1:9" x14ac:dyDescent="0.3">
      <c r="A59">
        <v>57</v>
      </c>
      <c r="B59">
        <f t="shared" si="0"/>
        <v>367137</v>
      </c>
      <c r="C59">
        <f t="shared" ref="C59" si="150">C60</f>
        <v>791767</v>
      </c>
      <c r="E59">
        <f t="shared" si="70"/>
        <v>350697</v>
      </c>
    </row>
    <row r="60" spans="1:9" x14ac:dyDescent="0.3">
      <c r="A60">
        <v>58</v>
      </c>
      <c r="B60">
        <f t="shared" si="0"/>
        <v>386860</v>
      </c>
      <c r="C60">
        <f t="shared" ref="C60" si="151">7*D60+18*(A60/2)^2</f>
        <v>791767</v>
      </c>
      <c r="D60">
        <f t="shared" ref="D60" si="152">INDEX(C:C,MATCH(A60/2,A:A,0))</f>
        <v>110947</v>
      </c>
      <c r="E60">
        <f>7*(2*(A60/2)^3-(A60/2)^2)+18*(A60/2)^2</f>
        <v>350697</v>
      </c>
      <c r="F60">
        <f>INDEX(E:E,MATCH(A60/2,A:A,0))</f>
        <v>49725</v>
      </c>
      <c r="G60">
        <f>7*(F60)+18*(A60/2)^2</f>
        <v>363213</v>
      </c>
      <c r="H60" t="str">
        <f t="shared" ref="H60" si="153">IF(E60&lt;G60, "CONV", "STRASSEN")</f>
        <v>CONV</v>
      </c>
      <c r="I60">
        <f t="shared" ref="I60" si="154">A60/2</f>
        <v>29</v>
      </c>
    </row>
    <row r="61" spans="1:9" x14ac:dyDescent="0.3">
      <c r="A61">
        <v>59</v>
      </c>
      <c r="B61">
        <f t="shared" si="0"/>
        <v>407277</v>
      </c>
      <c r="C61">
        <f t="shared" ref="C61" si="155">C62</f>
        <v>792829</v>
      </c>
      <c r="E61">
        <f t="shared" si="70"/>
        <v>387900</v>
      </c>
    </row>
    <row r="62" spans="1:9" x14ac:dyDescent="0.3">
      <c r="A62">
        <v>60</v>
      </c>
      <c r="B62">
        <f t="shared" si="0"/>
        <v>428400</v>
      </c>
      <c r="C62">
        <f t="shared" ref="C62" si="156">7*D62+18*(A62/2)^2</f>
        <v>792829</v>
      </c>
      <c r="D62">
        <f t="shared" ref="D62" si="157">INDEX(C:C,MATCH(A62/2,A:A,0))</f>
        <v>110947</v>
      </c>
      <c r="E62">
        <f>7*(2*(A62/2)^3-(A62/2)^2)+18*(A62/2)^2</f>
        <v>387900</v>
      </c>
      <c r="F62">
        <f>INDEX(E:E,MATCH(A62/2,A:A,0))</f>
        <v>49725</v>
      </c>
      <c r="G62">
        <f>7*(F62)+18*(A62/2)^2</f>
        <v>364275</v>
      </c>
      <c r="H62" t="str">
        <f t="shared" ref="H62" si="158">IF(E62&lt;G62, "CONV", "STRASSEN")</f>
        <v>STRASSEN</v>
      </c>
      <c r="I62">
        <f t="shared" ref="I62" si="159">A62/2</f>
        <v>30</v>
      </c>
    </row>
    <row r="63" spans="1:9" x14ac:dyDescent="0.3">
      <c r="A63">
        <v>61</v>
      </c>
      <c r="B63">
        <f t="shared" si="0"/>
        <v>450241</v>
      </c>
      <c r="C63">
        <f t="shared" ref="C63" si="160">C64</f>
        <v>797833</v>
      </c>
      <c r="E63">
        <f t="shared" si="70"/>
        <v>427645</v>
      </c>
    </row>
    <row r="64" spans="1:9" x14ac:dyDescent="0.3">
      <c r="A64">
        <v>62</v>
      </c>
      <c r="B64">
        <f t="shared" si="0"/>
        <v>472812</v>
      </c>
      <c r="C64">
        <f t="shared" ref="C64" si="161">7*D64+18*(A64/2)^2</f>
        <v>797833</v>
      </c>
      <c r="D64">
        <f t="shared" ref="D64" si="162">INDEX(C:C,MATCH(A64/2,A:A,0))</f>
        <v>111505</v>
      </c>
      <c r="E64">
        <f>7*(2*(A64/2)^3-(A64/2)^2)+18*(A64/2)^2</f>
        <v>427645</v>
      </c>
      <c r="F64">
        <f>INDEX(E:E,MATCH(A64/2,A:A,0))</f>
        <v>60160</v>
      </c>
      <c r="G64">
        <f>7*(F64)+18*(A64/2)^2</f>
        <v>438418</v>
      </c>
      <c r="H64" t="str">
        <f t="shared" ref="H64" si="163">IF(E64&lt;G64, "CONV", "STRASSEN")</f>
        <v>CONV</v>
      </c>
      <c r="I64">
        <f t="shared" ref="I64" si="164">A64/2</f>
        <v>31</v>
      </c>
    </row>
    <row r="65" spans="1:9" x14ac:dyDescent="0.3">
      <c r="A65">
        <v>63</v>
      </c>
      <c r="B65">
        <f t="shared" si="0"/>
        <v>496125</v>
      </c>
      <c r="C65">
        <f t="shared" ref="C65" si="165">C66</f>
        <v>798967</v>
      </c>
      <c r="E65">
        <f t="shared" si="70"/>
        <v>470016</v>
      </c>
    </row>
    <row r="66" spans="1:9" x14ac:dyDescent="0.3">
      <c r="A66">
        <v>64</v>
      </c>
      <c r="B66">
        <f t="shared" si="0"/>
        <v>520192</v>
      </c>
      <c r="C66">
        <f t="shared" ref="C66" si="166">7*D66+18*(A66/2)^2</f>
        <v>798967</v>
      </c>
      <c r="D66">
        <f t="shared" ref="D66" si="167">INDEX(C:C,MATCH(A66/2,A:A,0))</f>
        <v>111505</v>
      </c>
      <c r="E66">
        <f>7*(2*(A66/2)^3-(A66/2)^2)+18*(A66/2)^2</f>
        <v>470016</v>
      </c>
      <c r="F66">
        <f>INDEX(E:E,MATCH(A66/2,A:A,0))</f>
        <v>60160</v>
      </c>
      <c r="G66">
        <f>7*(F66)+18*(A66/2)^2</f>
        <v>439552</v>
      </c>
      <c r="H66" t="str">
        <f t="shared" ref="H66" si="168">IF(E66&lt;G66, "CONV", "STRASSEN")</f>
        <v>STRASSEN</v>
      </c>
      <c r="I66">
        <f t="shared" ref="I66" si="169">A66/2</f>
        <v>32</v>
      </c>
    </row>
    <row r="67" spans="1:9" x14ac:dyDescent="0.3">
      <c r="A67">
        <v>65</v>
      </c>
      <c r="B67">
        <f t="shared" si="0"/>
        <v>545025</v>
      </c>
      <c r="C67">
        <f t="shared" ref="C67" si="170">C68</f>
        <v>4822099</v>
      </c>
      <c r="E67">
        <f t="shared" ref="E67" si="171">E68</f>
        <v>515097</v>
      </c>
    </row>
    <row r="68" spans="1:9" x14ac:dyDescent="0.3">
      <c r="A68">
        <v>66</v>
      </c>
      <c r="B68">
        <f t="shared" ref="B68:B131" si="172">2*A68^3-A68^2</f>
        <v>570636</v>
      </c>
      <c r="C68">
        <f t="shared" ref="C68" si="173">7*D68+18*(A68/2)^2</f>
        <v>4822099</v>
      </c>
      <c r="D68">
        <f t="shared" ref="D68" si="174">INDEX(C:C,MATCH(A68/2,A:A,0))</f>
        <v>686071</v>
      </c>
      <c r="E68">
        <f>7*(2*(A68/2)^3-(A68/2)^2)+18*(A68/2)^2</f>
        <v>515097</v>
      </c>
      <c r="F68">
        <f>INDEX(E:E,MATCH(A68/2,A:A,0))</f>
        <v>71961</v>
      </c>
      <c r="G68">
        <f>7*(F68)+18*(A68/2)^2</f>
        <v>523329</v>
      </c>
      <c r="H68" t="str">
        <f t="shared" ref="H68" si="175">IF(E68&lt;G68, "CONV", "STRASSEN")</f>
        <v>CONV</v>
      </c>
      <c r="I68">
        <f t="shared" ref="I68" si="176">A68/2</f>
        <v>33</v>
      </c>
    </row>
    <row r="69" spans="1:9" x14ac:dyDescent="0.3">
      <c r="A69">
        <v>67</v>
      </c>
      <c r="B69">
        <f t="shared" si="172"/>
        <v>597037</v>
      </c>
      <c r="C69">
        <f t="shared" ref="C69" si="177">C70</f>
        <v>4823305</v>
      </c>
      <c r="E69">
        <f t="shared" ref="E69" si="178">E70</f>
        <v>562972</v>
      </c>
    </row>
    <row r="70" spans="1:9" x14ac:dyDescent="0.3">
      <c r="A70">
        <v>68</v>
      </c>
      <c r="B70">
        <f t="shared" si="172"/>
        <v>624240</v>
      </c>
      <c r="C70">
        <f t="shared" ref="C70" si="179">7*D70+18*(A70/2)^2</f>
        <v>4823305</v>
      </c>
      <c r="D70">
        <f t="shared" ref="D70" si="180">INDEX(C:C,MATCH(A70/2,A:A,0))</f>
        <v>686071</v>
      </c>
      <c r="E70">
        <f>7*(2*(A70/2)^3-(A70/2)^2)+18*(A70/2)^2</f>
        <v>562972</v>
      </c>
      <c r="F70">
        <f>INDEX(E:E,MATCH(A70/2,A:A,0))</f>
        <v>71961</v>
      </c>
      <c r="G70">
        <f>7*(F70)+18*(A70/2)^2</f>
        <v>524535</v>
      </c>
      <c r="H70" t="str">
        <f t="shared" ref="H70" si="181">IF(E70&lt;G70, "CONV", "STRASSEN")</f>
        <v>STRASSEN</v>
      </c>
      <c r="I70">
        <f t="shared" ref="I70" si="182">A70/2</f>
        <v>34</v>
      </c>
    </row>
    <row r="71" spans="1:9" x14ac:dyDescent="0.3">
      <c r="A71">
        <v>69</v>
      </c>
      <c r="B71">
        <f t="shared" si="172"/>
        <v>652257</v>
      </c>
      <c r="C71">
        <f t="shared" ref="C71" si="183">C72</f>
        <v>4828957</v>
      </c>
      <c r="E71">
        <f t="shared" ref="E71" si="184">E72</f>
        <v>613725</v>
      </c>
    </row>
    <row r="72" spans="1:9" x14ac:dyDescent="0.3">
      <c r="A72">
        <v>70</v>
      </c>
      <c r="B72">
        <f t="shared" si="172"/>
        <v>681100</v>
      </c>
      <c r="C72">
        <f t="shared" ref="C72" si="185">7*D72+18*(A72/2)^2</f>
        <v>4828957</v>
      </c>
      <c r="D72">
        <f t="shared" ref="D72" si="186">INDEX(C:C,MATCH(A72/2,A:A,0))</f>
        <v>686701</v>
      </c>
      <c r="E72">
        <f>7*(2*(A72/2)^3-(A72/2)^2)+18*(A72/2)^2</f>
        <v>613725</v>
      </c>
      <c r="F72">
        <f>INDEX(E:E,MATCH(A72/2,A:A,0))</f>
        <v>85212</v>
      </c>
      <c r="G72">
        <f>7*(F72)+18*(A72/2)^2</f>
        <v>618534</v>
      </c>
      <c r="H72" t="str">
        <f t="shared" ref="H72" si="187">IF(E72&lt;G72, "CONV", "STRASSEN")</f>
        <v>CONV</v>
      </c>
      <c r="I72">
        <f t="shared" ref="I72" si="188">A72/2</f>
        <v>35</v>
      </c>
    </row>
    <row r="73" spans="1:9" x14ac:dyDescent="0.3">
      <c r="A73">
        <v>71</v>
      </c>
      <c r="B73">
        <f t="shared" si="172"/>
        <v>710781</v>
      </c>
      <c r="C73">
        <f t="shared" ref="C73" si="189">C74</f>
        <v>4830235</v>
      </c>
      <c r="E73">
        <f t="shared" ref="E73" si="190">E74</f>
        <v>667440</v>
      </c>
    </row>
    <row r="74" spans="1:9" x14ac:dyDescent="0.3">
      <c r="A74">
        <v>72</v>
      </c>
      <c r="B74">
        <f t="shared" si="172"/>
        <v>741312</v>
      </c>
      <c r="C74">
        <f t="shared" ref="C74" si="191">7*D74+18*(A74/2)^2</f>
        <v>4830235</v>
      </c>
      <c r="D74">
        <f t="shared" ref="D74" si="192">INDEX(C:C,MATCH(A74/2,A:A,0))</f>
        <v>686701</v>
      </c>
      <c r="E74">
        <f t="shared" ref="E74" si="193">7*(2*(A74/2)^3-(A74/2)^2)+18*(A74/2)^2</f>
        <v>667440</v>
      </c>
      <c r="F74">
        <f>INDEX(E:E,MATCH(A74/2,A:A,0))</f>
        <v>85212</v>
      </c>
      <c r="G74">
        <f>7*(F74)+18*(A74/2)^2</f>
        <v>619812</v>
      </c>
      <c r="H74" t="str">
        <f t="shared" ref="H74" si="194">IF(E74&lt;G74, "CONV", "STRASSEN")</f>
        <v>STRASSEN</v>
      </c>
      <c r="I74">
        <f t="shared" ref="I74" si="195">A74/2</f>
        <v>36</v>
      </c>
    </row>
    <row r="75" spans="1:9" x14ac:dyDescent="0.3">
      <c r="A75">
        <v>73</v>
      </c>
      <c r="B75">
        <f t="shared" si="172"/>
        <v>772705</v>
      </c>
      <c r="C75">
        <f t="shared" ref="C75" si="196">C76</f>
        <v>4852969</v>
      </c>
      <c r="E75">
        <f t="shared" ref="E75" si="197">E76</f>
        <v>724201</v>
      </c>
    </row>
    <row r="76" spans="1:9" x14ac:dyDescent="0.3">
      <c r="A76">
        <v>74</v>
      </c>
      <c r="B76">
        <f t="shared" si="172"/>
        <v>804972</v>
      </c>
      <c r="C76">
        <f t="shared" ref="C76" si="198">7*D76+18*(A76/2)^2</f>
        <v>4852969</v>
      </c>
      <c r="D76">
        <f t="shared" ref="D76" si="199">INDEX(C:C,MATCH(A76/2,A:A,0))</f>
        <v>689761</v>
      </c>
      <c r="E76">
        <f t="shared" ref="E76" si="200">7*(2*(A76/2)^3-(A76/2)^2)+18*(A76/2)^2</f>
        <v>724201</v>
      </c>
      <c r="F76">
        <f>INDEX(E:E,MATCH(A76/2,A:A,0))</f>
        <v>99997</v>
      </c>
      <c r="G76">
        <f>7*(F76)+18*(A76/2)^2</f>
        <v>724621</v>
      </c>
      <c r="H76" s="16" t="str">
        <f t="shared" ref="H76" si="201">IF(E76&lt;G76, "CONV", "STRASSEN")</f>
        <v>CONV</v>
      </c>
      <c r="I76" s="16">
        <f>A76/2</f>
        <v>37</v>
      </c>
    </row>
    <row r="77" spans="1:9" x14ac:dyDescent="0.3">
      <c r="A77">
        <v>75</v>
      </c>
      <c r="B77">
        <f t="shared" si="172"/>
        <v>838125</v>
      </c>
      <c r="C77">
        <f t="shared" ref="C77" si="202">C78</f>
        <v>4854319</v>
      </c>
      <c r="E77">
        <f t="shared" ref="E77" si="203">E78</f>
        <v>784092</v>
      </c>
    </row>
    <row r="78" spans="1:9" x14ac:dyDescent="0.3">
      <c r="A78">
        <v>76</v>
      </c>
      <c r="B78">
        <f t="shared" si="172"/>
        <v>872176</v>
      </c>
      <c r="C78">
        <f t="shared" ref="C78" si="204">7*D78+18*(A78/2)^2</f>
        <v>4854319</v>
      </c>
      <c r="D78">
        <f t="shared" ref="D78" si="205">INDEX(C:C,MATCH(A78/2,A:A,0))</f>
        <v>689761</v>
      </c>
      <c r="E78">
        <f t="shared" ref="E78" si="206">7*(2*(A78/2)^3-(A78/2)^2)+18*(A78/2)^2</f>
        <v>784092</v>
      </c>
      <c r="F78">
        <f>INDEX(E:E,MATCH(A78/2,A:A,0))</f>
        <v>99997</v>
      </c>
      <c r="G78">
        <f>7*(F78)+18*(A78/2)^2</f>
        <v>725971</v>
      </c>
      <c r="H78" t="str">
        <f t="shared" ref="H78" si="207">IF(E78&lt;G78, "CONV", "STRASSEN")</f>
        <v>STRASSEN</v>
      </c>
      <c r="I78">
        <f t="shared" ref="I78" si="208">A78/2</f>
        <v>38</v>
      </c>
    </row>
    <row r="79" spans="1:9" x14ac:dyDescent="0.3">
      <c r="A79">
        <v>77</v>
      </c>
      <c r="B79">
        <f t="shared" si="172"/>
        <v>907137</v>
      </c>
      <c r="C79">
        <f t="shared" ref="C79" si="209">C80</f>
        <v>4860619</v>
      </c>
      <c r="E79">
        <f t="shared" ref="E79" si="210">E80</f>
        <v>847197</v>
      </c>
    </row>
    <row r="80" spans="1:9" x14ac:dyDescent="0.3">
      <c r="A80">
        <v>78</v>
      </c>
      <c r="B80">
        <f t="shared" si="172"/>
        <v>943020</v>
      </c>
      <c r="C80">
        <f t="shared" ref="C80" si="211">7*D80+18*(A80/2)^2</f>
        <v>4860619</v>
      </c>
      <c r="D80">
        <f t="shared" ref="D80" si="212">INDEX(C:C,MATCH(A80/2,A:A,0))</f>
        <v>690463</v>
      </c>
      <c r="E80">
        <f t="shared" ref="E80" si="213">7*(2*(A80/2)^3-(A80/2)^2)+18*(A80/2)^2</f>
        <v>847197</v>
      </c>
      <c r="F80">
        <f>INDEX(E:E,MATCH(A80/2,A:A,0))</f>
        <v>116400</v>
      </c>
      <c r="G80">
        <f>7*(F80)+18*(A80/2)^2</f>
        <v>842178</v>
      </c>
      <c r="H80" t="str">
        <f t="shared" ref="H80" si="214">IF(E80&lt;G80, "CONV", "STRASSEN")</f>
        <v>STRASSEN</v>
      </c>
      <c r="I80">
        <f t="shared" ref="I80" si="215">A80/2</f>
        <v>39</v>
      </c>
    </row>
    <row r="81" spans="1:9" x14ac:dyDescent="0.3">
      <c r="A81">
        <v>79</v>
      </c>
      <c r="B81">
        <f t="shared" si="172"/>
        <v>979837</v>
      </c>
      <c r="C81">
        <f t="shared" ref="C81" si="216">C82</f>
        <v>4862041</v>
      </c>
      <c r="E81">
        <f t="shared" ref="E81" si="217">E82</f>
        <v>913600</v>
      </c>
    </row>
    <row r="82" spans="1:9" x14ac:dyDescent="0.3">
      <c r="A82">
        <v>80</v>
      </c>
      <c r="B82">
        <f t="shared" si="172"/>
        <v>1017600</v>
      </c>
      <c r="C82">
        <f t="shared" ref="C82" si="218">7*D82+18*(A82/2)^2</f>
        <v>4862041</v>
      </c>
      <c r="D82">
        <f t="shared" ref="D82" si="219">INDEX(C:C,MATCH(A82/2,A:A,0))</f>
        <v>690463</v>
      </c>
      <c r="E82">
        <f t="shared" ref="E82" si="220">7*(2*(A82/2)^3-(A82/2)^2)+18*(A82/2)^2</f>
        <v>913600</v>
      </c>
      <c r="F82">
        <f>INDEX(E:E,MATCH(A82/2,A:A,0))</f>
        <v>116400</v>
      </c>
      <c r="G82">
        <f>7*(F82)+18*(A82/2)^2</f>
        <v>843600</v>
      </c>
      <c r="H82" t="str">
        <f t="shared" ref="H82" si="221">IF(E82&lt;G82, "CONV", "STRASSEN")</f>
        <v>STRASSEN</v>
      </c>
      <c r="I82">
        <f t="shared" ref="I82" si="222">A82/2</f>
        <v>40</v>
      </c>
    </row>
    <row r="83" spans="1:9" x14ac:dyDescent="0.3">
      <c r="A83">
        <v>81</v>
      </c>
      <c r="B83">
        <f t="shared" si="172"/>
        <v>1056321</v>
      </c>
      <c r="C83">
        <f t="shared" ref="C83" si="223">C84</f>
        <v>4955101</v>
      </c>
      <c r="E83">
        <f t="shared" ref="E83" si="224">E84</f>
        <v>983385</v>
      </c>
    </row>
    <row r="84" spans="1:9" x14ac:dyDescent="0.3">
      <c r="A84">
        <v>82</v>
      </c>
      <c r="B84">
        <f t="shared" si="172"/>
        <v>1096012</v>
      </c>
      <c r="C84">
        <f t="shared" ref="C84" si="225">7*D84+18*(A84/2)^2</f>
        <v>4955101</v>
      </c>
      <c r="D84">
        <f t="shared" ref="D84" si="226">INDEX(C:C,MATCH(A84/2,A:A,0))</f>
        <v>703549</v>
      </c>
      <c r="E84">
        <f t="shared" ref="E84" si="227">7*(2*(A84/2)^3-(A84/2)^2)+18*(A84/2)^2</f>
        <v>983385</v>
      </c>
      <c r="F84">
        <f>INDEX(E:E,MATCH(A84/2,A:A,0))</f>
        <v>134505</v>
      </c>
      <c r="G84">
        <f>7*(F84)+18*(A84/2)^2</f>
        <v>971793</v>
      </c>
      <c r="H84" t="str">
        <f t="shared" ref="H84" si="228">IF(E84&lt;G84, "CONV", "STRASSEN")</f>
        <v>STRASSEN</v>
      </c>
      <c r="I84">
        <f t="shared" ref="I84" si="229">A84/2</f>
        <v>41</v>
      </c>
    </row>
    <row r="85" spans="1:9" x14ac:dyDescent="0.3">
      <c r="A85">
        <v>83</v>
      </c>
      <c r="B85">
        <f t="shared" si="172"/>
        <v>1136685</v>
      </c>
      <c r="C85">
        <f t="shared" ref="C85" si="230">C86</f>
        <v>4956595</v>
      </c>
      <c r="E85">
        <f t="shared" ref="E85" si="231">E86</f>
        <v>1056636</v>
      </c>
    </row>
    <row r="86" spans="1:9" x14ac:dyDescent="0.3">
      <c r="A86">
        <v>84</v>
      </c>
      <c r="B86">
        <f t="shared" si="172"/>
        <v>1178352</v>
      </c>
      <c r="C86">
        <f t="shared" ref="C86" si="232">7*D86+18*(A86/2)^2</f>
        <v>4956595</v>
      </c>
      <c r="D86">
        <f t="shared" ref="D86" si="233">INDEX(C:C,MATCH(A86/2,A:A,0))</f>
        <v>703549</v>
      </c>
      <c r="E86">
        <f t="shared" ref="E86" si="234">7*(2*(A86/2)^3-(A86/2)^2)+18*(A86/2)^2</f>
        <v>1056636</v>
      </c>
      <c r="F86">
        <f>INDEX(E:E,MATCH(A86/2,A:A,0))</f>
        <v>134505</v>
      </c>
      <c r="G86">
        <f>7*(F86)+18*(A86/2)^2</f>
        <v>973287</v>
      </c>
      <c r="H86" t="str">
        <f t="shared" ref="H86" si="235">IF(E86&lt;G86, "CONV", "STRASSEN")</f>
        <v>STRASSEN</v>
      </c>
      <c r="I86">
        <f t="shared" ref="I86" si="236">A86/2</f>
        <v>42</v>
      </c>
    </row>
    <row r="87" spans="1:9" x14ac:dyDescent="0.3">
      <c r="A87">
        <v>85</v>
      </c>
      <c r="B87">
        <f t="shared" si="172"/>
        <v>1221025</v>
      </c>
      <c r="C87">
        <f t="shared" ref="C87" si="237">C88</f>
        <v>4963543</v>
      </c>
      <c r="E87">
        <f t="shared" ref="E87" si="238">E88</f>
        <v>1133437</v>
      </c>
    </row>
    <row r="88" spans="1:9" x14ac:dyDescent="0.3">
      <c r="A88">
        <v>86</v>
      </c>
      <c r="B88">
        <f t="shared" si="172"/>
        <v>1264716</v>
      </c>
      <c r="C88">
        <f t="shared" ref="C88" si="239">7*D88+18*(A88/2)^2</f>
        <v>4963543</v>
      </c>
      <c r="D88">
        <f t="shared" ref="D88" si="240">INDEX(C:C,MATCH(A88/2,A:A,0))</f>
        <v>704323</v>
      </c>
      <c r="E88">
        <f t="shared" ref="E88" si="241">7*(2*(A88/2)^3-(A88/2)^2)+18*(A88/2)^2</f>
        <v>1133437</v>
      </c>
      <c r="F88">
        <f>INDEX(E:E,MATCH(A88/2,A:A,0))</f>
        <v>154396</v>
      </c>
      <c r="G88">
        <f>7*(F88)+18*(A88/2)^2</f>
        <v>1114054</v>
      </c>
      <c r="H88" t="str">
        <f t="shared" ref="H88" si="242">IF(E88&lt;G88, "CONV", "STRASSEN")</f>
        <v>STRASSEN</v>
      </c>
      <c r="I88">
        <f t="shared" ref="I88" si="243">A88/2</f>
        <v>43</v>
      </c>
    </row>
    <row r="89" spans="1:9" x14ac:dyDescent="0.3">
      <c r="A89">
        <v>87</v>
      </c>
      <c r="B89">
        <f t="shared" si="172"/>
        <v>1309437</v>
      </c>
      <c r="C89">
        <f t="shared" ref="C89" si="244">C90</f>
        <v>4965109</v>
      </c>
      <c r="E89">
        <f t="shared" ref="E89" si="245">E90</f>
        <v>1213872</v>
      </c>
    </row>
    <row r="90" spans="1:9" x14ac:dyDescent="0.3">
      <c r="A90">
        <v>88</v>
      </c>
      <c r="B90">
        <f t="shared" si="172"/>
        <v>1355200</v>
      </c>
      <c r="C90">
        <f t="shared" ref="C90" si="246">7*D90+18*(A90/2)^2</f>
        <v>4965109</v>
      </c>
      <c r="D90">
        <f t="shared" ref="D90" si="247">INDEX(C:C,MATCH(A90/2,A:A,0))</f>
        <v>704323</v>
      </c>
      <c r="E90">
        <f t="shared" ref="E90" si="248">7*(2*(A90/2)^3-(A90/2)^2)+18*(A90/2)^2</f>
        <v>1213872</v>
      </c>
      <c r="F90">
        <f>INDEX(E:E,MATCH(A90/2,A:A,0))</f>
        <v>154396</v>
      </c>
      <c r="G90">
        <f>7*(F90)+18*(A90/2)^2</f>
        <v>1115620</v>
      </c>
      <c r="H90" t="str">
        <f t="shared" ref="H90" si="249">IF(E90&lt;G90, "CONV", "STRASSEN")</f>
        <v>STRASSEN</v>
      </c>
      <c r="I90">
        <f t="shared" ref="I90" si="250">A90/2</f>
        <v>44</v>
      </c>
    </row>
    <row r="91" spans="1:9" x14ac:dyDescent="0.3">
      <c r="A91">
        <v>89</v>
      </c>
      <c r="B91">
        <f t="shared" si="172"/>
        <v>1402017</v>
      </c>
      <c r="C91">
        <f t="shared" ref="C91" si="251">C92</f>
        <v>4992667</v>
      </c>
      <c r="E91">
        <f t="shared" ref="E91" si="252">E92</f>
        <v>1298025</v>
      </c>
    </row>
    <row r="92" spans="1:9" x14ac:dyDescent="0.3">
      <c r="A92">
        <v>90</v>
      </c>
      <c r="B92">
        <f t="shared" si="172"/>
        <v>1449900</v>
      </c>
      <c r="C92">
        <f t="shared" ref="C92" si="253">7*D92+18*(A92/2)^2</f>
        <v>4992667</v>
      </c>
      <c r="D92">
        <f t="shared" ref="D92" si="254">INDEX(C:C,MATCH(A92/2,A:A,0))</f>
        <v>708031</v>
      </c>
      <c r="E92">
        <f t="shared" ref="E92" si="255">7*(2*(A92/2)^3-(A92/2)^2)+18*(A92/2)^2</f>
        <v>1298025</v>
      </c>
    </row>
    <row r="93" spans="1:9" x14ac:dyDescent="0.3">
      <c r="A93">
        <v>91</v>
      </c>
      <c r="B93">
        <f t="shared" si="172"/>
        <v>1498861</v>
      </c>
      <c r="C93">
        <f t="shared" ref="C93" si="256">C94</f>
        <v>4994305</v>
      </c>
      <c r="E93">
        <f t="shared" ref="E93" si="257">E94</f>
        <v>1385980</v>
      </c>
    </row>
    <row r="94" spans="1:9" x14ac:dyDescent="0.3">
      <c r="A94">
        <v>92</v>
      </c>
      <c r="B94">
        <f t="shared" si="172"/>
        <v>1548912</v>
      </c>
      <c r="C94">
        <f t="shared" ref="C94" si="258">7*D94+18*(A94/2)^2</f>
        <v>4994305</v>
      </c>
      <c r="D94">
        <f t="shared" ref="D94" si="259">INDEX(C:C,MATCH(A94/2,A:A,0))</f>
        <v>708031</v>
      </c>
      <c r="E94">
        <f t="shared" ref="E94" si="260">7*(2*(A94/2)^3-(A94/2)^2)+18*(A94/2)^2</f>
        <v>1385980</v>
      </c>
    </row>
    <row r="95" spans="1:9" x14ac:dyDescent="0.3">
      <c r="A95">
        <v>93</v>
      </c>
      <c r="B95">
        <f t="shared" si="172"/>
        <v>1600065</v>
      </c>
      <c r="C95">
        <f t="shared" ref="C95" si="261">C96</f>
        <v>5001901</v>
      </c>
      <c r="E95">
        <f t="shared" ref="E95" si="262">E96</f>
        <v>1477821</v>
      </c>
    </row>
    <row r="96" spans="1:9" x14ac:dyDescent="0.3">
      <c r="A96">
        <v>94</v>
      </c>
      <c r="B96">
        <f t="shared" si="172"/>
        <v>1652332</v>
      </c>
      <c r="C96">
        <f t="shared" ref="C96" si="263">7*D96+18*(A96/2)^2</f>
        <v>5001901</v>
      </c>
      <c r="D96">
        <f t="shared" ref="D96" si="264">INDEX(C:C,MATCH(A96/2,A:A,0))</f>
        <v>708877</v>
      </c>
      <c r="E96">
        <f t="shared" ref="E96" si="265">7*(2*(A96/2)^3-(A96/2)^2)+18*(A96/2)^2</f>
        <v>1477821</v>
      </c>
    </row>
    <row r="97" spans="1:5" x14ac:dyDescent="0.3">
      <c r="A97">
        <v>95</v>
      </c>
      <c r="B97">
        <f t="shared" si="172"/>
        <v>1705725</v>
      </c>
      <c r="C97">
        <f t="shared" ref="C97" si="266">C98</f>
        <v>5003611</v>
      </c>
      <c r="E97">
        <f t="shared" ref="E97" si="267">E98</f>
        <v>1573632</v>
      </c>
    </row>
    <row r="98" spans="1:5" x14ac:dyDescent="0.3">
      <c r="A98">
        <v>96</v>
      </c>
      <c r="B98">
        <f t="shared" si="172"/>
        <v>1760256</v>
      </c>
      <c r="C98">
        <f t="shared" ref="C98" si="268">7*D98+18*(A98/2)^2</f>
        <v>5003611</v>
      </c>
      <c r="D98">
        <f t="shared" ref="D98" si="269">INDEX(C:C,MATCH(A98/2,A:A,0))</f>
        <v>708877</v>
      </c>
      <c r="E98">
        <f t="shared" ref="E98" si="270">7*(2*(A98/2)^3-(A98/2)^2)+18*(A98/2)^2</f>
        <v>1573632</v>
      </c>
    </row>
    <row r="99" spans="1:5" x14ac:dyDescent="0.3">
      <c r="A99">
        <v>97</v>
      </c>
      <c r="B99">
        <f t="shared" si="172"/>
        <v>1815937</v>
      </c>
      <c r="C99">
        <f t="shared" ref="C99" si="271">C100</f>
        <v>5416369</v>
      </c>
      <c r="E99">
        <f t="shared" ref="E99" si="272">E100</f>
        <v>1673497</v>
      </c>
    </row>
    <row r="100" spans="1:5" x14ac:dyDescent="0.3">
      <c r="A100">
        <v>98</v>
      </c>
      <c r="B100">
        <f t="shared" si="172"/>
        <v>1872780</v>
      </c>
      <c r="C100">
        <f t="shared" ref="C100" si="273">7*D100+18*(A100/2)^2</f>
        <v>5416369</v>
      </c>
      <c r="D100">
        <f t="shared" ref="D100" si="274">INDEX(C:C,MATCH(A100/2,A:A,0))</f>
        <v>767593</v>
      </c>
      <c r="E100">
        <f t="shared" ref="E100" si="275">7*(2*(A100/2)^3-(A100/2)^2)+18*(A100/2)^2</f>
        <v>1673497</v>
      </c>
    </row>
    <row r="101" spans="1:5" x14ac:dyDescent="0.3">
      <c r="A101">
        <v>99</v>
      </c>
      <c r="B101">
        <f t="shared" si="172"/>
        <v>1930797</v>
      </c>
      <c r="C101">
        <f t="shared" ref="C101" si="276">C102</f>
        <v>5418151</v>
      </c>
      <c r="E101">
        <f t="shared" ref="E101" si="277">E102</f>
        <v>1777500</v>
      </c>
    </row>
    <row r="102" spans="1:5" x14ac:dyDescent="0.3">
      <c r="A102">
        <v>100</v>
      </c>
      <c r="B102">
        <f t="shared" si="172"/>
        <v>1990000</v>
      </c>
      <c r="C102">
        <f t="shared" ref="C102" si="278">7*D102+18*(A102/2)^2</f>
        <v>5418151</v>
      </c>
      <c r="D102">
        <f t="shared" ref="D102" si="279">INDEX(C:C,MATCH(A102/2,A:A,0))</f>
        <v>767593</v>
      </c>
      <c r="E102">
        <f t="shared" ref="E102" si="280">7*(2*(A102/2)^3-(A102/2)^2)+18*(A102/2)^2</f>
        <v>1777500</v>
      </c>
    </row>
    <row r="103" spans="1:5" x14ac:dyDescent="0.3">
      <c r="A103">
        <v>101</v>
      </c>
      <c r="B103">
        <f t="shared" si="172"/>
        <v>2050401</v>
      </c>
      <c r="C103">
        <f t="shared" ref="C103" si="281">C104</f>
        <v>5426395</v>
      </c>
      <c r="E103">
        <f t="shared" ref="E103" si="282">E104</f>
        <v>1885725</v>
      </c>
    </row>
    <row r="104" spans="1:5" x14ac:dyDescent="0.3">
      <c r="A104">
        <v>102</v>
      </c>
      <c r="B104">
        <f t="shared" si="172"/>
        <v>2112012</v>
      </c>
      <c r="C104">
        <f t="shared" ref="C104" si="283">7*D104+18*(A104/2)^2</f>
        <v>5426395</v>
      </c>
      <c r="D104">
        <f t="shared" ref="D104" si="284">INDEX(C:C,MATCH(A104/2,A:A,0))</f>
        <v>768511</v>
      </c>
      <c r="E104">
        <f t="shared" ref="E104" si="285">7*(2*(A104/2)^3-(A104/2)^2)+18*(A104/2)^2</f>
        <v>1885725</v>
      </c>
    </row>
    <row r="105" spans="1:5" x14ac:dyDescent="0.3">
      <c r="A105">
        <v>103</v>
      </c>
      <c r="B105">
        <f t="shared" si="172"/>
        <v>2174845</v>
      </c>
      <c r="C105">
        <f t="shared" ref="C105" si="286">C106</f>
        <v>5428249</v>
      </c>
      <c r="E105">
        <f t="shared" ref="E105" si="287">E106</f>
        <v>1998256</v>
      </c>
    </row>
    <row r="106" spans="1:5" x14ac:dyDescent="0.3">
      <c r="A106">
        <v>104</v>
      </c>
      <c r="B106">
        <f t="shared" si="172"/>
        <v>2238912</v>
      </c>
      <c r="C106">
        <f t="shared" ref="C106" si="288">7*D106+18*(A106/2)^2</f>
        <v>5428249</v>
      </c>
      <c r="D106">
        <f t="shared" ref="D106" si="289">INDEX(C:C,MATCH(A106/2,A:A,0))</f>
        <v>768511</v>
      </c>
      <c r="E106">
        <f t="shared" ref="E106" si="290">7*(2*(A106/2)^3-(A106/2)^2)+18*(A106/2)^2</f>
        <v>1998256</v>
      </c>
    </row>
    <row r="107" spans="1:5" x14ac:dyDescent="0.3">
      <c r="A107">
        <v>105</v>
      </c>
      <c r="B107">
        <f t="shared" si="172"/>
        <v>2304225</v>
      </c>
      <c r="C107">
        <f t="shared" ref="C107" si="291">C108</f>
        <v>5460631</v>
      </c>
      <c r="E107">
        <f t="shared" ref="E107" si="292">E108</f>
        <v>2115177</v>
      </c>
    </row>
    <row r="108" spans="1:5" x14ac:dyDescent="0.3">
      <c r="A108">
        <v>106</v>
      </c>
      <c r="B108">
        <f t="shared" si="172"/>
        <v>2370796</v>
      </c>
      <c r="C108">
        <f t="shared" ref="C108" si="293">7*D108+18*(A108/2)^2</f>
        <v>5460631</v>
      </c>
      <c r="D108">
        <f t="shared" ref="D108" si="294">INDEX(C:C,MATCH(A108/2,A:A,0))</f>
        <v>772867</v>
      </c>
      <c r="E108">
        <f t="shared" ref="E108" si="295">7*(2*(A108/2)^3-(A108/2)^2)+18*(A108/2)^2</f>
        <v>2115177</v>
      </c>
    </row>
    <row r="109" spans="1:5" x14ac:dyDescent="0.3">
      <c r="A109">
        <v>107</v>
      </c>
      <c r="B109">
        <f t="shared" si="172"/>
        <v>2438637</v>
      </c>
      <c r="C109">
        <f t="shared" ref="C109" si="296">C110</f>
        <v>5462557</v>
      </c>
      <c r="E109">
        <f t="shared" ref="E109" si="297">E110</f>
        <v>2236572</v>
      </c>
    </row>
    <row r="110" spans="1:5" x14ac:dyDescent="0.3">
      <c r="A110">
        <v>108</v>
      </c>
      <c r="B110">
        <f t="shared" si="172"/>
        <v>2507760</v>
      </c>
      <c r="C110">
        <f t="shared" ref="C110" si="298">7*D110+18*(A110/2)^2</f>
        <v>5462557</v>
      </c>
      <c r="D110">
        <f t="shared" ref="D110" si="299">INDEX(C:C,MATCH(A110/2,A:A,0))</f>
        <v>772867</v>
      </c>
      <c r="E110">
        <f t="shared" ref="E110" si="300">7*(2*(A110/2)^3-(A110/2)^2)+18*(A110/2)^2</f>
        <v>2236572</v>
      </c>
    </row>
    <row r="111" spans="1:5" x14ac:dyDescent="0.3">
      <c r="A111">
        <v>109</v>
      </c>
      <c r="B111">
        <f t="shared" si="172"/>
        <v>2578177</v>
      </c>
      <c r="C111">
        <f t="shared" ref="C111" si="301">C112</f>
        <v>5471449</v>
      </c>
      <c r="E111">
        <f t="shared" ref="E111" si="302">E112</f>
        <v>2362525</v>
      </c>
    </row>
    <row r="112" spans="1:5" x14ac:dyDescent="0.3">
      <c r="A112">
        <v>110</v>
      </c>
      <c r="B112">
        <f t="shared" si="172"/>
        <v>2649900</v>
      </c>
      <c r="C112">
        <f t="shared" ref="C112" si="303">7*D112+18*(A112/2)^2</f>
        <v>5471449</v>
      </c>
      <c r="D112">
        <f t="shared" ref="D112" si="304">INDEX(C:C,MATCH(A112/2,A:A,0))</f>
        <v>773857</v>
      </c>
      <c r="E112">
        <f t="shared" ref="E112" si="305">7*(2*(A112/2)^3-(A112/2)^2)+18*(A112/2)^2</f>
        <v>2362525</v>
      </c>
    </row>
    <row r="113" spans="1:5" x14ac:dyDescent="0.3">
      <c r="A113">
        <v>111</v>
      </c>
      <c r="B113">
        <f t="shared" si="172"/>
        <v>2722941</v>
      </c>
      <c r="C113">
        <f t="shared" ref="C113" si="306">C114</f>
        <v>5473447</v>
      </c>
      <c r="E113">
        <f t="shared" ref="E113" si="307">E114</f>
        <v>2493120</v>
      </c>
    </row>
    <row r="114" spans="1:5" x14ac:dyDescent="0.3">
      <c r="A114">
        <v>112</v>
      </c>
      <c r="B114">
        <f t="shared" si="172"/>
        <v>2797312</v>
      </c>
      <c r="C114">
        <f t="shared" ref="C114" si="308">7*D114+18*(A114/2)^2</f>
        <v>5473447</v>
      </c>
      <c r="D114">
        <f t="shared" ref="D114" si="309">INDEX(C:C,MATCH(A114/2,A:A,0))</f>
        <v>773857</v>
      </c>
      <c r="E114">
        <f t="shared" ref="E114" si="310">7*(2*(A114/2)^3-(A114/2)^2)+18*(A114/2)^2</f>
        <v>2493120</v>
      </c>
    </row>
    <row r="115" spans="1:5" x14ac:dyDescent="0.3">
      <c r="A115">
        <v>113</v>
      </c>
      <c r="B115">
        <f t="shared" si="172"/>
        <v>2873025</v>
      </c>
      <c r="C115">
        <f t="shared" ref="C115" si="311">C116</f>
        <v>5600851</v>
      </c>
      <c r="E115">
        <f t="shared" ref="E115" si="312">E116</f>
        <v>2628441</v>
      </c>
    </row>
    <row r="116" spans="1:5" x14ac:dyDescent="0.3">
      <c r="A116">
        <v>114</v>
      </c>
      <c r="B116">
        <f t="shared" si="172"/>
        <v>2950092</v>
      </c>
      <c r="C116">
        <f t="shared" ref="C116" si="313">7*D116+18*(A116/2)^2</f>
        <v>5600851</v>
      </c>
      <c r="D116">
        <f t="shared" ref="D116" si="314">INDEX(C:C,MATCH(A116/2,A:A,0))</f>
        <v>791767</v>
      </c>
      <c r="E116">
        <f t="shared" ref="E116" si="315">7*(2*(A116/2)^3-(A116/2)^2)+18*(A116/2)^2</f>
        <v>2628441</v>
      </c>
    </row>
    <row r="117" spans="1:5" x14ac:dyDescent="0.3">
      <c r="A117">
        <v>115</v>
      </c>
      <c r="B117">
        <f t="shared" si="172"/>
        <v>3028525</v>
      </c>
      <c r="C117">
        <f t="shared" ref="C117" si="316">C118</f>
        <v>5602921</v>
      </c>
      <c r="E117">
        <f t="shared" ref="E117" si="317">E118</f>
        <v>2768572</v>
      </c>
    </row>
    <row r="118" spans="1:5" x14ac:dyDescent="0.3">
      <c r="A118">
        <v>116</v>
      </c>
      <c r="B118">
        <f t="shared" si="172"/>
        <v>3108336</v>
      </c>
      <c r="C118">
        <f t="shared" ref="C118" si="318">7*D118+18*(A118/2)^2</f>
        <v>5602921</v>
      </c>
      <c r="D118">
        <f t="shared" ref="D118" si="319">INDEX(C:C,MATCH(A118/2,A:A,0))</f>
        <v>791767</v>
      </c>
      <c r="E118">
        <f t="shared" ref="E118" si="320">7*(2*(A118/2)^3-(A118/2)^2)+18*(A118/2)^2</f>
        <v>2768572</v>
      </c>
    </row>
    <row r="119" spans="1:5" x14ac:dyDescent="0.3">
      <c r="A119">
        <v>117</v>
      </c>
      <c r="B119">
        <f t="shared" si="172"/>
        <v>3189537</v>
      </c>
      <c r="C119">
        <f t="shared" ref="C119" si="321">C120</f>
        <v>5612461</v>
      </c>
      <c r="E119">
        <f t="shared" ref="E119" si="322">E120</f>
        <v>2913597</v>
      </c>
    </row>
    <row r="120" spans="1:5" x14ac:dyDescent="0.3">
      <c r="A120">
        <v>118</v>
      </c>
      <c r="B120">
        <f t="shared" si="172"/>
        <v>3272140</v>
      </c>
      <c r="C120">
        <f t="shared" ref="C120" si="323">7*D120+18*(A120/2)^2</f>
        <v>5612461</v>
      </c>
      <c r="D120">
        <f t="shared" ref="D120" si="324">INDEX(C:C,MATCH(A120/2,A:A,0))</f>
        <v>792829</v>
      </c>
      <c r="E120">
        <f t="shared" ref="E120" si="325">7*(2*(A120/2)^3-(A120/2)^2)+18*(A120/2)^2</f>
        <v>2913597</v>
      </c>
    </row>
    <row r="121" spans="1:5" x14ac:dyDescent="0.3">
      <c r="A121">
        <v>119</v>
      </c>
      <c r="B121">
        <f t="shared" si="172"/>
        <v>3356157</v>
      </c>
      <c r="C121">
        <f t="shared" ref="C121" si="326">C122</f>
        <v>5614603</v>
      </c>
      <c r="E121">
        <f t="shared" ref="E121" si="327">E122</f>
        <v>3063600</v>
      </c>
    </row>
    <row r="122" spans="1:5" x14ac:dyDescent="0.3">
      <c r="A122">
        <v>120</v>
      </c>
      <c r="B122">
        <f t="shared" si="172"/>
        <v>3441600</v>
      </c>
      <c r="C122">
        <f t="shared" ref="C122" si="328">7*D122+18*(A122/2)^2</f>
        <v>5614603</v>
      </c>
      <c r="D122">
        <f t="shared" ref="D122" si="329">INDEX(C:C,MATCH(A122/2,A:A,0))</f>
        <v>792829</v>
      </c>
      <c r="E122">
        <f t="shared" ref="E122" si="330">7*(2*(A122/2)^3-(A122/2)^2)+18*(A122/2)^2</f>
        <v>3063600</v>
      </c>
    </row>
    <row r="123" spans="1:5" x14ac:dyDescent="0.3">
      <c r="A123">
        <v>121</v>
      </c>
      <c r="B123">
        <f t="shared" si="172"/>
        <v>3528481</v>
      </c>
      <c r="C123">
        <f t="shared" ref="C123" si="331">C124</f>
        <v>5651809</v>
      </c>
      <c r="E123">
        <f t="shared" ref="E123" si="332">E124</f>
        <v>3218665</v>
      </c>
    </row>
    <row r="124" spans="1:5" x14ac:dyDescent="0.3">
      <c r="A124">
        <v>122</v>
      </c>
      <c r="B124">
        <f t="shared" si="172"/>
        <v>3616812</v>
      </c>
      <c r="C124">
        <f t="shared" ref="C124" si="333">7*D124+18*(A124/2)^2</f>
        <v>5651809</v>
      </c>
      <c r="D124">
        <f t="shared" ref="D124" si="334">INDEX(C:C,MATCH(A124/2,A:A,0))</f>
        <v>797833</v>
      </c>
      <c r="E124">
        <f t="shared" ref="E124" si="335">7*(2*(A124/2)^3-(A124/2)^2)+18*(A124/2)^2</f>
        <v>3218665</v>
      </c>
    </row>
    <row r="125" spans="1:5" x14ac:dyDescent="0.3">
      <c r="A125">
        <v>123</v>
      </c>
      <c r="B125">
        <f t="shared" si="172"/>
        <v>3706605</v>
      </c>
      <c r="C125">
        <f t="shared" ref="C125" si="336">C126</f>
        <v>5654023</v>
      </c>
      <c r="E125">
        <f t="shared" ref="E125" si="337">E126</f>
        <v>3378876</v>
      </c>
    </row>
    <row r="126" spans="1:5" x14ac:dyDescent="0.3">
      <c r="A126">
        <v>124</v>
      </c>
      <c r="B126">
        <f t="shared" si="172"/>
        <v>3797872</v>
      </c>
      <c r="C126">
        <f t="shared" ref="C126" si="338">7*D126+18*(A126/2)^2</f>
        <v>5654023</v>
      </c>
      <c r="D126">
        <f t="shared" ref="D126" si="339">INDEX(C:C,MATCH(A126/2,A:A,0))</f>
        <v>797833</v>
      </c>
      <c r="E126">
        <f t="shared" ref="E126" si="340">7*(2*(A126/2)^3-(A126/2)^2)+18*(A126/2)^2</f>
        <v>3378876</v>
      </c>
    </row>
    <row r="127" spans="1:5" x14ac:dyDescent="0.3">
      <c r="A127">
        <v>125</v>
      </c>
      <c r="B127">
        <f t="shared" si="172"/>
        <v>3890625</v>
      </c>
      <c r="C127">
        <f t="shared" ref="C127" si="341">C128</f>
        <v>5664211</v>
      </c>
      <c r="E127">
        <f t="shared" ref="E127" si="342">E128</f>
        <v>3544317</v>
      </c>
    </row>
    <row r="128" spans="1:5" x14ac:dyDescent="0.3">
      <c r="A128">
        <v>126</v>
      </c>
      <c r="B128">
        <f t="shared" si="172"/>
        <v>3984876</v>
      </c>
      <c r="C128">
        <f t="shared" ref="C128" si="343">7*D128+18*(A128/2)^2</f>
        <v>5664211</v>
      </c>
      <c r="D128">
        <f t="shared" ref="D128" si="344">INDEX(C:C,MATCH(A128/2,A:A,0))</f>
        <v>798967</v>
      </c>
      <c r="E128">
        <f t="shared" ref="E128" si="345">7*(2*(A128/2)^3-(A128/2)^2)+18*(A128/2)^2</f>
        <v>3544317</v>
      </c>
    </row>
    <row r="129" spans="1:5" x14ac:dyDescent="0.3">
      <c r="A129">
        <v>127</v>
      </c>
      <c r="B129">
        <f t="shared" si="172"/>
        <v>4080637</v>
      </c>
      <c r="C129">
        <f t="shared" ref="C129" si="346">C130</f>
        <v>5666497</v>
      </c>
      <c r="E129">
        <f t="shared" ref="E129" si="347">E130</f>
        <v>3715072</v>
      </c>
    </row>
    <row r="130" spans="1:5" x14ac:dyDescent="0.3">
      <c r="A130">
        <v>128</v>
      </c>
      <c r="B130">
        <f t="shared" si="172"/>
        <v>4177920</v>
      </c>
      <c r="C130">
        <f t="shared" ref="C130" si="348">7*D130+18*(A130/2)^2</f>
        <v>5666497</v>
      </c>
      <c r="D130">
        <f t="shared" ref="D130" si="349">INDEX(C:C,MATCH(A130/2,A:A,0))</f>
        <v>798967</v>
      </c>
      <c r="E130">
        <f t="shared" ref="E130" si="350">7*(2*(A130/2)^3-(A130/2)^2)+18*(A130/2)^2</f>
        <v>3715072</v>
      </c>
    </row>
    <row r="131" spans="1:5" x14ac:dyDescent="0.3">
      <c r="A131">
        <v>129</v>
      </c>
      <c r="B131">
        <f t="shared" si="172"/>
        <v>4276737</v>
      </c>
      <c r="C131">
        <f t="shared" ref="C131" si="351">C132</f>
        <v>33830743</v>
      </c>
      <c r="E131">
        <f t="shared" ref="E131" si="352">E132</f>
        <v>3891225</v>
      </c>
    </row>
    <row r="132" spans="1:5" x14ac:dyDescent="0.3">
      <c r="A132">
        <v>130</v>
      </c>
      <c r="B132">
        <f t="shared" ref="B132:B195" si="353">2*A132^3-A132^2</f>
        <v>4377100</v>
      </c>
      <c r="C132">
        <f t="shared" ref="C132" si="354">7*D132+18*(A132/2)^2</f>
        <v>33830743</v>
      </c>
      <c r="D132">
        <f t="shared" ref="D132" si="355">INDEX(C:C,MATCH(A132/2,A:A,0))</f>
        <v>4822099</v>
      </c>
      <c r="E132">
        <f t="shared" ref="E132" si="356">7*(2*(A132/2)^3-(A132/2)^2)+18*(A132/2)^2</f>
        <v>3891225</v>
      </c>
    </row>
    <row r="133" spans="1:5" x14ac:dyDescent="0.3">
      <c r="A133">
        <v>131</v>
      </c>
      <c r="B133">
        <f t="shared" si="353"/>
        <v>4479021</v>
      </c>
      <c r="C133">
        <f t="shared" ref="C133" si="357">C134</f>
        <v>33833101</v>
      </c>
      <c r="E133">
        <f t="shared" ref="E133" si="358">E134</f>
        <v>4072860</v>
      </c>
    </row>
    <row r="134" spans="1:5" x14ac:dyDescent="0.3">
      <c r="A134">
        <v>132</v>
      </c>
      <c r="B134">
        <f t="shared" si="353"/>
        <v>4582512</v>
      </c>
      <c r="C134">
        <f t="shared" ref="C134" si="359">7*D134+18*(A134/2)^2</f>
        <v>33833101</v>
      </c>
      <c r="D134">
        <f t="shared" ref="D134" si="360">INDEX(C:C,MATCH(A134/2,A:A,0))</f>
        <v>4822099</v>
      </c>
      <c r="E134">
        <f t="shared" ref="E134" si="361">7*(2*(A134/2)^3-(A134/2)^2)+18*(A134/2)^2</f>
        <v>4072860</v>
      </c>
    </row>
    <row r="135" spans="1:5" x14ac:dyDescent="0.3">
      <c r="A135">
        <v>133</v>
      </c>
      <c r="B135">
        <f t="shared" si="353"/>
        <v>4687585</v>
      </c>
      <c r="C135">
        <f t="shared" ref="C135" si="362">C136</f>
        <v>33843937</v>
      </c>
      <c r="E135">
        <f t="shared" ref="E135" si="363">E136</f>
        <v>4260061</v>
      </c>
    </row>
    <row r="136" spans="1:5" x14ac:dyDescent="0.3">
      <c r="A136">
        <v>134</v>
      </c>
      <c r="B136">
        <f t="shared" si="353"/>
        <v>4794252</v>
      </c>
      <c r="C136">
        <f t="shared" ref="C136" si="364">7*D136+18*(A136/2)^2</f>
        <v>33843937</v>
      </c>
      <c r="D136">
        <f t="shared" ref="D136" si="365">INDEX(C:C,MATCH(A136/2,A:A,0))</f>
        <v>4823305</v>
      </c>
      <c r="E136">
        <f t="shared" ref="E136" si="366">7*(2*(A136/2)^3-(A136/2)^2)+18*(A136/2)^2</f>
        <v>4260061</v>
      </c>
    </row>
    <row r="137" spans="1:5" x14ac:dyDescent="0.3">
      <c r="A137">
        <v>135</v>
      </c>
      <c r="B137">
        <f t="shared" si="353"/>
        <v>4902525</v>
      </c>
      <c r="C137">
        <f t="shared" ref="C137" si="367">C138</f>
        <v>33846367</v>
      </c>
      <c r="E137">
        <f t="shared" ref="E137" si="368">E138</f>
        <v>4452912</v>
      </c>
    </row>
    <row r="138" spans="1:5" x14ac:dyDescent="0.3">
      <c r="A138">
        <v>136</v>
      </c>
      <c r="B138">
        <f t="shared" si="353"/>
        <v>5012416</v>
      </c>
      <c r="C138">
        <f t="shared" ref="C138" si="369">7*D138+18*(A138/2)^2</f>
        <v>33846367</v>
      </c>
      <c r="D138">
        <f t="shared" ref="D138" si="370">INDEX(C:C,MATCH(A138/2,A:A,0))</f>
        <v>4823305</v>
      </c>
      <c r="E138">
        <f t="shared" ref="E138" si="371">7*(2*(A138/2)^3-(A138/2)^2)+18*(A138/2)^2</f>
        <v>4452912</v>
      </c>
    </row>
    <row r="139" spans="1:5" x14ac:dyDescent="0.3">
      <c r="A139">
        <v>137</v>
      </c>
      <c r="B139">
        <f t="shared" si="353"/>
        <v>5123937</v>
      </c>
      <c r="C139">
        <f t="shared" ref="C139" si="372">C140</f>
        <v>33888397</v>
      </c>
      <c r="E139">
        <f t="shared" ref="E139" si="373">E140</f>
        <v>4651497</v>
      </c>
    </row>
    <row r="140" spans="1:5" x14ac:dyDescent="0.3">
      <c r="A140">
        <v>138</v>
      </c>
      <c r="B140">
        <f t="shared" si="353"/>
        <v>5237100</v>
      </c>
      <c r="C140">
        <f t="shared" ref="C140" si="374">7*D140+18*(A140/2)^2</f>
        <v>33888397</v>
      </c>
      <c r="D140">
        <f t="shared" ref="D140" si="375">INDEX(C:C,MATCH(A140/2,A:A,0))</f>
        <v>4828957</v>
      </c>
      <c r="E140">
        <f t="shared" ref="E140" si="376">7*(2*(A140/2)^3-(A140/2)^2)+18*(A140/2)^2</f>
        <v>4651497</v>
      </c>
    </row>
    <row r="141" spans="1:5" x14ac:dyDescent="0.3">
      <c r="A141">
        <v>139</v>
      </c>
      <c r="B141">
        <f t="shared" si="353"/>
        <v>5351917</v>
      </c>
      <c r="C141">
        <f t="shared" ref="C141" si="377">C142</f>
        <v>33890899</v>
      </c>
      <c r="E141">
        <f t="shared" ref="E141" si="378">E142</f>
        <v>4855900</v>
      </c>
    </row>
    <row r="142" spans="1:5" x14ac:dyDescent="0.3">
      <c r="A142">
        <v>140</v>
      </c>
      <c r="B142">
        <f t="shared" si="353"/>
        <v>5468400</v>
      </c>
      <c r="C142">
        <f t="shared" ref="C142" si="379">7*D142+18*(A142/2)^2</f>
        <v>33890899</v>
      </c>
      <c r="D142">
        <f t="shared" ref="D142" si="380">INDEX(C:C,MATCH(A142/2,A:A,0))</f>
        <v>4828957</v>
      </c>
      <c r="E142">
        <f t="shared" ref="E142" si="381">7*(2*(A142/2)^3-(A142/2)^2)+18*(A142/2)^2</f>
        <v>4855900</v>
      </c>
    </row>
    <row r="143" spans="1:5" x14ac:dyDescent="0.3">
      <c r="A143">
        <v>141</v>
      </c>
      <c r="B143">
        <f t="shared" si="353"/>
        <v>5586561</v>
      </c>
      <c r="C143">
        <f t="shared" ref="C143" si="382">C144</f>
        <v>33902383</v>
      </c>
      <c r="E143">
        <f t="shared" ref="E143" si="383">E144</f>
        <v>5066205</v>
      </c>
    </row>
    <row r="144" spans="1:5" x14ac:dyDescent="0.3">
      <c r="A144">
        <v>142</v>
      </c>
      <c r="B144">
        <f t="shared" si="353"/>
        <v>5706412</v>
      </c>
      <c r="C144">
        <f t="shared" ref="C144" si="384">7*D144+18*(A144/2)^2</f>
        <v>33902383</v>
      </c>
      <c r="D144">
        <f t="shared" ref="D144" si="385">INDEX(C:C,MATCH(A144/2,A:A,0))</f>
        <v>4830235</v>
      </c>
      <c r="E144">
        <f t="shared" ref="E144" si="386">7*(2*(A144/2)^3-(A144/2)^2)+18*(A144/2)^2</f>
        <v>5066205</v>
      </c>
    </row>
    <row r="145" spans="1:5" x14ac:dyDescent="0.3">
      <c r="A145">
        <v>143</v>
      </c>
      <c r="B145">
        <f t="shared" si="353"/>
        <v>5827965</v>
      </c>
      <c r="C145">
        <f t="shared" ref="C145" si="387">C146</f>
        <v>33904957</v>
      </c>
      <c r="E145">
        <f t="shared" ref="E145" si="388">E146</f>
        <v>5282496</v>
      </c>
    </row>
    <row r="146" spans="1:5" x14ac:dyDescent="0.3">
      <c r="A146">
        <v>144</v>
      </c>
      <c r="B146">
        <f t="shared" si="353"/>
        <v>5951232</v>
      </c>
      <c r="C146">
        <f t="shared" ref="C146" si="389">7*D146+18*(A146/2)^2</f>
        <v>33904957</v>
      </c>
      <c r="D146">
        <f t="shared" ref="D146" si="390">INDEX(C:C,MATCH(A146/2,A:A,0))</f>
        <v>4830235</v>
      </c>
      <c r="E146">
        <f t="shared" ref="E146" si="391">7*(2*(A146/2)^3-(A146/2)^2)+18*(A146/2)^2</f>
        <v>5282496</v>
      </c>
    </row>
    <row r="147" spans="1:5" x14ac:dyDescent="0.3">
      <c r="A147">
        <v>145</v>
      </c>
      <c r="B147">
        <f t="shared" si="353"/>
        <v>6076225</v>
      </c>
      <c r="C147">
        <f t="shared" ref="C147" si="392">C148</f>
        <v>34066705</v>
      </c>
      <c r="E147">
        <f t="shared" ref="E147" si="393">E148</f>
        <v>5504857</v>
      </c>
    </row>
    <row r="148" spans="1:5" x14ac:dyDescent="0.3">
      <c r="A148">
        <v>146</v>
      </c>
      <c r="B148">
        <f t="shared" si="353"/>
        <v>6202956</v>
      </c>
      <c r="C148">
        <f t="shared" ref="C148" si="394">7*D148+18*(A148/2)^2</f>
        <v>34066705</v>
      </c>
      <c r="D148">
        <f t="shared" ref="D148" si="395">INDEX(C:C,MATCH(A148/2,A:A,0))</f>
        <v>4852969</v>
      </c>
      <c r="E148">
        <f t="shared" ref="E148" si="396">7*(2*(A148/2)^3-(A148/2)^2)+18*(A148/2)^2</f>
        <v>5504857</v>
      </c>
    </row>
    <row r="149" spans="1:5" x14ac:dyDescent="0.3">
      <c r="A149">
        <v>147</v>
      </c>
      <c r="B149">
        <f t="shared" si="353"/>
        <v>6331437</v>
      </c>
      <c r="C149">
        <f t="shared" ref="C149" si="397">C150</f>
        <v>34069351</v>
      </c>
      <c r="E149">
        <f t="shared" ref="E149" si="398">E150</f>
        <v>5733372</v>
      </c>
    </row>
    <row r="150" spans="1:5" x14ac:dyDescent="0.3">
      <c r="A150">
        <v>148</v>
      </c>
      <c r="B150">
        <f t="shared" si="353"/>
        <v>6461680</v>
      </c>
      <c r="C150">
        <f t="shared" ref="C150" si="399">7*D150+18*(A150/2)^2</f>
        <v>34069351</v>
      </c>
      <c r="D150">
        <f t="shared" ref="D150" si="400">INDEX(C:C,MATCH(A150/2,A:A,0))</f>
        <v>4852969</v>
      </c>
      <c r="E150">
        <f t="shared" ref="E150" si="401">7*(2*(A150/2)^3-(A150/2)^2)+18*(A150/2)^2</f>
        <v>5733372</v>
      </c>
    </row>
    <row r="151" spans="1:5" x14ac:dyDescent="0.3">
      <c r="A151">
        <v>149</v>
      </c>
      <c r="B151">
        <f t="shared" si="353"/>
        <v>6593697</v>
      </c>
      <c r="C151">
        <f t="shared" ref="C151" si="402">C152</f>
        <v>34081483</v>
      </c>
      <c r="E151">
        <f t="shared" ref="E151" si="403">E152</f>
        <v>5968125</v>
      </c>
    </row>
    <row r="152" spans="1:5" x14ac:dyDescent="0.3">
      <c r="A152">
        <v>150</v>
      </c>
      <c r="B152">
        <f t="shared" si="353"/>
        <v>6727500</v>
      </c>
      <c r="C152">
        <f t="shared" ref="C152" si="404">7*D152+18*(A152/2)^2</f>
        <v>34081483</v>
      </c>
      <c r="D152">
        <f t="shared" ref="D152" si="405">INDEX(C:C,MATCH(A152/2,A:A,0))</f>
        <v>4854319</v>
      </c>
      <c r="E152">
        <f t="shared" ref="E152" si="406">7*(2*(A152/2)^3-(A152/2)^2)+18*(A152/2)^2</f>
        <v>5968125</v>
      </c>
    </row>
    <row r="153" spans="1:5" x14ac:dyDescent="0.3">
      <c r="A153">
        <v>151</v>
      </c>
      <c r="B153">
        <f t="shared" si="353"/>
        <v>6863101</v>
      </c>
      <c r="C153">
        <f t="shared" ref="C153" si="407">C154</f>
        <v>34084201</v>
      </c>
      <c r="E153">
        <f t="shared" ref="E153" si="408">E154</f>
        <v>6209200</v>
      </c>
    </row>
    <row r="154" spans="1:5" x14ac:dyDescent="0.3">
      <c r="A154">
        <v>152</v>
      </c>
      <c r="B154">
        <f t="shared" si="353"/>
        <v>7000512</v>
      </c>
      <c r="C154">
        <f t="shared" ref="C154" si="409">7*D154+18*(A154/2)^2</f>
        <v>34084201</v>
      </c>
      <c r="D154">
        <f t="shared" ref="D154" si="410">INDEX(C:C,MATCH(A154/2,A:A,0))</f>
        <v>4854319</v>
      </c>
      <c r="E154">
        <f t="shared" ref="E154" si="411">7*(2*(A154/2)^3-(A154/2)^2)+18*(A154/2)^2</f>
        <v>6209200</v>
      </c>
    </row>
    <row r="155" spans="1:5" x14ac:dyDescent="0.3">
      <c r="A155">
        <v>153</v>
      </c>
      <c r="B155">
        <f t="shared" si="353"/>
        <v>7139745</v>
      </c>
      <c r="C155">
        <f t="shared" ref="C155" si="412">C156</f>
        <v>34131055</v>
      </c>
      <c r="E155">
        <f t="shared" ref="E155" si="413">E156</f>
        <v>6456681</v>
      </c>
    </row>
    <row r="156" spans="1:5" x14ac:dyDescent="0.3">
      <c r="A156">
        <v>154</v>
      </c>
      <c r="B156">
        <f t="shared" si="353"/>
        <v>7280812</v>
      </c>
      <c r="C156">
        <f t="shared" ref="C156" si="414">7*D156+18*(A156/2)^2</f>
        <v>34131055</v>
      </c>
      <c r="D156">
        <f t="shared" ref="D156" si="415">INDEX(C:C,MATCH(A156/2,A:A,0))</f>
        <v>4860619</v>
      </c>
      <c r="E156">
        <f t="shared" ref="E156" si="416">7*(2*(A156/2)^3-(A156/2)^2)+18*(A156/2)^2</f>
        <v>6456681</v>
      </c>
    </row>
    <row r="157" spans="1:5" x14ac:dyDescent="0.3">
      <c r="A157">
        <v>155</v>
      </c>
      <c r="B157">
        <f t="shared" si="353"/>
        <v>7423725</v>
      </c>
      <c r="C157">
        <f t="shared" ref="C157" si="417">C158</f>
        <v>34133845</v>
      </c>
      <c r="E157">
        <f t="shared" ref="E157" si="418">E158</f>
        <v>6710652</v>
      </c>
    </row>
    <row r="158" spans="1:5" x14ac:dyDescent="0.3">
      <c r="A158">
        <v>156</v>
      </c>
      <c r="B158">
        <f t="shared" si="353"/>
        <v>7568496</v>
      </c>
      <c r="C158">
        <f t="shared" ref="C158" si="419">7*D158+18*(A158/2)^2</f>
        <v>34133845</v>
      </c>
      <c r="D158">
        <f t="shared" ref="D158" si="420">INDEX(C:C,MATCH(A158/2,A:A,0))</f>
        <v>4860619</v>
      </c>
      <c r="E158">
        <f t="shared" ref="E158" si="421">7*(2*(A158/2)^3-(A158/2)^2)+18*(A158/2)^2</f>
        <v>6710652</v>
      </c>
    </row>
    <row r="159" spans="1:5" x14ac:dyDescent="0.3">
      <c r="A159">
        <v>157</v>
      </c>
      <c r="B159">
        <f t="shared" si="353"/>
        <v>7715137</v>
      </c>
      <c r="C159">
        <f t="shared" ref="C159" si="422">C160</f>
        <v>34146625</v>
      </c>
      <c r="E159">
        <f t="shared" ref="E159" si="423">E160</f>
        <v>6971197</v>
      </c>
    </row>
    <row r="160" spans="1:5" x14ac:dyDescent="0.3">
      <c r="A160">
        <v>158</v>
      </c>
      <c r="B160">
        <f t="shared" si="353"/>
        <v>7863660</v>
      </c>
      <c r="C160">
        <f t="shared" ref="C160" si="424">7*D160+18*(A160/2)^2</f>
        <v>34146625</v>
      </c>
      <c r="D160">
        <f t="shared" ref="D160" si="425">INDEX(C:C,MATCH(A160/2,A:A,0))</f>
        <v>4862041</v>
      </c>
      <c r="E160">
        <f t="shared" ref="E160" si="426">7*(2*(A160/2)^3-(A160/2)^2)+18*(A160/2)^2</f>
        <v>6971197</v>
      </c>
    </row>
    <row r="161" spans="1:5" x14ac:dyDescent="0.3">
      <c r="A161">
        <v>159</v>
      </c>
      <c r="B161">
        <f t="shared" si="353"/>
        <v>8014077</v>
      </c>
      <c r="C161">
        <f t="shared" ref="C161" si="427">C162</f>
        <v>34149487</v>
      </c>
      <c r="E161">
        <f t="shared" ref="E161" si="428">E162</f>
        <v>7238400</v>
      </c>
    </row>
    <row r="162" spans="1:5" x14ac:dyDescent="0.3">
      <c r="A162">
        <v>160</v>
      </c>
      <c r="B162">
        <f t="shared" si="353"/>
        <v>8166400</v>
      </c>
      <c r="C162">
        <f t="shared" ref="C162" si="429">7*D162+18*(A162/2)^2</f>
        <v>34149487</v>
      </c>
      <c r="D162">
        <f t="shared" ref="D162" si="430">INDEX(C:C,MATCH(A162/2,A:A,0))</f>
        <v>4862041</v>
      </c>
      <c r="E162">
        <f t="shared" ref="E162" si="431">7*(2*(A162/2)^3-(A162/2)^2)+18*(A162/2)^2</f>
        <v>7238400</v>
      </c>
    </row>
    <row r="163" spans="1:5" x14ac:dyDescent="0.3">
      <c r="A163">
        <v>161</v>
      </c>
      <c r="B163">
        <f t="shared" si="353"/>
        <v>8320641</v>
      </c>
      <c r="C163">
        <f t="shared" ref="C163" si="432">C164</f>
        <v>34803805</v>
      </c>
      <c r="E163">
        <f t="shared" ref="E163" si="433">E164</f>
        <v>7512345</v>
      </c>
    </row>
    <row r="164" spans="1:5" x14ac:dyDescent="0.3">
      <c r="A164">
        <v>162</v>
      </c>
      <c r="B164">
        <f t="shared" si="353"/>
        <v>8476812</v>
      </c>
      <c r="C164">
        <f t="shared" ref="C164" si="434">7*D164+18*(A164/2)^2</f>
        <v>34803805</v>
      </c>
      <c r="D164">
        <f t="shared" ref="D164" si="435">INDEX(C:C,MATCH(A164/2,A:A,0))</f>
        <v>4955101</v>
      </c>
      <c r="E164">
        <f t="shared" ref="E164" si="436">7*(2*(A164/2)^3-(A164/2)^2)+18*(A164/2)^2</f>
        <v>7512345</v>
      </c>
    </row>
    <row r="165" spans="1:5" x14ac:dyDescent="0.3">
      <c r="A165">
        <v>163</v>
      </c>
      <c r="B165">
        <f t="shared" si="353"/>
        <v>8634925</v>
      </c>
      <c r="C165">
        <f t="shared" ref="C165" si="437">C166</f>
        <v>34806739</v>
      </c>
      <c r="E165">
        <f t="shared" ref="E165" si="438">E166</f>
        <v>7793116</v>
      </c>
    </row>
    <row r="166" spans="1:5" x14ac:dyDescent="0.3">
      <c r="A166">
        <v>164</v>
      </c>
      <c r="B166">
        <f t="shared" si="353"/>
        <v>8794992</v>
      </c>
      <c r="C166">
        <f t="shared" ref="C166" si="439">7*D166+18*(A166/2)^2</f>
        <v>34806739</v>
      </c>
      <c r="D166">
        <f t="shared" ref="D166" si="440">INDEX(C:C,MATCH(A166/2,A:A,0))</f>
        <v>4955101</v>
      </c>
      <c r="E166">
        <f t="shared" ref="E166" si="441">7*(2*(A166/2)^3-(A166/2)^2)+18*(A166/2)^2</f>
        <v>7793116</v>
      </c>
    </row>
    <row r="167" spans="1:5" x14ac:dyDescent="0.3">
      <c r="A167">
        <v>165</v>
      </c>
      <c r="B167">
        <f t="shared" si="353"/>
        <v>8957025</v>
      </c>
      <c r="C167">
        <f t="shared" ref="C167" si="442">C168</f>
        <v>34820167</v>
      </c>
      <c r="E167">
        <f t="shared" ref="E167" si="443">E168</f>
        <v>8080797</v>
      </c>
    </row>
    <row r="168" spans="1:5" x14ac:dyDescent="0.3">
      <c r="A168">
        <v>166</v>
      </c>
      <c r="B168">
        <f t="shared" si="353"/>
        <v>9121036</v>
      </c>
      <c r="C168">
        <f t="shared" ref="C168" si="444">7*D168+18*(A168/2)^2</f>
        <v>34820167</v>
      </c>
      <c r="D168">
        <f t="shared" ref="D168" si="445">INDEX(C:C,MATCH(A168/2,A:A,0))</f>
        <v>4956595</v>
      </c>
      <c r="E168">
        <f t="shared" ref="E168" si="446">7*(2*(A168/2)^3-(A168/2)^2)+18*(A168/2)^2</f>
        <v>8080797</v>
      </c>
    </row>
    <row r="169" spans="1:5" x14ac:dyDescent="0.3">
      <c r="A169">
        <v>167</v>
      </c>
      <c r="B169">
        <f t="shared" si="353"/>
        <v>9287037</v>
      </c>
      <c r="C169">
        <f t="shared" ref="C169" si="447">C170</f>
        <v>34823173</v>
      </c>
      <c r="E169">
        <f t="shared" ref="E169" si="448">E170</f>
        <v>8375472</v>
      </c>
    </row>
    <row r="170" spans="1:5" x14ac:dyDescent="0.3">
      <c r="A170">
        <v>168</v>
      </c>
      <c r="B170">
        <f t="shared" si="353"/>
        <v>9455040</v>
      </c>
      <c r="C170">
        <f t="shared" ref="C170" si="449">7*D170+18*(A170/2)^2</f>
        <v>34823173</v>
      </c>
      <c r="D170">
        <f t="shared" ref="D170" si="450">INDEX(C:C,MATCH(A170/2,A:A,0))</f>
        <v>4956595</v>
      </c>
      <c r="E170">
        <f t="shared" ref="E170" si="451">7*(2*(A170/2)^3-(A170/2)^2)+18*(A170/2)^2</f>
        <v>8375472</v>
      </c>
    </row>
    <row r="171" spans="1:5" x14ac:dyDescent="0.3">
      <c r="A171">
        <v>169</v>
      </c>
      <c r="B171">
        <f t="shared" si="353"/>
        <v>9625057</v>
      </c>
      <c r="C171">
        <f t="shared" ref="C171" si="452">C172</f>
        <v>34874851</v>
      </c>
      <c r="E171">
        <f t="shared" ref="E171" si="453">E172</f>
        <v>8677225</v>
      </c>
    </row>
    <row r="172" spans="1:5" x14ac:dyDescent="0.3">
      <c r="A172">
        <v>170</v>
      </c>
      <c r="B172">
        <f t="shared" si="353"/>
        <v>9797100</v>
      </c>
      <c r="C172">
        <f t="shared" ref="C172" si="454">7*D172+18*(A172/2)^2</f>
        <v>34874851</v>
      </c>
      <c r="D172">
        <f t="shared" ref="D172" si="455">INDEX(C:C,MATCH(A172/2,A:A,0))</f>
        <v>4963543</v>
      </c>
      <c r="E172">
        <f t="shared" ref="E172" si="456">7*(2*(A172/2)^3-(A172/2)^2)+18*(A172/2)^2</f>
        <v>8677225</v>
      </c>
    </row>
    <row r="173" spans="1:5" x14ac:dyDescent="0.3">
      <c r="A173">
        <v>171</v>
      </c>
      <c r="B173">
        <f t="shared" si="353"/>
        <v>9971181</v>
      </c>
      <c r="C173">
        <f t="shared" ref="C173" si="457">C174</f>
        <v>34877929</v>
      </c>
      <c r="E173">
        <f t="shared" ref="E173" si="458">E174</f>
        <v>8986140</v>
      </c>
    </row>
    <row r="174" spans="1:5" x14ac:dyDescent="0.3">
      <c r="A174">
        <v>172</v>
      </c>
      <c r="B174">
        <f t="shared" si="353"/>
        <v>10147312</v>
      </c>
      <c r="C174">
        <f t="shared" ref="C174" si="459">7*D174+18*(A174/2)^2</f>
        <v>34877929</v>
      </c>
      <c r="D174">
        <f t="shared" ref="D174" si="460">INDEX(C:C,MATCH(A174/2,A:A,0))</f>
        <v>4963543</v>
      </c>
      <c r="E174">
        <f t="shared" ref="E174" si="461">7*(2*(A174/2)^3-(A174/2)^2)+18*(A174/2)^2</f>
        <v>8986140</v>
      </c>
    </row>
    <row r="175" spans="1:5" x14ac:dyDescent="0.3">
      <c r="A175">
        <v>173</v>
      </c>
      <c r="B175">
        <f t="shared" si="353"/>
        <v>10325505</v>
      </c>
      <c r="C175">
        <f t="shared" ref="C175" si="462">C176</f>
        <v>34892005</v>
      </c>
      <c r="E175">
        <f t="shared" ref="E175" si="463">E176</f>
        <v>9302301</v>
      </c>
    </row>
    <row r="176" spans="1:5" x14ac:dyDescent="0.3">
      <c r="A176">
        <v>174</v>
      </c>
      <c r="B176">
        <f t="shared" si="353"/>
        <v>10505772</v>
      </c>
      <c r="C176">
        <f t="shared" ref="C176" si="464">7*D176+18*(A176/2)^2</f>
        <v>34892005</v>
      </c>
      <c r="D176">
        <f t="shared" ref="D176" si="465">INDEX(C:C,MATCH(A176/2,A:A,0))</f>
        <v>4965109</v>
      </c>
      <c r="E176">
        <f t="shared" ref="E176" si="466">7*(2*(A176/2)^3-(A176/2)^2)+18*(A176/2)^2</f>
        <v>9302301</v>
      </c>
    </row>
    <row r="177" spans="1:5" x14ac:dyDescent="0.3">
      <c r="A177">
        <v>175</v>
      </c>
      <c r="B177">
        <f t="shared" si="353"/>
        <v>10688125</v>
      </c>
      <c r="C177">
        <f t="shared" ref="C177" si="467">C178</f>
        <v>34895155</v>
      </c>
      <c r="E177">
        <f t="shared" ref="E177" si="468">E178</f>
        <v>9625792</v>
      </c>
    </row>
    <row r="178" spans="1:5" x14ac:dyDescent="0.3">
      <c r="A178">
        <v>176</v>
      </c>
      <c r="B178">
        <f t="shared" si="353"/>
        <v>10872576</v>
      </c>
      <c r="C178">
        <f t="shared" ref="C178" si="469">7*D178+18*(A178/2)^2</f>
        <v>34895155</v>
      </c>
      <c r="D178">
        <f t="shared" ref="D178" si="470">INDEX(C:C,MATCH(A178/2,A:A,0))</f>
        <v>4965109</v>
      </c>
      <c r="E178">
        <f t="shared" ref="E178" si="471">7*(2*(A178/2)^3-(A178/2)^2)+18*(A178/2)^2</f>
        <v>9625792</v>
      </c>
    </row>
    <row r="179" spans="1:5" x14ac:dyDescent="0.3">
      <c r="A179">
        <v>177</v>
      </c>
      <c r="B179">
        <f t="shared" si="353"/>
        <v>11059137</v>
      </c>
      <c r="C179">
        <f t="shared" ref="C179" si="472">C180</f>
        <v>35091247</v>
      </c>
      <c r="E179">
        <f t="shared" ref="E179" si="473">E180</f>
        <v>9956697</v>
      </c>
    </row>
    <row r="180" spans="1:5" x14ac:dyDescent="0.3">
      <c r="A180">
        <v>178</v>
      </c>
      <c r="B180">
        <f t="shared" si="353"/>
        <v>11247820</v>
      </c>
      <c r="C180">
        <f t="shared" ref="C180" si="474">7*D180+18*(A180/2)^2</f>
        <v>35091247</v>
      </c>
      <c r="D180">
        <f t="shared" ref="D180" si="475">INDEX(C:C,MATCH(A180/2,A:A,0))</f>
        <v>4992667</v>
      </c>
      <c r="E180">
        <f t="shared" ref="E180" si="476">7*(2*(A180/2)^3-(A180/2)^2)+18*(A180/2)^2</f>
        <v>9956697</v>
      </c>
    </row>
    <row r="181" spans="1:5" x14ac:dyDescent="0.3">
      <c r="A181">
        <v>179</v>
      </c>
      <c r="B181">
        <f t="shared" si="353"/>
        <v>11438637</v>
      </c>
      <c r="C181">
        <f t="shared" ref="C181" si="477">C182</f>
        <v>35094469</v>
      </c>
      <c r="E181">
        <f t="shared" ref="E181" si="478">E182</f>
        <v>10295100</v>
      </c>
    </row>
    <row r="182" spans="1:5" x14ac:dyDescent="0.3">
      <c r="A182">
        <v>180</v>
      </c>
      <c r="B182">
        <f t="shared" si="353"/>
        <v>11631600</v>
      </c>
      <c r="C182">
        <f t="shared" ref="C182" si="479">7*D182+18*(A182/2)^2</f>
        <v>35094469</v>
      </c>
      <c r="D182">
        <f t="shared" ref="D182" si="480">INDEX(C:C,MATCH(A182/2,A:A,0))</f>
        <v>4992667</v>
      </c>
      <c r="E182">
        <f t="shared" ref="E182" si="481">7*(2*(A182/2)^3-(A182/2)^2)+18*(A182/2)^2</f>
        <v>10295100</v>
      </c>
    </row>
    <row r="183" spans="1:5" x14ac:dyDescent="0.3">
      <c r="A183">
        <v>181</v>
      </c>
      <c r="B183">
        <f t="shared" si="353"/>
        <v>11826721</v>
      </c>
      <c r="C183">
        <f t="shared" ref="C183" si="482">C184</f>
        <v>35109193</v>
      </c>
      <c r="E183">
        <f t="shared" ref="E183" si="483">E184</f>
        <v>10641085</v>
      </c>
    </row>
    <row r="184" spans="1:5" x14ac:dyDescent="0.3">
      <c r="A184">
        <v>182</v>
      </c>
      <c r="B184">
        <f t="shared" si="353"/>
        <v>12024012</v>
      </c>
      <c r="C184">
        <f t="shared" ref="C184" si="484">7*D184+18*(A184/2)^2</f>
        <v>35109193</v>
      </c>
      <c r="D184">
        <f t="shared" ref="D184" si="485">INDEX(C:C,MATCH(A184/2,A:A,0))</f>
        <v>4994305</v>
      </c>
      <c r="E184">
        <f t="shared" ref="E184" si="486">7*(2*(A184/2)^3-(A184/2)^2)+18*(A184/2)^2</f>
        <v>10641085</v>
      </c>
    </row>
    <row r="185" spans="1:5" x14ac:dyDescent="0.3">
      <c r="A185">
        <v>183</v>
      </c>
      <c r="B185">
        <f t="shared" si="353"/>
        <v>12223485</v>
      </c>
      <c r="C185">
        <f t="shared" ref="C185" si="487">C186</f>
        <v>35112487</v>
      </c>
      <c r="E185">
        <f t="shared" ref="E185" si="488">E186</f>
        <v>10994736</v>
      </c>
    </row>
    <row r="186" spans="1:5" x14ac:dyDescent="0.3">
      <c r="A186">
        <v>184</v>
      </c>
      <c r="B186">
        <f t="shared" si="353"/>
        <v>12425152</v>
      </c>
      <c r="C186">
        <f t="shared" ref="C186" si="489">7*D186+18*(A186/2)^2</f>
        <v>35112487</v>
      </c>
      <c r="D186">
        <f t="shared" ref="D186" si="490">INDEX(C:C,MATCH(A186/2,A:A,0))</f>
        <v>4994305</v>
      </c>
      <c r="E186">
        <f t="shared" ref="E186" si="491">7*(2*(A186/2)^3-(A186/2)^2)+18*(A186/2)^2</f>
        <v>10994736</v>
      </c>
    </row>
    <row r="187" spans="1:5" x14ac:dyDescent="0.3">
      <c r="A187">
        <v>185</v>
      </c>
      <c r="B187">
        <f t="shared" si="353"/>
        <v>12629025</v>
      </c>
      <c r="C187">
        <f t="shared" ref="C187" si="492">C188</f>
        <v>35168989</v>
      </c>
      <c r="E187">
        <f t="shared" ref="E187" si="493">E188</f>
        <v>11356137</v>
      </c>
    </row>
    <row r="188" spans="1:5" x14ac:dyDescent="0.3">
      <c r="A188">
        <v>186</v>
      </c>
      <c r="B188">
        <f t="shared" si="353"/>
        <v>12835116</v>
      </c>
      <c r="C188">
        <f t="shared" ref="C188" si="494">7*D188+18*(A188/2)^2</f>
        <v>35168989</v>
      </c>
      <c r="D188">
        <f t="shared" ref="D188" si="495">INDEX(C:C,MATCH(A188/2,A:A,0))</f>
        <v>5001901</v>
      </c>
      <c r="E188">
        <f t="shared" ref="E188" si="496">7*(2*(A188/2)^3-(A188/2)^2)+18*(A188/2)^2</f>
        <v>11356137</v>
      </c>
    </row>
    <row r="189" spans="1:5" x14ac:dyDescent="0.3">
      <c r="A189">
        <v>187</v>
      </c>
      <c r="B189">
        <f t="shared" si="353"/>
        <v>13043437</v>
      </c>
      <c r="C189">
        <f t="shared" ref="C189" si="497">C190</f>
        <v>35172355</v>
      </c>
      <c r="E189">
        <f t="shared" ref="E189" si="498">E190</f>
        <v>11725372</v>
      </c>
    </row>
    <row r="190" spans="1:5" x14ac:dyDescent="0.3">
      <c r="A190">
        <v>188</v>
      </c>
      <c r="B190">
        <f t="shared" si="353"/>
        <v>13254000</v>
      </c>
      <c r="C190">
        <f t="shared" ref="C190" si="499">7*D190+18*(A190/2)^2</f>
        <v>35172355</v>
      </c>
      <c r="D190">
        <f t="shared" ref="D190" si="500">INDEX(C:C,MATCH(A190/2,A:A,0))</f>
        <v>5001901</v>
      </c>
      <c r="E190">
        <f t="shared" ref="E190" si="501">7*(2*(A190/2)^3-(A190/2)^2)+18*(A190/2)^2</f>
        <v>11725372</v>
      </c>
    </row>
    <row r="191" spans="1:5" x14ac:dyDescent="0.3">
      <c r="A191">
        <v>189</v>
      </c>
      <c r="B191">
        <f t="shared" si="353"/>
        <v>13466817</v>
      </c>
      <c r="C191">
        <f t="shared" ref="C191" si="502">C192</f>
        <v>35187727</v>
      </c>
      <c r="E191">
        <f t="shared" ref="E191" si="503">E192</f>
        <v>12102525</v>
      </c>
    </row>
    <row r="192" spans="1:5" x14ac:dyDescent="0.3">
      <c r="A192">
        <v>190</v>
      </c>
      <c r="B192">
        <f t="shared" si="353"/>
        <v>13681900</v>
      </c>
      <c r="C192">
        <f t="shared" ref="C192" si="504">7*D192+18*(A192/2)^2</f>
        <v>35187727</v>
      </c>
      <c r="D192">
        <f t="shared" ref="D192" si="505">INDEX(C:C,MATCH(A192/2,A:A,0))</f>
        <v>5003611</v>
      </c>
      <c r="E192">
        <f t="shared" ref="E192" si="506">7*(2*(A192/2)^3-(A192/2)^2)+18*(A192/2)^2</f>
        <v>12102525</v>
      </c>
    </row>
    <row r="193" spans="1:5" x14ac:dyDescent="0.3">
      <c r="A193">
        <v>191</v>
      </c>
      <c r="B193">
        <f t="shared" si="353"/>
        <v>13899261</v>
      </c>
      <c r="C193">
        <f t="shared" ref="C193" si="507">C194</f>
        <v>35191165</v>
      </c>
      <c r="E193">
        <f t="shared" ref="E193" si="508">E194</f>
        <v>12487680</v>
      </c>
    </row>
    <row r="194" spans="1:5" x14ac:dyDescent="0.3">
      <c r="A194">
        <v>192</v>
      </c>
      <c r="B194">
        <f t="shared" si="353"/>
        <v>14118912</v>
      </c>
      <c r="C194">
        <f t="shared" ref="C194" si="509">7*D194+18*(A194/2)^2</f>
        <v>35191165</v>
      </c>
      <c r="D194">
        <f t="shared" ref="D194" si="510">INDEX(C:C,MATCH(A194/2,A:A,0))</f>
        <v>5003611</v>
      </c>
      <c r="E194">
        <f t="shared" ref="E194" si="511">7*(2*(A194/2)^3-(A194/2)^2)+18*(A194/2)^2</f>
        <v>12487680</v>
      </c>
    </row>
    <row r="195" spans="1:5" x14ac:dyDescent="0.3">
      <c r="A195">
        <v>193</v>
      </c>
      <c r="B195">
        <f t="shared" si="353"/>
        <v>14340865</v>
      </c>
      <c r="C195">
        <f t="shared" ref="C195" si="512">C196</f>
        <v>38083945</v>
      </c>
      <c r="E195">
        <f t="shared" ref="E195" si="513">E196</f>
        <v>12880921</v>
      </c>
    </row>
    <row r="196" spans="1:5" x14ac:dyDescent="0.3">
      <c r="A196">
        <v>194</v>
      </c>
      <c r="B196">
        <f t="shared" ref="B196:B258" si="514">2*A196^3-A196^2</f>
        <v>14565132</v>
      </c>
      <c r="C196">
        <f t="shared" ref="C196" si="515">7*D196+18*(A196/2)^2</f>
        <v>38083945</v>
      </c>
      <c r="D196">
        <f t="shared" ref="D196" si="516">INDEX(C:C,MATCH(A196/2,A:A,0))</f>
        <v>5416369</v>
      </c>
      <c r="E196">
        <f t="shared" ref="E196" si="517">7*(2*(A196/2)^3-(A196/2)^2)+18*(A196/2)^2</f>
        <v>12880921</v>
      </c>
    </row>
    <row r="197" spans="1:5" x14ac:dyDescent="0.3">
      <c r="A197">
        <v>195</v>
      </c>
      <c r="B197">
        <f t="shared" si="514"/>
        <v>14791725</v>
      </c>
      <c r="C197">
        <f t="shared" ref="C197" si="518">C198</f>
        <v>38087455</v>
      </c>
      <c r="E197">
        <f t="shared" ref="E197" si="519">E198</f>
        <v>13282332</v>
      </c>
    </row>
    <row r="198" spans="1:5" x14ac:dyDescent="0.3">
      <c r="A198">
        <v>196</v>
      </c>
      <c r="B198">
        <f t="shared" si="514"/>
        <v>15020656</v>
      </c>
      <c r="C198">
        <f t="shared" ref="C198" si="520">7*D198+18*(A198/2)^2</f>
        <v>38087455</v>
      </c>
      <c r="D198">
        <f t="shared" ref="D198" si="521">INDEX(C:C,MATCH(A198/2,A:A,0))</f>
        <v>5416369</v>
      </c>
      <c r="E198">
        <f t="shared" ref="E198" si="522">7*(2*(A198/2)^3-(A198/2)^2)+18*(A198/2)^2</f>
        <v>13282332</v>
      </c>
    </row>
    <row r="199" spans="1:5" x14ac:dyDescent="0.3">
      <c r="A199">
        <v>197</v>
      </c>
      <c r="B199">
        <f t="shared" si="514"/>
        <v>15251937</v>
      </c>
      <c r="C199">
        <f t="shared" ref="C199" si="523">C200</f>
        <v>38103475</v>
      </c>
      <c r="E199">
        <f t="shared" ref="E199" si="524">E200</f>
        <v>13691997</v>
      </c>
    </row>
    <row r="200" spans="1:5" x14ac:dyDescent="0.3">
      <c r="A200">
        <v>198</v>
      </c>
      <c r="B200">
        <f t="shared" si="514"/>
        <v>15485580</v>
      </c>
      <c r="C200">
        <f t="shared" ref="C200" si="525">7*D200+18*(A200/2)^2</f>
        <v>38103475</v>
      </c>
      <c r="D200">
        <f t="shared" ref="D200" si="526">INDEX(C:C,MATCH(A200/2,A:A,0))</f>
        <v>5418151</v>
      </c>
      <c r="E200">
        <f t="shared" ref="E200" si="527">7*(2*(A200/2)^3-(A200/2)^2)+18*(A200/2)^2</f>
        <v>13691997</v>
      </c>
    </row>
    <row r="201" spans="1:5" x14ac:dyDescent="0.3">
      <c r="A201">
        <v>199</v>
      </c>
      <c r="B201">
        <f t="shared" si="514"/>
        <v>15721597</v>
      </c>
      <c r="C201">
        <f t="shared" ref="C201" si="528">C202</f>
        <v>38107057</v>
      </c>
      <c r="E201">
        <f t="shared" ref="E201" si="529">E202</f>
        <v>14110000</v>
      </c>
    </row>
    <row r="202" spans="1:5" x14ac:dyDescent="0.3">
      <c r="A202">
        <v>200</v>
      </c>
      <c r="B202">
        <f t="shared" si="514"/>
        <v>15960000</v>
      </c>
      <c r="C202">
        <f t="shared" ref="C202" si="530">7*D202+18*(A202/2)^2</f>
        <v>38107057</v>
      </c>
      <c r="D202">
        <f t="shared" ref="D202" si="531">INDEX(C:C,MATCH(A202/2,A:A,0))</f>
        <v>5418151</v>
      </c>
      <c r="E202">
        <f t="shared" ref="E202" si="532">7*(2*(A202/2)^3-(A202/2)^2)+18*(A202/2)^2</f>
        <v>14110000</v>
      </c>
    </row>
    <row r="203" spans="1:5" x14ac:dyDescent="0.3">
      <c r="A203">
        <v>201</v>
      </c>
      <c r="B203">
        <f t="shared" si="514"/>
        <v>16200801</v>
      </c>
      <c r="C203">
        <f t="shared" ref="C203" si="533">C204</f>
        <v>38168383</v>
      </c>
      <c r="E203">
        <f t="shared" ref="E203" si="534">E204</f>
        <v>14536425</v>
      </c>
    </row>
    <row r="204" spans="1:5" x14ac:dyDescent="0.3">
      <c r="A204">
        <v>202</v>
      </c>
      <c r="B204">
        <f t="shared" si="514"/>
        <v>16444012</v>
      </c>
      <c r="C204">
        <f t="shared" ref="C204" si="535">7*D204+18*(A204/2)^2</f>
        <v>38168383</v>
      </c>
      <c r="D204">
        <f t="shared" ref="D204" si="536">INDEX(C:C,MATCH(A204/2,A:A,0))</f>
        <v>5426395</v>
      </c>
      <c r="E204">
        <f t="shared" ref="E204" si="537">7*(2*(A204/2)^3-(A204/2)^2)+18*(A204/2)^2</f>
        <v>14536425</v>
      </c>
    </row>
    <row r="205" spans="1:5" x14ac:dyDescent="0.3">
      <c r="A205">
        <v>203</v>
      </c>
      <c r="B205">
        <f t="shared" si="514"/>
        <v>16689645</v>
      </c>
      <c r="C205">
        <f t="shared" ref="C205" si="538">C206</f>
        <v>38172037</v>
      </c>
      <c r="E205">
        <f t="shared" ref="E205" si="539">E206</f>
        <v>14971356</v>
      </c>
    </row>
    <row r="206" spans="1:5" x14ac:dyDescent="0.3">
      <c r="A206">
        <v>204</v>
      </c>
      <c r="B206">
        <f t="shared" si="514"/>
        <v>16937712</v>
      </c>
      <c r="C206">
        <f t="shared" ref="C206" si="540">7*D206+18*(A206/2)^2</f>
        <v>38172037</v>
      </c>
      <c r="D206">
        <f t="shared" ref="D206" si="541">INDEX(C:C,MATCH(A206/2,A:A,0))</f>
        <v>5426395</v>
      </c>
      <c r="E206">
        <f t="shared" ref="E206" si="542">7*(2*(A206/2)^3-(A206/2)^2)+18*(A206/2)^2</f>
        <v>14971356</v>
      </c>
    </row>
    <row r="207" spans="1:5" x14ac:dyDescent="0.3">
      <c r="A207">
        <v>205</v>
      </c>
      <c r="B207">
        <f t="shared" si="514"/>
        <v>17188225</v>
      </c>
      <c r="C207">
        <f t="shared" ref="C207" si="543">C208</f>
        <v>38188705</v>
      </c>
      <c r="E207">
        <f t="shared" ref="E207" si="544">E208</f>
        <v>15414877</v>
      </c>
    </row>
    <row r="208" spans="1:5" x14ac:dyDescent="0.3">
      <c r="A208">
        <v>206</v>
      </c>
      <c r="B208">
        <f t="shared" si="514"/>
        <v>17441196</v>
      </c>
      <c r="C208">
        <f t="shared" ref="C208" si="545">7*D208+18*(A208/2)^2</f>
        <v>38188705</v>
      </c>
      <c r="D208">
        <f t="shared" ref="D208" si="546">INDEX(C:C,MATCH(A208/2,A:A,0))</f>
        <v>5428249</v>
      </c>
      <c r="E208">
        <f t="shared" ref="E208" si="547">7*(2*(A208/2)^3-(A208/2)^2)+18*(A208/2)^2</f>
        <v>15414877</v>
      </c>
    </row>
    <row r="209" spans="1:5" x14ac:dyDescent="0.3">
      <c r="A209">
        <v>207</v>
      </c>
      <c r="B209">
        <f t="shared" si="514"/>
        <v>17696637</v>
      </c>
      <c r="C209">
        <f t="shared" ref="C209" si="548">C210</f>
        <v>38192431</v>
      </c>
      <c r="E209">
        <f t="shared" ref="E209" si="549">E210</f>
        <v>15867072</v>
      </c>
    </row>
    <row r="210" spans="1:5" x14ac:dyDescent="0.3">
      <c r="A210">
        <v>208</v>
      </c>
      <c r="B210">
        <f t="shared" si="514"/>
        <v>17954560</v>
      </c>
      <c r="C210">
        <f t="shared" ref="C210" si="550">7*D210+18*(A210/2)^2</f>
        <v>38192431</v>
      </c>
      <c r="D210">
        <f t="shared" ref="D210" si="551">INDEX(C:C,MATCH(A210/2,A:A,0))</f>
        <v>5428249</v>
      </c>
      <c r="E210">
        <f t="shared" ref="E210" si="552">7*(2*(A210/2)^3-(A210/2)^2)+18*(A210/2)^2</f>
        <v>15867072</v>
      </c>
    </row>
    <row r="211" spans="1:5" x14ac:dyDescent="0.3">
      <c r="A211">
        <v>209</v>
      </c>
      <c r="B211">
        <f t="shared" si="514"/>
        <v>18214977</v>
      </c>
      <c r="C211">
        <f t="shared" ref="C211" si="553">C212</f>
        <v>38422867</v>
      </c>
      <c r="E211">
        <f t="shared" ref="E211" si="554">E212</f>
        <v>16328025</v>
      </c>
    </row>
    <row r="212" spans="1:5" x14ac:dyDescent="0.3">
      <c r="A212">
        <v>210</v>
      </c>
      <c r="B212">
        <f t="shared" si="514"/>
        <v>18477900</v>
      </c>
      <c r="C212">
        <f t="shared" ref="C212" si="555">7*D212+18*(A212/2)^2</f>
        <v>38422867</v>
      </c>
      <c r="D212">
        <f t="shared" ref="D212" si="556">INDEX(C:C,MATCH(A212/2,A:A,0))</f>
        <v>5460631</v>
      </c>
      <c r="E212">
        <f t="shared" ref="E212" si="557">7*(2*(A212/2)^3-(A212/2)^2)+18*(A212/2)^2</f>
        <v>16328025</v>
      </c>
    </row>
    <row r="213" spans="1:5" x14ac:dyDescent="0.3">
      <c r="A213">
        <v>211</v>
      </c>
      <c r="B213">
        <f t="shared" si="514"/>
        <v>18743341</v>
      </c>
      <c r="C213">
        <f t="shared" ref="C213" si="558">C214</f>
        <v>38426665</v>
      </c>
      <c r="E213">
        <f t="shared" ref="E213" si="559">E214</f>
        <v>16797820</v>
      </c>
    </row>
    <row r="214" spans="1:5" x14ac:dyDescent="0.3">
      <c r="A214">
        <v>212</v>
      </c>
      <c r="B214">
        <f t="shared" si="514"/>
        <v>19011312</v>
      </c>
      <c r="C214">
        <f t="shared" ref="C214" si="560">7*D214+18*(A214/2)^2</f>
        <v>38426665</v>
      </c>
      <c r="D214">
        <f t="shared" ref="D214" si="561">INDEX(C:C,MATCH(A214/2,A:A,0))</f>
        <v>5460631</v>
      </c>
      <c r="E214">
        <f t="shared" ref="E214" si="562">7*(2*(A214/2)^3-(A214/2)^2)+18*(A214/2)^2</f>
        <v>16797820</v>
      </c>
    </row>
    <row r="215" spans="1:5" x14ac:dyDescent="0.3">
      <c r="A215">
        <v>213</v>
      </c>
      <c r="B215">
        <f t="shared" si="514"/>
        <v>19281825</v>
      </c>
      <c r="C215">
        <f t="shared" ref="C215" si="563">C216</f>
        <v>38443981</v>
      </c>
      <c r="E215">
        <f t="shared" ref="E215" si="564">E216</f>
        <v>17276541</v>
      </c>
    </row>
    <row r="216" spans="1:5" x14ac:dyDescent="0.3">
      <c r="A216">
        <v>214</v>
      </c>
      <c r="B216">
        <f t="shared" si="514"/>
        <v>19554892</v>
      </c>
      <c r="C216">
        <f t="shared" ref="C216" si="565">7*D216+18*(A216/2)^2</f>
        <v>38443981</v>
      </c>
      <c r="D216">
        <f t="shared" ref="D216" si="566">INDEX(C:C,MATCH(A216/2,A:A,0))</f>
        <v>5462557</v>
      </c>
      <c r="E216">
        <f t="shared" ref="E216" si="567">7*(2*(A216/2)^3-(A216/2)^2)+18*(A216/2)^2</f>
        <v>17276541</v>
      </c>
    </row>
    <row r="217" spans="1:5" x14ac:dyDescent="0.3">
      <c r="A217">
        <v>215</v>
      </c>
      <c r="B217">
        <f t="shared" si="514"/>
        <v>19830525</v>
      </c>
      <c r="C217">
        <f t="shared" ref="C217" si="568">C218</f>
        <v>38447851</v>
      </c>
      <c r="E217">
        <f t="shared" ref="E217" si="569">E218</f>
        <v>17764272</v>
      </c>
    </row>
    <row r="218" spans="1:5" x14ac:dyDescent="0.3">
      <c r="A218">
        <v>216</v>
      </c>
      <c r="B218">
        <f t="shared" si="514"/>
        <v>20108736</v>
      </c>
      <c r="C218">
        <f t="shared" ref="C218" si="570">7*D218+18*(A218/2)^2</f>
        <v>38447851</v>
      </c>
      <c r="D218">
        <f t="shared" ref="D218" si="571">INDEX(C:C,MATCH(A218/2,A:A,0))</f>
        <v>5462557</v>
      </c>
      <c r="E218">
        <f t="shared" ref="E218" si="572">7*(2*(A218/2)^3-(A218/2)^2)+18*(A218/2)^2</f>
        <v>17764272</v>
      </c>
    </row>
    <row r="219" spans="1:5" x14ac:dyDescent="0.3">
      <c r="A219">
        <v>217</v>
      </c>
      <c r="B219">
        <f t="shared" si="514"/>
        <v>20389537</v>
      </c>
      <c r="C219">
        <f t="shared" ref="C219" si="573">C220</f>
        <v>38514001</v>
      </c>
      <c r="E219">
        <f t="shared" ref="E219" si="574">E220</f>
        <v>18261097</v>
      </c>
    </row>
    <row r="220" spans="1:5" x14ac:dyDescent="0.3">
      <c r="A220">
        <v>218</v>
      </c>
      <c r="B220">
        <f t="shared" si="514"/>
        <v>20672940</v>
      </c>
      <c r="C220">
        <f t="shared" ref="C220" si="575">7*D220+18*(A220/2)^2</f>
        <v>38514001</v>
      </c>
      <c r="D220">
        <f t="shared" ref="D220" si="576">INDEX(C:C,MATCH(A220/2,A:A,0))</f>
        <v>5471449</v>
      </c>
      <c r="E220">
        <f t="shared" ref="E220" si="577">7*(2*(A220/2)^3-(A220/2)^2)+18*(A220/2)^2</f>
        <v>18261097</v>
      </c>
    </row>
    <row r="221" spans="1:5" x14ac:dyDescent="0.3">
      <c r="A221">
        <v>219</v>
      </c>
      <c r="B221">
        <f t="shared" si="514"/>
        <v>20958957</v>
      </c>
      <c r="C221">
        <f t="shared" ref="C221" si="578">C222</f>
        <v>38517943</v>
      </c>
      <c r="E221">
        <f t="shared" ref="E221" si="579">E222</f>
        <v>18767100</v>
      </c>
    </row>
    <row r="222" spans="1:5" x14ac:dyDescent="0.3">
      <c r="A222">
        <v>220</v>
      </c>
      <c r="B222">
        <f t="shared" si="514"/>
        <v>21247600</v>
      </c>
      <c r="C222">
        <f t="shared" ref="C222" si="580">7*D222+18*(A222/2)^2</f>
        <v>38517943</v>
      </c>
      <c r="D222">
        <f t="shared" ref="D222" si="581">INDEX(C:C,MATCH(A222/2,A:A,0))</f>
        <v>5471449</v>
      </c>
      <c r="E222">
        <f t="shared" ref="E222" si="582">7*(2*(A222/2)^3-(A222/2)^2)+18*(A222/2)^2</f>
        <v>18767100</v>
      </c>
    </row>
    <row r="223" spans="1:5" x14ac:dyDescent="0.3">
      <c r="A223">
        <v>221</v>
      </c>
      <c r="B223">
        <f t="shared" si="514"/>
        <v>21538881</v>
      </c>
      <c r="C223">
        <f t="shared" ref="C223" si="583">C224</f>
        <v>38535907</v>
      </c>
      <c r="E223">
        <f t="shared" ref="E223" si="584">E224</f>
        <v>19282365</v>
      </c>
    </row>
    <row r="224" spans="1:5" x14ac:dyDescent="0.3">
      <c r="A224">
        <v>222</v>
      </c>
      <c r="B224">
        <f t="shared" si="514"/>
        <v>21832812</v>
      </c>
      <c r="C224">
        <f t="shared" ref="C224" si="585">7*D224+18*(A224/2)^2</f>
        <v>38535907</v>
      </c>
      <c r="D224">
        <f t="shared" ref="D224" si="586">INDEX(C:C,MATCH(A224/2,A:A,0))</f>
        <v>5473447</v>
      </c>
      <c r="E224">
        <f t="shared" ref="E224" si="587">7*(2*(A224/2)^3-(A224/2)^2)+18*(A224/2)^2</f>
        <v>19282365</v>
      </c>
    </row>
    <row r="225" spans="1:5" x14ac:dyDescent="0.3">
      <c r="A225">
        <v>223</v>
      </c>
      <c r="B225">
        <f t="shared" si="514"/>
        <v>22129405</v>
      </c>
      <c r="C225">
        <f t="shared" ref="C225" si="588">C226</f>
        <v>38539921</v>
      </c>
      <c r="E225">
        <f t="shared" ref="E225" si="589">E226</f>
        <v>19806976</v>
      </c>
    </row>
    <row r="226" spans="1:5" x14ac:dyDescent="0.3">
      <c r="A226">
        <v>224</v>
      </c>
      <c r="B226">
        <f t="shared" si="514"/>
        <v>22428672</v>
      </c>
      <c r="C226">
        <f t="shared" ref="C226" si="590">7*D226+18*(A226/2)^2</f>
        <v>38539921</v>
      </c>
      <c r="D226">
        <f t="shared" ref="D226" si="591">INDEX(C:C,MATCH(A226/2,A:A,0))</f>
        <v>5473447</v>
      </c>
      <c r="E226">
        <f t="shared" ref="E226" si="592">7*(2*(A226/2)^3-(A226/2)^2)+18*(A226/2)^2</f>
        <v>19806976</v>
      </c>
    </row>
    <row r="227" spans="1:5" x14ac:dyDescent="0.3">
      <c r="A227">
        <v>225</v>
      </c>
      <c r="B227">
        <f t="shared" si="514"/>
        <v>22730625</v>
      </c>
      <c r="C227">
        <f t="shared" ref="C227" si="593">C228</f>
        <v>39435799</v>
      </c>
      <c r="E227">
        <f t="shared" ref="E227" si="594">E228</f>
        <v>20341017</v>
      </c>
    </row>
    <row r="228" spans="1:5" x14ac:dyDescent="0.3">
      <c r="A228">
        <v>226</v>
      </c>
      <c r="B228">
        <f t="shared" si="514"/>
        <v>23035276</v>
      </c>
      <c r="C228">
        <f t="shared" ref="C228" si="595">7*D228+18*(A228/2)^2</f>
        <v>39435799</v>
      </c>
      <c r="D228">
        <f t="shared" ref="D228" si="596">INDEX(C:C,MATCH(A228/2,A:A,0))</f>
        <v>5600851</v>
      </c>
      <c r="E228">
        <f t="shared" ref="E228" si="597">7*(2*(A228/2)^3-(A228/2)^2)+18*(A228/2)^2</f>
        <v>20341017</v>
      </c>
    </row>
    <row r="229" spans="1:5" x14ac:dyDescent="0.3">
      <c r="A229">
        <v>227</v>
      </c>
      <c r="B229">
        <f t="shared" si="514"/>
        <v>23342637</v>
      </c>
      <c r="C229">
        <f t="shared" ref="C229" si="598">C230</f>
        <v>39439885</v>
      </c>
      <c r="E229">
        <f t="shared" ref="E229" si="599">E230</f>
        <v>20884572</v>
      </c>
    </row>
    <row r="230" spans="1:5" x14ac:dyDescent="0.3">
      <c r="A230">
        <v>228</v>
      </c>
      <c r="B230">
        <f t="shared" si="514"/>
        <v>23652720</v>
      </c>
      <c r="C230">
        <f t="shared" ref="C230" si="600">7*D230+18*(A230/2)^2</f>
        <v>39439885</v>
      </c>
      <c r="D230">
        <f t="shared" ref="D230" si="601">INDEX(C:C,MATCH(A230/2,A:A,0))</f>
        <v>5600851</v>
      </c>
      <c r="E230">
        <f t="shared" ref="E230" si="602">7*(2*(A230/2)^3-(A230/2)^2)+18*(A230/2)^2</f>
        <v>20884572</v>
      </c>
    </row>
    <row r="231" spans="1:5" x14ac:dyDescent="0.3">
      <c r="A231">
        <v>229</v>
      </c>
      <c r="B231">
        <f t="shared" si="514"/>
        <v>23965537</v>
      </c>
      <c r="C231">
        <f t="shared" ref="C231" si="603">C232</f>
        <v>39458497</v>
      </c>
      <c r="E231">
        <f t="shared" ref="E231" si="604">E232</f>
        <v>21437725</v>
      </c>
    </row>
    <row r="232" spans="1:5" x14ac:dyDescent="0.3">
      <c r="A232">
        <v>230</v>
      </c>
      <c r="B232">
        <f t="shared" si="514"/>
        <v>24281100</v>
      </c>
      <c r="C232">
        <f t="shared" ref="C232" si="605">7*D232+18*(A232/2)^2</f>
        <v>39458497</v>
      </c>
      <c r="D232">
        <f t="shared" ref="D232" si="606">INDEX(C:C,MATCH(A232/2,A:A,0))</f>
        <v>5602921</v>
      </c>
      <c r="E232">
        <f t="shared" ref="E232" si="607">7*(2*(A232/2)^3-(A232/2)^2)+18*(A232/2)^2</f>
        <v>21437725</v>
      </c>
    </row>
    <row r="233" spans="1:5" x14ac:dyDescent="0.3">
      <c r="A233">
        <v>231</v>
      </c>
      <c r="B233">
        <f t="shared" si="514"/>
        <v>24599421</v>
      </c>
      <c r="C233">
        <f t="shared" ref="C233" si="608">C234</f>
        <v>39462655</v>
      </c>
      <c r="E233">
        <f t="shared" ref="E233" si="609">E234</f>
        <v>22000560</v>
      </c>
    </row>
    <row r="234" spans="1:5" x14ac:dyDescent="0.3">
      <c r="A234">
        <v>232</v>
      </c>
      <c r="B234">
        <f t="shared" si="514"/>
        <v>24920512</v>
      </c>
      <c r="C234">
        <f t="shared" ref="C234" si="610">7*D234+18*(A234/2)^2</f>
        <v>39462655</v>
      </c>
      <c r="D234">
        <f t="shared" ref="D234" si="611">INDEX(C:C,MATCH(A234/2,A:A,0))</f>
        <v>5602921</v>
      </c>
      <c r="E234">
        <f t="shared" ref="E234" si="612">7*(2*(A234/2)^3-(A234/2)^2)+18*(A234/2)^2</f>
        <v>22000560</v>
      </c>
    </row>
    <row r="235" spans="1:5" x14ac:dyDescent="0.3">
      <c r="A235">
        <v>233</v>
      </c>
      <c r="B235">
        <f t="shared" si="514"/>
        <v>25244385</v>
      </c>
      <c r="C235">
        <f t="shared" ref="C235" si="613">C236</f>
        <v>39533629</v>
      </c>
      <c r="E235">
        <f t="shared" ref="E235" si="614">E236</f>
        <v>22573161</v>
      </c>
    </row>
    <row r="236" spans="1:5" x14ac:dyDescent="0.3">
      <c r="A236">
        <v>234</v>
      </c>
      <c r="B236">
        <f t="shared" si="514"/>
        <v>25571052</v>
      </c>
      <c r="C236">
        <f t="shared" ref="C236" si="615">7*D236+18*(A236/2)^2</f>
        <v>39533629</v>
      </c>
      <c r="D236">
        <f t="shared" ref="D236" si="616">INDEX(C:C,MATCH(A236/2,A:A,0))</f>
        <v>5612461</v>
      </c>
      <c r="E236">
        <f t="shared" ref="E236" si="617">7*(2*(A236/2)^3-(A236/2)^2)+18*(A236/2)^2</f>
        <v>22573161</v>
      </c>
    </row>
    <row r="237" spans="1:5" x14ac:dyDescent="0.3">
      <c r="A237">
        <v>235</v>
      </c>
      <c r="B237">
        <f t="shared" si="514"/>
        <v>25900525</v>
      </c>
      <c r="C237">
        <f t="shared" ref="C237" si="618">C238</f>
        <v>39537859</v>
      </c>
      <c r="E237">
        <f t="shared" ref="E237" si="619">E238</f>
        <v>23155612</v>
      </c>
    </row>
    <row r="238" spans="1:5" x14ac:dyDescent="0.3">
      <c r="A238">
        <v>236</v>
      </c>
      <c r="B238">
        <f t="shared" si="514"/>
        <v>26232816</v>
      </c>
      <c r="C238">
        <f t="shared" ref="C238" si="620">7*D238+18*(A238/2)^2</f>
        <v>39537859</v>
      </c>
      <c r="D238">
        <f t="shared" ref="D238" si="621">INDEX(C:C,MATCH(A238/2,A:A,0))</f>
        <v>5612461</v>
      </c>
      <c r="E238">
        <f t="shared" ref="E238" si="622">7*(2*(A238/2)^3-(A238/2)^2)+18*(A238/2)^2</f>
        <v>23155612</v>
      </c>
    </row>
    <row r="239" spans="1:5" x14ac:dyDescent="0.3">
      <c r="A239">
        <v>237</v>
      </c>
      <c r="B239">
        <f t="shared" si="514"/>
        <v>26567937</v>
      </c>
      <c r="C239">
        <f t="shared" ref="C239" si="623">C240</f>
        <v>39557119</v>
      </c>
      <c r="E239">
        <f t="shared" ref="E239" si="624">E240</f>
        <v>23747997</v>
      </c>
    </row>
    <row r="240" spans="1:5" x14ac:dyDescent="0.3">
      <c r="A240">
        <v>238</v>
      </c>
      <c r="B240">
        <f t="shared" si="514"/>
        <v>26905900</v>
      </c>
      <c r="C240">
        <f t="shared" ref="C240" si="625">7*D240+18*(A240/2)^2</f>
        <v>39557119</v>
      </c>
      <c r="D240">
        <f t="shared" ref="D240" si="626">INDEX(C:C,MATCH(A240/2,A:A,0))</f>
        <v>5614603</v>
      </c>
      <c r="E240">
        <f t="shared" ref="E240" si="627">7*(2*(A240/2)^3-(A240/2)^2)+18*(A240/2)^2</f>
        <v>23747997</v>
      </c>
    </row>
    <row r="241" spans="1:5" x14ac:dyDescent="0.3">
      <c r="A241">
        <v>239</v>
      </c>
      <c r="B241">
        <f t="shared" si="514"/>
        <v>27246717</v>
      </c>
      <c r="C241">
        <f t="shared" ref="C241" si="628">C242</f>
        <v>39561421</v>
      </c>
      <c r="E241">
        <f t="shared" ref="E241" si="629">E242</f>
        <v>24350400</v>
      </c>
    </row>
    <row r="242" spans="1:5" x14ac:dyDescent="0.3">
      <c r="A242">
        <v>240</v>
      </c>
      <c r="B242">
        <f t="shared" si="514"/>
        <v>27590400</v>
      </c>
      <c r="C242">
        <f t="shared" ref="C242" si="630">7*D242+18*(A242/2)^2</f>
        <v>39561421</v>
      </c>
      <c r="D242">
        <f t="shared" ref="D242" si="631">INDEX(C:C,MATCH(A242/2,A:A,0))</f>
        <v>5614603</v>
      </c>
      <c r="E242">
        <f t="shared" ref="E242" si="632">7*(2*(A242/2)^3-(A242/2)^2)+18*(A242/2)^2</f>
        <v>24350400</v>
      </c>
    </row>
    <row r="243" spans="1:5" x14ac:dyDescent="0.3">
      <c r="A243">
        <v>241</v>
      </c>
      <c r="B243">
        <f t="shared" si="514"/>
        <v>27936961</v>
      </c>
      <c r="C243">
        <f t="shared" ref="C243" si="633">C244</f>
        <v>39826201</v>
      </c>
      <c r="E243">
        <f t="shared" ref="E243" si="634">E244</f>
        <v>24962905</v>
      </c>
    </row>
    <row r="244" spans="1:5" x14ac:dyDescent="0.3">
      <c r="A244">
        <v>242</v>
      </c>
      <c r="B244">
        <f t="shared" si="514"/>
        <v>28286412</v>
      </c>
      <c r="C244">
        <f t="shared" ref="C244" si="635">7*D244+18*(A244/2)^2</f>
        <v>39826201</v>
      </c>
      <c r="D244">
        <f t="shared" ref="D244" si="636">INDEX(C:C,MATCH(A244/2,A:A,0))</f>
        <v>5651809</v>
      </c>
      <c r="E244">
        <f t="shared" ref="E244" si="637">7*(2*(A244/2)^3-(A244/2)^2)+18*(A244/2)^2</f>
        <v>24962905</v>
      </c>
    </row>
    <row r="245" spans="1:5" x14ac:dyDescent="0.3">
      <c r="A245">
        <v>243</v>
      </c>
      <c r="B245">
        <f t="shared" si="514"/>
        <v>28638765</v>
      </c>
      <c r="C245">
        <f t="shared" ref="C245" si="638">C246</f>
        <v>39830575</v>
      </c>
      <c r="E245">
        <f t="shared" ref="E245" si="639">E246</f>
        <v>25585596</v>
      </c>
    </row>
    <row r="246" spans="1:5" x14ac:dyDescent="0.3">
      <c r="A246">
        <v>244</v>
      </c>
      <c r="B246">
        <f t="shared" si="514"/>
        <v>28994032</v>
      </c>
      <c r="C246">
        <f t="shared" ref="C246" si="640">7*D246+18*(A246/2)^2</f>
        <v>39830575</v>
      </c>
      <c r="D246">
        <f t="shared" ref="D246" si="641">INDEX(C:C,MATCH(A246/2,A:A,0))</f>
        <v>5651809</v>
      </c>
      <c r="E246">
        <f t="shared" ref="E246" si="642">7*(2*(A246/2)^3-(A246/2)^2)+18*(A246/2)^2</f>
        <v>25585596</v>
      </c>
    </row>
    <row r="247" spans="1:5" x14ac:dyDescent="0.3">
      <c r="A247">
        <v>245</v>
      </c>
      <c r="B247">
        <f t="shared" si="514"/>
        <v>29352225</v>
      </c>
      <c r="C247">
        <f t="shared" ref="C247" si="643">C248</f>
        <v>39850483</v>
      </c>
      <c r="E247">
        <f t="shared" ref="E247" si="644">E248</f>
        <v>26218557</v>
      </c>
    </row>
    <row r="248" spans="1:5" x14ac:dyDescent="0.3">
      <c r="A248">
        <v>246</v>
      </c>
      <c r="B248">
        <f t="shared" si="514"/>
        <v>29713356</v>
      </c>
      <c r="C248">
        <f t="shared" ref="C248" si="645">7*D248+18*(A248/2)^2</f>
        <v>39850483</v>
      </c>
      <c r="D248">
        <f t="shared" ref="D248" si="646">INDEX(C:C,MATCH(A248/2,A:A,0))</f>
        <v>5654023</v>
      </c>
      <c r="E248">
        <f t="shared" ref="E248" si="647">7*(2*(A248/2)^3-(A248/2)^2)+18*(A248/2)^2</f>
        <v>26218557</v>
      </c>
    </row>
    <row r="249" spans="1:5" x14ac:dyDescent="0.3">
      <c r="A249">
        <v>247</v>
      </c>
      <c r="B249">
        <f t="shared" si="514"/>
        <v>30077437</v>
      </c>
      <c r="C249">
        <f t="shared" ref="C249" si="648">C250</f>
        <v>39854929</v>
      </c>
      <c r="E249">
        <f t="shared" ref="E249" si="649">E250</f>
        <v>26861872</v>
      </c>
    </row>
    <row r="250" spans="1:5" x14ac:dyDescent="0.3">
      <c r="A250">
        <v>248</v>
      </c>
      <c r="B250">
        <f t="shared" si="514"/>
        <v>30444480</v>
      </c>
      <c r="C250">
        <f t="shared" ref="C250" si="650">7*D250+18*(A250/2)^2</f>
        <v>39854929</v>
      </c>
      <c r="D250">
        <f t="shared" ref="D250" si="651">INDEX(C:C,MATCH(A250/2,A:A,0))</f>
        <v>5654023</v>
      </c>
      <c r="E250">
        <f t="shared" ref="E250" si="652">7*(2*(A250/2)^3-(A250/2)^2)+18*(A250/2)^2</f>
        <v>26861872</v>
      </c>
    </row>
    <row r="251" spans="1:5" x14ac:dyDescent="0.3">
      <c r="A251">
        <v>249</v>
      </c>
      <c r="B251">
        <f t="shared" si="514"/>
        <v>30814497</v>
      </c>
      <c r="C251">
        <f t="shared" ref="C251" si="653">C252</f>
        <v>39930727</v>
      </c>
      <c r="E251">
        <f t="shared" ref="E251" si="654">E252</f>
        <v>27515625</v>
      </c>
    </row>
    <row r="252" spans="1:5" x14ac:dyDescent="0.3">
      <c r="A252">
        <v>250</v>
      </c>
      <c r="B252">
        <f t="shared" si="514"/>
        <v>31187500</v>
      </c>
      <c r="C252">
        <f t="shared" ref="C252" si="655">7*D252+18*(A252/2)^2</f>
        <v>39930727</v>
      </c>
      <c r="D252">
        <f t="shared" ref="D252" si="656">INDEX(C:C,MATCH(A252/2,A:A,0))</f>
        <v>5664211</v>
      </c>
      <c r="E252">
        <f t="shared" ref="E252" si="657">7*(2*(A252/2)^3-(A252/2)^2)+18*(A252/2)^2</f>
        <v>27515625</v>
      </c>
    </row>
    <row r="253" spans="1:5" x14ac:dyDescent="0.3">
      <c r="A253">
        <v>251</v>
      </c>
      <c r="B253">
        <f t="shared" si="514"/>
        <v>31563501</v>
      </c>
      <c r="C253">
        <f t="shared" ref="C253" si="658">C254</f>
        <v>39935245</v>
      </c>
      <c r="E253">
        <f t="shared" ref="E253" si="659">E254</f>
        <v>28179900</v>
      </c>
    </row>
    <row r="254" spans="1:5" x14ac:dyDescent="0.3">
      <c r="A254">
        <v>252</v>
      </c>
      <c r="B254">
        <f t="shared" si="514"/>
        <v>31942512</v>
      </c>
      <c r="C254">
        <f t="shared" ref="C254" si="660">7*D254+18*(A254/2)^2</f>
        <v>39935245</v>
      </c>
      <c r="D254">
        <f t="shared" ref="D254" si="661">INDEX(C:C,MATCH(A254/2,A:A,0))</f>
        <v>5664211</v>
      </c>
      <c r="E254">
        <f t="shared" ref="E254" si="662">7*(2*(A254/2)^3-(A254/2)^2)+18*(A254/2)^2</f>
        <v>28179900</v>
      </c>
    </row>
    <row r="255" spans="1:5" x14ac:dyDescent="0.3">
      <c r="A255">
        <v>253</v>
      </c>
      <c r="B255">
        <f t="shared" si="514"/>
        <v>32324545</v>
      </c>
      <c r="C255">
        <f t="shared" ref="C255" si="663">C256</f>
        <v>39955801</v>
      </c>
      <c r="E255">
        <f t="shared" ref="E255" si="664">E256</f>
        <v>28854781</v>
      </c>
    </row>
    <row r="256" spans="1:5" x14ac:dyDescent="0.3">
      <c r="A256">
        <v>254</v>
      </c>
      <c r="B256">
        <f t="shared" si="514"/>
        <v>32709612</v>
      </c>
      <c r="C256">
        <f t="shared" ref="C256" si="665">7*D256+18*(A256/2)^2</f>
        <v>39955801</v>
      </c>
      <c r="D256">
        <f t="shared" ref="D256" si="666">INDEX(C:C,MATCH(A256/2,A:A,0))</f>
        <v>5666497</v>
      </c>
      <c r="E256">
        <f t="shared" ref="E256" si="667">7*(2*(A256/2)^3-(A256/2)^2)+18*(A256/2)^2</f>
        <v>28854781</v>
      </c>
    </row>
    <row r="257" spans="1:5" x14ac:dyDescent="0.3">
      <c r="A257">
        <v>255</v>
      </c>
      <c r="B257">
        <f t="shared" si="514"/>
        <v>33097725</v>
      </c>
      <c r="C257">
        <f t="shared" ref="C257" si="668">C258</f>
        <v>39960391</v>
      </c>
      <c r="E257">
        <f t="shared" ref="E257" si="669">E258</f>
        <v>29540352</v>
      </c>
    </row>
    <row r="258" spans="1:5" x14ac:dyDescent="0.3">
      <c r="A258">
        <v>256</v>
      </c>
      <c r="B258">
        <f t="shared" si="514"/>
        <v>33488896</v>
      </c>
      <c r="C258">
        <f t="shared" ref="C258" si="670">7*D258+18*(A258/2)^2</f>
        <v>39960391</v>
      </c>
      <c r="D258">
        <f t="shared" ref="D258" si="671">INDEX(C:C,MATCH(A258/2,A:A,0))</f>
        <v>5666497</v>
      </c>
      <c r="E258">
        <f t="shared" ref="E258" si="672">7*(2*(A258/2)^3-(A258/2)^2)+18*(A258/2)^2</f>
        <v>29540352</v>
      </c>
    </row>
  </sheetData>
  <conditionalFormatting sqref="T10:Z10">
    <cfRule type="top10" dxfId="12" priority="1" bottom="1" rank="1"/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4B8A-C3D2-7C4B-8A2C-EE64CAF99848}">
  <dimension ref="A1:AJ143"/>
  <sheetViews>
    <sheetView tabSelected="1" workbookViewId="0">
      <pane ySplit="1" topLeftCell="A62" activePane="bottomLeft" state="frozen"/>
      <selection pane="bottomLeft" activeCell="I74" sqref="I74"/>
    </sheetView>
  </sheetViews>
  <sheetFormatPr defaultColWidth="11.19921875" defaultRowHeight="15.6" x14ac:dyDescent="0.3"/>
  <cols>
    <col min="22" max="22" width="11.19921875" style="1"/>
    <col min="25" max="25" width="11.19921875" style="2"/>
    <col min="29" max="29" width="16" style="1" bestFit="1" customWidth="1"/>
  </cols>
  <sheetData>
    <row r="1" spans="1:36" x14ac:dyDescent="0.3">
      <c r="A1" s="90" t="s">
        <v>0</v>
      </c>
      <c r="B1" s="90" t="s">
        <v>43</v>
      </c>
      <c r="C1" s="90" t="s">
        <v>44</v>
      </c>
      <c r="D1" s="90" t="s">
        <v>45</v>
      </c>
      <c r="E1" s="90" t="s">
        <v>46</v>
      </c>
      <c r="G1" s="90" t="s">
        <v>0</v>
      </c>
      <c r="H1" s="90" t="s">
        <v>43</v>
      </c>
      <c r="I1" s="90" t="s">
        <v>44</v>
      </c>
      <c r="J1" s="90" t="s">
        <v>45</v>
      </c>
      <c r="K1" s="90" t="s">
        <v>46</v>
      </c>
    </row>
    <row r="2" spans="1:36" x14ac:dyDescent="0.3">
      <c r="A2" s="1">
        <v>1500</v>
      </c>
      <c r="B2" s="1">
        <v>10</v>
      </c>
      <c r="C2" s="1">
        <v>1536</v>
      </c>
      <c r="D2" s="1">
        <v>6</v>
      </c>
      <c r="E2" s="15">
        <v>241.92822194099401</v>
      </c>
      <c r="G2" s="1">
        <v>2000</v>
      </c>
      <c r="H2" s="1">
        <v>10</v>
      </c>
      <c r="I2" s="1">
        <v>2048</v>
      </c>
      <c r="J2" s="1">
        <v>8</v>
      </c>
      <c r="K2" s="15">
        <v>472.71958208084101</v>
      </c>
      <c r="U2" t="s">
        <v>48</v>
      </c>
      <c r="V2" s="1" t="s">
        <v>49</v>
      </c>
      <c r="W2" t="s">
        <v>54</v>
      </c>
      <c r="AC2" s="1" t="s">
        <v>50</v>
      </c>
      <c r="AE2" t="s">
        <v>54</v>
      </c>
      <c r="AF2" t="s">
        <v>55</v>
      </c>
      <c r="AJ2" t="s">
        <v>56</v>
      </c>
    </row>
    <row r="3" spans="1:36" x14ac:dyDescent="0.3">
      <c r="A3" s="1">
        <v>1500</v>
      </c>
      <c r="B3" s="1">
        <v>11</v>
      </c>
      <c r="C3" s="1">
        <v>1536</v>
      </c>
      <c r="D3" s="1">
        <v>6</v>
      </c>
      <c r="E3" s="15">
        <v>242.02875113487201</v>
      </c>
      <c r="G3" s="1">
        <v>2000</v>
      </c>
      <c r="H3" s="1">
        <v>11</v>
      </c>
      <c r="I3" s="1">
        <v>2048</v>
      </c>
      <c r="J3" s="1">
        <v>8</v>
      </c>
      <c r="K3" s="15">
        <v>472.91835212707502</v>
      </c>
      <c r="M3" s="1"/>
      <c r="N3" s="1"/>
      <c r="O3" s="1"/>
      <c r="P3" s="1"/>
      <c r="Q3" s="1"/>
      <c r="R3" s="1"/>
      <c r="U3" s="1">
        <v>10</v>
      </c>
      <c r="V3" s="1">
        <v>7</v>
      </c>
      <c r="W3" s="1">
        <f>U3*2^V3</f>
        <v>1280</v>
      </c>
      <c r="X3" s="1">
        <f>W3*2</f>
        <v>2560</v>
      </c>
      <c r="Y3" s="1">
        <v>1280</v>
      </c>
      <c r="Z3">
        <f t="shared" ref="Z3:Z8" si="0">Z4*2</f>
        <v>1408</v>
      </c>
      <c r="AB3" t="s">
        <v>53</v>
      </c>
      <c r="AC3" s="1" t="s">
        <v>51</v>
      </c>
      <c r="AE3">
        <v>1088</v>
      </c>
      <c r="AF3">
        <f>COUNTIF(W:W,AE3)</f>
        <v>4</v>
      </c>
      <c r="AG3">
        <f>INDEX(U:U,MATCH(AE3,W:W,0))</f>
        <v>17</v>
      </c>
      <c r="AJ3">
        <v>10</v>
      </c>
    </row>
    <row r="4" spans="1:36" x14ac:dyDescent="0.3">
      <c r="A4" s="1">
        <v>1500</v>
      </c>
      <c r="B4" s="1">
        <v>12</v>
      </c>
      <c r="C4" s="1">
        <v>1536</v>
      </c>
      <c r="D4" s="1">
        <v>12</v>
      </c>
      <c r="E4" s="15">
        <v>186.25443100929201</v>
      </c>
      <c r="G4" s="1">
        <v>2000</v>
      </c>
      <c r="H4" s="1">
        <v>12</v>
      </c>
      <c r="I4" s="1">
        <v>2048</v>
      </c>
      <c r="J4" s="1">
        <v>8</v>
      </c>
      <c r="K4" s="15">
        <v>473.23455262184098</v>
      </c>
      <c r="M4" s="1"/>
      <c r="N4" s="1"/>
      <c r="O4" s="1"/>
      <c r="P4" s="1"/>
      <c r="Q4" s="1"/>
      <c r="R4" s="1"/>
      <c r="U4" s="1">
        <v>11</v>
      </c>
      <c r="V4" s="1">
        <v>7</v>
      </c>
      <c r="W4" s="1">
        <f t="shared" ref="W4:W67" si="1">U4*2^V4</f>
        <v>1408</v>
      </c>
      <c r="Y4" s="2">
        <f>Y3/2</f>
        <v>640</v>
      </c>
      <c r="Z4">
        <f t="shared" si="0"/>
        <v>704</v>
      </c>
      <c r="AB4" t="s">
        <v>52</v>
      </c>
      <c r="AC4" s="1">
        <v>2560</v>
      </c>
      <c r="AE4">
        <v>1152</v>
      </c>
      <c r="AF4">
        <f>COUNTIF(W:W,AE4)</f>
        <v>4</v>
      </c>
      <c r="AG4">
        <f t="shared" ref="AG4:AG67" si="2">INDEX(U:U,MATCH(AE4,W:W,0))</f>
        <v>18</v>
      </c>
      <c r="AJ4">
        <v>11</v>
      </c>
    </row>
    <row r="5" spans="1:36" x14ac:dyDescent="0.3">
      <c r="A5" s="1">
        <v>1500</v>
      </c>
      <c r="B5" s="1">
        <v>13</v>
      </c>
      <c r="C5" s="1">
        <v>1536</v>
      </c>
      <c r="D5" s="1">
        <v>12</v>
      </c>
      <c r="E5" s="15">
        <v>186.26836395263601</v>
      </c>
      <c r="G5" s="1">
        <v>2000</v>
      </c>
      <c r="H5" s="1">
        <v>13</v>
      </c>
      <c r="I5" s="1">
        <v>2048</v>
      </c>
      <c r="J5" s="1">
        <v>8</v>
      </c>
      <c r="K5" s="15">
        <v>472.984777927398</v>
      </c>
      <c r="U5" s="1">
        <v>12</v>
      </c>
      <c r="V5" s="1">
        <v>7</v>
      </c>
      <c r="W5" s="1">
        <f t="shared" si="1"/>
        <v>1536</v>
      </c>
      <c r="Y5" s="2">
        <f t="shared" ref="Y5:Y10" si="3">Y4/2</f>
        <v>320</v>
      </c>
      <c r="Z5">
        <f t="shared" si="0"/>
        <v>352</v>
      </c>
      <c r="AE5">
        <v>1280</v>
      </c>
      <c r="AF5">
        <f>COUNTIF(W:W,AE5)</f>
        <v>4</v>
      </c>
      <c r="AG5">
        <f t="shared" si="2"/>
        <v>10</v>
      </c>
      <c r="AJ5">
        <v>12</v>
      </c>
    </row>
    <row r="6" spans="1:36" x14ac:dyDescent="0.3">
      <c r="A6" s="1">
        <v>1500</v>
      </c>
      <c r="B6" s="1">
        <v>14</v>
      </c>
      <c r="C6" s="1">
        <v>1536</v>
      </c>
      <c r="D6" s="1">
        <v>12</v>
      </c>
      <c r="E6" s="15">
        <v>186.15906286239601</v>
      </c>
      <c r="G6" s="1">
        <v>2000</v>
      </c>
      <c r="H6" s="1">
        <v>14</v>
      </c>
      <c r="I6" s="1">
        <v>2048</v>
      </c>
      <c r="J6" s="1">
        <v>8</v>
      </c>
      <c r="K6" s="15">
        <v>472.99105525016699</v>
      </c>
      <c r="U6" s="1">
        <v>13</v>
      </c>
      <c r="V6" s="1">
        <v>7</v>
      </c>
      <c r="W6" s="1">
        <f t="shared" si="1"/>
        <v>1664</v>
      </c>
      <c r="Y6" s="2">
        <f t="shared" si="3"/>
        <v>160</v>
      </c>
      <c r="Z6">
        <f t="shared" si="0"/>
        <v>176</v>
      </c>
      <c r="AE6">
        <v>1408</v>
      </c>
      <c r="AF6">
        <f>COUNTIF(W:W,AE6)</f>
        <v>4</v>
      </c>
      <c r="AG6">
        <f t="shared" si="2"/>
        <v>11</v>
      </c>
      <c r="AJ6">
        <v>13</v>
      </c>
    </row>
    <row r="7" spans="1:36" x14ac:dyDescent="0.3">
      <c r="A7" s="1">
        <v>1500</v>
      </c>
      <c r="B7" s="1">
        <v>15</v>
      </c>
      <c r="C7" s="1">
        <v>1536</v>
      </c>
      <c r="D7" s="1">
        <v>12</v>
      </c>
      <c r="E7" s="15">
        <v>186.255746603012</v>
      </c>
      <c r="G7" s="1">
        <v>2000</v>
      </c>
      <c r="H7" s="1">
        <v>15</v>
      </c>
      <c r="I7" s="1">
        <v>2048</v>
      </c>
      <c r="J7" s="1">
        <v>8</v>
      </c>
      <c r="K7" s="15">
        <v>473.138045787811</v>
      </c>
      <c r="U7" s="1">
        <v>14</v>
      </c>
      <c r="V7" s="1">
        <v>7</v>
      </c>
      <c r="W7" s="1">
        <f t="shared" si="1"/>
        <v>1792</v>
      </c>
      <c r="Y7" s="2">
        <f t="shared" si="3"/>
        <v>80</v>
      </c>
      <c r="Z7">
        <f t="shared" si="0"/>
        <v>88</v>
      </c>
      <c r="AE7">
        <v>1536</v>
      </c>
      <c r="AF7">
        <f>COUNTIF(W:W,AE7)</f>
        <v>4</v>
      </c>
      <c r="AG7">
        <f t="shared" si="2"/>
        <v>12</v>
      </c>
      <c r="AJ7">
        <v>14</v>
      </c>
    </row>
    <row r="8" spans="1:36" x14ac:dyDescent="0.3">
      <c r="A8" s="1">
        <v>1500</v>
      </c>
      <c r="B8" s="1">
        <v>16</v>
      </c>
      <c r="C8" s="1">
        <v>1536</v>
      </c>
      <c r="D8" s="1">
        <v>12</v>
      </c>
      <c r="E8" s="15">
        <v>186.202563047409</v>
      </c>
      <c r="G8" s="1">
        <v>2000</v>
      </c>
      <c r="H8" s="1">
        <v>16</v>
      </c>
      <c r="I8" s="1">
        <v>2048</v>
      </c>
      <c r="J8" s="1">
        <v>16</v>
      </c>
      <c r="K8" s="15">
        <v>391.60942697525002</v>
      </c>
      <c r="U8" s="1">
        <v>15</v>
      </c>
      <c r="V8" s="1">
        <v>7</v>
      </c>
      <c r="W8" s="1">
        <f t="shared" si="1"/>
        <v>1920</v>
      </c>
      <c r="Y8" s="2">
        <f>Y7/2</f>
        <v>40</v>
      </c>
      <c r="Z8">
        <f t="shared" si="0"/>
        <v>44</v>
      </c>
      <c r="AE8">
        <v>1664</v>
      </c>
      <c r="AF8">
        <f>COUNTIF(W:W,AE8)</f>
        <v>4</v>
      </c>
      <c r="AG8">
        <f t="shared" si="2"/>
        <v>13</v>
      </c>
      <c r="AJ8">
        <v>15</v>
      </c>
    </row>
    <row r="9" spans="1:36" x14ac:dyDescent="0.3">
      <c r="A9" s="1">
        <v>1500</v>
      </c>
      <c r="B9" s="1">
        <v>17</v>
      </c>
      <c r="C9" s="1">
        <v>1536</v>
      </c>
      <c r="D9" s="1">
        <v>12</v>
      </c>
      <c r="E9" s="15">
        <v>186.243780136108</v>
      </c>
      <c r="G9" s="1">
        <v>2000</v>
      </c>
      <c r="H9" s="1">
        <v>17</v>
      </c>
      <c r="I9" s="1">
        <v>2048</v>
      </c>
      <c r="J9" s="1">
        <v>16</v>
      </c>
      <c r="K9" s="15">
        <v>391.74088191985999</v>
      </c>
      <c r="U9" s="1">
        <v>16</v>
      </c>
      <c r="V9" s="1">
        <v>7</v>
      </c>
      <c r="W9" s="1">
        <f t="shared" si="1"/>
        <v>2048</v>
      </c>
      <c r="Y9" s="2">
        <f t="shared" si="3"/>
        <v>20</v>
      </c>
      <c r="Z9">
        <f>Z10*2</f>
        <v>22</v>
      </c>
      <c r="AE9">
        <v>1792</v>
      </c>
      <c r="AF9">
        <f>COUNTIF(W:W,AE9)</f>
        <v>4</v>
      </c>
      <c r="AG9">
        <f t="shared" si="2"/>
        <v>14</v>
      </c>
      <c r="AJ9">
        <v>16</v>
      </c>
    </row>
    <row r="10" spans="1:36" x14ac:dyDescent="0.3">
      <c r="A10" s="1">
        <v>1500</v>
      </c>
      <c r="B10" s="1">
        <v>18</v>
      </c>
      <c r="C10" s="1">
        <v>1536</v>
      </c>
      <c r="D10" s="1">
        <v>12</v>
      </c>
      <c r="E10" s="15">
        <v>186.28219318389799</v>
      </c>
      <c r="G10" s="1">
        <v>2000</v>
      </c>
      <c r="H10" s="1">
        <v>18</v>
      </c>
      <c r="I10" s="1">
        <v>2048</v>
      </c>
      <c r="J10" s="1">
        <v>16</v>
      </c>
      <c r="K10" s="15">
        <v>393.42251491546602</v>
      </c>
      <c r="U10" s="1">
        <v>17</v>
      </c>
      <c r="V10" s="1">
        <v>6</v>
      </c>
      <c r="W10" s="1">
        <f t="shared" si="1"/>
        <v>1088</v>
      </c>
      <c r="Y10" s="2">
        <f t="shared" si="3"/>
        <v>10</v>
      </c>
      <c r="Z10">
        <v>11</v>
      </c>
      <c r="AE10">
        <v>1920</v>
      </c>
      <c r="AF10">
        <f>COUNTIF(W:W,AE10)</f>
        <v>4</v>
      </c>
      <c r="AG10">
        <f t="shared" si="2"/>
        <v>15</v>
      </c>
      <c r="AJ10">
        <v>17</v>
      </c>
    </row>
    <row r="11" spans="1:36" x14ac:dyDescent="0.3">
      <c r="A11" s="1">
        <v>1500</v>
      </c>
      <c r="B11" s="1">
        <v>19</v>
      </c>
      <c r="C11" s="1">
        <v>1536</v>
      </c>
      <c r="D11" s="1">
        <v>12</v>
      </c>
      <c r="E11" s="15">
        <v>186.61631083488399</v>
      </c>
      <c r="G11" s="1">
        <v>2000</v>
      </c>
      <c r="H11" s="1">
        <v>19</v>
      </c>
      <c r="I11" s="1">
        <v>2048</v>
      </c>
      <c r="J11" s="1">
        <v>16</v>
      </c>
      <c r="K11" s="15">
        <v>392.49326395988402</v>
      </c>
      <c r="U11" s="1">
        <v>18</v>
      </c>
      <c r="V11" s="1">
        <v>6</v>
      </c>
      <c r="W11" s="1">
        <f t="shared" si="1"/>
        <v>1152</v>
      </c>
      <c r="AE11">
        <v>2048</v>
      </c>
      <c r="AF11">
        <f>COUNTIF(W:W,AE11)</f>
        <v>4</v>
      </c>
      <c r="AG11">
        <f t="shared" si="2"/>
        <v>16</v>
      </c>
      <c r="AJ11">
        <v>18</v>
      </c>
    </row>
    <row r="12" spans="1:36" x14ac:dyDescent="0.3">
      <c r="A12" s="1">
        <v>1500</v>
      </c>
      <c r="B12" s="1">
        <v>20</v>
      </c>
      <c r="C12" s="1">
        <v>1536</v>
      </c>
      <c r="D12" s="1">
        <v>12</v>
      </c>
      <c r="E12" s="15">
        <v>186.77562904357899</v>
      </c>
      <c r="G12" s="1">
        <v>2000</v>
      </c>
      <c r="H12" s="1">
        <v>20</v>
      </c>
      <c r="I12" s="1">
        <v>2048</v>
      </c>
      <c r="J12" s="1">
        <v>16</v>
      </c>
      <c r="K12" s="15">
        <v>392.41539192199701</v>
      </c>
      <c r="U12" s="1">
        <v>19</v>
      </c>
      <c r="V12" s="1">
        <v>6</v>
      </c>
      <c r="W12" s="1">
        <f t="shared" si="1"/>
        <v>1216</v>
      </c>
      <c r="AE12">
        <v>1120</v>
      </c>
      <c r="AF12">
        <f>COUNTIF(W:W,AE12)</f>
        <v>3</v>
      </c>
      <c r="AG12">
        <f t="shared" si="2"/>
        <v>35</v>
      </c>
      <c r="AJ12">
        <v>19</v>
      </c>
    </row>
    <row r="13" spans="1:36" x14ac:dyDescent="0.3">
      <c r="A13" s="1">
        <v>1500</v>
      </c>
      <c r="B13" s="1">
        <v>21</v>
      </c>
      <c r="C13" s="1">
        <v>1536</v>
      </c>
      <c r="D13" s="1">
        <v>12</v>
      </c>
      <c r="E13" s="15">
        <v>186.639842033386</v>
      </c>
      <c r="G13" s="1">
        <v>2000</v>
      </c>
      <c r="H13" s="1">
        <v>21</v>
      </c>
      <c r="I13" s="1">
        <v>2048</v>
      </c>
      <c r="J13" s="1">
        <v>16</v>
      </c>
      <c r="K13" s="15">
        <v>392.39528799057001</v>
      </c>
      <c r="U13" s="1">
        <v>20</v>
      </c>
      <c r="V13" s="1">
        <v>6</v>
      </c>
      <c r="W13" s="1">
        <f t="shared" si="1"/>
        <v>1280</v>
      </c>
      <c r="AE13">
        <v>1184</v>
      </c>
      <c r="AF13">
        <f>COUNTIF(W:W,AE13)</f>
        <v>3</v>
      </c>
      <c r="AG13">
        <f t="shared" si="2"/>
        <v>37</v>
      </c>
      <c r="AJ13">
        <v>21</v>
      </c>
    </row>
    <row r="14" spans="1:36" x14ac:dyDescent="0.3">
      <c r="A14" s="1">
        <v>1500</v>
      </c>
      <c r="B14" s="1">
        <v>22</v>
      </c>
      <c r="C14" s="1">
        <v>1536</v>
      </c>
      <c r="D14" s="1">
        <v>12</v>
      </c>
      <c r="E14" s="15">
        <v>186.51869893073999</v>
      </c>
      <c r="G14" s="1">
        <v>2000</v>
      </c>
      <c r="H14" s="1">
        <v>22</v>
      </c>
      <c r="I14" s="1">
        <v>2048</v>
      </c>
      <c r="J14" s="1">
        <v>16</v>
      </c>
      <c r="K14" s="15">
        <v>392.19484591484002</v>
      </c>
      <c r="U14" s="1">
        <v>21</v>
      </c>
      <c r="V14" s="1">
        <f>IFERROR(INDEX(V:V,MATCH(U14/2,U:U,0))-1, V13)</f>
        <v>6</v>
      </c>
      <c r="W14" s="1">
        <f t="shared" si="1"/>
        <v>1344</v>
      </c>
      <c r="AE14">
        <v>1216</v>
      </c>
      <c r="AF14">
        <f>COUNTIF(W:W,AE14)</f>
        <v>3</v>
      </c>
      <c r="AG14">
        <f t="shared" si="2"/>
        <v>19</v>
      </c>
      <c r="AJ14">
        <v>23</v>
      </c>
    </row>
    <row r="15" spans="1:36" x14ac:dyDescent="0.3">
      <c r="A15" s="1">
        <v>1500</v>
      </c>
      <c r="B15" s="1">
        <v>23</v>
      </c>
      <c r="C15" s="1">
        <v>1536</v>
      </c>
      <c r="D15" s="1">
        <v>12</v>
      </c>
      <c r="E15" s="15">
        <v>186.61046004295301</v>
      </c>
      <c r="G15" s="1">
        <v>2000</v>
      </c>
      <c r="H15" s="1">
        <v>23</v>
      </c>
      <c r="I15" s="1">
        <v>2048</v>
      </c>
      <c r="J15" s="1">
        <v>16</v>
      </c>
      <c r="K15" s="15">
        <v>392.39515399932799</v>
      </c>
      <c r="U15" s="1">
        <v>22</v>
      </c>
      <c r="V15" s="1">
        <f t="shared" ref="V15:V78" si="4">IFERROR(INDEX(V:V,MATCH(U15/2,U:U,0))-1, V14)</f>
        <v>6</v>
      </c>
      <c r="W15" s="1">
        <f t="shared" si="1"/>
        <v>1408</v>
      </c>
      <c r="AE15">
        <v>1344</v>
      </c>
      <c r="AF15">
        <f>COUNTIF(W:W,AE15)</f>
        <v>3</v>
      </c>
      <c r="AG15">
        <f t="shared" si="2"/>
        <v>21</v>
      </c>
      <c r="AJ15">
        <v>25</v>
      </c>
    </row>
    <row r="16" spans="1:36" x14ac:dyDescent="0.3">
      <c r="A16" s="1">
        <v>1500</v>
      </c>
      <c r="B16" s="1">
        <v>24</v>
      </c>
      <c r="C16" s="1">
        <v>1536</v>
      </c>
      <c r="D16" s="1">
        <v>24</v>
      </c>
      <c r="E16" s="15">
        <v>175.93342208862299</v>
      </c>
      <c r="G16" s="1">
        <v>2000</v>
      </c>
      <c r="H16" s="1">
        <v>24</v>
      </c>
      <c r="I16" s="1">
        <v>2048</v>
      </c>
      <c r="J16" s="1">
        <v>16</v>
      </c>
      <c r="K16" s="15">
        <v>392.33249807357703</v>
      </c>
      <c r="U16" s="1">
        <v>23</v>
      </c>
      <c r="V16" s="1">
        <f t="shared" si="4"/>
        <v>6</v>
      </c>
      <c r="W16" s="1">
        <f t="shared" si="1"/>
        <v>1472</v>
      </c>
      <c r="AE16">
        <v>1472</v>
      </c>
      <c r="AF16">
        <f>COUNTIF(W:W,AE16)</f>
        <v>3</v>
      </c>
      <c r="AG16">
        <f t="shared" si="2"/>
        <v>23</v>
      </c>
      <c r="AJ16">
        <v>27</v>
      </c>
    </row>
    <row r="17" spans="1:36" x14ac:dyDescent="0.3">
      <c r="A17" s="1">
        <v>1500</v>
      </c>
      <c r="B17" s="1">
        <v>25</v>
      </c>
      <c r="C17" s="1">
        <v>1536</v>
      </c>
      <c r="D17" s="1">
        <v>24</v>
      </c>
      <c r="E17" s="15">
        <v>175.90058112144399</v>
      </c>
      <c r="G17" s="1">
        <v>2000</v>
      </c>
      <c r="H17" s="1">
        <v>25</v>
      </c>
      <c r="I17" s="1">
        <v>2048</v>
      </c>
      <c r="J17" s="1">
        <v>16</v>
      </c>
      <c r="K17" s="15">
        <v>392.24499607086102</v>
      </c>
      <c r="U17" s="1">
        <v>24</v>
      </c>
      <c r="V17" s="1">
        <f t="shared" si="4"/>
        <v>6</v>
      </c>
      <c r="W17" s="1">
        <f t="shared" si="1"/>
        <v>1536</v>
      </c>
      <c r="AE17">
        <v>1600</v>
      </c>
      <c r="AF17">
        <f>COUNTIF(W:W,AE17)</f>
        <v>3</v>
      </c>
      <c r="AG17">
        <f t="shared" si="2"/>
        <v>25</v>
      </c>
      <c r="AJ17">
        <v>29</v>
      </c>
    </row>
    <row r="18" spans="1:36" x14ac:dyDescent="0.3">
      <c r="A18" s="1">
        <v>1500</v>
      </c>
      <c r="B18" s="1">
        <v>26</v>
      </c>
      <c r="C18" s="1">
        <v>1536</v>
      </c>
      <c r="D18" s="1">
        <v>24</v>
      </c>
      <c r="E18" s="15">
        <v>175.96760606765699</v>
      </c>
      <c r="G18" s="1">
        <v>2000</v>
      </c>
      <c r="H18" s="1">
        <v>26</v>
      </c>
      <c r="I18" s="1">
        <v>2048</v>
      </c>
      <c r="J18" s="1">
        <v>16</v>
      </c>
      <c r="K18" s="15">
        <v>392.561193943023</v>
      </c>
      <c r="U18" s="1">
        <v>25</v>
      </c>
      <c r="V18" s="1">
        <f t="shared" si="4"/>
        <v>6</v>
      </c>
      <c r="W18" s="1">
        <f t="shared" si="1"/>
        <v>1600</v>
      </c>
      <c r="AE18">
        <v>1728</v>
      </c>
      <c r="AF18">
        <f>COUNTIF(W:W,AE18)</f>
        <v>3</v>
      </c>
      <c r="AG18">
        <f t="shared" si="2"/>
        <v>27</v>
      </c>
      <c r="AJ18">
        <v>31</v>
      </c>
    </row>
    <row r="19" spans="1:36" x14ac:dyDescent="0.3">
      <c r="A19" s="1">
        <v>1500</v>
      </c>
      <c r="B19" s="1">
        <v>27</v>
      </c>
      <c r="C19" s="1">
        <v>1536</v>
      </c>
      <c r="D19" s="1">
        <v>24</v>
      </c>
      <c r="E19" s="15">
        <v>175.868632793426</v>
      </c>
      <c r="G19" s="1">
        <v>2000</v>
      </c>
      <c r="H19" s="1">
        <v>27</v>
      </c>
      <c r="I19" s="1">
        <v>2048</v>
      </c>
      <c r="J19" s="1">
        <v>16</v>
      </c>
      <c r="K19" s="15">
        <v>392.53067493438698</v>
      </c>
      <c r="U19" s="1">
        <v>26</v>
      </c>
      <c r="V19" s="1">
        <f t="shared" si="4"/>
        <v>6</v>
      </c>
      <c r="W19" s="1">
        <f t="shared" si="1"/>
        <v>1664</v>
      </c>
      <c r="AE19">
        <v>1856</v>
      </c>
      <c r="AF19">
        <f>COUNTIF(W:W,AE19)</f>
        <v>3</v>
      </c>
      <c r="AG19">
        <f t="shared" si="2"/>
        <v>29</v>
      </c>
      <c r="AJ19">
        <v>33</v>
      </c>
    </row>
    <row r="20" spans="1:36" x14ac:dyDescent="0.3">
      <c r="A20" s="1">
        <v>1500</v>
      </c>
      <c r="B20" s="1">
        <v>28</v>
      </c>
      <c r="C20" s="1">
        <v>1536</v>
      </c>
      <c r="D20" s="1">
        <v>24</v>
      </c>
      <c r="E20" s="15">
        <v>175.893314123153</v>
      </c>
      <c r="G20" s="1">
        <v>2000</v>
      </c>
      <c r="H20" s="1">
        <v>28</v>
      </c>
      <c r="I20" s="1">
        <v>2048</v>
      </c>
      <c r="J20" s="1">
        <v>16</v>
      </c>
      <c r="K20" s="15">
        <v>392.47895979881201</v>
      </c>
      <c r="U20" s="1">
        <v>27</v>
      </c>
      <c r="V20" s="1">
        <f t="shared" si="4"/>
        <v>6</v>
      </c>
      <c r="W20" s="1">
        <f t="shared" si="1"/>
        <v>1728</v>
      </c>
      <c r="AE20">
        <v>1984</v>
      </c>
      <c r="AF20">
        <f>COUNTIF(W:W,AE20)</f>
        <v>3</v>
      </c>
      <c r="AG20">
        <f t="shared" si="2"/>
        <v>31</v>
      </c>
      <c r="AJ20">
        <v>35</v>
      </c>
    </row>
    <row r="21" spans="1:36" x14ac:dyDescent="0.3">
      <c r="A21" s="1">
        <v>1500</v>
      </c>
      <c r="B21" s="1">
        <v>29</v>
      </c>
      <c r="C21" s="1">
        <v>1536</v>
      </c>
      <c r="D21" s="1">
        <v>24</v>
      </c>
      <c r="E21" s="15">
        <v>175.87119889259299</v>
      </c>
      <c r="G21" s="1">
        <v>2000</v>
      </c>
      <c r="H21" s="1">
        <v>29</v>
      </c>
      <c r="I21" s="1">
        <v>2048</v>
      </c>
      <c r="J21" s="1">
        <v>16</v>
      </c>
      <c r="K21" s="15">
        <v>392.71490311622603</v>
      </c>
      <c r="U21" s="1">
        <v>28</v>
      </c>
      <c r="V21" s="1">
        <f t="shared" si="4"/>
        <v>6</v>
      </c>
      <c r="W21" s="1">
        <f t="shared" si="1"/>
        <v>1792</v>
      </c>
      <c r="AE21">
        <v>2112</v>
      </c>
      <c r="AF21">
        <f>COUNTIF(W:W,AE21)</f>
        <v>3</v>
      </c>
      <c r="AG21">
        <f t="shared" si="2"/>
        <v>33</v>
      </c>
      <c r="AJ21">
        <v>37</v>
      </c>
    </row>
    <row r="22" spans="1:36" x14ac:dyDescent="0.3">
      <c r="A22" s="1">
        <v>1500</v>
      </c>
      <c r="B22" s="1">
        <v>30</v>
      </c>
      <c r="C22" s="1">
        <v>1536</v>
      </c>
      <c r="D22" s="1">
        <v>24</v>
      </c>
      <c r="E22" s="15">
        <v>175.99732089042601</v>
      </c>
      <c r="G22" s="1">
        <v>2000</v>
      </c>
      <c r="H22" s="1">
        <v>30</v>
      </c>
      <c r="I22" s="1">
        <v>2048</v>
      </c>
      <c r="J22" s="1">
        <v>16</v>
      </c>
      <c r="K22" s="15">
        <v>392.71730685234002</v>
      </c>
      <c r="U22" s="1">
        <v>29</v>
      </c>
      <c r="V22" s="1">
        <f t="shared" si="4"/>
        <v>6</v>
      </c>
      <c r="W22" s="1">
        <f t="shared" si="1"/>
        <v>1856</v>
      </c>
      <c r="AE22">
        <v>1104</v>
      </c>
      <c r="AF22">
        <f>COUNTIF(W:W,AE22)</f>
        <v>2</v>
      </c>
      <c r="AG22">
        <f t="shared" si="2"/>
        <v>69</v>
      </c>
      <c r="AJ22">
        <v>39</v>
      </c>
    </row>
    <row r="23" spans="1:36" x14ac:dyDescent="0.3">
      <c r="A23" s="1">
        <v>1500</v>
      </c>
      <c r="B23" s="1">
        <v>31</v>
      </c>
      <c r="C23" s="1">
        <v>1536</v>
      </c>
      <c r="D23" s="1">
        <v>24</v>
      </c>
      <c r="E23" s="15">
        <v>175.93645620346001</v>
      </c>
      <c r="G23" s="1">
        <v>2000</v>
      </c>
      <c r="H23" s="1">
        <v>31</v>
      </c>
      <c r="I23" s="1">
        <v>2048</v>
      </c>
      <c r="J23" s="1">
        <v>16</v>
      </c>
      <c r="K23" s="91">
        <v>392.62389588356001</v>
      </c>
      <c r="U23" s="1">
        <v>30</v>
      </c>
      <c r="V23" s="1">
        <f t="shared" si="4"/>
        <v>6</v>
      </c>
      <c r="W23" s="1">
        <f t="shared" si="1"/>
        <v>1920</v>
      </c>
      <c r="AE23">
        <v>1136</v>
      </c>
      <c r="AF23">
        <f>COUNTIF(W:W,AE23)</f>
        <v>2</v>
      </c>
      <c r="AG23">
        <f t="shared" si="2"/>
        <v>71</v>
      </c>
      <c r="AJ23">
        <v>41</v>
      </c>
    </row>
    <row r="24" spans="1:36" x14ac:dyDescent="0.3">
      <c r="A24" s="1">
        <v>1500</v>
      </c>
      <c r="B24" s="1">
        <v>32</v>
      </c>
      <c r="C24" s="1">
        <v>1536</v>
      </c>
      <c r="D24" s="1">
        <v>24</v>
      </c>
      <c r="E24" s="15">
        <v>175.895253896713</v>
      </c>
      <c r="G24" s="1">
        <v>2000</v>
      </c>
      <c r="H24" s="1">
        <v>32</v>
      </c>
      <c r="I24" s="1">
        <v>2048</v>
      </c>
      <c r="J24" s="1">
        <v>32</v>
      </c>
      <c r="K24" s="91">
        <v>396.72897315025301</v>
      </c>
      <c r="U24" s="1">
        <v>31</v>
      </c>
      <c r="V24" s="1">
        <f t="shared" si="4"/>
        <v>6</v>
      </c>
      <c r="W24" s="1">
        <f t="shared" si="1"/>
        <v>1984</v>
      </c>
      <c r="AE24">
        <v>1168</v>
      </c>
      <c r="AF24">
        <f>COUNTIF(W:W,AE24)</f>
        <v>2</v>
      </c>
      <c r="AG24">
        <f t="shared" si="2"/>
        <v>73</v>
      </c>
      <c r="AJ24">
        <v>43</v>
      </c>
    </row>
    <row r="25" spans="1:36" x14ac:dyDescent="0.3">
      <c r="A25" s="1">
        <v>1500</v>
      </c>
      <c r="B25" s="1">
        <v>33</v>
      </c>
      <c r="C25" s="1">
        <v>1536</v>
      </c>
      <c r="D25" s="1">
        <v>24</v>
      </c>
      <c r="E25" s="15">
        <v>175.94266796112001</v>
      </c>
      <c r="G25" s="1">
        <v>2000</v>
      </c>
      <c r="H25" s="1">
        <v>33</v>
      </c>
      <c r="I25" s="1">
        <v>2048</v>
      </c>
      <c r="J25" s="1">
        <v>32</v>
      </c>
      <c r="K25" s="15">
        <v>396.71262788772498</v>
      </c>
      <c r="U25" s="1">
        <v>32</v>
      </c>
      <c r="V25" s="1">
        <f t="shared" si="4"/>
        <v>6</v>
      </c>
      <c r="W25" s="1">
        <f t="shared" si="1"/>
        <v>2048</v>
      </c>
      <c r="AE25">
        <v>1200</v>
      </c>
      <c r="AF25">
        <f>COUNTIF(W:W,AE25)</f>
        <v>2</v>
      </c>
      <c r="AG25">
        <f t="shared" si="2"/>
        <v>75</v>
      </c>
      <c r="AJ25">
        <v>45</v>
      </c>
    </row>
    <row r="26" spans="1:36" x14ac:dyDescent="0.3">
      <c r="A26" s="1">
        <v>1500</v>
      </c>
      <c r="B26" s="1">
        <v>34</v>
      </c>
      <c r="C26" s="1">
        <v>1536</v>
      </c>
      <c r="D26" s="1">
        <v>24</v>
      </c>
      <c r="E26" s="15">
        <v>176.00032377242999</v>
      </c>
      <c r="G26" s="1">
        <v>2000</v>
      </c>
      <c r="H26" s="1">
        <v>34</v>
      </c>
      <c r="I26" s="1">
        <v>2048</v>
      </c>
      <c r="J26" s="1">
        <v>32</v>
      </c>
      <c r="K26" s="15">
        <v>396.59944891929598</v>
      </c>
      <c r="U26" s="1">
        <v>33</v>
      </c>
      <c r="V26" s="1">
        <f t="shared" si="4"/>
        <v>6</v>
      </c>
      <c r="W26" s="1">
        <f t="shared" si="1"/>
        <v>2112</v>
      </c>
      <c r="AE26">
        <v>1248</v>
      </c>
      <c r="AF26">
        <f>COUNTIF(W:W,AE26)</f>
        <v>2</v>
      </c>
      <c r="AG26">
        <f t="shared" si="2"/>
        <v>39</v>
      </c>
      <c r="AJ26">
        <v>47</v>
      </c>
    </row>
    <row r="27" spans="1:36" x14ac:dyDescent="0.3">
      <c r="A27" s="1">
        <v>1500</v>
      </c>
      <c r="B27" s="1">
        <v>35</v>
      </c>
      <c r="C27" s="1">
        <v>1536</v>
      </c>
      <c r="D27" s="1">
        <v>24</v>
      </c>
      <c r="E27" s="15">
        <v>175.93545293807901</v>
      </c>
      <c r="G27" s="1">
        <v>2000</v>
      </c>
      <c r="H27" s="1">
        <v>35</v>
      </c>
      <c r="I27" s="1">
        <v>2048</v>
      </c>
      <c r="J27" s="1">
        <v>32</v>
      </c>
      <c r="K27" s="15">
        <v>396.78361964225701</v>
      </c>
      <c r="U27" s="1">
        <v>34</v>
      </c>
      <c r="V27" s="1">
        <f t="shared" si="4"/>
        <v>5</v>
      </c>
      <c r="W27" s="1">
        <f t="shared" si="1"/>
        <v>1088</v>
      </c>
      <c r="AE27">
        <v>1312</v>
      </c>
      <c r="AF27">
        <f>COUNTIF(W:W,AE27)</f>
        <v>2</v>
      </c>
      <c r="AG27">
        <f t="shared" si="2"/>
        <v>41</v>
      </c>
      <c r="AJ27">
        <v>49</v>
      </c>
    </row>
    <row r="28" spans="1:36" x14ac:dyDescent="0.3">
      <c r="A28" s="1">
        <v>1500</v>
      </c>
      <c r="B28" s="1">
        <v>36</v>
      </c>
      <c r="C28" s="1">
        <v>1536</v>
      </c>
      <c r="D28" s="1">
        <v>24</v>
      </c>
      <c r="E28" s="15">
        <v>175.832243204116</v>
      </c>
      <c r="G28" s="1">
        <v>2000</v>
      </c>
      <c r="H28" s="1">
        <v>36</v>
      </c>
      <c r="I28" s="1">
        <v>2048</v>
      </c>
      <c r="J28" s="1">
        <v>32</v>
      </c>
      <c r="K28" s="15">
        <v>396.73882317543001</v>
      </c>
      <c r="U28" s="1">
        <v>35</v>
      </c>
      <c r="V28" s="1">
        <f t="shared" si="4"/>
        <v>5</v>
      </c>
      <c r="W28" s="1">
        <f t="shared" si="1"/>
        <v>1120</v>
      </c>
      <c r="AE28">
        <v>1376</v>
      </c>
      <c r="AF28">
        <f>COUNTIF(W:W,AE28)</f>
        <v>2</v>
      </c>
      <c r="AG28">
        <f t="shared" si="2"/>
        <v>43</v>
      </c>
      <c r="AJ28">
        <v>51</v>
      </c>
    </row>
    <row r="29" spans="1:36" x14ac:dyDescent="0.3">
      <c r="A29" s="1">
        <v>1500</v>
      </c>
      <c r="B29" s="1">
        <v>37</v>
      </c>
      <c r="C29" s="1">
        <v>1536</v>
      </c>
      <c r="D29" s="1">
        <v>24</v>
      </c>
      <c r="E29" s="15">
        <v>175.948267936706</v>
      </c>
      <c r="G29" s="1">
        <v>2000</v>
      </c>
      <c r="H29" s="1">
        <v>37</v>
      </c>
      <c r="I29" s="1">
        <v>2048</v>
      </c>
      <c r="J29" s="1">
        <v>32</v>
      </c>
      <c r="K29" s="15">
        <v>396.72056317329401</v>
      </c>
      <c r="U29" s="1">
        <v>36</v>
      </c>
      <c r="V29" s="1">
        <f t="shared" si="4"/>
        <v>5</v>
      </c>
      <c r="W29" s="1">
        <f t="shared" si="1"/>
        <v>1152</v>
      </c>
      <c r="AE29">
        <v>1440</v>
      </c>
      <c r="AF29">
        <f>COUNTIF(W:W,AE29)</f>
        <v>2</v>
      </c>
      <c r="AG29">
        <f t="shared" si="2"/>
        <v>45</v>
      </c>
      <c r="AJ29">
        <v>53</v>
      </c>
    </row>
    <row r="30" spans="1:36" x14ac:dyDescent="0.3">
      <c r="A30" s="1">
        <v>1500</v>
      </c>
      <c r="B30" s="1">
        <v>38</v>
      </c>
      <c r="C30" s="1">
        <v>1536</v>
      </c>
      <c r="D30" s="1">
        <v>24</v>
      </c>
      <c r="E30" s="15">
        <v>175.91938090324399</v>
      </c>
      <c r="G30" s="1">
        <v>2000</v>
      </c>
      <c r="H30" s="1">
        <v>38</v>
      </c>
      <c r="I30" s="1">
        <v>2048</v>
      </c>
      <c r="J30" s="1">
        <v>32</v>
      </c>
      <c r="K30" s="15">
        <v>396.80094981193503</v>
      </c>
      <c r="U30" s="1">
        <v>37</v>
      </c>
      <c r="V30" s="1">
        <f t="shared" si="4"/>
        <v>5</v>
      </c>
      <c r="W30" s="1">
        <f t="shared" si="1"/>
        <v>1184</v>
      </c>
      <c r="AE30">
        <v>1504</v>
      </c>
      <c r="AF30">
        <f>COUNTIF(W:W,AE30)</f>
        <v>2</v>
      </c>
      <c r="AG30">
        <f t="shared" si="2"/>
        <v>47</v>
      </c>
      <c r="AJ30">
        <v>55</v>
      </c>
    </row>
    <row r="31" spans="1:36" x14ac:dyDescent="0.3">
      <c r="A31" s="1">
        <v>1500</v>
      </c>
      <c r="B31" s="1">
        <v>39</v>
      </c>
      <c r="C31" s="1">
        <v>1536</v>
      </c>
      <c r="D31" s="1">
        <v>24</v>
      </c>
      <c r="E31" s="15">
        <v>176.03509879112201</v>
      </c>
      <c r="G31" s="1">
        <v>2000</v>
      </c>
      <c r="H31" s="1">
        <v>39</v>
      </c>
      <c r="I31" s="1">
        <v>2048</v>
      </c>
      <c r="J31" s="1">
        <v>32</v>
      </c>
      <c r="K31" s="15">
        <v>396.70247101783701</v>
      </c>
      <c r="U31" s="1">
        <v>38</v>
      </c>
      <c r="V31" s="1">
        <f t="shared" si="4"/>
        <v>5</v>
      </c>
      <c r="W31" s="1">
        <f t="shared" si="1"/>
        <v>1216</v>
      </c>
      <c r="AE31">
        <v>1568</v>
      </c>
      <c r="AF31">
        <f>COUNTIF(W:W,AE31)</f>
        <v>2</v>
      </c>
      <c r="AG31">
        <f t="shared" si="2"/>
        <v>49</v>
      </c>
      <c r="AJ31">
        <v>57</v>
      </c>
    </row>
    <row r="32" spans="1:36" x14ac:dyDescent="0.3">
      <c r="A32" s="1">
        <v>1500</v>
      </c>
      <c r="B32" s="1">
        <v>40</v>
      </c>
      <c r="C32" s="1">
        <v>1536</v>
      </c>
      <c r="D32" s="1">
        <v>24</v>
      </c>
      <c r="E32" s="15">
        <v>175.91887211799599</v>
      </c>
      <c r="G32" s="1">
        <v>2000</v>
      </c>
      <c r="H32" s="1">
        <v>40</v>
      </c>
      <c r="I32" s="1">
        <v>2048</v>
      </c>
      <c r="J32" s="1">
        <v>32</v>
      </c>
      <c r="K32" s="15">
        <v>396.76007199287397</v>
      </c>
      <c r="N32">
        <f>1504</f>
        <v>1504</v>
      </c>
      <c r="Q32">
        <v>2048</v>
      </c>
      <c r="R32">
        <f t="shared" ref="R32:R36" si="5">R33*2</f>
        <v>2048</v>
      </c>
      <c r="U32" s="1">
        <v>39</v>
      </c>
      <c r="V32" s="1">
        <f t="shared" si="4"/>
        <v>5</v>
      </c>
      <c r="W32" s="1">
        <f t="shared" si="1"/>
        <v>1248</v>
      </c>
      <c r="AE32">
        <v>1632</v>
      </c>
      <c r="AF32">
        <f>COUNTIF(W:W,AE32)</f>
        <v>2</v>
      </c>
      <c r="AG32">
        <f t="shared" si="2"/>
        <v>51</v>
      </c>
      <c r="AJ32">
        <v>59</v>
      </c>
    </row>
    <row r="33" spans="1:36" x14ac:dyDescent="0.3">
      <c r="A33" s="1">
        <v>1500</v>
      </c>
      <c r="B33" s="1">
        <v>41</v>
      </c>
      <c r="C33" s="1">
        <v>1536</v>
      </c>
      <c r="D33" s="1">
        <v>24</v>
      </c>
      <c r="E33" s="15">
        <v>175.88519597053499</v>
      </c>
      <c r="G33" s="1">
        <v>2000</v>
      </c>
      <c r="H33" s="1">
        <v>41</v>
      </c>
      <c r="I33" s="1">
        <v>2048</v>
      </c>
      <c r="J33" s="1">
        <v>32</v>
      </c>
      <c r="K33" s="15">
        <v>396.595496177673</v>
      </c>
      <c r="N33">
        <f>ROUNDUP(N32/2,0)</f>
        <v>752</v>
      </c>
      <c r="Q33">
        <f>ROUNDUP(Q32/2,0)</f>
        <v>1024</v>
      </c>
      <c r="R33">
        <f t="shared" si="5"/>
        <v>1024</v>
      </c>
      <c r="U33" s="1">
        <v>40</v>
      </c>
      <c r="V33" s="1">
        <f t="shared" si="4"/>
        <v>5</v>
      </c>
      <c r="W33" s="1">
        <f t="shared" si="1"/>
        <v>1280</v>
      </c>
      <c r="AE33">
        <v>1696</v>
      </c>
      <c r="AF33">
        <f>COUNTIF(W:W,AE33)</f>
        <v>2</v>
      </c>
      <c r="AG33">
        <f t="shared" si="2"/>
        <v>53</v>
      </c>
      <c r="AJ33">
        <v>61</v>
      </c>
    </row>
    <row r="34" spans="1:36" x14ac:dyDescent="0.3">
      <c r="A34" s="1">
        <v>1500</v>
      </c>
      <c r="B34" s="1">
        <v>42</v>
      </c>
      <c r="C34" s="1">
        <v>1536</v>
      </c>
      <c r="D34" s="1">
        <v>24</v>
      </c>
      <c r="E34" s="15">
        <v>175.981453895568</v>
      </c>
      <c r="G34" s="1">
        <v>2000</v>
      </c>
      <c r="H34" s="1">
        <v>42</v>
      </c>
      <c r="I34" s="1">
        <v>2048</v>
      </c>
      <c r="J34" s="1">
        <v>32</v>
      </c>
      <c r="K34" s="91">
        <v>396.83588385581902</v>
      </c>
      <c r="N34">
        <f t="shared" ref="N34:N37" si="6">ROUNDUP(N33/2,0)</f>
        <v>376</v>
      </c>
      <c r="Q34">
        <f t="shared" ref="Q34:Q42" si="7">ROUNDUP(Q33/2,0)</f>
        <v>512</v>
      </c>
      <c r="R34">
        <f t="shared" si="5"/>
        <v>512</v>
      </c>
      <c r="U34" s="1">
        <v>41</v>
      </c>
      <c r="V34" s="1">
        <f t="shared" si="4"/>
        <v>5</v>
      </c>
      <c r="W34" s="1">
        <f t="shared" si="1"/>
        <v>1312</v>
      </c>
      <c r="AE34">
        <v>1760</v>
      </c>
      <c r="AF34">
        <f>COUNTIF(W:W,AE34)</f>
        <v>2</v>
      </c>
      <c r="AG34">
        <f t="shared" si="2"/>
        <v>55</v>
      </c>
      <c r="AJ34">
        <v>63</v>
      </c>
    </row>
    <row r="35" spans="1:36" x14ac:dyDescent="0.3">
      <c r="A35" s="1">
        <v>1500</v>
      </c>
      <c r="B35" s="1">
        <v>43</v>
      </c>
      <c r="C35" s="1">
        <v>1536</v>
      </c>
      <c r="D35" s="1">
        <v>24</v>
      </c>
      <c r="E35" s="15">
        <v>175.94902181625301</v>
      </c>
      <c r="G35" s="1">
        <v>2000</v>
      </c>
      <c r="H35" s="1">
        <v>43</v>
      </c>
      <c r="I35" s="1">
        <v>2048</v>
      </c>
      <c r="J35" s="1">
        <v>32</v>
      </c>
      <c r="K35" s="91">
        <v>394.29148387908901</v>
      </c>
      <c r="N35">
        <f t="shared" si="6"/>
        <v>188</v>
      </c>
      <c r="Q35">
        <f t="shared" si="7"/>
        <v>256</v>
      </c>
      <c r="R35">
        <f t="shared" si="5"/>
        <v>256</v>
      </c>
      <c r="U35" s="1">
        <v>42</v>
      </c>
      <c r="V35" s="1">
        <f t="shared" si="4"/>
        <v>5</v>
      </c>
      <c r="W35" s="1">
        <f t="shared" si="1"/>
        <v>1344</v>
      </c>
      <c r="AE35">
        <v>1824</v>
      </c>
      <c r="AF35">
        <f>COUNTIF(W:W,AE35)</f>
        <v>2</v>
      </c>
      <c r="AG35">
        <f t="shared" si="2"/>
        <v>57</v>
      </c>
      <c r="AJ35">
        <v>65</v>
      </c>
    </row>
    <row r="36" spans="1:36" x14ac:dyDescent="0.3">
      <c r="A36" s="1">
        <v>1500</v>
      </c>
      <c r="B36" s="1">
        <v>44</v>
      </c>
      <c r="C36" s="1">
        <v>1536</v>
      </c>
      <c r="D36" s="1">
        <v>24</v>
      </c>
      <c r="E36" s="15">
        <v>175.271510839462</v>
      </c>
      <c r="G36" s="1">
        <v>2000</v>
      </c>
      <c r="H36" s="1">
        <v>44</v>
      </c>
      <c r="I36" s="1">
        <v>2048</v>
      </c>
      <c r="J36" s="1">
        <v>32</v>
      </c>
      <c r="K36" s="15">
        <v>394.81901121139498</v>
      </c>
      <c r="N36">
        <f t="shared" si="6"/>
        <v>94</v>
      </c>
      <c r="Q36">
        <f t="shared" si="7"/>
        <v>128</v>
      </c>
      <c r="R36">
        <f t="shared" si="5"/>
        <v>128</v>
      </c>
      <c r="U36" s="1">
        <v>43</v>
      </c>
      <c r="V36" s="1">
        <f t="shared" si="4"/>
        <v>5</v>
      </c>
      <c r="W36" s="1">
        <f t="shared" si="1"/>
        <v>1376</v>
      </c>
      <c r="AE36">
        <v>1888</v>
      </c>
      <c r="AF36">
        <f>COUNTIF(W:W,AE36)</f>
        <v>2</v>
      </c>
      <c r="AG36">
        <f t="shared" si="2"/>
        <v>59</v>
      </c>
      <c r="AJ36">
        <v>67</v>
      </c>
    </row>
    <row r="37" spans="1:36" x14ac:dyDescent="0.3">
      <c r="A37" s="1">
        <v>1500</v>
      </c>
      <c r="B37" s="1">
        <v>45</v>
      </c>
      <c r="C37" s="1">
        <v>1536</v>
      </c>
      <c r="D37" s="1">
        <v>24</v>
      </c>
      <c r="E37" s="15">
        <v>175.138163805007</v>
      </c>
      <c r="G37" s="1">
        <v>2000</v>
      </c>
      <c r="H37" s="1">
        <v>45</v>
      </c>
      <c r="I37" s="1">
        <v>2048</v>
      </c>
      <c r="J37" s="1">
        <v>32</v>
      </c>
      <c r="K37" s="15">
        <v>394.98126697540198</v>
      </c>
      <c r="N37">
        <f t="shared" si="6"/>
        <v>47</v>
      </c>
      <c r="Q37">
        <f t="shared" si="7"/>
        <v>64</v>
      </c>
      <c r="R37">
        <f>R38*2</f>
        <v>64</v>
      </c>
      <c r="U37" s="1">
        <v>44</v>
      </c>
      <c r="V37" s="1">
        <f t="shared" si="4"/>
        <v>5</v>
      </c>
      <c r="W37" s="1">
        <f t="shared" si="1"/>
        <v>1408</v>
      </c>
      <c r="AE37">
        <v>1952</v>
      </c>
      <c r="AF37">
        <f>COUNTIF(W:W,AE37)</f>
        <v>2</v>
      </c>
      <c r="AG37">
        <f t="shared" si="2"/>
        <v>61</v>
      </c>
      <c r="AJ37">
        <v>69</v>
      </c>
    </row>
    <row r="38" spans="1:36" x14ac:dyDescent="0.3">
      <c r="A38" s="1">
        <v>1500</v>
      </c>
      <c r="B38" s="1">
        <v>46</v>
      </c>
      <c r="C38" s="1">
        <v>1536</v>
      </c>
      <c r="D38" s="1">
        <v>24</v>
      </c>
      <c r="E38" s="15">
        <v>175.33532810211099</v>
      </c>
      <c r="G38" s="1">
        <v>2000</v>
      </c>
      <c r="H38" s="1">
        <v>46</v>
      </c>
      <c r="I38" s="1">
        <v>2048</v>
      </c>
      <c r="J38" s="1">
        <v>32</v>
      </c>
      <c r="K38" s="15">
        <v>395.09478521347</v>
      </c>
      <c r="N38">
        <f>ROUNDUP(N37/2,0)</f>
        <v>24</v>
      </c>
      <c r="Q38">
        <f t="shared" si="7"/>
        <v>32</v>
      </c>
      <c r="R38">
        <f>Q38</f>
        <v>32</v>
      </c>
      <c r="U38" s="1">
        <v>45</v>
      </c>
      <c r="V38" s="1">
        <f t="shared" si="4"/>
        <v>5</v>
      </c>
      <c r="W38" s="1">
        <f t="shared" si="1"/>
        <v>1440</v>
      </c>
      <c r="AE38">
        <v>2016</v>
      </c>
      <c r="AF38">
        <f>COUNTIF(W:W,AE38)</f>
        <v>2</v>
      </c>
      <c r="AG38">
        <f t="shared" si="2"/>
        <v>63</v>
      </c>
      <c r="AJ38">
        <v>71</v>
      </c>
    </row>
    <row r="39" spans="1:36" x14ac:dyDescent="0.3">
      <c r="A39" s="1">
        <v>1500</v>
      </c>
      <c r="B39" s="1">
        <v>47</v>
      </c>
      <c r="C39" s="1">
        <v>1504</v>
      </c>
      <c r="D39" s="1">
        <v>47</v>
      </c>
      <c r="E39" s="15">
        <v>170.364322662353</v>
      </c>
      <c r="G39" s="1">
        <v>2000</v>
      </c>
      <c r="H39" s="1">
        <v>47</v>
      </c>
      <c r="I39" s="1">
        <v>2048</v>
      </c>
      <c r="J39" s="1">
        <v>32</v>
      </c>
      <c r="K39" s="15">
        <v>395.08339810371399</v>
      </c>
      <c r="Q39">
        <f t="shared" si="7"/>
        <v>16</v>
      </c>
      <c r="U39" s="1">
        <v>46</v>
      </c>
      <c r="V39" s="1">
        <f t="shared" si="4"/>
        <v>5</v>
      </c>
      <c r="W39" s="1">
        <f t="shared" si="1"/>
        <v>1472</v>
      </c>
      <c r="AE39">
        <v>2080</v>
      </c>
      <c r="AF39">
        <f>COUNTIF(W:W,AE39)</f>
        <v>2</v>
      </c>
      <c r="AG39">
        <f t="shared" si="2"/>
        <v>65</v>
      </c>
      <c r="AJ39">
        <v>73</v>
      </c>
    </row>
    <row r="40" spans="1:36" x14ac:dyDescent="0.3">
      <c r="A40" s="1">
        <v>1500</v>
      </c>
      <c r="B40" s="1">
        <v>48</v>
      </c>
      <c r="C40" s="1">
        <v>1504</v>
      </c>
      <c r="D40" s="1">
        <v>47</v>
      </c>
      <c r="E40" s="15">
        <v>170.414057016372</v>
      </c>
      <c r="G40" s="1">
        <v>2000</v>
      </c>
      <c r="H40" s="1">
        <v>48</v>
      </c>
      <c r="I40" s="1">
        <v>2048</v>
      </c>
      <c r="J40" s="1">
        <v>32</v>
      </c>
      <c r="K40" s="15">
        <v>395.10838007926901</v>
      </c>
      <c r="Q40">
        <f t="shared" si="7"/>
        <v>8</v>
      </c>
      <c r="U40" s="1">
        <v>47</v>
      </c>
      <c r="V40" s="1">
        <f t="shared" si="4"/>
        <v>5</v>
      </c>
      <c r="W40" s="1">
        <f t="shared" si="1"/>
        <v>1504</v>
      </c>
      <c r="AE40">
        <v>2144</v>
      </c>
      <c r="AF40">
        <f>COUNTIF(W:W,AE40)</f>
        <v>2</v>
      </c>
      <c r="AG40">
        <f t="shared" si="2"/>
        <v>67</v>
      </c>
      <c r="AJ40">
        <v>75</v>
      </c>
    </row>
    <row r="41" spans="1:36" x14ac:dyDescent="0.3">
      <c r="A41" s="1">
        <v>1500</v>
      </c>
      <c r="B41" s="1">
        <v>49</v>
      </c>
      <c r="C41" s="1">
        <v>1504</v>
      </c>
      <c r="D41" s="1">
        <v>47</v>
      </c>
      <c r="E41" s="15">
        <v>170.42138075828501</v>
      </c>
      <c r="G41" s="1">
        <v>2000</v>
      </c>
      <c r="H41" s="1">
        <v>49</v>
      </c>
      <c r="I41" s="1">
        <v>2048</v>
      </c>
      <c r="J41" s="1">
        <v>32</v>
      </c>
      <c r="K41" s="15">
        <v>394.92606902122498</v>
      </c>
      <c r="Q41">
        <f t="shared" si="7"/>
        <v>4</v>
      </c>
      <c r="U41" s="1">
        <v>48</v>
      </c>
      <c r="V41" s="1">
        <f t="shared" si="4"/>
        <v>5</v>
      </c>
      <c r="W41" s="1">
        <f t="shared" si="1"/>
        <v>1536</v>
      </c>
      <c r="AE41">
        <v>1096</v>
      </c>
      <c r="AF41">
        <f>COUNTIF(W:W,AE41)</f>
        <v>1</v>
      </c>
      <c r="AG41">
        <f t="shared" si="2"/>
        <v>137</v>
      </c>
    </row>
    <row r="42" spans="1:36" x14ac:dyDescent="0.3">
      <c r="A42" s="1">
        <v>1500</v>
      </c>
      <c r="B42" s="1">
        <v>50</v>
      </c>
      <c r="C42" s="1">
        <v>1504</v>
      </c>
      <c r="D42" s="1">
        <v>47</v>
      </c>
      <c r="E42" s="15">
        <v>170.484421014785</v>
      </c>
      <c r="G42" s="1">
        <v>2000</v>
      </c>
      <c r="H42" s="1">
        <v>50</v>
      </c>
      <c r="I42" s="1">
        <v>2048</v>
      </c>
      <c r="J42" s="1">
        <v>32</v>
      </c>
      <c r="K42" s="15">
        <v>394.90651392936701</v>
      </c>
      <c r="Q42">
        <f t="shared" si="7"/>
        <v>2</v>
      </c>
      <c r="U42" s="1">
        <v>49</v>
      </c>
      <c r="V42" s="1">
        <f t="shared" si="4"/>
        <v>5</v>
      </c>
      <c r="W42" s="1">
        <f t="shared" si="1"/>
        <v>1568</v>
      </c>
      <c r="AE42">
        <v>1112</v>
      </c>
      <c r="AF42">
        <f>COUNTIF(W:W,AE42)</f>
        <v>1</v>
      </c>
      <c r="AG42">
        <f t="shared" si="2"/>
        <v>139</v>
      </c>
    </row>
    <row r="43" spans="1:36" x14ac:dyDescent="0.3">
      <c r="A43" s="1">
        <v>1500</v>
      </c>
      <c r="B43" s="1">
        <v>51</v>
      </c>
      <c r="C43" s="1">
        <v>1504</v>
      </c>
      <c r="D43" s="1">
        <v>47</v>
      </c>
      <c r="E43" s="15">
        <v>170.44386601447999</v>
      </c>
      <c r="G43" s="1">
        <v>2000</v>
      </c>
      <c r="H43" s="1">
        <v>51</v>
      </c>
      <c r="I43" s="1">
        <v>2048</v>
      </c>
      <c r="J43" s="1">
        <v>32</v>
      </c>
      <c r="K43" s="15">
        <v>394.888170242309</v>
      </c>
      <c r="U43" s="1">
        <v>50</v>
      </c>
      <c r="V43" s="1">
        <f t="shared" si="4"/>
        <v>5</v>
      </c>
      <c r="W43" s="1">
        <f t="shared" si="1"/>
        <v>1600</v>
      </c>
      <c r="AE43">
        <v>1128</v>
      </c>
      <c r="AF43">
        <f>COUNTIF(W:W,AE43)</f>
        <v>1</v>
      </c>
      <c r="AG43">
        <f t="shared" si="2"/>
        <v>141</v>
      </c>
    </row>
    <row r="44" spans="1:36" x14ac:dyDescent="0.3">
      <c r="A44" s="1">
        <v>1500</v>
      </c>
      <c r="B44" s="1">
        <v>52</v>
      </c>
      <c r="C44" s="1">
        <v>1504</v>
      </c>
      <c r="D44" s="1">
        <v>47</v>
      </c>
      <c r="E44" s="15">
        <v>170.475252151489</v>
      </c>
      <c r="G44" s="1">
        <v>2000</v>
      </c>
      <c r="H44" s="1">
        <v>52</v>
      </c>
      <c r="I44" s="1">
        <v>2048</v>
      </c>
      <c r="J44" s="1">
        <v>32</v>
      </c>
      <c r="K44" s="15">
        <v>395.07539105415299</v>
      </c>
      <c r="U44" s="1">
        <v>51</v>
      </c>
      <c r="V44" s="1">
        <f t="shared" si="4"/>
        <v>5</v>
      </c>
      <c r="W44" s="1">
        <f t="shared" si="1"/>
        <v>1632</v>
      </c>
      <c r="AE44">
        <v>1144</v>
      </c>
      <c r="AF44">
        <f>COUNTIF(W:W,AE44)</f>
        <v>1</v>
      </c>
      <c r="AG44">
        <f t="shared" si="2"/>
        <v>143</v>
      </c>
    </row>
    <row r="45" spans="1:36" x14ac:dyDescent="0.3">
      <c r="A45" s="1">
        <v>1500</v>
      </c>
      <c r="B45" s="1">
        <v>53</v>
      </c>
      <c r="C45" s="1">
        <v>1504</v>
      </c>
      <c r="D45" s="1">
        <v>47</v>
      </c>
      <c r="E45" s="15">
        <v>170.542032957077</v>
      </c>
      <c r="G45" s="1">
        <v>2000</v>
      </c>
      <c r="H45" s="1">
        <v>53</v>
      </c>
      <c r="I45" s="1">
        <v>2048</v>
      </c>
      <c r="J45" s="1">
        <v>32</v>
      </c>
      <c r="K45" s="15">
        <v>395.50294923782297</v>
      </c>
      <c r="U45" s="1">
        <v>52</v>
      </c>
      <c r="V45" s="1">
        <f t="shared" si="4"/>
        <v>5</v>
      </c>
      <c r="W45" s="1">
        <f t="shared" si="1"/>
        <v>1664</v>
      </c>
      <c r="AE45">
        <v>1160</v>
      </c>
      <c r="AF45">
        <f>COUNTIF(W:W,AE45)</f>
        <v>1</v>
      </c>
      <c r="AG45">
        <f t="shared" si="2"/>
        <v>145</v>
      </c>
    </row>
    <row r="46" spans="1:36" x14ac:dyDescent="0.3">
      <c r="A46" s="1">
        <v>1500</v>
      </c>
      <c r="B46" s="1">
        <v>54</v>
      </c>
      <c r="C46" s="1">
        <v>1504</v>
      </c>
      <c r="D46" s="1">
        <v>47</v>
      </c>
      <c r="E46" s="15">
        <v>170.548544883728</v>
      </c>
      <c r="G46" s="1">
        <v>2000</v>
      </c>
      <c r="H46" s="1">
        <v>54</v>
      </c>
      <c r="I46" s="1">
        <v>2048</v>
      </c>
      <c r="J46" s="1">
        <v>32</v>
      </c>
      <c r="K46" s="15">
        <v>395.06046986579798</v>
      </c>
      <c r="U46" s="1">
        <v>53</v>
      </c>
      <c r="V46" s="1">
        <f t="shared" si="4"/>
        <v>5</v>
      </c>
      <c r="W46" s="1">
        <f t="shared" si="1"/>
        <v>1696</v>
      </c>
      <c r="AE46">
        <v>1176</v>
      </c>
      <c r="AF46">
        <f>COUNTIF(W:W,AE46)</f>
        <v>1</v>
      </c>
      <c r="AG46">
        <f t="shared" si="2"/>
        <v>147</v>
      </c>
    </row>
    <row r="47" spans="1:36" x14ac:dyDescent="0.3">
      <c r="A47" s="1">
        <v>1500</v>
      </c>
      <c r="B47" s="1">
        <v>55</v>
      </c>
      <c r="C47" s="1">
        <v>1504</v>
      </c>
      <c r="D47" s="1">
        <v>47</v>
      </c>
      <c r="E47" s="15">
        <v>170.62383389472899</v>
      </c>
      <c r="G47" s="1">
        <v>2000</v>
      </c>
      <c r="H47" s="1">
        <v>55</v>
      </c>
      <c r="I47" s="1">
        <v>2048</v>
      </c>
      <c r="J47" s="1">
        <v>32</v>
      </c>
      <c r="K47" s="15">
        <v>395.12434101104702</v>
      </c>
      <c r="U47" s="1">
        <v>54</v>
      </c>
      <c r="V47" s="1">
        <f t="shared" si="4"/>
        <v>5</v>
      </c>
      <c r="W47" s="1">
        <f t="shared" si="1"/>
        <v>1728</v>
      </c>
      <c r="AE47">
        <v>1192</v>
      </c>
      <c r="AF47">
        <f>COUNTIF(W:W,AE47)</f>
        <v>1</v>
      </c>
      <c r="AG47">
        <f t="shared" si="2"/>
        <v>149</v>
      </c>
    </row>
    <row r="48" spans="1:36" x14ac:dyDescent="0.3">
      <c r="A48" s="1">
        <v>1500</v>
      </c>
      <c r="B48" s="1">
        <v>56</v>
      </c>
      <c r="C48" s="1">
        <v>1504</v>
      </c>
      <c r="D48" s="1">
        <v>47</v>
      </c>
      <c r="E48" s="15">
        <v>170.57951569557099</v>
      </c>
      <c r="G48" s="1">
        <v>2000</v>
      </c>
      <c r="H48" s="1">
        <v>56</v>
      </c>
      <c r="I48" s="1">
        <v>2048</v>
      </c>
      <c r="J48" s="1">
        <v>32</v>
      </c>
      <c r="K48" s="15">
        <v>395.40698289871199</v>
      </c>
      <c r="U48" s="1">
        <v>55</v>
      </c>
      <c r="V48" s="1">
        <f t="shared" si="4"/>
        <v>5</v>
      </c>
      <c r="W48" s="1">
        <f t="shared" si="1"/>
        <v>1760</v>
      </c>
      <c r="AE48">
        <v>1232</v>
      </c>
      <c r="AF48">
        <f>COUNTIF(W:W,AE48)</f>
        <v>1</v>
      </c>
      <c r="AG48">
        <f t="shared" si="2"/>
        <v>77</v>
      </c>
    </row>
    <row r="49" spans="1:33" x14ac:dyDescent="0.3">
      <c r="A49" s="1">
        <v>1500</v>
      </c>
      <c r="B49" s="1">
        <v>57</v>
      </c>
      <c r="C49" s="1">
        <v>1504</v>
      </c>
      <c r="D49" s="1">
        <v>47</v>
      </c>
      <c r="E49" s="15">
        <v>170.54571509361199</v>
      </c>
      <c r="G49" s="1">
        <v>2000</v>
      </c>
      <c r="H49" s="1">
        <v>57</v>
      </c>
      <c r="I49" s="1">
        <v>2048</v>
      </c>
      <c r="J49" s="1">
        <v>32</v>
      </c>
      <c r="K49" s="15">
        <v>395.04872083663901</v>
      </c>
      <c r="U49" s="1">
        <v>56</v>
      </c>
      <c r="V49" s="1">
        <f t="shared" si="4"/>
        <v>5</v>
      </c>
      <c r="W49" s="1">
        <f t="shared" si="1"/>
        <v>1792</v>
      </c>
      <c r="AE49">
        <v>1264</v>
      </c>
      <c r="AF49">
        <f>COUNTIF(W:W,AE49)</f>
        <v>1</v>
      </c>
      <c r="AG49">
        <f t="shared" si="2"/>
        <v>79</v>
      </c>
    </row>
    <row r="50" spans="1:33" x14ac:dyDescent="0.3">
      <c r="A50" s="1">
        <v>1500</v>
      </c>
      <c r="B50" s="1">
        <v>58</v>
      </c>
      <c r="C50" s="1">
        <v>1504</v>
      </c>
      <c r="D50" s="1">
        <v>47</v>
      </c>
      <c r="E50" s="15">
        <v>170.45249509811401</v>
      </c>
      <c r="G50" s="1">
        <v>2000</v>
      </c>
      <c r="H50" s="1">
        <v>58</v>
      </c>
      <c r="I50" s="1">
        <v>2048</v>
      </c>
      <c r="J50" s="1">
        <v>32</v>
      </c>
      <c r="K50" s="15">
        <v>395.11838960647498</v>
      </c>
      <c r="U50" s="1">
        <v>57</v>
      </c>
      <c r="V50" s="1">
        <f t="shared" si="4"/>
        <v>5</v>
      </c>
      <c r="W50" s="1">
        <f t="shared" si="1"/>
        <v>1824</v>
      </c>
      <c r="AE50">
        <v>1296</v>
      </c>
      <c r="AF50">
        <f>COUNTIF(W:W,AE50)</f>
        <v>1</v>
      </c>
      <c r="AG50">
        <f t="shared" si="2"/>
        <v>81</v>
      </c>
    </row>
    <row r="51" spans="1:33" x14ac:dyDescent="0.3">
      <c r="A51" s="1">
        <v>1500</v>
      </c>
      <c r="B51" s="1">
        <v>59</v>
      </c>
      <c r="C51" s="1">
        <v>1504</v>
      </c>
      <c r="D51" s="1">
        <v>47</v>
      </c>
      <c r="E51" s="15">
        <v>170.517707824707</v>
      </c>
      <c r="G51" s="1">
        <v>2000</v>
      </c>
      <c r="H51" s="1">
        <v>59</v>
      </c>
      <c r="I51" s="1">
        <v>2048</v>
      </c>
      <c r="J51" s="1">
        <v>32</v>
      </c>
      <c r="K51" s="15">
        <v>395.17224407195999</v>
      </c>
      <c r="U51" s="1">
        <v>58</v>
      </c>
      <c r="V51" s="1">
        <f t="shared" si="4"/>
        <v>5</v>
      </c>
      <c r="W51" s="1">
        <f t="shared" si="1"/>
        <v>1856</v>
      </c>
      <c r="AE51">
        <v>1328</v>
      </c>
      <c r="AF51">
        <f>COUNTIF(W:W,AE51)</f>
        <v>1</v>
      </c>
      <c r="AG51">
        <f t="shared" si="2"/>
        <v>83</v>
      </c>
    </row>
    <row r="52" spans="1:33" x14ac:dyDescent="0.3">
      <c r="A52" s="1">
        <v>1500</v>
      </c>
      <c r="B52" s="1">
        <v>60</v>
      </c>
      <c r="C52" s="1">
        <v>1504</v>
      </c>
      <c r="D52" s="1">
        <v>47</v>
      </c>
      <c r="E52" s="15">
        <v>170.51463794708201</v>
      </c>
      <c r="G52" s="1">
        <v>2000</v>
      </c>
      <c r="H52" s="1">
        <v>60</v>
      </c>
      <c r="I52" s="1">
        <v>2048</v>
      </c>
      <c r="J52" s="1">
        <v>32</v>
      </c>
      <c r="K52" s="15">
        <v>395.27068495750399</v>
      </c>
      <c r="U52" s="1">
        <v>59</v>
      </c>
      <c r="V52" s="1">
        <f t="shared" si="4"/>
        <v>5</v>
      </c>
      <c r="W52" s="1">
        <f t="shared" si="1"/>
        <v>1888</v>
      </c>
      <c r="AE52">
        <v>1360</v>
      </c>
      <c r="AF52">
        <f>COUNTIF(W:W,AE52)</f>
        <v>1</v>
      </c>
      <c r="AG52">
        <f t="shared" si="2"/>
        <v>85</v>
      </c>
    </row>
    <row r="53" spans="1:33" x14ac:dyDescent="0.3">
      <c r="A53" s="1">
        <v>1500</v>
      </c>
      <c r="B53" s="1">
        <v>61</v>
      </c>
      <c r="C53" s="1">
        <v>1504</v>
      </c>
      <c r="D53" s="1">
        <v>47</v>
      </c>
      <c r="E53" s="15">
        <v>170.52267169952299</v>
      </c>
      <c r="G53" s="1">
        <v>2000</v>
      </c>
      <c r="H53" s="1">
        <v>61</v>
      </c>
      <c r="I53" s="1">
        <v>2048</v>
      </c>
      <c r="J53" s="1">
        <v>32</v>
      </c>
      <c r="K53" s="15">
        <v>395.333441019058</v>
      </c>
      <c r="U53" s="1">
        <v>60</v>
      </c>
      <c r="V53" s="1">
        <f t="shared" si="4"/>
        <v>5</v>
      </c>
      <c r="W53" s="1">
        <f t="shared" si="1"/>
        <v>1920</v>
      </c>
      <c r="AE53">
        <v>1392</v>
      </c>
      <c r="AF53">
        <f>COUNTIF(W:W,AE53)</f>
        <v>1</v>
      </c>
      <c r="AG53">
        <f t="shared" si="2"/>
        <v>87</v>
      </c>
    </row>
    <row r="54" spans="1:33" x14ac:dyDescent="0.3">
      <c r="A54" s="1">
        <v>1500</v>
      </c>
      <c r="B54" s="1">
        <v>62</v>
      </c>
      <c r="C54" s="1">
        <v>1504</v>
      </c>
      <c r="D54" s="1">
        <v>47</v>
      </c>
      <c r="E54" s="15">
        <v>170.516288995742</v>
      </c>
      <c r="G54" s="1">
        <v>2000</v>
      </c>
      <c r="H54" s="1">
        <v>62</v>
      </c>
      <c r="I54" s="1">
        <v>2048</v>
      </c>
      <c r="J54" s="1">
        <v>32</v>
      </c>
      <c r="K54" s="15">
        <v>395.29197788238503</v>
      </c>
      <c r="U54" s="1">
        <v>61</v>
      </c>
      <c r="V54" s="1">
        <f t="shared" si="4"/>
        <v>5</v>
      </c>
      <c r="W54" s="1">
        <f t="shared" si="1"/>
        <v>1952</v>
      </c>
      <c r="AE54">
        <v>1424</v>
      </c>
      <c r="AF54">
        <f>COUNTIF(W:W,AE54)</f>
        <v>1</v>
      </c>
      <c r="AG54">
        <f t="shared" si="2"/>
        <v>89</v>
      </c>
    </row>
    <row r="55" spans="1:33" x14ac:dyDescent="0.3">
      <c r="A55" s="1">
        <v>1500</v>
      </c>
      <c r="B55" s="1">
        <v>63</v>
      </c>
      <c r="C55" s="1">
        <v>1504</v>
      </c>
      <c r="D55" s="1">
        <v>47</v>
      </c>
      <c r="E55" s="15">
        <v>170.49389481544401</v>
      </c>
      <c r="G55" s="1">
        <v>2000</v>
      </c>
      <c r="H55" s="1">
        <v>63</v>
      </c>
      <c r="I55" s="1">
        <v>2016</v>
      </c>
      <c r="J55" s="1">
        <v>63</v>
      </c>
      <c r="K55" s="15">
        <v>396.73833489418001</v>
      </c>
      <c r="U55" s="1">
        <v>62</v>
      </c>
      <c r="V55" s="1">
        <f t="shared" si="4"/>
        <v>5</v>
      </c>
      <c r="W55" s="1">
        <f t="shared" si="1"/>
        <v>1984</v>
      </c>
      <c r="AE55">
        <v>1456</v>
      </c>
      <c r="AF55">
        <f>COUNTIF(W:W,AE55)</f>
        <v>1</v>
      </c>
      <c r="AG55">
        <f t="shared" si="2"/>
        <v>91</v>
      </c>
    </row>
    <row r="56" spans="1:33" x14ac:dyDescent="0.3">
      <c r="A56" s="1">
        <v>1500</v>
      </c>
      <c r="B56" s="1">
        <v>64</v>
      </c>
      <c r="C56" s="1">
        <v>1504</v>
      </c>
      <c r="D56" s="1">
        <v>47</v>
      </c>
      <c r="E56" s="15">
        <v>170.463503122329</v>
      </c>
      <c r="G56" s="1">
        <v>2000</v>
      </c>
      <c r="H56" s="1">
        <v>64</v>
      </c>
      <c r="I56" s="1">
        <v>2016</v>
      </c>
      <c r="J56" s="1">
        <v>63</v>
      </c>
      <c r="K56" s="15">
        <v>396.96210265159601</v>
      </c>
      <c r="U56" s="1">
        <v>63</v>
      </c>
      <c r="V56" s="1">
        <f t="shared" si="4"/>
        <v>5</v>
      </c>
      <c r="W56" s="1">
        <f t="shared" si="1"/>
        <v>2016</v>
      </c>
      <c r="AE56">
        <v>1488</v>
      </c>
      <c r="AF56">
        <f>COUNTIF(W:W,AE56)</f>
        <v>1</v>
      </c>
      <c r="AG56">
        <f t="shared" si="2"/>
        <v>93</v>
      </c>
    </row>
    <row r="57" spans="1:33" x14ac:dyDescent="0.3">
      <c r="A57" s="1">
        <v>1500</v>
      </c>
      <c r="B57" s="1">
        <v>65</v>
      </c>
      <c r="C57" s="1">
        <v>1504</v>
      </c>
      <c r="D57" s="1">
        <v>47</v>
      </c>
      <c r="E57" s="15">
        <v>170.49242401123001</v>
      </c>
      <c r="G57" s="1">
        <v>2000</v>
      </c>
      <c r="H57" s="1">
        <v>65</v>
      </c>
      <c r="I57" s="1">
        <v>2016</v>
      </c>
      <c r="J57" s="1">
        <v>63</v>
      </c>
      <c r="K57" s="15">
        <v>396.853441953659</v>
      </c>
      <c r="U57" s="1">
        <v>64</v>
      </c>
      <c r="V57" s="1">
        <f t="shared" si="4"/>
        <v>5</v>
      </c>
      <c r="W57" s="1">
        <f t="shared" si="1"/>
        <v>2048</v>
      </c>
      <c r="AE57">
        <v>1520</v>
      </c>
      <c r="AF57">
        <f>COUNTIF(W:W,AE57)</f>
        <v>1</v>
      </c>
      <c r="AG57">
        <f t="shared" si="2"/>
        <v>95</v>
      </c>
    </row>
    <row r="58" spans="1:33" x14ac:dyDescent="0.3">
      <c r="A58" s="1">
        <v>1500</v>
      </c>
      <c r="B58" s="1">
        <v>66</v>
      </c>
      <c r="C58" s="1">
        <v>1504</v>
      </c>
      <c r="D58" s="1">
        <v>47</v>
      </c>
      <c r="E58" s="15">
        <v>170.62164807319601</v>
      </c>
      <c r="G58" s="1">
        <v>2000</v>
      </c>
      <c r="H58" s="1">
        <v>66</v>
      </c>
      <c r="I58" s="1">
        <v>2016</v>
      </c>
      <c r="J58" s="1">
        <v>63</v>
      </c>
      <c r="K58" s="15">
        <v>396.87628698348999</v>
      </c>
      <c r="U58" s="1">
        <v>65</v>
      </c>
      <c r="V58" s="1">
        <f t="shared" si="4"/>
        <v>5</v>
      </c>
      <c r="W58" s="1">
        <f t="shared" si="1"/>
        <v>2080</v>
      </c>
      <c r="AE58">
        <v>1552</v>
      </c>
      <c r="AF58">
        <f>COUNTIF(W:W,AE58)</f>
        <v>1</v>
      </c>
      <c r="AG58">
        <f t="shared" si="2"/>
        <v>97</v>
      </c>
    </row>
    <row r="59" spans="1:33" x14ac:dyDescent="0.3">
      <c r="A59" s="1">
        <v>1500</v>
      </c>
      <c r="B59" s="1">
        <v>67</v>
      </c>
      <c r="C59" s="1">
        <v>1504</v>
      </c>
      <c r="D59" s="1">
        <v>47</v>
      </c>
      <c r="E59" s="15">
        <v>170.45421195030201</v>
      </c>
      <c r="G59" s="1">
        <v>2000</v>
      </c>
      <c r="H59" s="1">
        <v>67</v>
      </c>
      <c r="I59" s="1">
        <v>2016</v>
      </c>
      <c r="J59" s="1">
        <v>63</v>
      </c>
      <c r="K59" s="15">
        <v>396.72662210464398</v>
      </c>
      <c r="U59" s="1">
        <v>66</v>
      </c>
      <c r="V59" s="1">
        <f t="shared" si="4"/>
        <v>5</v>
      </c>
      <c r="W59" s="1">
        <f t="shared" si="1"/>
        <v>2112</v>
      </c>
      <c r="AE59">
        <v>1584</v>
      </c>
      <c r="AF59">
        <f>COUNTIF(W:W,AE59)</f>
        <v>1</v>
      </c>
      <c r="AG59">
        <f t="shared" si="2"/>
        <v>99</v>
      </c>
    </row>
    <row r="60" spans="1:33" x14ac:dyDescent="0.3">
      <c r="A60" s="1">
        <v>1500</v>
      </c>
      <c r="B60" s="1">
        <v>68</v>
      </c>
      <c r="C60" s="1">
        <v>1504</v>
      </c>
      <c r="D60" s="1">
        <v>47</v>
      </c>
      <c r="E60" s="15">
        <v>170.50032281875599</v>
      </c>
      <c r="G60" s="1">
        <v>2000</v>
      </c>
      <c r="H60" s="1">
        <v>68</v>
      </c>
      <c r="I60" s="1">
        <v>2016</v>
      </c>
      <c r="J60" s="1">
        <v>63</v>
      </c>
      <c r="K60" s="15">
        <v>396.94235110282898</v>
      </c>
      <c r="U60" s="1">
        <v>67</v>
      </c>
      <c r="V60" s="1">
        <f t="shared" si="4"/>
        <v>5</v>
      </c>
      <c r="W60" s="1">
        <f t="shared" si="1"/>
        <v>2144</v>
      </c>
      <c r="AE60">
        <v>1616</v>
      </c>
      <c r="AF60">
        <f>COUNTIF(W:W,AE60)</f>
        <v>1</v>
      </c>
      <c r="AG60">
        <f t="shared" si="2"/>
        <v>101</v>
      </c>
    </row>
    <row r="61" spans="1:33" x14ac:dyDescent="0.3">
      <c r="A61" s="1">
        <v>1500</v>
      </c>
      <c r="B61" s="1">
        <v>69</v>
      </c>
      <c r="C61" s="1">
        <v>1504</v>
      </c>
      <c r="D61" s="1">
        <v>47</v>
      </c>
      <c r="E61" s="15">
        <v>170.563288211822</v>
      </c>
      <c r="G61" s="1">
        <v>2000</v>
      </c>
      <c r="H61" s="1">
        <v>69</v>
      </c>
      <c r="I61" s="1">
        <v>2016</v>
      </c>
      <c r="J61" s="1">
        <v>63</v>
      </c>
      <c r="K61" s="15">
        <v>396.854681968688</v>
      </c>
      <c r="U61" s="1">
        <v>68</v>
      </c>
      <c r="V61" s="1">
        <f t="shared" si="4"/>
        <v>4</v>
      </c>
      <c r="W61" s="1">
        <f t="shared" si="1"/>
        <v>1088</v>
      </c>
      <c r="AE61">
        <v>1648</v>
      </c>
      <c r="AF61">
        <f>COUNTIF(W:W,AE61)</f>
        <v>1</v>
      </c>
      <c r="AG61">
        <f t="shared" si="2"/>
        <v>103</v>
      </c>
    </row>
    <row r="62" spans="1:33" x14ac:dyDescent="0.3">
      <c r="A62" s="1">
        <v>1500</v>
      </c>
      <c r="B62" s="1">
        <v>70</v>
      </c>
      <c r="C62" s="1">
        <v>1504</v>
      </c>
      <c r="D62" s="1">
        <v>47</v>
      </c>
      <c r="E62" s="15">
        <v>170.57331800460801</v>
      </c>
      <c r="G62" s="1">
        <v>2000</v>
      </c>
      <c r="H62" s="1">
        <v>70</v>
      </c>
      <c r="I62" s="1">
        <v>2016</v>
      </c>
      <c r="J62" s="1">
        <v>63</v>
      </c>
      <c r="K62" s="15">
        <v>396.75463700294398</v>
      </c>
      <c r="U62" s="1">
        <v>69</v>
      </c>
      <c r="V62" s="1">
        <f t="shared" si="4"/>
        <v>4</v>
      </c>
      <c r="W62" s="1">
        <f t="shared" si="1"/>
        <v>1104</v>
      </c>
      <c r="AE62">
        <v>1680</v>
      </c>
      <c r="AF62">
        <f>COUNTIF(W:W,AE62)</f>
        <v>1</v>
      </c>
      <c r="AG62">
        <f t="shared" si="2"/>
        <v>105</v>
      </c>
    </row>
    <row r="63" spans="1:33" x14ac:dyDescent="0.3">
      <c r="A63" s="1">
        <v>1500</v>
      </c>
      <c r="B63" s="1">
        <v>71</v>
      </c>
      <c r="C63" s="1">
        <v>1504</v>
      </c>
      <c r="D63" s="1">
        <v>47</v>
      </c>
      <c r="E63" s="15">
        <v>170.548504829406</v>
      </c>
      <c r="G63" s="1">
        <v>2000</v>
      </c>
      <c r="H63" s="1">
        <v>71</v>
      </c>
      <c r="I63" s="1">
        <v>2016</v>
      </c>
      <c r="J63" s="1">
        <v>63</v>
      </c>
      <c r="K63" s="15">
        <v>396.82269811630198</v>
      </c>
      <c r="U63" s="1">
        <v>70</v>
      </c>
      <c r="V63" s="1">
        <f t="shared" si="4"/>
        <v>4</v>
      </c>
      <c r="W63" s="1">
        <f t="shared" si="1"/>
        <v>1120</v>
      </c>
      <c r="AE63">
        <v>1712</v>
      </c>
      <c r="AF63">
        <f>COUNTIF(W:W,AE63)</f>
        <v>1</v>
      </c>
      <c r="AG63">
        <f t="shared" si="2"/>
        <v>107</v>
      </c>
    </row>
    <row r="64" spans="1:33" x14ac:dyDescent="0.3">
      <c r="A64" s="1">
        <v>1500</v>
      </c>
      <c r="B64" s="1">
        <v>72</v>
      </c>
      <c r="C64" s="1">
        <v>1504</v>
      </c>
      <c r="D64" s="1">
        <v>47</v>
      </c>
      <c r="E64" s="15">
        <v>170.56703805923399</v>
      </c>
      <c r="G64" s="1">
        <v>2000</v>
      </c>
      <c r="H64" s="1">
        <v>72</v>
      </c>
      <c r="I64" s="1">
        <v>2016</v>
      </c>
      <c r="J64" s="1">
        <v>63</v>
      </c>
      <c r="K64" s="15">
        <v>396.85241794586102</v>
      </c>
      <c r="U64" s="1">
        <v>71</v>
      </c>
      <c r="V64" s="1">
        <f t="shared" si="4"/>
        <v>4</v>
      </c>
      <c r="W64" s="1">
        <f t="shared" si="1"/>
        <v>1136</v>
      </c>
      <c r="AE64">
        <v>1744</v>
      </c>
      <c r="AF64">
        <f>COUNTIF(W:W,AE64)</f>
        <v>1</v>
      </c>
      <c r="AG64">
        <f t="shared" si="2"/>
        <v>109</v>
      </c>
    </row>
    <row r="65" spans="1:33" x14ac:dyDescent="0.3">
      <c r="A65" s="1">
        <v>1500</v>
      </c>
      <c r="B65" s="1">
        <v>73</v>
      </c>
      <c r="C65" s="1">
        <v>1504</v>
      </c>
      <c r="D65" s="1">
        <v>47</v>
      </c>
      <c r="E65" s="15">
        <v>170.503196001052</v>
      </c>
      <c r="G65" s="1">
        <v>2000</v>
      </c>
      <c r="H65" s="1">
        <v>73</v>
      </c>
      <c r="I65" s="1">
        <v>2016</v>
      </c>
      <c r="J65" s="1">
        <v>63</v>
      </c>
      <c r="K65" s="15">
        <v>396.90750098228398</v>
      </c>
      <c r="U65" s="1">
        <v>72</v>
      </c>
      <c r="V65" s="1">
        <f t="shared" si="4"/>
        <v>4</v>
      </c>
      <c r="W65" s="1">
        <f t="shared" si="1"/>
        <v>1152</v>
      </c>
      <c r="AE65">
        <v>1776</v>
      </c>
      <c r="AF65">
        <f>COUNTIF(W:W,AE65)</f>
        <v>1</v>
      </c>
      <c r="AG65">
        <f t="shared" si="2"/>
        <v>111</v>
      </c>
    </row>
    <row r="66" spans="1:33" x14ac:dyDescent="0.3">
      <c r="A66" s="1">
        <v>1500</v>
      </c>
      <c r="B66" s="1">
        <v>74</v>
      </c>
      <c r="C66" s="1">
        <v>1504</v>
      </c>
      <c r="D66" s="1">
        <v>47</v>
      </c>
      <c r="E66" s="15">
        <v>170.50431585311799</v>
      </c>
      <c r="G66" s="1">
        <v>2000</v>
      </c>
      <c r="H66" s="1">
        <v>74</v>
      </c>
      <c r="I66" s="1">
        <v>2016</v>
      </c>
      <c r="J66" s="1">
        <v>63</v>
      </c>
      <c r="K66" s="15">
        <v>396.98258996009798</v>
      </c>
      <c r="U66" s="1">
        <v>73</v>
      </c>
      <c r="V66" s="1">
        <f t="shared" si="4"/>
        <v>4</v>
      </c>
      <c r="W66" s="1">
        <f t="shared" si="1"/>
        <v>1168</v>
      </c>
      <c r="AE66">
        <v>1808</v>
      </c>
      <c r="AF66">
        <f>COUNTIF(W:W,AE66)</f>
        <v>1</v>
      </c>
      <c r="AG66">
        <f t="shared" si="2"/>
        <v>113</v>
      </c>
    </row>
    <row r="67" spans="1:33" x14ac:dyDescent="0.3">
      <c r="A67" s="1">
        <v>1500</v>
      </c>
      <c r="B67" s="1">
        <v>75</v>
      </c>
      <c r="C67" s="1">
        <v>1504</v>
      </c>
      <c r="D67" s="1">
        <v>47</v>
      </c>
      <c r="E67" s="15">
        <v>170.55290794372499</v>
      </c>
      <c r="G67" s="1">
        <v>2000</v>
      </c>
      <c r="H67" s="1">
        <v>75</v>
      </c>
      <c r="I67" s="1">
        <v>2016</v>
      </c>
      <c r="J67" s="1">
        <v>63</v>
      </c>
      <c r="K67" s="15">
        <v>396.870126962661</v>
      </c>
      <c r="U67" s="1">
        <v>74</v>
      </c>
      <c r="V67" s="1">
        <f t="shared" si="4"/>
        <v>4</v>
      </c>
      <c r="W67" s="1">
        <f t="shared" si="1"/>
        <v>1184</v>
      </c>
      <c r="AE67">
        <v>1840</v>
      </c>
      <c r="AF67">
        <f>COUNTIF(W:W,AE67)</f>
        <v>1</v>
      </c>
      <c r="AG67">
        <f t="shared" si="2"/>
        <v>115</v>
      </c>
    </row>
    <row r="68" spans="1:33" x14ac:dyDescent="0.3">
      <c r="A68" s="1">
        <v>1500</v>
      </c>
      <c r="B68" s="1">
        <v>76</v>
      </c>
      <c r="C68" s="1">
        <v>1504</v>
      </c>
      <c r="D68" s="1">
        <v>47</v>
      </c>
      <c r="E68" s="15">
        <v>170.485118150711</v>
      </c>
      <c r="G68" s="1">
        <v>2000</v>
      </c>
      <c r="H68" s="1">
        <v>76</v>
      </c>
      <c r="I68" s="1">
        <v>2016</v>
      </c>
      <c r="J68" s="1">
        <v>63</v>
      </c>
      <c r="K68" s="15">
        <v>396.90459990501398</v>
      </c>
      <c r="U68" s="1">
        <v>75</v>
      </c>
      <c r="V68" s="1">
        <f t="shared" si="4"/>
        <v>4</v>
      </c>
      <c r="W68" s="1">
        <f t="shared" ref="W68:W131" si="8">U68*2^V68</f>
        <v>1200</v>
      </c>
      <c r="AE68">
        <v>1872</v>
      </c>
      <c r="AF68">
        <f>COUNTIF(W:W,AE68)</f>
        <v>1</v>
      </c>
      <c r="AG68">
        <f t="shared" ref="AG68:AG77" si="9">INDEX(U:U,MATCH(AE68,W:W,0))</f>
        <v>117</v>
      </c>
    </row>
    <row r="69" spans="1:33" x14ac:dyDescent="0.3">
      <c r="A69" s="1">
        <v>1500</v>
      </c>
      <c r="B69" s="1">
        <v>77</v>
      </c>
      <c r="C69" s="1">
        <v>1504</v>
      </c>
      <c r="D69" s="1">
        <v>47</v>
      </c>
      <c r="E69" s="15">
        <v>170.50512671470599</v>
      </c>
      <c r="G69" s="1">
        <v>2000</v>
      </c>
      <c r="H69" s="1">
        <v>77</v>
      </c>
      <c r="I69" s="1">
        <v>2016</v>
      </c>
      <c r="J69" s="1">
        <v>63</v>
      </c>
      <c r="K69" s="15">
        <v>396.83679103851301</v>
      </c>
      <c r="U69" s="1">
        <v>76</v>
      </c>
      <c r="V69" s="1">
        <f t="shared" si="4"/>
        <v>4</v>
      </c>
      <c r="W69" s="1">
        <f t="shared" si="8"/>
        <v>1216</v>
      </c>
      <c r="AE69">
        <v>1904</v>
      </c>
      <c r="AF69">
        <f>COUNTIF(W:W,AE69)</f>
        <v>1</v>
      </c>
      <c r="AG69">
        <f t="shared" si="9"/>
        <v>119</v>
      </c>
    </row>
    <row r="70" spans="1:33" x14ac:dyDescent="0.3">
      <c r="A70" s="1">
        <v>1500</v>
      </c>
      <c r="B70" s="1">
        <v>78</v>
      </c>
      <c r="C70" s="1">
        <v>1504</v>
      </c>
      <c r="D70" s="1">
        <v>47</v>
      </c>
      <c r="E70" s="15">
        <v>170.549160957336</v>
      </c>
      <c r="G70" s="1">
        <v>2000</v>
      </c>
      <c r="H70" s="1">
        <v>78</v>
      </c>
      <c r="I70" s="1">
        <v>2016</v>
      </c>
      <c r="J70" s="1">
        <v>63</v>
      </c>
      <c r="K70" s="15">
        <v>397.02418708801201</v>
      </c>
      <c r="U70" s="1">
        <v>77</v>
      </c>
      <c r="V70" s="1">
        <f t="shared" si="4"/>
        <v>4</v>
      </c>
      <c r="W70" s="1">
        <f t="shared" si="8"/>
        <v>1232</v>
      </c>
      <c r="AE70">
        <v>1936</v>
      </c>
      <c r="AF70">
        <f>COUNTIF(W:W,AE70)</f>
        <v>1</v>
      </c>
      <c r="AG70">
        <f t="shared" si="9"/>
        <v>121</v>
      </c>
    </row>
    <row r="71" spans="1:33" x14ac:dyDescent="0.3">
      <c r="A71" s="1">
        <v>1500</v>
      </c>
      <c r="B71" s="1">
        <v>79</v>
      </c>
      <c r="C71" s="1">
        <v>1504</v>
      </c>
      <c r="D71" s="1">
        <v>47</v>
      </c>
      <c r="E71" s="15">
        <v>170.562498092651</v>
      </c>
      <c r="G71" s="1">
        <v>2000</v>
      </c>
      <c r="H71" s="1">
        <v>79</v>
      </c>
      <c r="I71" s="1">
        <v>2016</v>
      </c>
      <c r="J71" s="1">
        <v>63</v>
      </c>
      <c r="K71" s="15">
        <v>396.93712401390002</v>
      </c>
      <c r="U71" s="1">
        <v>78</v>
      </c>
      <c r="V71" s="1">
        <f t="shared" si="4"/>
        <v>4</v>
      </c>
      <c r="W71" s="1">
        <f t="shared" si="8"/>
        <v>1248</v>
      </c>
      <c r="AE71">
        <v>1968</v>
      </c>
      <c r="AF71">
        <f>COUNTIF(W:W,AE71)</f>
        <v>1</v>
      </c>
      <c r="AG71">
        <f t="shared" si="9"/>
        <v>123</v>
      </c>
    </row>
    <row r="72" spans="1:33" x14ac:dyDescent="0.3">
      <c r="A72" s="1">
        <v>1500</v>
      </c>
      <c r="B72" s="1">
        <v>80</v>
      </c>
      <c r="C72" s="1">
        <v>1504</v>
      </c>
      <c r="D72" s="1">
        <v>47</v>
      </c>
      <c r="E72" s="15">
        <v>170.02252602577201</v>
      </c>
      <c r="G72" s="1">
        <v>2000</v>
      </c>
      <c r="H72" s="1">
        <v>80</v>
      </c>
      <c r="I72" s="1">
        <v>2016</v>
      </c>
      <c r="J72" s="1">
        <v>63</v>
      </c>
      <c r="K72" s="15">
        <v>395.68207192420903</v>
      </c>
      <c r="U72" s="1">
        <v>79</v>
      </c>
      <c r="V72" s="1">
        <f t="shared" si="4"/>
        <v>4</v>
      </c>
      <c r="W72" s="1">
        <f t="shared" si="8"/>
        <v>1264</v>
      </c>
      <c r="AE72">
        <v>2000</v>
      </c>
      <c r="AF72">
        <f>COUNTIF(W:W,AE72)</f>
        <v>1</v>
      </c>
      <c r="AG72">
        <f t="shared" si="9"/>
        <v>125</v>
      </c>
    </row>
    <row r="73" spans="1:33" x14ac:dyDescent="0.3">
      <c r="A73" s="1">
        <v>1500</v>
      </c>
      <c r="B73" s="1">
        <v>81</v>
      </c>
      <c r="C73" s="1">
        <v>1504</v>
      </c>
      <c r="D73" s="1">
        <v>47</v>
      </c>
      <c r="E73" s="15">
        <v>170.15819191932599</v>
      </c>
      <c r="G73" s="1">
        <v>2000</v>
      </c>
      <c r="H73" s="1">
        <v>81</v>
      </c>
      <c r="I73" s="1">
        <v>2016</v>
      </c>
      <c r="J73" s="1">
        <v>63</v>
      </c>
      <c r="K73" s="15">
        <v>395.85673093795702</v>
      </c>
      <c r="U73" s="1">
        <v>80</v>
      </c>
      <c r="V73" s="1">
        <f t="shared" si="4"/>
        <v>4</v>
      </c>
      <c r="W73" s="1">
        <f t="shared" si="8"/>
        <v>1280</v>
      </c>
      <c r="AE73">
        <v>2032</v>
      </c>
      <c r="AF73">
        <f>COUNTIF(W:W,AE73)</f>
        <v>1</v>
      </c>
      <c r="AG73">
        <f t="shared" si="9"/>
        <v>127</v>
      </c>
    </row>
    <row r="74" spans="1:33" x14ac:dyDescent="0.3">
      <c r="A74" s="1">
        <v>1500</v>
      </c>
      <c r="B74" s="1">
        <v>82</v>
      </c>
      <c r="C74" s="1">
        <v>1504</v>
      </c>
      <c r="D74" s="1">
        <v>47</v>
      </c>
      <c r="E74" s="15">
        <v>170.121708154678</v>
      </c>
      <c r="G74" s="1">
        <v>2000</v>
      </c>
      <c r="H74" s="1">
        <v>82</v>
      </c>
      <c r="I74" s="1">
        <v>2016</v>
      </c>
      <c r="J74" s="1">
        <v>63</v>
      </c>
      <c r="K74" s="15">
        <v>395.85843920707703</v>
      </c>
      <c r="U74" s="1">
        <v>81</v>
      </c>
      <c r="V74" s="1">
        <f t="shared" si="4"/>
        <v>4</v>
      </c>
      <c r="W74" s="1">
        <f t="shared" si="8"/>
        <v>1296</v>
      </c>
      <c r="AE74">
        <v>2064</v>
      </c>
      <c r="AF74">
        <f>COUNTIF(W:W,AE74)</f>
        <v>1</v>
      </c>
      <c r="AG74">
        <f t="shared" si="9"/>
        <v>129</v>
      </c>
    </row>
    <row r="75" spans="1:33" x14ac:dyDescent="0.3">
      <c r="A75" s="1">
        <v>1500</v>
      </c>
      <c r="B75" s="1">
        <v>83</v>
      </c>
      <c r="C75" s="1">
        <v>1504</v>
      </c>
      <c r="D75" s="1">
        <v>47</v>
      </c>
      <c r="E75" s="15">
        <v>170.13619613647401</v>
      </c>
      <c r="G75" s="1">
        <v>2000</v>
      </c>
      <c r="H75" s="1">
        <v>83</v>
      </c>
      <c r="I75" s="1">
        <v>2016</v>
      </c>
      <c r="J75" s="1">
        <v>63</v>
      </c>
      <c r="K75" s="15">
        <v>395.77851629257202</v>
      </c>
      <c r="U75" s="1">
        <v>82</v>
      </c>
      <c r="V75" s="1">
        <f t="shared" si="4"/>
        <v>4</v>
      </c>
      <c r="W75" s="1">
        <f t="shared" si="8"/>
        <v>1312</v>
      </c>
      <c r="AE75">
        <v>2096</v>
      </c>
      <c r="AF75">
        <f>COUNTIF(W:W,AE75)</f>
        <v>1</v>
      </c>
      <c r="AG75">
        <f t="shared" si="9"/>
        <v>131</v>
      </c>
    </row>
    <row r="76" spans="1:33" x14ac:dyDescent="0.3">
      <c r="A76" s="1">
        <v>1500</v>
      </c>
      <c r="B76" s="1">
        <v>84</v>
      </c>
      <c r="C76" s="1">
        <v>1504</v>
      </c>
      <c r="D76" s="1">
        <v>47</v>
      </c>
      <c r="E76" s="15">
        <v>170.16872811317401</v>
      </c>
      <c r="G76" s="1">
        <v>2000</v>
      </c>
      <c r="H76" s="1">
        <v>84</v>
      </c>
      <c r="I76" s="1">
        <v>2016</v>
      </c>
      <c r="J76" s="1">
        <v>63</v>
      </c>
      <c r="K76" s="15">
        <v>395.95688009262</v>
      </c>
      <c r="U76" s="1">
        <v>83</v>
      </c>
      <c r="V76" s="1">
        <f t="shared" si="4"/>
        <v>4</v>
      </c>
      <c r="W76" s="1">
        <f t="shared" si="8"/>
        <v>1328</v>
      </c>
      <c r="AE76">
        <v>2128</v>
      </c>
      <c r="AF76">
        <f>COUNTIF(W:W,AE76)</f>
        <v>1</v>
      </c>
      <c r="AG76">
        <f t="shared" si="9"/>
        <v>133</v>
      </c>
    </row>
    <row r="77" spans="1:33" x14ac:dyDescent="0.3">
      <c r="A77" s="1">
        <v>1500</v>
      </c>
      <c r="B77" s="1">
        <v>85</v>
      </c>
      <c r="C77" s="1">
        <v>1504</v>
      </c>
      <c r="D77" s="1">
        <v>47</v>
      </c>
      <c r="E77" s="15">
        <v>170.22852301597499</v>
      </c>
      <c r="G77" s="1">
        <v>2000</v>
      </c>
      <c r="H77" s="1">
        <v>85</v>
      </c>
      <c r="I77" s="1">
        <v>2016</v>
      </c>
      <c r="J77" s="1">
        <v>63</v>
      </c>
      <c r="K77" s="15">
        <v>395.80400705337502</v>
      </c>
      <c r="U77" s="1">
        <v>84</v>
      </c>
      <c r="V77" s="1">
        <f t="shared" si="4"/>
        <v>4</v>
      </c>
      <c r="W77" s="1">
        <f t="shared" si="8"/>
        <v>1344</v>
      </c>
      <c r="AE77">
        <v>2160</v>
      </c>
      <c r="AF77">
        <f>COUNTIF(W:W,AE77)</f>
        <v>1</v>
      </c>
      <c r="AG77">
        <f t="shared" si="9"/>
        <v>135</v>
      </c>
    </row>
    <row r="78" spans="1:33" x14ac:dyDescent="0.3">
      <c r="A78" s="1">
        <v>1500</v>
      </c>
      <c r="B78" s="1">
        <v>86</v>
      </c>
      <c r="C78" s="1">
        <v>1504</v>
      </c>
      <c r="D78" s="1">
        <v>47</v>
      </c>
      <c r="E78" s="15">
        <v>170.27265214920001</v>
      </c>
      <c r="G78" s="1">
        <v>2000</v>
      </c>
      <c r="H78" s="1">
        <v>86</v>
      </c>
      <c r="I78" s="1">
        <v>2016</v>
      </c>
      <c r="J78" s="1">
        <v>63</v>
      </c>
      <c r="K78" s="15">
        <v>395.83826994895901</v>
      </c>
      <c r="U78" s="1">
        <v>85</v>
      </c>
      <c r="V78" s="1">
        <f t="shared" si="4"/>
        <v>4</v>
      </c>
      <c r="W78" s="1">
        <f t="shared" si="8"/>
        <v>1360</v>
      </c>
    </row>
    <row r="79" spans="1:33" x14ac:dyDescent="0.3">
      <c r="A79" s="1">
        <v>1500</v>
      </c>
      <c r="B79" s="1">
        <v>87</v>
      </c>
      <c r="C79" s="1">
        <v>1504</v>
      </c>
      <c r="D79" s="1">
        <v>47</v>
      </c>
      <c r="E79" s="15">
        <v>170.23039197921699</v>
      </c>
      <c r="G79" s="1">
        <v>2000</v>
      </c>
      <c r="H79" s="1">
        <v>87</v>
      </c>
      <c r="I79" s="1">
        <v>2016</v>
      </c>
      <c r="J79" s="1">
        <v>63</v>
      </c>
      <c r="K79" s="15">
        <v>395.969983100891</v>
      </c>
      <c r="U79" s="1">
        <v>86</v>
      </c>
      <c r="V79" s="1">
        <f t="shared" ref="V79:V142" si="10">IFERROR(INDEX(V:V,MATCH(U79/2,U:U,0))-1, V78)</f>
        <v>4</v>
      </c>
      <c r="W79" s="1">
        <f t="shared" si="8"/>
        <v>1376</v>
      </c>
    </row>
    <row r="80" spans="1:33" x14ac:dyDescent="0.3">
      <c r="A80" s="1">
        <v>1500</v>
      </c>
      <c r="B80" s="1">
        <v>88</v>
      </c>
      <c r="C80" s="1">
        <v>1504</v>
      </c>
      <c r="D80" s="1">
        <v>47</v>
      </c>
      <c r="E80" s="15">
        <v>170.25889515876699</v>
      </c>
      <c r="G80" s="1">
        <v>2000</v>
      </c>
      <c r="H80" s="1">
        <v>88</v>
      </c>
      <c r="I80" s="1">
        <v>2016</v>
      </c>
      <c r="J80" s="1">
        <v>63</v>
      </c>
      <c r="K80" s="15">
        <v>396.31124711036603</v>
      </c>
      <c r="U80" s="1">
        <v>87</v>
      </c>
      <c r="V80" s="1">
        <f t="shared" si="10"/>
        <v>4</v>
      </c>
      <c r="W80" s="1">
        <f t="shared" si="8"/>
        <v>1392</v>
      </c>
    </row>
    <row r="81" spans="1:23" x14ac:dyDescent="0.3">
      <c r="A81" s="1">
        <v>1500</v>
      </c>
      <c r="B81" s="1">
        <v>89</v>
      </c>
      <c r="C81" s="1">
        <v>1504</v>
      </c>
      <c r="D81" s="1">
        <v>47</v>
      </c>
      <c r="E81" s="15">
        <v>170.29505801200801</v>
      </c>
      <c r="G81" s="1">
        <v>2000</v>
      </c>
      <c r="H81" s="1">
        <v>89</v>
      </c>
      <c r="I81" s="1">
        <v>2016</v>
      </c>
      <c r="J81" s="1">
        <v>63</v>
      </c>
      <c r="K81" s="15">
        <v>396.07532095909102</v>
      </c>
      <c r="U81" s="1">
        <v>88</v>
      </c>
      <c r="V81" s="1">
        <f t="shared" si="10"/>
        <v>4</v>
      </c>
      <c r="W81" s="1">
        <f t="shared" si="8"/>
        <v>1408</v>
      </c>
    </row>
    <row r="82" spans="1:23" x14ac:dyDescent="0.3">
      <c r="A82" s="1">
        <v>1500</v>
      </c>
      <c r="B82" s="1">
        <v>90</v>
      </c>
      <c r="C82" s="1">
        <v>1504</v>
      </c>
      <c r="D82" s="1">
        <v>47</v>
      </c>
      <c r="E82" s="15">
        <v>170.274388074874</v>
      </c>
      <c r="G82" s="1">
        <v>2000</v>
      </c>
      <c r="H82" s="1">
        <v>90</v>
      </c>
      <c r="I82" s="1">
        <v>2016</v>
      </c>
      <c r="J82" s="1">
        <v>63</v>
      </c>
      <c r="K82" s="15">
        <v>395.993956804275</v>
      </c>
      <c r="U82" s="1">
        <v>89</v>
      </c>
      <c r="V82" s="1">
        <f t="shared" si="10"/>
        <v>4</v>
      </c>
      <c r="W82" s="1">
        <f t="shared" si="8"/>
        <v>1424</v>
      </c>
    </row>
    <row r="83" spans="1:23" x14ac:dyDescent="0.3">
      <c r="A83" s="1">
        <v>1500</v>
      </c>
      <c r="B83" s="1">
        <v>91</v>
      </c>
      <c r="C83" s="1">
        <v>1504</v>
      </c>
      <c r="D83" s="1">
        <v>47</v>
      </c>
      <c r="E83" s="15">
        <v>170.23766303062399</v>
      </c>
      <c r="G83" s="1">
        <v>2000</v>
      </c>
      <c r="H83" s="1">
        <v>91</v>
      </c>
      <c r="I83" s="1">
        <v>2016</v>
      </c>
      <c r="J83" s="1">
        <v>63</v>
      </c>
      <c r="K83" s="15">
        <v>396.009871959686</v>
      </c>
      <c r="U83" s="1">
        <v>90</v>
      </c>
      <c r="V83" s="1">
        <f t="shared" si="10"/>
        <v>4</v>
      </c>
      <c r="W83" s="1">
        <f t="shared" si="8"/>
        <v>1440</v>
      </c>
    </row>
    <row r="84" spans="1:23" x14ac:dyDescent="0.3">
      <c r="A84" s="1">
        <v>1500</v>
      </c>
      <c r="B84" s="1">
        <v>92</v>
      </c>
      <c r="C84" s="1">
        <v>1504</v>
      </c>
      <c r="D84" s="1">
        <v>47</v>
      </c>
      <c r="E84" s="15">
        <v>170.16637182235701</v>
      </c>
      <c r="G84" s="1">
        <v>2000</v>
      </c>
      <c r="H84" s="1">
        <v>92</v>
      </c>
      <c r="I84" s="1">
        <v>2016</v>
      </c>
      <c r="J84" s="1">
        <v>63</v>
      </c>
      <c r="K84" s="15">
        <v>396.09673500061001</v>
      </c>
      <c r="U84" s="1">
        <v>91</v>
      </c>
      <c r="V84" s="1">
        <f t="shared" si="10"/>
        <v>4</v>
      </c>
      <c r="W84" s="1">
        <f t="shared" si="8"/>
        <v>1456</v>
      </c>
    </row>
    <row r="85" spans="1:23" x14ac:dyDescent="0.3">
      <c r="A85" s="1">
        <v>1500</v>
      </c>
      <c r="B85" s="1">
        <v>93</v>
      </c>
      <c r="C85" s="1">
        <v>1504</v>
      </c>
      <c r="D85" s="1">
        <v>47</v>
      </c>
      <c r="E85" s="15">
        <v>170.196312189102</v>
      </c>
      <c r="G85" s="1">
        <v>2000</v>
      </c>
      <c r="H85" s="1">
        <v>93</v>
      </c>
      <c r="I85" s="1">
        <v>2016</v>
      </c>
      <c r="J85" s="1">
        <v>63</v>
      </c>
      <c r="K85" s="15">
        <v>396.08395004272398</v>
      </c>
      <c r="U85" s="1">
        <v>92</v>
      </c>
      <c r="V85" s="1">
        <f t="shared" si="10"/>
        <v>4</v>
      </c>
      <c r="W85" s="1">
        <f t="shared" si="8"/>
        <v>1472</v>
      </c>
    </row>
    <row r="86" spans="1:23" x14ac:dyDescent="0.3">
      <c r="A86" s="1">
        <v>1500</v>
      </c>
      <c r="B86" s="1">
        <v>94</v>
      </c>
      <c r="C86" s="1">
        <v>1504</v>
      </c>
      <c r="D86" s="1">
        <v>94</v>
      </c>
      <c r="E86" s="15">
        <v>181.286875009536</v>
      </c>
      <c r="G86" s="1">
        <v>2000</v>
      </c>
      <c r="H86" s="1">
        <v>94</v>
      </c>
      <c r="I86" s="1">
        <v>2016</v>
      </c>
      <c r="J86" s="1">
        <v>63</v>
      </c>
      <c r="K86" s="15">
        <v>396.05345487594599</v>
      </c>
      <c r="U86" s="1">
        <v>93</v>
      </c>
      <c r="V86" s="1">
        <f t="shared" si="10"/>
        <v>4</v>
      </c>
      <c r="W86" s="1">
        <f t="shared" si="8"/>
        <v>1488</v>
      </c>
    </row>
    <row r="87" spans="1:23" x14ac:dyDescent="0.3">
      <c r="A87" s="1">
        <v>1500</v>
      </c>
      <c r="B87" s="1">
        <v>95</v>
      </c>
      <c r="C87" s="1">
        <v>1504</v>
      </c>
      <c r="D87" s="1">
        <v>94</v>
      </c>
      <c r="E87" s="15">
        <v>181.304919958114</v>
      </c>
      <c r="G87" s="1">
        <v>2000</v>
      </c>
      <c r="H87" s="1">
        <v>95</v>
      </c>
      <c r="I87" s="1">
        <v>2016</v>
      </c>
      <c r="J87" s="1">
        <v>63</v>
      </c>
      <c r="K87" s="15">
        <v>396.166857957839</v>
      </c>
      <c r="U87" s="1">
        <v>94</v>
      </c>
      <c r="V87" s="1">
        <f t="shared" si="10"/>
        <v>4</v>
      </c>
      <c r="W87" s="1">
        <f t="shared" si="8"/>
        <v>1504</v>
      </c>
    </row>
    <row r="88" spans="1:23" x14ac:dyDescent="0.3">
      <c r="A88" s="1">
        <v>1500</v>
      </c>
      <c r="B88" s="1">
        <v>96</v>
      </c>
      <c r="C88" s="1">
        <v>1504</v>
      </c>
      <c r="D88" s="1">
        <v>94</v>
      </c>
      <c r="E88" s="15">
        <v>181.278139114379</v>
      </c>
      <c r="G88" s="1">
        <v>2000</v>
      </c>
      <c r="H88" s="1">
        <v>96</v>
      </c>
      <c r="I88" s="1">
        <v>2016</v>
      </c>
      <c r="J88" s="1">
        <v>63</v>
      </c>
      <c r="K88" s="15">
        <v>396.056484222412</v>
      </c>
      <c r="U88" s="1">
        <v>95</v>
      </c>
      <c r="V88" s="1">
        <f t="shared" si="10"/>
        <v>4</v>
      </c>
      <c r="W88" s="1">
        <f t="shared" si="8"/>
        <v>1520</v>
      </c>
    </row>
    <row r="89" spans="1:23" x14ac:dyDescent="0.3">
      <c r="A89" s="1">
        <v>1500</v>
      </c>
      <c r="B89" s="1">
        <v>97</v>
      </c>
      <c r="C89" s="1">
        <v>1504</v>
      </c>
      <c r="D89" s="1">
        <v>94</v>
      </c>
      <c r="E89" s="15">
        <v>181.39748620986899</v>
      </c>
      <c r="G89" s="1">
        <v>2000</v>
      </c>
      <c r="H89" s="1">
        <v>97</v>
      </c>
      <c r="I89" s="1">
        <v>2016</v>
      </c>
      <c r="J89" s="1">
        <v>63</v>
      </c>
      <c r="K89" s="15">
        <v>396.02897787094099</v>
      </c>
      <c r="U89" s="1">
        <v>96</v>
      </c>
      <c r="V89" s="1">
        <f t="shared" si="10"/>
        <v>4</v>
      </c>
      <c r="W89" s="1">
        <f t="shared" si="8"/>
        <v>1536</v>
      </c>
    </row>
    <row r="90" spans="1:23" x14ac:dyDescent="0.3">
      <c r="A90" s="1">
        <v>1500</v>
      </c>
      <c r="B90" s="1">
        <v>98</v>
      </c>
      <c r="C90" s="1">
        <v>1504</v>
      </c>
      <c r="D90" s="1">
        <v>94</v>
      </c>
      <c r="E90" s="15">
        <v>181.27319622039701</v>
      </c>
      <c r="G90" s="1">
        <v>2000</v>
      </c>
      <c r="H90" s="1">
        <v>98</v>
      </c>
      <c r="I90" s="1">
        <v>2016</v>
      </c>
      <c r="J90" s="1">
        <v>63</v>
      </c>
      <c r="K90" s="15">
        <v>395.973245859146</v>
      </c>
      <c r="U90" s="1">
        <v>97</v>
      </c>
      <c r="V90" s="1">
        <f t="shared" si="10"/>
        <v>4</v>
      </c>
      <c r="W90" s="1">
        <f t="shared" si="8"/>
        <v>1552</v>
      </c>
    </row>
    <row r="91" spans="1:23" x14ac:dyDescent="0.3">
      <c r="A91" s="1">
        <v>1500</v>
      </c>
      <c r="B91" s="1">
        <v>99</v>
      </c>
      <c r="C91" s="1">
        <v>1504</v>
      </c>
      <c r="D91" s="1">
        <v>94</v>
      </c>
      <c r="E91" s="15">
        <v>181.29062986373901</v>
      </c>
      <c r="G91" s="1">
        <v>2000</v>
      </c>
      <c r="H91" s="1">
        <v>99</v>
      </c>
      <c r="I91" s="1">
        <v>2016</v>
      </c>
      <c r="J91" s="1">
        <v>63</v>
      </c>
      <c r="K91" s="15">
        <v>396.24459290504399</v>
      </c>
      <c r="U91" s="1">
        <v>98</v>
      </c>
      <c r="V91" s="1">
        <f t="shared" si="10"/>
        <v>4</v>
      </c>
      <c r="W91" s="1">
        <f t="shared" si="8"/>
        <v>1568</v>
      </c>
    </row>
    <row r="92" spans="1:23" x14ac:dyDescent="0.3">
      <c r="A92" s="1">
        <v>1500</v>
      </c>
      <c r="B92" s="1">
        <v>100</v>
      </c>
      <c r="C92" s="1">
        <v>1504</v>
      </c>
      <c r="D92" s="1">
        <v>94</v>
      </c>
      <c r="E92" s="15">
        <v>181.28196406364401</v>
      </c>
      <c r="G92" s="1">
        <v>2000</v>
      </c>
      <c r="H92" s="1">
        <v>100</v>
      </c>
      <c r="I92" s="1">
        <v>2016</v>
      </c>
      <c r="J92" s="1">
        <v>63</v>
      </c>
      <c r="K92" s="15">
        <v>396.15545916557301</v>
      </c>
      <c r="U92" s="1">
        <v>99</v>
      </c>
      <c r="V92" s="1">
        <f t="shared" si="10"/>
        <v>4</v>
      </c>
      <c r="W92" s="1">
        <f t="shared" si="8"/>
        <v>1584</v>
      </c>
    </row>
    <row r="93" spans="1:23" x14ac:dyDescent="0.3">
      <c r="A93" s="1">
        <v>1500</v>
      </c>
      <c r="B93" s="1">
        <v>101</v>
      </c>
      <c r="C93" s="1">
        <v>1504</v>
      </c>
      <c r="D93" s="1">
        <v>94</v>
      </c>
      <c r="E93" s="15">
        <v>181.382990837097</v>
      </c>
      <c r="G93" s="1">
        <v>2000</v>
      </c>
      <c r="H93" s="1">
        <v>101</v>
      </c>
      <c r="I93" s="1">
        <v>2016</v>
      </c>
      <c r="J93" s="1">
        <v>63</v>
      </c>
      <c r="K93" s="15">
        <v>396.16948103904701</v>
      </c>
      <c r="U93" s="1">
        <v>100</v>
      </c>
      <c r="V93" s="1">
        <f t="shared" si="10"/>
        <v>4</v>
      </c>
      <c r="W93" s="1">
        <f t="shared" si="8"/>
        <v>1600</v>
      </c>
    </row>
    <row r="94" spans="1:23" x14ac:dyDescent="0.3">
      <c r="A94" s="1">
        <v>1500</v>
      </c>
      <c r="B94" s="1">
        <v>102</v>
      </c>
      <c r="C94" s="1">
        <v>1504</v>
      </c>
      <c r="D94" s="1">
        <v>94</v>
      </c>
      <c r="E94" s="15">
        <v>181.282832860946</v>
      </c>
      <c r="G94" s="1">
        <v>2000</v>
      </c>
      <c r="H94" s="1">
        <v>102</v>
      </c>
      <c r="I94" s="1">
        <v>2016</v>
      </c>
      <c r="J94" s="1">
        <v>63</v>
      </c>
      <c r="K94" s="15">
        <v>396.09813308715798</v>
      </c>
      <c r="U94" s="1">
        <v>101</v>
      </c>
      <c r="V94" s="1">
        <f t="shared" si="10"/>
        <v>4</v>
      </c>
      <c r="W94" s="1">
        <f t="shared" si="8"/>
        <v>1616</v>
      </c>
    </row>
    <row r="95" spans="1:23" x14ac:dyDescent="0.3">
      <c r="A95" s="1">
        <v>1500</v>
      </c>
      <c r="B95" s="1">
        <v>103</v>
      </c>
      <c r="C95" s="1">
        <v>1504</v>
      </c>
      <c r="D95" s="1">
        <v>94</v>
      </c>
      <c r="E95" s="15">
        <v>181.39169001579199</v>
      </c>
      <c r="G95" s="1">
        <v>2000</v>
      </c>
      <c r="H95" s="1">
        <v>103</v>
      </c>
      <c r="I95" s="1">
        <v>2016</v>
      </c>
      <c r="J95" s="1">
        <v>63</v>
      </c>
      <c r="K95" s="15">
        <v>396.23407006263699</v>
      </c>
      <c r="U95" s="1">
        <v>102</v>
      </c>
      <c r="V95" s="1">
        <f t="shared" si="10"/>
        <v>4</v>
      </c>
      <c r="W95" s="1">
        <f t="shared" si="8"/>
        <v>1632</v>
      </c>
    </row>
    <row r="96" spans="1:23" x14ac:dyDescent="0.3">
      <c r="A96" s="1">
        <v>1500</v>
      </c>
      <c r="B96" s="1">
        <v>104</v>
      </c>
      <c r="C96" s="1">
        <v>1504</v>
      </c>
      <c r="D96" s="1">
        <v>94</v>
      </c>
      <c r="E96" s="15">
        <v>181.433551073074</v>
      </c>
      <c r="G96" s="1">
        <v>2000</v>
      </c>
      <c r="H96" s="1">
        <v>104</v>
      </c>
      <c r="I96" s="1">
        <v>2016</v>
      </c>
      <c r="J96" s="1">
        <v>63</v>
      </c>
      <c r="K96" s="15">
        <v>396.11257290840098</v>
      </c>
      <c r="U96" s="1">
        <v>103</v>
      </c>
      <c r="V96" s="1">
        <f t="shared" si="10"/>
        <v>4</v>
      </c>
      <c r="W96" s="1">
        <f t="shared" si="8"/>
        <v>1648</v>
      </c>
    </row>
    <row r="97" spans="1:23" x14ac:dyDescent="0.3">
      <c r="A97" s="1">
        <v>1500</v>
      </c>
      <c r="B97" s="1">
        <v>105</v>
      </c>
      <c r="C97" s="1">
        <v>1504</v>
      </c>
      <c r="D97" s="1">
        <v>94</v>
      </c>
      <c r="E97" s="15">
        <v>181.38544893264699</v>
      </c>
      <c r="G97" s="1">
        <v>2000</v>
      </c>
      <c r="H97" s="1">
        <v>105</v>
      </c>
      <c r="I97" s="1">
        <v>2016</v>
      </c>
      <c r="J97" s="1">
        <v>63</v>
      </c>
      <c r="K97" s="15">
        <v>396.30799269676203</v>
      </c>
      <c r="U97" s="1">
        <v>104</v>
      </c>
      <c r="V97" s="1">
        <f t="shared" si="10"/>
        <v>4</v>
      </c>
      <c r="W97" s="1">
        <f t="shared" si="8"/>
        <v>1664</v>
      </c>
    </row>
    <row r="98" spans="1:23" x14ac:dyDescent="0.3">
      <c r="A98" s="1">
        <v>1500</v>
      </c>
      <c r="B98" s="1">
        <v>106</v>
      </c>
      <c r="C98" s="1">
        <v>1504</v>
      </c>
      <c r="D98" s="1">
        <v>94</v>
      </c>
      <c r="E98" s="15">
        <v>181.37413811683601</v>
      </c>
      <c r="G98" s="1">
        <v>2000</v>
      </c>
      <c r="H98" s="1">
        <v>106</v>
      </c>
      <c r="I98" s="1">
        <v>2016</v>
      </c>
      <c r="J98" s="1">
        <v>63</v>
      </c>
      <c r="K98" s="15">
        <v>396.29107403755103</v>
      </c>
      <c r="U98" s="1">
        <v>105</v>
      </c>
      <c r="V98" s="1">
        <f t="shared" si="10"/>
        <v>4</v>
      </c>
      <c r="W98" s="1">
        <f t="shared" si="8"/>
        <v>1680</v>
      </c>
    </row>
    <row r="99" spans="1:23" x14ac:dyDescent="0.3">
      <c r="A99" s="1">
        <v>1500</v>
      </c>
      <c r="B99" s="1">
        <v>107</v>
      </c>
      <c r="C99" s="1">
        <v>1504</v>
      </c>
      <c r="D99" s="1">
        <v>94</v>
      </c>
      <c r="E99" s="15">
        <v>181.367712974548</v>
      </c>
      <c r="G99" s="1">
        <v>2000</v>
      </c>
      <c r="H99" s="1">
        <v>107</v>
      </c>
      <c r="I99" s="1">
        <v>2016</v>
      </c>
      <c r="J99" s="1">
        <v>63</v>
      </c>
      <c r="K99" s="15">
        <v>396.13235712051301</v>
      </c>
      <c r="U99" s="1">
        <v>106</v>
      </c>
      <c r="V99" s="1">
        <f t="shared" si="10"/>
        <v>4</v>
      </c>
      <c r="W99" s="1">
        <f t="shared" si="8"/>
        <v>1696</v>
      </c>
    </row>
    <row r="100" spans="1:23" x14ac:dyDescent="0.3">
      <c r="A100" s="1">
        <v>1500</v>
      </c>
      <c r="B100" s="1">
        <v>108</v>
      </c>
      <c r="C100" s="1">
        <v>1504</v>
      </c>
      <c r="D100" s="1">
        <v>94</v>
      </c>
      <c r="E100" s="15">
        <v>181.37157797813401</v>
      </c>
      <c r="G100" s="1">
        <v>2000</v>
      </c>
      <c r="H100" s="1">
        <v>108</v>
      </c>
      <c r="I100" s="1">
        <v>2016</v>
      </c>
      <c r="J100" s="1">
        <v>63</v>
      </c>
      <c r="K100" s="15">
        <v>396.20796990394501</v>
      </c>
      <c r="U100" s="1">
        <v>107</v>
      </c>
      <c r="V100" s="1">
        <f t="shared" si="10"/>
        <v>4</v>
      </c>
      <c r="W100" s="1">
        <f t="shared" si="8"/>
        <v>1712</v>
      </c>
    </row>
    <row r="101" spans="1:23" x14ac:dyDescent="0.3">
      <c r="A101" s="1">
        <v>1500</v>
      </c>
      <c r="B101" s="1">
        <v>109</v>
      </c>
      <c r="C101" s="1">
        <v>1504</v>
      </c>
      <c r="D101" s="1">
        <v>94</v>
      </c>
      <c r="E101" s="15">
        <v>181.33557009696901</v>
      </c>
      <c r="G101" s="1">
        <v>2000</v>
      </c>
      <c r="H101" s="1">
        <v>109</v>
      </c>
      <c r="I101" s="1">
        <v>2016</v>
      </c>
      <c r="J101" s="1">
        <v>63</v>
      </c>
      <c r="K101" s="15">
        <v>396.00195598602198</v>
      </c>
      <c r="U101" s="1">
        <v>108</v>
      </c>
      <c r="V101" s="1">
        <f t="shared" si="10"/>
        <v>4</v>
      </c>
      <c r="W101" s="1">
        <f t="shared" si="8"/>
        <v>1728</v>
      </c>
    </row>
    <row r="102" spans="1:23" x14ac:dyDescent="0.3">
      <c r="A102" s="1">
        <v>1500</v>
      </c>
      <c r="B102" s="1">
        <v>110</v>
      </c>
      <c r="C102" s="1">
        <v>1504</v>
      </c>
      <c r="D102" s="1">
        <v>94</v>
      </c>
      <c r="E102" s="15">
        <v>181.33562183380101</v>
      </c>
      <c r="G102" s="1">
        <v>2000</v>
      </c>
      <c r="H102" s="1">
        <v>110</v>
      </c>
      <c r="I102" s="1">
        <v>2016</v>
      </c>
      <c r="J102" s="1">
        <v>63</v>
      </c>
      <c r="K102" s="15">
        <v>396.16321802139203</v>
      </c>
      <c r="U102" s="1">
        <v>109</v>
      </c>
      <c r="V102" s="1">
        <f t="shared" si="10"/>
        <v>4</v>
      </c>
      <c r="W102" s="1">
        <f t="shared" si="8"/>
        <v>1744</v>
      </c>
    </row>
    <row r="103" spans="1:23" x14ac:dyDescent="0.3">
      <c r="A103" s="1">
        <v>1500</v>
      </c>
      <c r="B103" s="1">
        <v>111</v>
      </c>
      <c r="C103" s="1">
        <v>1504</v>
      </c>
      <c r="D103" s="1">
        <v>94</v>
      </c>
      <c r="E103" s="15">
        <v>181.36103582382199</v>
      </c>
      <c r="G103" s="1">
        <v>2000</v>
      </c>
      <c r="H103" s="1">
        <v>111</v>
      </c>
      <c r="I103" s="1">
        <v>2016</v>
      </c>
      <c r="J103" s="1">
        <v>63</v>
      </c>
      <c r="K103" s="15">
        <v>396.22382903098998</v>
      </c>
      <c r="U103" s="1">
        <v>110</v>
      </c>
      <c r="V103" s="1">
        <f t="shared" si="10"/>
        <v>4</v>
      </c>
      <c r="W103" s="1">
        <f t="shared" si="8"/>
        <v>1760</v>
      </c>
    </row>
    <row r="104" spans="1:23" x14ac:dyDescent="0.3">
      <c r="A104" s="1">
        <v>1500</v>
      </c>
      <c r="B104" s="1">
        <v>112</v>
      </c>
      <c r="C104" s="1">
        <v>1504</v>
      </c>
      <c r="D104" s="1">
        <v>94</v>
      </c>
      <c r="E104" s="15">
        <v>181.324816942214</v>
      </c>
      <c r="G104" s="1">
        <v>2000</v>
      </c>
      <c r="H104" s="1">
        <v>112</v>
      </c>
      <c r="I104" s="1">
        <v>2016</v>
      </c>
      <c r="J104" s="1">
        <v>63</v>
      </c>
      <c r="K104" s="15">
        <v>396.311431884765</v>
      </c>
      <c r="U104" s="1">
        <v>111</v>
      </c>
      <c r="V104" s="1">
        <f t="shared" si="10"/>
        <v>4</v>
      </c>
      <c r="W104" s="1">
        <f t="shared" si="8"/>
        <v>1776</v>
      </c>
    </row>
    <row r="105" spans="1:23" x14ac:dyDescent="0.3">
      <c r="A105" s="1">
        <v>1500</v>
      </c>
      <c r="B105" s="1">
        <v>113</v>
      </c>
      <c r="C105" s="1">
        <v>1504</v>
      </c>
      <c r="D105" s="1">
        <v>94</v>
      </c>
      <c r="E105" s="15">
        <v>181.33572411537099</v>
      </c>
      <c r="G105" s="1">
        <v>2000</v>
      </c>
      <c r="H105" s="1">
        <v>113</v>
      </c>
      <c r="I105" s="1">
        <v>2016</v>
      </c>
      <c r="J105" s="1">
        <v>63</v>
      </c>
      <c r="K105" s="15">
        <v>396.318649768829</v>
      </c>
      <c r="U105" s="1">
        <v>112</v>
      </c>
      <c r="V105" s="1">
        <f t="shared" si="10"/>
        <v>4</v>
      </c>
      <c r="W105" s="1">
        <f t="shared" si="8"/>
        <v>1792</v>
      </c>
    </row>
    <row r="106" spans="1:23" x14ac:dyDescent="0.3">
      <c r="A106" s="1">
        <v>1500</v>
      </c>
      <c r="B106" s="1">
        <v>114</v>
      </c>
      <c r="C106" s="1">
        <v>1504</v>
      </c>
      <c r="D106" s="1">
        <v>94</v>
      </c>
      <c r="E106" s="15">
        <v>181.33798670768701</v>
      </c>
      <c r="G106" s="1">
        <v>2000</v>
      </c>
      <c r="H106" s="1">
        <v>114</v>
      </c>
      <c r="I106" s="1">
        <v>2016</v>
      </c>
      <c r="J106" s="1">
        <v>63</v>
      </c>
      <c r="K106" s="15">
        <v>396.036076068878</v>
      </c>
      <c r="U106" s="1">
        <v>113</v>
      </c>
      <c r="V106" s="1">
        <f t="shared" si="10"/>
        <v>4</v>
      </c>
      <c r="W106" s="1">
        <f t="shared" si="8"/>
        <v>1808</v>
      </c>
    </row>
    <row r="107" spans="1:23" x14ac:dyDescent="0.3">
      <c r="A107" s="1">
        <v>1500</v>
      </c>
      <c r="B107" s="1">
        <v>115</v>
      </c>
      <c r="C107" s="1">
        <v>1504</v>
      </c>
      <c r="D107" s="1">
        <v>94</v>
      </c>
      <c r="E107" s="15">
        <v>180.78654074668799</v>
      </c>
      <c r="G107" s="1">
        <v>2000</v>
      </c>
      <c r="H107" s="1">
        <v>115</v>
      </c>
      <c r="I107" s="1">
        <v>2016</v>
      </c>
      <c r="J107" s="1">
        <v>63</v>
      </c>
      <c r="K107" s="15">
        <v>395.74598073959299</v>
      </c>
      <c r="U107" s="1">
        <v>114</v>
      </c>
      <c r="V107" s="1">
        <f t="shared" si="10"/>
        <v>4</v>
      </c>
      <c r="W107" s="1">
        <f t="shared" si="8"/>
        <v>1824</v>
      </c>
    </row>
    <row r="108" spans="1:23" x14ac:dyDescent="0.3">
      <c r="A108" s="1">
        <v>1500</v>
      </c>
      <c r="B108" s="1">
        <v>116</v>
      </c>
      <c r="C108" s="1">
        <v>1504</v>
      </c>
      <c r="D108" s="1">
        <v>94</v>
      </c>
      <c r="E108" s="15">
        <v>180.84377408027601</v>
      </c>
      <c r="G108" s="1">
        <v>2000</v>
      </c>
      <c r="H108" s="1">
        <v>116</v>
      </c>
      <c r="I108" s="1">
        <v>2016</v>
      </c>
      <c r="J108" s="1">
        <v>63</v>
      </c>
      <c r="K108" s="15">
        <v>396.06944274902298</v>
      </c>
      <c r="U108" s="1">
        <v>115</v>
      </c>
      <c r="V108" s="1">
        <f t="shared" si="10"/>
        <v>4</v>
      </c>
      <c r="W108" s="1">
        <f t="shared" si="8"/>
        <v>1840</v>
      </c>
    </row>
    <row r="109" spans="1:23" x14ac:dyDescent="0.3">
      <c r="A109" s="1">
        <v>1500</v>
      </c>
      <c r="B109" s="1">
        <v>117</v>
      </c>
      <c r="C109" s="1">
        <v>1504</v>
      </c>
      <c r="D109" s="1">
        <v>94</v>
      </c>
      <c r="E109" s="15">
        <v>180.89371299743601</v>
      </c>
      <c r="G109" s="1">
        <v>2000</v>
      </c>
      <c r="H109" s="1">
        <v>117</v>
      </c>
      <c r="I109" s="1">
        <v>2016</v>
      </c>
      <c r="J109" s="1">
        <v>63</v>
      </c>
      <c r="K109" s="15">
        <v>396.03126883506701</v>
      </c>
      <c r="U109" s="1">
        <v>116</v>
      </c>
      <c r="V109" s="1">
        <f t="shared" si="10"/>
        <v>4</v>
      </c>
      <c r="W109" s="1">
        <f t="shared" si="8"/>
        <v>1856</v>
      </c>
    </row>
    <row r="110" spans="1:23" x14ac:dyDescent="0.3">
      <c r="A110" s="1">
        <v>1500</v>
      </c>
      <c r="B110" s="1">
        <v>118</v>
      </c>
      <c r="C110" s="1">
        <v>1504</v>
      </c>
      <c r="D110" s="1">
        <v>94</v>
      </c>
      <c r="E110" s="15">
        <v>180.91576886177</v>
      </c>
      <c r="G110" s="1">
        <v>2000</v>
      </c>
      <c r="H110" s="1">
        <v>118</v>
      </c>
      <c r="I110" s="1">
        <v>2016</v>
      </c>
      <c r="J110" s="1">
        <v>63</v>
      </c>
      <c r="K110" s="15">
        <v>396.21353816985999</v>
      </c>
      <c r="U110" s="1">
        <v>117</v>
      </c>
      <c r="V110" s="1">
        <f t="shared" si="10"/>
        <v>4</v>
      </c>
      <c r="W110" s="1">
        <f t="shared" si="8"/>
        <v>1872</v>
      </c>
    </row>
    <row r="111" spans="1:23" x14ac:dyDescent="0.3">
      <c r="A111" s="1">
        <v>1500</v>
      </c>
      <c r="B111" s="1">
        <v>119</v>
      </c>
      <c r="C111" s="1">
        <v>1504</v>
      </c>
      <c r="D111" s="1">
        <v>94</v>
      </c>
      <c r="E111" s="15">
        <v>180.90274715423499</v>
      </c>
      <c r="G111" s="1">
        <v>2000</v>
      </c>
      <c r="H111" s="1">
        <v>119</v>
      </c>
      <c r="I111" s="1">
        <v>2016</v>
      </c>
      <c r="J111" s="1">
        <v>63</v>
      </c>
      <c r="K111" s="15">
        <v>395.93292307853699</v>
      </c>
      <c r="U111" s="1">
        <v>118</v>
      </c>
      <c r="V111" s="1">
        <f t="shared" si="10"/>
        <v>4</v>
      </c>
      <c r="W111" s="1">
        <f t="shared" si="8"/>
        <v>1888</v>
      </c>
    </row>
    <row r="112" spans="1:23" x14ac:dyDescent="0.3">
      <c r="A112" s="1">
        <v>1500</v>
      </c>
      <c r="B112" s="1">
        <v>120</v>
      </c>
      <c r="C112" s="1">
        <v>1504</v>
      </c>
      <c r="D112" s="1">
        <v>94</v>
      </c>
      <c r="E112" s="15">
        <v>180.978464841842</v>
      </c>
      <c r="G112" s="1">
        <v>2000</v>
      </c>
      <c r="H112" s="1">
        <v>120</v>
      </c>
      <c r="I112" s="1">
        <v>2016</v>
      </c>
      <c r="J112" s="1">
        <v>63</v>
      </c>
      <c r="K112" s="15">
        <v>396.01674509048399</v>
      </c>
      <c r="U112" s="1">
        <v>119</v>
      </c>
      <c r="V112" s="1">
        <f t="shared" si="10"/>
        <v>4</v>
      </c>
      <c r="W112" s="1">
        <f t="shared" si="8"/>
        <v>1904</v>
      </c>
    </row>
    <row r="113" spans="1:23" x14ac:dyDescent="0.3">
      <c r="A113" s="1">
        <v>1500</v>
      </c>
      <c r="B113" s="1">
        <v>121</v>
      </c>
      <c r="C113" s="1">
        <v>1504</v>
      </c>
      <c r="D113" s="1">
        <v>94</v>
      </c>
      <c r="E113" s="15">
        <v>180.927531957626</v>
      </c>
      <c r="G113" s="1">
        <v>2000</v>
      </c>
      <c r="H113" s="1">
        <v>121</v>
      </c>
      <c r="I113" s="1">
        <v>2016</v>
      </c>
      <c r="J113" s="1">
        <v>63</v>
      </c>
      <c r="K113" s="15">
        <v>396.00182485580399</v>
      </c>
      <c r="U113" s="1">
        <v>120</v>
      </c>
      <c r="V113" s="1">
        <f t="shared" si="10"/>
        <v>4</v>
      </c>
      <c r="W113" s="1">
        <f t="shared" si="8"/>
        <v>1920</v>
      </c>
    </row>
    <row r="114" spans="1:23" x14ac:dyDescent="0.3">
      <c r="A114" s="1">
        <v>1500</v>
      </c>
      <c r="B114" s="1">
        <v>122</v>
      </c>
      <c r="C114" s="1">
        <v>1504</v>
      </c>
      <c r="D114" s="1">
        <v>94</v>
      </c>
      <c r="E114" s="15">
        <v>180.95560598373399</v>
      </c>
      <c r="G114" s="1">
        <v>2000</v>
      </c>
      <c r="H114" s="1">
        <v>122</v>
      </c>
      <c r="I114" s="1">
        <v>2016</v>
      </c>
      <c r="J114" s="1">
        <v>63</v>
      </c>
      <c r="K114" s="15">
        <v>396.14574599266001</v>
      </c>
      <c r="U114" s="1">
        <v>121</v>
      </c>
      <c r="V114" s="1">
        <f t="shared" si="10"/>
        <v>4</v>
      </c>
      <c r="W114" s="1">
        <f t="shared" si="8"/>
        <v>1936</v>
      </c>
    </row>
    <row r="115" spans="1:23" x14ac:dyDescent="0.3">
      <c r="A115" s="1">
        <v>1500</v>
      </c>
      <c r="B115" s="1">
        <v>123</v>
      </c>
      <c r="C115" s="1">
        <v>1504</v>
      </c>
      <c r="D115" s="1">
        <v>94</v>
      </c>
      <c r="E115" s="15">
        <v>180.97035789489701</v>
      </c>
      <c r="G115" s="1">
        <v>2000</v>
      </c>
      <c r="H115" s="1">
        <v>123</v>
      </c>
      <c r="I115" s="1">
        <v>2016</v>
      </c>
      <c r="J115" s="1">
        <v>63</v>
      </c>
      <c r="K115" s="15">
        <v>396.50569224357599</v>
      </c>
      <c r="U115" s="1">
        <v>122</v>
      </c>
      <c r="V115" s="1">
        <f t="shared" si="10"/>
        <v>4</v>
      </c>
      <c r="W115" s="1">
        <f t="shared" si="8"/>
        <v>1952</v>
      </c>
    </row>
    <row r="116" spans="1:23" x14ac:dyDescent="0.3">
      <c r="A116" s="1">
        <v>1500</v>
      </c>
      <c r="B116" s="1">
        <v>124</v>
      </c>
      <c r="C116" s="1">
        <v>1504</v>
      </c>
      <c r="D116" s="1">
        <v>94</v>
      </c>
      <c r="E116" s="15">
        <v>180.96757698059</v>
      </c>
      <c r="G116" s="1">
        <v>2000</v>
      </c>
      <c r="H116" s="1">
        <v>124</v>
      </c>
      <c r="I116" s="1">
        <v>2016</v>
      </c>
      <c r="J116" s="1">
        <v>63</v>
      </c>
      <c r="K116" s="15">
        <v>396.268077135086</v>
      </c>
      <c r="U116" s="1">
        <v>123</v>
      </c>
      <c r="V116" s="1">
        <f t="shared" si="10"/>
        <v>4</v>
      </c>
      <c r="W116" s="1">
        <f t="shared" si="8"/>
        <v>1968</v>
      </c>
    </row>
    <row r="117" spans="1:23" x14ac:dyDescent="0.3">
      <c r="A117" s="1">
        <v>1500</v>
      </c>
      <c r="B117" s="1">
        <v>125</v>
      </c>
      <c r="C117" s="1">
        <v>1504</v>
      </c>
      <c r="D117" s="1">
        <v>94</v>
      </c>
      <c r="E117" s="15">
        <v>180.959122896194</v>
      </c>
      <c r="G117" s="1">
        <v>2000</v>
      </c>
      <c r="H117" s="1">
        <v>125</v>
      </c>
      <c r="I117" s="1">
        <v>2000</v>
      </c>
      <c r="J117" s="1">
        <v>125</v>
      </c>
      <c r="K117" s="15">
        <v>417.29817605018599</v>
      </c>
      <c r="U117" s="1">
        <v>124</v>
      </c>
      <c r="V117" s="1">
        <f t="shared" si="10"/>
        <v>4</v>
      </c>
      <c r="W117" s="1">
        <f t="shared" si="8"/>
        <v>1984</v>
      </c>
    </row>
    <row r="118" spans="1:23" x14ac:dyDescent="0.3">
      <c r="A118" s="1">
        <v>1500</v>
      </c>
      <c r="B118" s="1">
        <v>126</v>
      </c>
      <c r="C118" s="1">
        <v>1504</v>
      </c>
      <c r="D118" s="1">
        <v>94</v>
      </c>
      <c r="E118" s="15">
        <v>180.95884013175899</v>
      </c>
      <c r="G118" s="1">
        <v>2000</v>
      </c>
      <c r="H118" s="1">
        <v>126</v>
      </c>
      <c r="I118" s="1">
        <v>2000</v>
      </c>
      <c r="J118" s="1">
        <v>125</v>
      </c>
      <c r="K118" s="15">
        <v>417.32440590858403</v>
      </c>
      <c r="U118" s="1">
        <v>125</v>
      </c>
      <c r="V118" s="1">
        <f t="shared" si="10"/>
        <v>4</v>
      </c>
      <c r="W118" s="1">
        <f t="shared" si="8"/>
        <v>2000</v>
      </c>
    </row>
    <row r="119" spans="1:23" x14ac:dyDescent="0.3">
      <c r="A119" s="1">
        <v>1500</v>
      </c>
      <c r="B119" s="1">
        <v>127</v>
      </c>
      <c r="C119" s="1">
        <v>1504</v>
      </c>
      <c r="D119" s="1">
        <v>94</v>
      </c>
      <c r="E119" s="15">
        <v>180.97281813621501</v>
      </c>
      <c r="G119" s="1">
        <v>2000</v>
      </c>
      <c r="H119" s="1">
        <v>127</v>
      </c>
      <c r="I119" s="1">
        <v>2000</v>
      </c>
      <c r="J119" s="1">
        <v>125</v>
      </c>
      <c r="K119" s="15">
        <v>417.32406616210898</v>
      </c>
      <c r="U119" s="1">
        <v>126</v>
      </c>
      <c r="V119" s="1">
        <f t="shared" si="10"/>
        <v>4</v>
      </c>
      <c r="W119" s="1">
        <f t="shared" si="8"/>
        <v>2016</v>
      </c>
    </row>
    <row r="120" spans="1:23" x14ac:dyDescent="0.3">
      <c r="A120" s="1">
        <v>1500</v>
      </c>
      <c r="B120" s="1">
        <v>128</v>
      </c>
      <c r="C120" s="1">
        <v>1504</v>
      </c>
      <c r="D120" s="1">
        <v>94</v>
      </c>
      <c r="E120" s="15">
        <v>180.928639888763</v>
      </c>
      <c r="G120" s="1">
        <v>2000</v>
      </c>
      <c r="H120" s="1">
        <v>128</v>
      </c>
      <c r="I120" s="1">
        <v>2000</v>
      </c>
      <c r="J120" s="1">
        <v>125</v>
      </c>
      <c r="K120" s="15">
        <v>417.42389798164299</v>
      </c>
      <c r="U120" s="1">
        <v>127</v>
      </c>
      <c r="V120" s="1">
        <f t="shared" si="10"/>
        <v>4</v>
      </c>
      <c r="W120" s="1">
        <f t="shared" si="8"/>
        <v>2032</v>
      </c>
    </row>
    <row r="121" spans="1:23" x14ac:dyDescent="0.3">
      <c r="A121" s="1">
        <v>1500</v>
      </c>
      <c r="B121" s="1">
        <v>129</v>
      </c>
      <c r="C121" s="1">
        <v>1504</v>
      </c>
      <c r="D121" s="1">
        <v>94</v>
      </c>
      <c r="E121" s="15">
        <v>180.946619987487</v>
      </c>
      <c r="G121" s="1">
        <v>2000</v>
      </c>
      <c r="H121" s="1">
        <v>129</v>
      </c>
      <c r="I121" s="1">
        <v>2000</v>
      </c>
      <c r="J121" s="1">
        <v>125</v>
      </c>
      <c r="K121" s="15">
        <v>417.38927316665598</v>
      </c>
      <c r="U121" s="1">
        <v>128</v>
      </c>
      <c r="V121" s="1">
        <f t="shared" si="10"/>
        <v>4</v>
      </c>
      <c r="W121" s="1">
        <f t="shared" si="8"/>
        <v>2048</v>
      </c>
    </row>
    <row r="122" spans="1:23" x14ac:dyDescent="0.3">
      <c r="A122" s="1">
        <v>1500</v>
      </c>
      <c r="B122" s="1">
        <v>130</v>
      </c>
      <c r="C122" s="1">
        <v>1504</v>
      </c>
      <c r="D122" s="1">
        <v>94</v>
      </c>
      <c r="E122" s="15">
        <v>180.98040676116901</v>
      </c>
      <c r="G122" s="1">
        <v>2000</v>
      </c>
      <c r="H122" s="1">
        <v>130</v>
      </c>
      <c r="I122" s="1">
        <v>2000</v>
      </c>
      <c r="J122" s="1">
        <v>125</v>
      </c>
      <c r="K122" s="15">
        <v>417.43502521514802</v>
      </c>
      <c r="U122" s="1">
        <v>129</v>
      </c>
      <c r="V122" s="1">
        <f t="shared" si="10"/>
        <v>4</v>
      </c>
      <c r="W122" s="1">
        <f t="shared" si="8"/>
        <v>2064</v>
      </c>
    </row>
    <row r="123" spans="1:23" x14ac:dyDescent="0.3">
      <c r="A123" s="1">
        <v>1500</v>
      </c>
      <c r="B123" s="1">
        <v>131</v>
      </c>
      <c r="C123" s="1">
        <v>1504</v>
      </c>
      <c r="D123" s="1">
        <v>94</v>
      </c>
      <c r="E123" s="15">
        <v>181.03485417365999</v>
      </c>
      <c r="G123" s="1">
        <v>2000</v>
      </c>
      <c r="H123" s="1">
        <v>131</v>
      </c>
      <c r="I123" s="1">
        <v>2000</v>
      </c>
      <c r="J123" s="1">
        <v>125</v>
      </c>
      <c r="K123" s="15">
        <v>417.37760090827902</v>
      </c>
      <c r="U123" s="1">
        <v>130</v>
      </c>
      <c r="V123" s="1">
        <f t="shared" si="10"/>
        <v>4</v>
      </c>
      <c r="W123" s="1">
        <f t="shared" si="8"/>
        <v>2080</v>
      </c>
    </row>
    <row r="124" spans="1:23" x14ac:dyDescent="0.3">
      <c r="A124" s="1">
        <v>1500</v>
      </c>
      <c r="B124" s="1">
        <v>132</v>
      </c>
      <c r="C124" s="1">
        <v>1504</v>
      </c>
      <c r="D124" s="1">
        <v>94</v>
      </c>
      <c r="E124" s="15">
        <v>180.974961042404</v>
      </c>
      <c r="G124" s="1">
        <v>2000</v>
      </c>
      <c r="H124" s="1">
        <v>132</v>
      </c>
      <c r="I124" s="1">
        <v>2000</v>
      </c>
      <c r="J124" s="1">
        <v>125</v>
      </c>
      <c r="K124" s="15">
        <v>417.43549609184203</v>
      </c>
      <c r="U124" s="1">
        <v>131</v>
      </c>
      <c r="V124" s="1">
        <f t="shared" si="10"/>
        <v>4</v>
      </c>
      <c r="W124" s="1">
        <f t="shared" si="8"/>
        <v>2096</v>
      </c>
    </row>
    <row r="125" spans="1:23" x14ac:dyDescent="0.3">
      <c r="A125" s="1">
        <v>1500</v>
      </c>
      <c r="B125" s="1">
        <v>133</v>
      </c>
      <c r="C125" s="1">
        <v>1504</v>
      </c>
      <c r="D125" s="1">
        <v>94</v>
      </c>
      <c r="E125" s="15">
        <v>180.96832680702201</v>
      </c>
      <c r="G125" s="1">
        <v>2000</v>
      </c>
      <c r="H125" s="1">
        <v>133</v>
      </c>
      <c r="I125" s="1">
        <v>2000</v>
      </c>
      <c r="J125" s="1">
        <v>125</v>
      </c>
      <c r="K125" s="15">
        <v>417.36981296539301</v>
      </c>
      <c r="U125" s="1">
        <v>132</v>
      </c>
      <c r="V125" s="1">
        <f t="shared" si="10"/>
        <v>4</v>
      </c>
      <c r="W125" s="1">
        <f t="shared" si="8"/>
        <v>2112</v>
      </c>
    </row>
    <row r="126" spans="1:23" x14ac:dyDescent="0.3">
      <c r="A126" s="1">
        <v>1500</v>
      </c>
      <c r="B126" s="1">
        <v>134</v>
      </c>
      <c r="C126" s="1">
        <v>1504</v>
      </c>
      <c r="D126" s="1">
        <v>94</v>
      </c>
      <c r="E126" s="15">
        <v>180.944239854812</v>
      </c>
      <c r="G126" s="1">
        <v>2000</v>
      </c>
      <c r="H126" s="1">
        <v>134</v>
      </c>
      <c r="I126" s="1">
        <v>2000</v>
      </c>
      <c r="J126" s="1">
        <v>125</v>
      </c>
      <c r="K126" s="15">
        <v>417.405299901962</v>
      </c>
      <c r="U126" s="1">
        <v>133</v>
      </c>
      <c r="V126" s="1">
        <f t="shared" si="10"/>
        <v>4</v>
      </c>
      <c r="W126" s="1">
        <f t="shared" si="8"/>
        <v>2128</v>
      </c>
    </row>
    <row r="127" spans="1:23" x14ac:dyDescent="0.3">
      <c r="A127" s="1">
        <v>1500</v>
      </c>
      <c r="B127" s="1">
        <v>135</v>
      </c>
      <c r="C127" s="1">
        <v>1504</v>
      </c>
      <c r="D127" s="1">
        <v>94</v>
      </c>
      <c r="E127" s="15">
        <v>181.02273488044699</v>
      </c>
      <c r="G127" s="1">
        <v>2000</v>
      </c>
      <c r="H127" s="1">
        <v>135</v>
      </c>
      <c r="I127" s="1">
        <v>2000</v>
      </c>
      <c r="J127" s="1">
        <v>125</v>
      </c>
      <c r="K127" s="15">
        <v>417.45079207420298</v>
      </c>
      <c r="U127" s="1">
        <v>134</v>
      </c>
      <c r="V127" s="1">
        <f t="shared" si="10"/>
        <v>4</v>
      </c>
      <c r="W127" s="1">
        <f t="shared" si="8"/>
        <v>2144</v>
      </c>
    </row>
    <row r="128" spans="1:23" x14ac:dyDescent="0.3">
      <c r="A128" s="1">
        <v>1500</v>
      </c>
      <c r="B128" s="1">
        <v>136</v>
      </c>
      <c r="C128" s="1">
        <v>1504</v>
      </c>
      <c r="D128" s="1">
        <v>94</v>
      </c>
      <c r="E128" s="15">
        <v>180.94775581359801</v>
      </c>
      <c r="G128" s="1">
        <v>2000</v>
      </c>
      <c r="H128" s="1">
        <v>136</v>
      </c>
      <c r="I128" s="1">
        <v>2000</v>
      </c>
      <c r="J128" s="1">
        <v>125</v>
      </c>
      <c r="K128" s="15">
        <v>417.43179202079699</v>
      </c>
      <c r="U128" s="1">
        <v>135</v>
      </c>
      <c r="V128" s="1">
        <f t="shared" si="10"/>
        <v>4</v>
      </c>
      <c r="W128" s="1">
        <f t="shared" si="8"/>
        <v>2160</v>
      </c>
    </row>
    <row r="129" spans="1:23" x14ac:dyDescent="0.3">
      <c r="A129" s="1">
        <v>1500</v>
      </c>
      <c r="B129" s="1">
        <v>137</v>
      </c>
      <c r="C129" s="1">
        <v>1504</v>
      </c>
      <c r="D129" s="1">
        <v>94</v>
      </c>
      <c r="E129" s="15">
        <v>181.00319480895899</v>
      </c>
      <c r="G129" s="1">
        <v>2000</v>
      </c>
      <c r="H129" s="1">
        <v>137</v>
      </c>
      <c r="I129" s="1">
        <v>2000</v>
      </c>
      <c r="J129" s="1">
        <v>125</v>
      </c>
      <c r="K129" s="15">
        <v>417.45325708389203</v>
      </c>
      <c r="U129" s="1">
        <v>136</v>
      </c>
      <c r="V129" s="1">
        <f t="shared" si="10"/>
        <v>3</v>
      </c>
      <c r="W129" s="1">
        <f t="shared" si="8"/>
        <v>1088</v>
      </c>
    </row>
    <row r="130" spans="1:23" x14ac:dyDescent="0.3">
      <c r="A130" s="1">
        <v>1500</v>
      </c>
      <c r="B130" s="1">
        <v>138</v>
      </c>
      <c r="C130" s="1">
        <v>1504</v>
      </c>
      <c r="D130" s="1">
        <v>94</v>
      </c>
      <c r="E130" s="15">
        <v>180.98922586441</v>
      </c>
      <c r="G130" s="1">
        <v>2000</v>
      </c>
      <c r="H130" s="1">
        <v>138</v>
      </c>
      <c r="I130" s="1">
        <v>2000</v>
      </c>
      <c r="J130" s="1">
        <v>125</v>
      </c>
      <c r="K130" s="15">
        <v>417.48178577422999</v>
      </c>
      <c r="U130" s="1">
        <v>137</v>
      </c>
      <c r="V130" s="1">
        <f t="shared" si="10"/>
        <v>3</v>
      </c>
      <c r="W130" s="1">
        <f t="shared" si="8"/>
        <v>1096</v>
      </c>
    </row>
    <row r="131" spans="1:23" x14ac:dyDescent="0.3">
      <c r="A131" s="1">
        <v>1500</v>
      </c>
      <c r="B131" s="1">
        <v>139</v>
      </c>
      <c r="C131" s="1">
        <v>1504</v>
      </c>
      <c r="D131" s="1">
        <v>94</v>
      </c>
      <c r="E131" s="15">
        <v>180.96106314659099</v>
      </c>
      <c r="G131" s="1">
        <v>2000</v>
      </c>
      <c r="H131" s="1">
        <v>139</v>
      </c>
      <c r="I131" s="1">
        <v>2000</v>
      </c>
      <c r="J131" s="1">
        <v>125</v>
      </c>
      <c r="K131" s="15">
        <v>417.45152711868201</v>
      </c>
      <c r="U131" s="1">
        <v>138</v>
      </c>
      <c r="V131" s="1">
        <f t="shared" si="10"/>
        <v>3</v>
      </c>
      <c r="W131" s="1">
        <f t="shared" si="8"/>
        <v>1104</v>
      </c>
    </row>
    <row r="132" spans="1:23" x14ac:dyDescent="0.3">
      <c r="A132" s="1">
        <v>1500</v>
      </c>
      <c r="B132" s="1">
        <v>140</v>
      </c>
      <c r="C132" s="1">
        <v>1504</v>
      </c>
      <c r="D132" s="1">
        <v>94</v>
      </c>
      <c r="E132" s="15">
        <v>181.039182186126</v>
      </c>
      <c r="G132" s="1">
        <v>2000</v>
      </c>
      <c r="H132" s="1">
        <v>140</v>
      </c>
      <c r="I132" s="1">
        <v>2000</v>
      </c>
      <c r="J132" s="1">
        <v>125</v>
      </c>
      <c r="K132" s="15">
        <v>417.51309299468898</v>
      </c>
      <c r="U132" s="1">
        <v>139</v>
      </c>
      <c r="V132" s="1">
        <f t="shared" si="10"/>
        <v>3</v>
      </c>
      <c r="W132" s="1">
        <f t="shared" ref="W132:W143" si="11">U132*2^V132</f>
        <v>1112</v>
      </c>
    </row>
    <row r="133" spans="1:23" x14ac:dyDescent="0.3">
      <c r="A133" s="1">
        <v>1500</v>
      </c>
      <c r="B133" s="1">
        <v>141</v>
      </c>
      <c r="C133" s="1">
        <v>1504</v>
      </c>
      <c r="D133" s="1">
        <v>94</v>
      </c>
      <c r="E133" s="15">
        <v>181.001529693603</v>
      </c>
      <c r="G133" s="1">
        <v>2000</v>
      </c>
      <c r="H133" s="1">
        <v>141</v>
      </c>
      <c r="I133" s="1">
        <v>2000</v>
      </c>
      <c r="J133" s="1">
        <v>125</v>
      </c>
      <c r="K133" s="15">
        <v>417.48191785812298</v>
      </c>
      <c r="U133" s="1">
        <v>140</v>
      </c>
      <c r="V133" s="1">
        <f t="shared" si="10"/>
        <v>3</v>
      </c>
      <c r="W133" s="1">
        <f t="shared" si="11"/>
        <v>1120</v>
      </c>
    </row>
    <row r="134" spans="1:23" x14ac:dyDescent="0.3">
      <c r="A134" s="1">
        <v>1500</v>
      </c>
      <c r="B134" s="1">
        <v>142</v>
      </c>
      <c r="C134" s="1">
        <v>1504</v>
      </c>
      <c r="D134" s="1">
        <v>94</v>
      </c>
      <c r="E134" s="15">
        <v>181.01692676544101</v>
      </c>
      <c r="G134" s="1">
        <v>2000</v>
      </c>
      <c r="H134" s="1">
        <v>142</v>
      </c>
      <c r="I134" s="1">
        <v>2000</v>
      </c>
      <c r="J134" s="1">
        <v>125</v>
      </c>
      <c r="K134" s="15">
        <v>417.45230007171602</v>
      </c>
      <c r="U134" s="1">
        <v>141</v>
      </c>
      <c r="V134" s="1">
        <f t="shared" si="10"/>
        <v>3</v>
      </c>
      <c r="W134" s="1">
        <f t="shared" si="11"/>
        <v>1128</v>
      </c>
    </row>
    <row r="135" spans="1:23" x14ac:dyDescent="0.3">
      <c r="A135" s="1">
        <v>1500</v>
      </c>
      <c r="B135" s="1">
        <v>143</v>
      </c>
      <c r="C135" s="1">
        <v>1504</v>
      </c>
      <c r="D135" s="1">
        <v>94</v>
      </c>
      <c r="E135" s="15">
        <v>181.062903881073</v>
      </c>
      <c r="G135" s="1">
        <v>2000</v>
      </c>
      <c r="H135" s="1">
        <v>143</v>
      </c>
      <c r="I135" s="1">
        <v>2000</v>
      </c>
      <c r="J135" s="1">
        <v>125</v>
      </c>
      <c r="K135" s="15">
        <v>417.46173405647198</v>
      </c>
      <c r="U135" s="1">
        <v>142</v>
      </c>
      <c r="V135" s="1">
        <f t="shared" si="10"/>
        <v>3</v>
      </c>
      <c r="W135" s="1">
        <f t="shared" si="11"/>
        <v>1136</v>
      </c>
    </row>
    <row r="136" spans="1:23" x14ac:dyDescent="0.3">
      <c r="A136" s="1">
        <v>1500</v>
      </c>
      <c r="B136" s="1">
        <v>144</v>
      </c>
      <c r="C136" s="1">
        <v>1504</v>
      </c>
      <c r="D136" s="1">
        <v>94</v>
      </c>
      <c r="E136" s="15">
        <v>181.033197879791</v>
      </c>
      <c r="G136" s="1">
        <v>2000</v>
      </c>
      <c r="H136" s="1">
        <v>144</v>
      </c>
      <c r="I136" s="1">
        <v>2000</v>
      </c>
      <c r="J136" s="1">
        <v>125</v>
      </c>
      <c r="K136" s="15">
        <v>417.49035906791602</v>
      </c>
      <c r="U136" s="1">
        <v>143</v>
      </c>
      <c r="V136" s="1">
        <f t="shared" si="10"/>
        <v>3</v>
      </c>
      <c r="W136" s="1">
        <f t="shared" si="11"/>
        <v>1144</v>
      </c>
    </row>
    <row r="137" spans="1:23" x14ac:dyDescent="0.3">
      <c r="A137" s="1">
        <v>1500</v>
      </c>
      <c r="B137" s="1">
        <v>145</v>
      </c>
      <c r="C137" s="1">
        <v>1504</v>
      </c>
      <c r="D137" s="1">
        <v>94</v>
      </c>
      <c r="E137" s="15">
        <v>181.05194401740999</v>
      </c>
      <c r="G137" s="1">
        <v>2000</v>
      </c>
      <c r="H137" s="1">
        <v>145</v>
      </c>
      <c r="I137" s="1">
        <v>2000</v>
      </c>
      <c r="J137" s="1">
        <v>125</v>
      </c>
      <c r="K137" s="15">
        <v>417.46193981170597</v>
      </c>
      <c r="U137" s="1">
        <v>144</v>
      </c>
      <c r="V137" s="1">
        <f t="shared" si="10"/>
        <v>3</v>
      </c>
      <c r="W137" s="1">
        <f t="shared" si="11"/>
        <v>1152</v>
      </c>
    </row>
    <row r="138" spans="1:23" x14ac:dyDescent="0.3">
      <c r="A138" s="1">
        <v>1500</v>
      </c>
      <c r="B138" s="1">
        <v>146</v>
      </c>
      <c r="C138" s="1">
        <v>1504</v>
      </c>
      <c r="D138" s="1">
        <v>94</v>
      </c>
      <c r="E138" s="15">
        <v>180.99377584457301</v>
      </c>
      <c r="G138" s="1">
        <v>2000</v>
      </c>
      <c r="H138" s="1">
        <v>146</v>
      </c>
      <c r="I138" s="1">
        <v>2000</v>
      </c>
      <c r="J138" s="1">
        <v>125</v>
      </c>
      <c r="K138" s="15">
        <v>417.457434177398</v>
      </c>
      <c r="U138" s="1">
        <v>145</v>
      </c>
      <c r="V138" s="1">
        <f t="shared" si="10"/>
        <v>3</v>
      </c>
      <c r="W138" s="1">
        <f t="shared" si="11"/>
        <v>1160</v>
      </c>
    </row>
    <row r="139" spans="1:23" x14ac:dyDescent="0.3">
      <c r="A139" s="1">
        <v>1500</v>
      </c>
      <c r="B139" s="1">
        <v>147</v>
      </c>
      <c r="C139" s="1">
        <v>1504</v>
      </c>
      <c r="D139" s="1">
        <v>94</v>
      </c>
      <c r="E139" s="15">
        <v>181.01172518730101</v>
      </c>
      <c r="G139" s="1">
        <v>2000</v>
      </c>
      <c r="H139" s="1">
        <v>147</v>
      </c>
      <c r="I139" s="1">
        <v>2000</v>
      </c>
      <c r="J139" s="1">
        <v>125</v>
      </c>
      <c r="K139" s="15">
        <v>417.433117866516</v>
      </c>
      <c r="U139" s="1">
        <v>146</v>
      </c>
      <c r="V139" s="1">
        <f t="shared" si="10"/>
        <v>3</v>
      </c>
      <c r="W139" s="1">
        <f t="shared" si="11"/>
        <v>1168</v>
      </c>
    </row>
    <row r="140" spans="1:23" x14ac:dyDescent="0.3">
      <c r="A140" s="1">
        <v>1500</v>
      </c>
      <c r="B140" s="1">
        <v>148</v>
      </c>
      <c r="C140" s="1">
        <v>1504</v>
      </c>
      <c r="D140" s="1">
        <v>94</v>
      </c>
      <c r="E140" s="15">
        <v>181.06169080734199</v>
      </c>
      <c r="G140" s="1">
        <v>2000</v>
      </c>
      <c r="H140" s="1">
        <v>148</v>
      </c>
      <c r="I140" s="1">
        <v>2000</v>
      </c>
      <c r="J140" s="1">
        <v>125</v>
      </c>
      <c r="K140" s="15">
        <v>418.46961784362702</v>
      </c>
      <c r="U140" s="1">
        <v>147</v>
      </c>
      <c r="V140" s="1">
        <f t="shared" si="10"/>
        <v>3</v>
      </c>
      <c r="W140" s="1">
        <f t="shared" si="11"/>
        <v>1176</v>
      </c>
    </row>
    <row r="141" spans="1:23" x14ac:dyDescent="0.3">
      <c r="A141" s="1">
        <v>1500</v>
      </c>
      <c r="B141" s="1">
        <v>149</v>
      </c>
      <c r="C141" s="1">
        <v>1504</v>
      </c>
      <c r="D141" s="1">
        <v>94</v>
      </c>
      <c r="E141" s="15">
        <v>181.381597995758</v>
      </c>
      <c r="G141" s="1">
        <v>2000</v>
      </c>
      <c r="H141" s="1">
        <v>149</v>
      </c>
      <c r="I141" s="1">
        <v>2000</v>
      </c>
      <c r="J141" s="1">
        <v>125</v>
      </c>
      <c r="K141" s="15">
        <v>418.67690896987898</v>
      </c>
      <c r="U141" s="1">
        <v>148</v>
      </c>
      <c r="V141" s="1">
        <f t="shared" si="10"/>
        <v>3</v>
      </c>
      <c r="W141" s="1">
        <f t="shared" si="11"/>
        <v>1184</v>
      </c>
    </row>
    <row r="142" spans="1:23" x14ac:dyDescent="0.3">
      <c r="A142" s="1">
        <v>1500</v>
      </c>
      <c r="B142" s="1">
        <v>150</v>
      </c>
      <c r="C142" s="1">
        <v>1504</v>
      </c>
      <c r="D142" s="1">
        <v>94</v>
      </c>
      <c r="E142" s="15">
        <v>181.291241884231</v>
      </c>
      <c r="G142" s="1">
        <v>2000</v>
      </c>
      <c r="H142" s="1">
        <v>150</v>
      </c>
      <c r="I142" s="1">
        <v>2000</v>
      </c>
      <c r="J142" s="1">
        <v>125</v>
      </c>
      <c r="K142" s="15">
        <v>419.393496990203</v>
      </c>
      <c r="U142" s="1">
        <v>149</v>
      </c>
      <c r="V142" s="1">
        <f t="shared" si="10"/>
        <v>3</v>
      </c>
      <c r="W142" s="1">
        <f t="shared" si="11"/>
        <v>1192</v>
      </c>
    </row>
    <row r="143" spans="1:23" x14ac:dyDescent="0.3">
      <c r="U143" s="1">
        <v>150</v>
      </c>
      <c r="V143" s="1">
        <f t="shared" ref="V143" si="12">IFERROR(INDEX(V:V,MATCH(U143/2,U:U,0))-1, V142)</f>
        <v>3</v>
      </c>
      <c r="W143" s="1">
        <f t="shared" si="11"/>
        <v>1200</v>
      </c>
    </row>
  </sheetData>
  <autoFilter ref="AJ2:AJ40" xr:uid="{14514B8A-C3D2-7C4B-8A2C-EE64CAF99848}">
    <sortState xmlns:xlrd2="http://schemas.microsoft.com/office/spreadsheetml/2017/richdata2" ref="AJ3:AJ40">
      <sortCondition ref="AJ2:AJ40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304A9-2049-5844-91C2-6C761D33E0C1}">
  <dimension ref="A2:F44"/>
  <sheetViews>
    <sheetView showGridLines="0" topLeftCell="A7" zoomScale="85" zoomScaleNormal="85" workbookViewId="0">
      <selection activeCell="F44" sqref="F44"/>
    </sheetView>
  </sheetViews>
  <sheetFormatPr defaultColWidth="11.19921875" defaultRowHeight="15.6" x14ac:dyDescent="0.3"/>
  <sheetData>
    <row r="2" spans="1:4" x14ac:dyDescent="0.3">
      <c r="C2" t="s">
        <v>32</v>
      </c>
      <c r="D2" t="s">
        <v>33</v>
      </c>
    </row>
    <row r="3" spans="1:4" x14ac:dyDescent="0.3">
      <c r="A3" s="2">
        <v>1000</v>
      </c>
      <c r="B3" s="2">
        <v>10</v>
      </c>
      <c r="C3" s="22">
        <v>83.2632057666778</v>
      </c>
      <c r="D3" s="19">
        <f>INDEX('v5'!$C$59:$C$115,MATCH(Morton_vs_Conv!B3,'v5'!$B$59:$B$115,0))</f>
        <v>63.319440126419003</v>
      </c>
    </row>
    <row r="4" spans="1:4" x14ac:dyDescent="0.3">
      <c r="A4" s="2">
        <v>1000</v>
      </c>
      <c r="B4" s="2">
        <v>15</v>
      </c>
      <c r="C4" s="22">
        <v>83.296873092651296</v>
      </c>
      <c r="D4" s="19">
        <f>INDEX('v5'!$C$59:$C$115,MATCH(Morton_vs_Conv!B4,'v5'!$B$59:$B$115,0))</f>
        <v>63.320525169372502</v>
      </c>
    </row>
    <row r="5" spans="1:4" x14ac:dyDescent="0.3">
      <c r="A5" s="2">
        <v>1000</v>
      </c>
      <c r="B5" s="2">
        <v>20</v>
      </c>
      <c r="C5" s="22">
        <v>64.672777891159001</v>
      </c>
      <c r="D5" s="19">
        <f>INDEX('v5'!$C$59:$C$115,MATCH(Morton_vs_Conv!B5,'v5'!$B$59:$B$115,0))</f>
        <v>52.6565518379211</v>
      </c>
    </row>
    <row r="6" spans="1:4" x14ac:dyDescent="0.3">
      <c r="A6" s="2">
        <v>1000</v>
      </c>
      <c r="B6" s="2">
        <v>25</v>
      </c>
      <c r="C6" s="22">
        <v>64.672163009643498</v>
      </c>
      <c r="D6" s="19">
        <f>INDEX('v5'!$C$59:$C$115,MATCH(Morton_vs_Conv!B6,'v5'!$B$59:$B$115,0))</f>
        <v>52.644677877426098</v>
      </c>
    </row>
    <row r="7" spans="1:4" x14ac:dyDescent="0.3">
      <c r="A7" s="2">
        <v>1000</v>
      </c>
      <c r="B7" s="2">
        <v>30</v>
      </c>
      <c r="C7" s="22">
        <v>64.671951055526705</v>
      </c>
      <c r="D7" s="19">
        <f>INDEX('v5'!$C$59:$C$115,MATCH(Morton_vs_Conv!B7,'v5'!$B$59:$B$115,0))</f>
        <v>52.630815029144202</v>
      </c>
    </row>
    <row r="8" spans="1:4" x14ac:dyDescent="0.3">
      <c r="A8" s="2">
        <v>1000</v>
      </c>
      <c r="B8" s="2">
        <v>35</v>
      </c>
      <c r="C8" s="22">
        <v>58.624088764190603</v>
      </c>
      <c r="D8" s="19">
        <f>INDEX('v5'!$C$59:$C$115,MATCH(Morton_vs_Conv!B8,'v5'!$B$59:$B$115,0))</f>
        <v>52.9104580879211</v>
      </c>
    </row>
    <row r="9" spans="1:4" x14ac:dyDescent="0.3">
      <c r="A9" s="2">
        <v>1000</v>
      </c>
      <c r="B9" s="2">
        <v>40</v>
      </c>
      <c r="C9" s="22">
        <v>58.651684045791598</v>
      </c>
      <c r="D9" s="19">
        <f>INDEX('v5'!$C$59:$C$115,MATCH(Morton_vs_Conv!B9,'v5'!$B$59:$B$115,0))</f>
        <v>52.938350677490199</v>
      </c>
    </row>
    <row r="10" spans="1:4" x14ac:dyDescent="0.3">
      <c r="A10" s="2">
        <v>1000</v>
      </c>
      <c r="B10" s="2">
        <v>45</v>
      </c>
      <c r="C10" s="22">
        <v>58.645042896270702</v>
      </c>
      <c r="D10" s="19">
        <f>INDEX('v5'!$C$59:$C$115,MATCH(Morton_vs_Conv!B10,'v5'!$B$59:$B$115,0))</f>
        <v>52.928986072540198</v>
      </c>
    </row>
    <row r="11" spans="1:4" x14ac:dyDescent="0.3">
      <c r="A11" s="2">
        <v>1000</v>
      </c>
      <c r="B11" s="2">
        <v>50</v>
      </c>
      <c r="C11" s="22">
        <v>58.6257259845733</v>
      </c>
      <c r="D11" s="19">
        <f>INDEX('v5'!$C$59:$C$115,MATCH(Morton_vs_Conv!B11,'v5'!$B$59:$B$115,0))</f>
        <v>52.925272226333597</v>
      </c>
    </row>
    <row r="12" spans="1:4" x14ac:dyDescent="0.3">
      <c r="A12" s="2">
        <v>1000</v>
      </c>
      <c r="B12" s="2">
        <v>55</v>
      </c>
      <c r="C12" s="22">
        <v>58.657270908355699</v>
      </c>
      <c r="D12" s="19">
        <f>INDEX('v5'!$C$59:$C$115,MATCH(Morton_vs_Conv!B12,'v5'!$B$59:$B$115,0))</f>
        <v>52.9299540519714</v>
      </c>
    </row>
    <row r="13" spans="1:4" x14ac:dyDescent="0.3">
      <c r="A13" s="2">
        <v>1000</v>
      </c>
      <c r="B13" s="2">
        <v>60</v>
      </c>
      <c r="C13" s="22">
        <v>58.6290669441223</v>
      </c>
      <c r="D13" s="19">
        <f>INDEX('v5'!$C$59:$C$115,MATCH(Morton_vs_Conv!B13,'v5'!$B$59:$B$115,0))</f>
        <v>52.944596767425502</v>
      </c>
    </row>
    <row r="14" spans="1:4" x14ac:dyDescent="0.3">
      <c r="A14" s="2">
        <v>1000</v>
      </c>
      <c r="B14" s="2">
        <v>65</v>
      </c>
      <c r="C14" s="22">
        <v>56.337421894073401</v>
      </c>
      <c r="D14" s="19">
        <f>INDEX('v5'!$C$59:$C$115,MATCH(Morton_vs_Conv!B14,'v5'!$B$59:$B$115,0))</f>
        <v>53.119573116302398</v>
      </c>
    </row>
    <row r="15" spans="1:4" x14ac:dyDescent="0.3">
      <c r="A15" s="2">
        <v>1000</v>
      </c>
      <c r="B15" s="2">
        <v>70</v>
      </c>
      <c r="C15" s="22">
        <v>56.318773031234699</v>
      </c>
      <c r="D15" s="19">
        <f>INDEX('v5'!$C$59:$C$115,MATCH(Morton_vs_Conv!B15,'v5'!$B$59:$B$115,0))</f>
        <v>53.0799238681793</v>
      </c>
    </row>
    <row r="16" spans="1:4" x14ac:dyDescent="0.3">
      <c r="A16" s="2">
        <v>1000</v>
      </c>
      <c r="B16" s="2">
        <v>75</v>
      </c>
      <c r="C16" s="22">
        <v>56.347440242767298</v>
      </c>
      <c r="D16" s="19">
        <f>INDEX('v5'!$C$59:$C$115,MATCH(Morton_vs_Conv!B16,'v5'!$B$59:$B$115,0))</f>
        <v>53.098196983337402</v>
      </c>
    </row>
    <row r="17" spans="1:4" x14ac:dyDescent="0.3">
      <c r="A17" s="2">
        <v>1000</v>
      </c>
      <c r="B17" s="2">
        <v>80</v>
      </c>
      <c r="C17" s="22">
        <v>56.343431711196899</v>
      </c>
      <c r="D17" s="19">
        <f>INDEX('v5'!$C$59:$C$115,MATCH(Morton_vs_Conv!B17,'v5'!$B$59:$B$115,0))</f>
        <v>53.093195915222097</v>
      </c>
    </row>
    <row r="18" spans="1:4" x14ac:dyDescent="0.3">
      <c r="A18" s="2">
        <v>1000</v>
      </c>
      <c r="B18" s="2">
        <v>85</v>
      </c>
      <c r="C18" s="22">
        <v>56.351236820220898</v>
      </c>
      <c r="D18" s="19">
        <f>INDEX('v5'!$C$59:$C$115,MATCH(Morton_vs_Conv!B18,'v5'!$B$59:$B$115,0))</f>
        <v>53.077987909317002</v>
      </c>
    </row>
    <row r="19" spans="1:4" x14ac:dyDescent="0.3">
      <c r="A19" s="2">
        <v>1000</v>
      </c>
      <c r="B19" s="2">
        <v>90</v>
      </c>
      <c r="C19" s="22">
        <v>56.366784095764103</v>
      </c>
      <c r="D19" s="19">
        <f>INDEX('v5'!$C$59:$C$115,MATCH(Morton_vs_Conv!B19,'v5'!$B$59:$B$115,0))</f>
        <v>52.963420867919901</v>
      </c>
    </row>
    <row r="20" spans="1:4" x14ac:dyDescent="0.3">
      <c r="A20" s="2">
        <v>1000</v>
      </c>
      <c r="B20" s="2">
        <v>95</v>
      </c>
      <c r="C20" s="22">
        <v>56.348330020904498</v>
      </c>
      <c r="D20" s="19">
        <f>INDEX('v5'!$C$59:$C$115,MATCH(Morton_vs_Conv!B20,'v5'!$B$59:$B$115,0))</f>
        <v>52.9582197666168</v>
      </c>
    </row>
    <row r="21" spans="1:4" x14ac:dyDescent="0.3">
      <c r="A21" s="2">
        <v>1000</v>
      </c>
      <c r="B21" s="2">
        <v>100</v>
      </c>
      <c r="C21" s="22">
        <v>56.334182262420597</v>
      </c>
      <c r="D21" s="19">
        <f>INDEX('v5'!$C$59:$C$115,MATCH(Morton_vs_Conv!B21,'v5'!$B$59:$B$115,0))</f>
        <v>52.954945087432797</v>
      </c>
    </row>
    <row r="22" spans="1:4" x14ac:dyDescent="0.3">
      <c r="A22" s="2">
        <v>2000</v>
      </c>
      <c r="B22" s="2">
        <v>10</v>
      </c>
      <c r="C22" s="22">
        <v>602.97704696655205</v>
      </c>
      <c r="D22" s="19">
        <f>INDEX('v5'!$C$173:$C$230,MATCH(Morton_vs_Conv!B22,'v5'!$B$173:$B$230,0))</f>
        <v>446.47731685638399</v>
      </c>
    </row>
    <row r="23" spans="1:4" x14ac:dyDescent="0.3">
      <c r="A23" s="2">
        <v>2000</v>
      </c>
      <c r="B23" s="2">
        <v>15</v>
      </c>
      <c r="C23" s="22">
        <v>605.32993292808499</v>
      </c>
      <c r="D23" s="19">
        <f>INDEX('v5'!$C$173:$C$230,MATCH(Morton_vs_Conv!B23,'v5'!$B$173:$B$230,0))</f>
        <v>444.026936054229</v>
      </c>
    </row>
    <row r="24" spans="1:4" x14ac:dyDescent="0.3">
      <c r="A24" s="2">
        <v>2000</v>
      </c>
      <c r="B24" s="2">
        <v>20</v>
      </c>
      <c r="C24" s="22">
        <v>470.85595488548199</v>
      </c>
      <c r="D24" s="19">
        <f>INDEX('v5'!$C$173:$C$230,MATCH(Morton_vs_Conv!B24,'v5'!$B$173:$B$230,0))</f>
        <v>370.19188094139099</v>
      </c>
    </row>
    <row r="25" spans="1:4" x14ac:dyDescent="0.3">
      <c r="A25" s="2">
        <v>2000</v>
      </c>
      <c r="B25" s="2">
        <v>25</v>
      </c>
      <c r="C25" s="22">
        <v>470.33380198478699</v>
      </c>
      <c r="D25" s="19">
        <f>INDEX('v5'!$C$173:$C$230,MATCH(Morton_vs_Conv!B25,'v5'!$B$173:$B$230,0))</f>
        <v>370.94855690002402</v>
      </c>
    </row>
    <row r="26" spans="1:4" x14ac:dyDescent="0.3">
      <c r="A26" s="2">
        <v>2000</v>
      </c>
      <c r="B26" s="2">
        <v>30</v>
      </c>
      <c r="C26" s="22">
        <v>470.18506193160999</v>
      </c>
      <c r="D26" s="19">
        <f>INDEX('v5'!$C$173:$C$230,MATCH(Morton_vs_Conv!B26,'v5'!$B$173:$B$230,0))</f>
        <v>370.38416624069202</v>
      </c>
    </row>
    <row r="27" spans="1:4" x14ac:dyDescent="0.3">
      <c r="A27" s="2">
        <v>2000</v>
      </c>
      <c r="B27" s="2">
        <v>35</v>
      </c>
      <c r="C27" s="22">
        <v>420.88190674781799</v>
      </c>
      <c r="D27" s="19">
        <f>INDEX('v5'!$C$173:$C$230,MATCH(Morton_vs_Conv!B27,'v5'!$B$173:$B$230,0))</f>
        <v>371.31703281402503</v>
      </c>
    </row>
    <row r="28" spans="1:4" x14ac:dyDescent="0.3">
      <c r="A28" s="2">
        <v>2000</v>
      </c>
      <c r="B28" s="2">
        <v>40</v>
      </c>
      <c r="C28" s="22">
        <v>422.36311793327297</v>
      </c>
      <c r="D28" s="19">
        <f>INDEX('v5'!$C$173:$C$230,MATCH(Morton_vs_Conv!B28,'v5'!$B$173:$B$230,0))</f>
        <v>371.91831707954401</v>
      </c>
    </row>
    <row r="29" spans="1:4" x14ac:dyDescent="0.3">
      <c r="A29" s="2">
        <v>2000</v>
      </c>
      <c r="B29" s="2">
        <v>45</v>
      </c>
      <c r="C29" s="22">
        <v>423.12724876403797</v>
      </c>
      <c r="D29" s="19">
        <f>INDEX('v5'!$C$173:$C$230,MATCH(Morton_vs_Conv!B29,'v5'!$B$173:$B$230,0))</f>
        <v>373.81023478507899</v>
      </c>
    </row>
    <row r="30" spans="1:4" x14ac:dyDescent="0.3">
      <c r="A30" s="2">
        <v>2000</v>
      </c>
      <c r="B30" s="2">
        <v>50</v>
      </c>
      <c r="C30" s="22">
        <v>423.339430809021</v>
      </c>
      <c r="D30" s="19">
        <f>INDEX('v5'!$C$173:$C$230,MATCH(Morton_vs_Conv!B30,'v5'!$B$173:$B$230,0))</f>
        <v>371.63192296028097</v>
      </c>
    </row>
    <row r="31" spans="1:4" x14ac:dyDescent="0.3">
      <c r="A31" s="2">
        <v>2000</v>
      </c>
      <c r="B31" s="2">
        <v>55</v>
      </c>
      <c r="C31" s="22">
        <v>423.95376896858198</v>
      </c>
      <c r="D31" s="19">
        <f>INDEX('v5'!$C$173:$C$230,MATCH(Morton_vs_Conv!B31,'v5'!$B$173:$B$230,0))</f>
        <v>371.71152997016901</v>
      </c>
    </row>
    <row r="32" spans="1:4" x14ac:dyDescent="0.3">
      <c r="A32" s="2">
        <v>2000</v>
      </c>
      <c r="B32" s="2">
        <v>60</v>
      </c>
      <c r="C32" s="22">
        <v>424.05276179313603</v>
      </c>
      <c r="D32" s="19">
        <f>INDEX('v5'!$C$173:$C$230,MATCH(Morton_vs_Conv!B32,'v5'!$B$173:$B$230,0))</f>
        <v>372.65103268623301</v>
      </c>
    </row>
    <row r="33" spans="1:6" x14ac:dyDescent="0.3">
      <c r="A33" s="2">
        <v>2000</v>
      </c>
      <c r="B33" s="2">
        <v>65</v>
      </c>
      <c r="C33" s="22">
        <v>401.11830711364701</v>
      </c>
      <c r="D33" s="19">
        <f>INDEX('v5'!$C$173:$C$230,MATCH(Morton_vs_Conv!B33,'v5'!$B$173:$B$230,0))</f>
        <v>371.56116795539799</v>
      </c>
    </row>
    <row r="34" spans="1:6" x14ac:dyDescent="0.3">
      <c r="A34" s="2">
        <v>2000</v>
      </c>
      <c r="B34" s="2">
        <v>70</v>
      </c>
      <c r="C34" s="22">
        <v>401.18477106094298</v>
      </c>
      <c r="D34" s="19">
        <f>INDEX('v5'!$C$173:$C$230,MATCH(Morton_vs_Conv!B34,'v5'!$B$173:$B$230,0))</f>
        <v>371.14415168762201</v>
      </c>
    </row>
    <row r="35" spans="1:6" x14ac:dyDescent="0.3">
      <c r="A35" s="2">
        <v>2000</v>
      </c>
      <c r="B35" s="2">
        <v>75</v>
      </c>
      <c r="C35" s="22">
        <v>400.66841220855702</v>
      </c>
      <c r="D35" s="19">
        <f>INDEX('v5'!$C$173:$C$230,MATCH(Morton_vs_Conv!B35,'v5'!$B$173:$B$230,0))</f>
        <v>371.784237146377</v>
      </c>
    </row>
    <row r="36" spans="1:6" x14ac:dyDescent="0.3">
      <c r="A36" s="2">
        <v>2000</v>
      </c>
      <c r="B36" s="2">
        <v>80</v>
      </c>
      <c r="C36" s="22">
        <v>400.90959477424599</v>
      </c>
      <c r="D36" s="19">
        <f>INDEX('v5'!$C$173:$C$230,MATCH(Morton_vs_Conv!B36,'v5'!$B$173:$B$230,0))</f>
        <v>372.13853001594498</v>
      </c>
    </row>
    <row r="37" spans="1:6" x14ac:dyDescent="0.3">
      <c r="A37" s="2">
        <v>2000</v>
      </c>
      <c r="B37" s="2">
        <v>85</v>
      </c>
      <c r="C37" s="22">
        <v>400.84918618202198</v>
      </c>
      <c r="D37" s="19">
        <f>INDEX('v5'!$C$173:$C$230,MATCH(Morton_vs_Conv!B37,'v5'!$B$173:$B$230,0))</f>
        <v>371.91183090209898</v>
      </c>
    </row>
    <row r="38" spans="1:6" x14ac:dyDescent="0.3">
      <c r="A38" s="2">
        <v>2000</v>
      </c>
      <c r="B38" s="2">
        <v>90</v>
      </c>
      <c r="C38" s="22">
        <v>400.96141386032099</v>
      </c>
      <c r="D38" s="19">
        <f>INDEX('v5'!$C$173:$C$230,MATCH(Morton_vs_Conv!B38,'v5'!$B$173:$B$230,0))</f>
        <v>371.05136895179697</v>
      </c>
    </row>
    <row r="39" spans="1:6" x14ac:dyDescent="0.3">
      <c r="A39" s="2">
        <v>2000</v>
      </c>
      <c r="B39" s="2">
        <v>95</v>
      </c>
      <c r="C39" s="22">
        <v>400.62508106231599</v>
      </c>
      <c r="D39" s="19">
        <f>INDEX('v5'!$C$173:$C$230,MATCH(Morton_vs_Conv!B39,'v5'!$B$173:$B$230,0))</f>
        <v>371.71887397766102</v>
      </c>
    </row>
    <row r="40" spans="1:6" x14ac:dyDescent="0.3">
      <c r="A40" s="2">
        <v>2000</v>
      </c>
      <c r="B40" s="2">
        <v>100</v>
      </c>
      <c r="C40" s="22">
        <v>401.03116607665999</v>
      </c>
      <c r="D40" s="19">
        <f>INDEX('v5'!$C$173:$C$230,MATCH(Morton_vs_Conv!B40,'v5'!$B$173:$B$230,0))</f>
        <v>372.58101582527098</v>
      </c>
    </row>
    <row r="43" spans="1:6" x14ac:dyDescent="0.3">
      <c r="E43">
        <f>D22/C22</f>
        <v>0.74045491300625033</v>
      </c>
      <c r="F43" s="81">
        <f>1-E43</f>
        <v>0.25954508699374967</v>
      </c>
    </row>
    <row r="44" spans="1:6" x14ac:dyDescent="0.3">
      <c r="E44">
        <f>D40/C40</f>
        <v>0.92905750809913223</v>
      </c>
      <c r="F44" s="81">
        <f>1-E44</f>
        <v>7.0942491900867766E-2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A877-6162-0A46-AC02-7E7D29AA03C5}">
  <dimension ref="C4:V31"/>
  <sheetViews>
    <sheetView showGridLines="0" topLeftCell="B19" zoomScale="190" zoomScaleNormal="190" workbookViewId="0">
      <selection activeCell="U34" sqref="U34"/>
    </sheetView>
  </sheetViews>
  <sheetFormatPr defaultColWidth="11.19921875" defaultRowHeight="15.6" x14ac:dyDescent="0.3"/>
  <cols>
    <col min="4" max="7" width="4.19921875" style="2" customWidth="1"/>
    <col min="8" max="14" width="4.19921875" customWidth="1"/>
    <col min="15" max="18" width="4.19921875" style="2" customWidth="1"/>
    <col min="19" max="22" width="4.19921875" customWidth="1"/>
  </cols>
  <sheetData>
    <row r="4" spans="4:22" ht="16.2" thickBot="1" x14ac:dyDescent="0.35"/>
    <row r="5" spans="4:22" s="1" customFormat="1" ht="19.95" customHeight="1" thickBot="1" x14ac:dyDescent="0.35">
      <c r="D5" s="59">
        <v>0</v>
      </c>
      <c r="E5" s="60">
        <f>D5+1</f>
        <v>1</v>
      </c>
      <c r="F5" s="60">
        <f t="shared" ref="F5:K6" si="0">E5+1</f>
        <v>2</v>
      </c>
      <c r="G5" s="60">
        <f t="shared" si="0"/>
        <v>3</v>
      </c>
      <c r="H5" s="60">
        <f t="shared" si="0"/>
        <v>4</v>
      </c>
      <c r="I5" s="60">
        <f t="shared" si="0"/>
        <v>5</v>
      </c>
      <c r="J5" s="60">
        <f t="shared" si="0"/>
        <v>6</v>
      </c>
      <c r="K5" s="61">
        <f t="shared" si="0"/>
        <v>7</v>
      </c>
      <c r="L5"/>
      <c r="M5"/>
      <c r="O5" s="42">
        <v>0</v>
      </c>
      <c r="P5" s="43">
        <f t="shared" ref="P5:P12" si="1">O5+1</f>
        <v>1</v>
      </c>
      <c r="Q5" s="32">
        <v>4</v>
      </c>
      <c r="R5" s="26">
        <f t="shared" ref="R5:R12" si="2">Q5+1</f>
        <v>5</v>
      </c>
      <c r="S5" s="44">
        <v>16</v>
      </c>
      <c r="T5" s="51">
        <f t="shared" ref="T5:T12" si="3">S5+1</f>
        <v>17</v>
      </c>
      <c r="U5" s="24">
        <v>20</v>
      </c>
      <c r="V5" s="26">
        <f t="shared" ref="V5:V12" si="4">U5+1</f>
        <v>21</v>
      </c>
    </row>
    <row r="6" spans="4:22" s="1" customFormat="1" ht="19.95" customHeight="1" thickBot="1" x14ac:dyDescent="0.35">
      <c r="D6" s="65">
        <f>K5+1</f>
        <v>8</v>
      </c>
      <c r="E6" s="66">
        <f>D6+1</f>
        <v>9</v>
      </c>
      <c r="F6" s="66">
        <f t="shared" si="0"/>
        <v>10</v>
      </c>
      <c r="G6" s="66">
        <f t="shared" si="0"/>
        <v>11</v>
      </c>
      <c r="H6" s="66">
        <f t="shared" si="0"/>
        <v>12</v>
      </c>
      <c r="I6" s="66">
        <f t="shared" si="0"/>
        <v>13</v>
      </c>
      <c r="J6" s="66">
        <f t="shared" si="0"/>
        <v>14</v>
      </c>
      <c r="K6" s="67">
        <f t="shared" si="0"/>
        <v>15</v>
      </c>
      <c r="L6"/>
      <c r="M6"/>
      <c r="O6" s="45">
        <f>P5+1</f>
        <v>2</v>
      </c>
      <c r="P6" s="46">
        <f t="shared" si="1"/>
        <v>3</v>
      </c>
      <c r="Q6" s="39">
        <f>R5+1</f>
        <v>6</v>
      </c>
      <c r="R6" s="41">
        <f t="shared" si="2"/>
        <v>7</v>
      </c>
      <c r="S6" s="47">
        <f>T5+1</f>
        <v>18</v>
      </c>
      <c r="T6" s="53">
        <f t="shared" si="3"/>
        <v>19</v>
      </c>
      <c r="U6" s="29">
        <f>V5+1</f>
        <v>22</v>
      </c>
      <c r="V6" s="31">
        <f t="shared" si="4"/>
        <v>23</v>
      </c>
    </row>
    <row r="7" spans="4:22" s="1" customFormat="1" ht="19.95" customHeight="1" thickBot="1" x14ac:dyDescent="0.35">
      <c r="D7" s="62">
        <f t="shared" ref="D7:D12" si="5">K6+1</f>
        <v>16</v>
      </c>
      <c r="E7" s="63">
        <f t="shared" ref="E7:K7" si="6">D7+1</f>
        <v>17</v>
      </c>
      <c r="F7" s="63">
        <f t="shared" si="6"/>
        <v>18</v>
      </c>
      <c r="G7" s="63">
        <f t="shared" si="6"/>
        <v>19</v>
      </c>
      <c r="H7" s="63">
        <f t="shared" si="6"/>
        <v>20</v>
      </c>
      <c r="I7" s="63">
        <f t="shared" si="6"/>
        <v>21</v>
      </c>
      <c r="J7" s="63">
        <f t="shared" si="6"/>
        <v>22</v>
      </c>
      <c r="K7" s="64">
        <f t="shared" si="6"/>
        <v>23</v>
      </c>
      <c r="L7"/>
      <c r="M7"/>
      <c r="O7" s="34">
        <v>8</v>
      </c>
      <c r="P7" s="36">
        <f t="shared" si="1"/>
        <v>9</v>
      </c>
      <c r="Q7" s="42">
        <v>12</v>
      </c>
      <c r="R7" s="43">
        <f t="shared" si="2"/>
        <v>13</v>
      </c>
      <c r="S7" s="24">
        <v>24</v>
      </c>
      <c r="T7" s="26">
        <f t="shared" si="3"/>
        <v>25</v>
      </c>
      <c r="U7" s="54">
        <v>28</v>
      </c>
      <c r="V7" s="52">
        <f t="shared" si="4"/>
        <v>29</v>
      </c>
    </row>
    <row r="8" spans="4:22" s="1" customFormat="1" ht="19.95" customHeight="1" thickBot="1" x14ac:dyDescent="0.35">
      <c r="D8" s="65">
        <f t="shared" si="5"/>
        <v>24</v>
      </c>
      <c r="E8" s="66">
        <f t="shared" ref="E8:K8" si="7">D8+1</f>
        <v>25</v>
      </c>
      <c r="F8" s="66">
        <f t="shared" si="7"/>
        <v>26</v>
      </c>
      <c r="G8" s="66">
        <f t="shared" si="7"/>
        <v>27</v>
      </c>
      <c r="H8" s="66">
        <f t="shared" si="7"/>
        <v>28</v>
      </c>
      <c r="I8" s="66">
        <f t="shared" si="7"/>
        <v>29</v>
      </c>
      <c r="J8" s="66">
        <f t="shared" si="7"/>
        <v>30</v>
      </c>
      <c r="K8" s="67">
        <f t="shared" si="7"/>
        <v>31</v>
      </c>
      <c r="L8"/>
      <c r="M8"/>
      <c r="O8" s="29">
        <f>P7+1</f>
        <v>10</v>
      </c>
      <c r="P8" s="38">
        <f t="shared" si="1"/>
        <v>11</v>
      </c>
      <c r="Q8" s="45">
        <f>R7+1</f>
        <v>14</v>
      </c>
      <c r="R8" s="46">
        <f t="shared" si="2"/>
        <v>15</v>
      </c>
      <c r="S8" s="29">
        <f>T7+1</f>
        <v>26</v>
      </c>
      <c r="T8" s="31">
        <f t="shared" si="3"/>
        <v>27</v>
      </c>
      <c r="U8" s="47">
        <f>V7+1</f>
        <v>30</v>
      </c>
      <c r="V8" s="48">
        <f t="shared" si="4"/>
        <v>31</v>
      </c>
    </row>
    <row r="9" spans="4:22" s="1" customFormat="1" ht="19.95" customHeight="1" thickBot="1" x14ac:dyDescent="0.35">
      <c r="D9" s="62">
        <f t="shared" si="5"/>
        <v>32</v>
      </c>
      <c r="E9" s="63">
        <f t="shared" ref="E9:K9" si="8">D9+1</f>
        <v>33</v>
      </c>
      <c r="F9" s="63">
        <f t="shared" si="8"/>
        <v>34</v>
      </c>
      <c r="G9" s="63">
        <f t="shared" si="8"/>
        <v>35</v>
      </c>
      <c r="H9" s="63">
        <f t="shared" si="8"/>
        <v>36</v>
      </c>
      <c r="I9" s="63">
        <f t="shared" si="8"/>
        <v>37</v>
      </c>
      <c r="J9" s="63">
        <f t="shared" si="8"/>
        <v>38</v>
      </c>
      <c r="K9" s="64">
        <f t="shared" si="8"/>
        <v>39</v>
      </c>
      <c r="L9"/>
      <c r="M9"/>
      <c r="O9" s="42">
        <v>32</v>
      </c>
      <c r="P9" s="43">
        <f t="shared" si="1"/>
        <v>33</v>
      </c>
      <c r="Q9" s="24">
        <v>36</v>
      </c>
      <c r="R9" s="26">
        <f t="shared" si="2"/>
        <v>37</v>
      </c>
      <c r="S9" s="42">
        <v>48</v>
      </c>
      <c r="T9" s="51">
        <f t="shared" si="3"/>
        <v>49</v>
      </c>
      <c r="U9" s="24">
        <v>52</v>
      </c>
      <c r="V9" s="26">
        <f t="shared" si="4"/>
        <v>53</v>
      </c>
    </row>
    <row r="10" spans="4:22" s="1" customFormat="1" ht="19.95" customHeight="1" thickBot="1" x14ac:dyDescent="0.35">
      <c r="D10" s="65">
        <f t="shared" si="5"/>
        <v>40</v>
      </c>
      <c r="E10" s="66">
        <f t="shared" ref="E10:K10" si="9">D10+1</f>
        <v>41</v>
      </c>
      <c r="F10" s="66">
        <f t="shared" si="9"/>
        <v>42</v>
      </c>
      <c r="G10" s="66">
        <f t="shared" si="9"/>
        <v>43</v>
      </c>
      <c r="H10" s="66">
        <f t="shared" si="9"/>
        <v>44</v>
      </c>
      <c r="I10" s="66">
        <f t="shared" si="9"/>
        <v>45</v>
      </c>
      <c r="J10" s="66">
        <f t="shared" si="9"/>
        <v>46</v>
      </c>
      <c r="K10" s="67">
        <f t="shared" si="9"/>
        <v>47</v>
      </c>
      <c r="L10"/>
      <c r="M10"/>
      <c r="O10" s="45">
        <f>P9+1</f>
        <v>34</v>
      </c>
      <c r="P10" s="46">
        <f t="shared" si="1"/>
        <v>35</v>
      </c>
      <c r="Q10" s="29">
        <f>R9+1</f>
        <v>38</v>
      </c>
      <c r="R10" s="31">
        <f t="shared" si="2"/>
        <v>39</v>
      </c>
      <c r="S10" s="45">
        <f>T9+1</f>
        <v>50</v>
      </c>
      <c r="T10" s="50">
        <f t="shared" si="3"/>
        <v>51</v>
      </c>
      <c r="U10" s="29">
        <f>V9+1</f>
        <v>54</v>
      </c>
      <c r="V10" s="31">
        <f t="shared" si="4"/>
        <v>55</v>
      </c>
    </row>
    <row r="11" spans="4:22" s="1" customFormat="1" ht="19.95" customHeight="1" thickBot="1" x14ac:dyDescent="0.35">
      <c r="D11" s="62">
        <f t="shared" si="5"/>
        <v>48</v>
      </c>
      <c r="E11" s="63">
        <f t="shared" ref="E11:K11" si="10">D11+1</f>
        <v>49</v>
      </c>
      <c r="F11" s="63">
        <f t="shared" si="10"/>
        <v>50</v>
      </c>
      <c r="G11" s="63">
        <f t="shared" si="10"/>
        <v>51</v>
      </c>
      <c r="H11" s="63">
        <f t="shared" si="10"/>
        <v>52</v>
      </c>
      <c r="I11" s="63">
        <f t="shared" si="10"/>
        <v>53</v>
      </c>
      <c r="J11" s="63">
        <f t="shared" si="10"/>
        <v>54</v>
      </c>
      <c r="K11" s="64">
        <f t="shared" si="10"/>
        <v>55</v>
      </c>
      <c r="L11"/>
      <c r="M11"/>
      <c r="O11" s="34">
        <v>40</v>
      </c>
      <c r="P11" s="36">
        <f t="shared" si="1"/>
        <v>41</v>
      </c>
      <c r="Q11" s="49">
        <v>44</v>
      </c>
      <c r="R11" s="52">
        <f t="shared" si="2"/>
        <v>45</v>
      </c>
      <c r="S11" s="34">
        <v>56</v>
      </c>
      <c r="T11" s="36">
        <f t="shared" si="3"/>
        <v>57</v>
      </c>
      <c r="U11" s="49">
        <v>60</v>
      </c>
      <c r="V11" s="52">
        <f t="shared" si="4"/>
        <v>61</v>
      </c>
    </row>
    <row r="12" spans="4:22" s="1" customFormat="1" ht="19.95" customHeight="1" thickBot="1" x14ac:dyDescent="0.35">
      <c r="D12" s="65">
        <f t="shared" si="5"/>
        <v>56</v>
      </c>
      <c r="E12" s="66">
        <f t="shared" ref="E12:K12" si="11">D12+1</f>
        <v>57</v>
      </c>
      <c r="F12" s="66">
        <f t="shared" si="11"/>
        <v>58</v>
      </c>
      <c r="G12" s="66">
        <f t="shared" si="11"/>
        <v>59</v>
      </c>
      <c r="H12" s="66">
        <f t="shared" si="11"/>
        <v>60</v>
      </c>
      <c r="I12" s="66">
        <f t="shared" si="11"/>
        <v>61</v>
      </c>
      <c r="J12" s="66">
        <f t="shared" si="11"/>
        <v>62</v>
      </c>
      <c r="K12" s="67">
        <f t="shared" si="11"/>
        <v>63</v>
      </c>
      <c r="L12"/>
      <c r="M12"/>
      <c r="O12" s="29">
        <f>P11+1</f>
        <v>42</v>
      </c>
      <c r="P12" s="38">
        <f t="shared" si="1"/>
        <v>43</v>
      </c>
      <c r="Q12" s="45">
        <f>R11+1</f>
        <v>46</v>
      </c>
      <c r="R12" s="46">
        <f t="shared" si="2"/>
        <v>47</v>
      </c>
      <c r="S12" s="29">
        <f>T11+1</f>
        <v>58</v>
      </c>
      <c r="T12" s="38">
        <f t="shared" si="3"/>
        <v>59</v>
      </c>
      <c r="U12" s="45">
        <f>V11+1</f>
        <v>62</v>
      </c>
      <c r="V12" s="46">
        <f t="shared" si="4"/>
        <v>63</v>
      </c>
    </row>
    <row r="13" spans="4:22" s="1" customFormat="1" ht="19.95" customHeight="1" x14ac:dyDescent="0.3"/>
    <row r="14" spans="4:22" s="1" customFormat="1" ht="19.95" customHeight="1" thickBot="1" x14ac:dyDescent="0.35"/>
    <row r="15" spans="4:22" s="1" customFormat="1" ht="19.95" customHeight="1" thickBot="1" x14ac:dyDescent="0.35">
      <c r="F15" s="75">
        <v>0</v>
      </c>
      <c r="G15" s="76">
        <f>F15+1</f>
        <v>1</v>
      </c>
      <c r="H15" s="76">
        <f t="shared" ref="H15:K16" si="12">G15+1</f>
        <v>2</v>
      </c>
      <c r="I15" s="76">
        <f t="shared" si="12"/>
        <v>3</v>
      </c>
      <c r="J15" s="76">
        <f t="shared" si="12"/>
        <v>4</v>
      </c>
      <c r="K15" s="77">
        <f t="shared" si="12"/>
        <v>5</v>
      </c>
      <c r="O15" s="42">
        <v>0</v>
      </c>
      <c r="P15" s="56">
        <f t="shared" ref="P15:Q20" si="13">O15+1</f>
        <v>1</v>
      </c>
      <c r="Q15" s="43">
        <f t="shared" si="13"/>
        <v>2</v>
      </c>
      <c r="R15" s="32">
        <v>9</v>
      </c>
      <c r="S15" s="25">
        <f t="shared" ref="S15:T20" si="14">R15+1</f>
        <v>10</v>
      </c>
      <c r="T15" s="26">
        <f t="shared" si="14"/>
        <v>11</v>
      </c>
    </row>
    <row r="16" spans="4:22" s="1" customFormat="1" ht="19.95" customHeight="1" thickBot="1" x14ac:dyDescent="0.35">
      <c r="F16" s="69">
        <f>K15+1</f>
        <v>6</v>
      </c>
      <c r="G16" s="70">
        <f>F16+1</f>
        <v>7</v>
      </c>
      <c r="H16" s="70">
        <f t="shared" si="12"/>
        <v>8</v>
      </c>
      <c r="I16" s="70">
        <f t="shared" si="12"/>
        <v>9</v>
      </c>
      <c r="J16" s="70">
        <f t="shared" si="12"/>
        <v>10</v>
      </c>
      <c r="K16" s="71">
        <f t="shared" si="12"/>
        <v>11</v>
      </c>
      <c r="O16" s="57">
        <f>Q15+1</f>
        <v>3</v>
      </c>
      <c r="P16" s="55">
        <f t="shared" si="13"/>
        <v>4</v>
      </c>
      <c r="Q16" s="58">
        <f t="shared" si="13"/>
        <v>5</v>
      </c>
      <c r="R16" s="33">
        <f>T15+1</f>
        <v>12</v>
      </c>
      <c r="S16" s="23">
        <f t="shared" si="14"/>
        <v>13</v>
      </c>
      <c r="T16" s="28">
        <f t="shared" si="14"/>
        <v>14</v>
      </c>
    </row>
    <row r="17" spans="3:20" s="1" customFormat="1" ht="19.95" customHeight="1" thickBot="1" x14ac:dyDescent="0.35">
      <c r="F17" s="75">
        <f t="shared" ref="F17:F20" si="15">K16+1</f>
        <v>12</v>
      </c>
      <c r="G17" s="76">
        <f t="shared" ref="G17:K17" si="16">F17+1</f>
        <v>13</v>
      </c>
      <c r="H17" s="76">
        <f t="shared" si="16"/>
        <v>14</v>
      </c>
      <c r="I17" s="76">
        <f t="shared" si="16"/>
        <v>15</v>
      </c>
      <c r="J17" s="76">
        <f t="shared" si="16"/>
        <v>16</v>
      </c>
      <c r="K17" s="77">
        <f t="shared" si="16"/>
        <v>17</v>
      </c>
      <c r="O17" s="45">
        <f>Q16+1</f>
        <v>6</v>
      </c>
      <c r="P17" s="68">
        <f t="shared" si="13"/>
        <v>7</v>
      </c>
      <c r="Q17" s="46">
        <f t="shared" si="13"/>
        <v>8</v>
      </c>
      <c r="R17" s="39">
        <f>T16+1</f>
        <v>15</v>
      </c>
      <c r="S17" s="40">
        <f t="shared" si="14"/>
        <v>16</v>
      </c>
      <c r="T17" s="41">
        <f t="shared" si="14"/>
        <v>17</v>
      </c>
    </row>
    <row r="18" spans="3:20" s="1" customFormat="1" ht="19.95" customHeight="1" thickBot="1" x14ac:dyDescent="0.35">
      <c r="F18" s="69">
        <f t="shared" si="15"/>
        <v>18</v>
      </c>
      <c r="G18" s="70">
        <f t="shared" ref="G18:K18" si="17">F18+1</f>
        <v>19</v>
      </c>
      <c r="H18" s="70">
        <f t="shared" si="17"/>
        <v>20</v>
      </c>
      <c r="I18" s="70">
        <f t="shared" si="17"/>
        <v>21</v>
      </c>
      <c r="J18" s="70">
        <f t="shared" si="17"/>
        <v>22</v>
      </c>
      <c r="K18" s="71">
        <f t="shared" si="17"/>
        <v>23</v>
      </c>
      <c r="O18" s="34">
        <v>18</v>
      </c>
      <c r="P18" s="35">
        <f t="shared" si="13"/>
        <v>19</v>
      </c>
      <c r="Q18" s="36">
        <f t="shared" si="13"/>
        <v>20</v>
      </c>
      <c r="R18" s="42">
        <v>27</v>
      </c>
      <c r="S18" s="56">
        <f t="shared" si="14"/>
        <v>28</v>
      </c>
      <c r="T18" s="43">
        <f t="shared" si="14"/>
        <v>29</v>
      </c>
    </row>
    <row r="19" spans="3:20" s="1" customFormat="1" ht="19.95" customHeight="1" thickBot="1" x14ac:dyDescent="0.35">
      <c r="F19" s="75">
        <f t="shared" si="15"/>
        <v>24</v>
      </c>
      <c r="G19" s="76">
        <f t="shared" ref="G19:K19" si="18">F19+1</f>
        <v>25</v>
      </c>
      <c r="H19" s="76">
        <f t="shared" si="18"/>
        <v>26</v>
      </c>
      <c r="I19" s="76">
        <f t="shared" si="18"/>
        <v>27</v>
      </c>
      <c r="J19" s="76">
        <f t="shared" si="18"/>
        <v>28</v>
      </c>
      <c r="K19" s="77">
        <f t="shared" si="18"/>
        <v>29</v>
      </c>
      <c r="O19" s="27">
        <f>Q18+1</f>
        <v>21</v>
      </c>
      <c r="P19" s="23">
        <f t="shared" si="13"/>
        <v>22</v>
      </c>
      <c r="Q19" s="37">
        <f t="shared" si="13"/>
        <v>23</v>
      </c>
      <c r="R19" s="57">
        <f>T18+1</f>
        <v>30</v>
      </c>
      <c r="S19" s="55">
        <f t="shared" si="14"/>
        <v>31</v>
      </c>
      <c r="T19" s="58">
        <f t="shared" si="14"/>
        <v>32</v>
      </c>
    </row>
    <row r="20" spans="3:20" s="1" customFormat="1" ht="19.95" customHeight="1" thickBot="1" x14ac:dyDescent="0.35">
      <c r="F20" s="72">
        <f t="shared" si="15"/>
        <v>30</v>
      </c>
      <c r="G20" s="73">
        <f t="shared" ref="G20:K20" si="19">F20+1</f>
        <v>31</v>
      </c>
      <c r="H20" s="73">
        <f t="shared" si="19"/>
        <v>32</v>
      </c>
      <c r="I20" s="73">
        <f t="shared" si="19"/>
        <v>33</v>
      </c>
      <c r="J20" s="73">
        <f t="shared" si="19"/>
        <v>34</v>
      </c>
      <c r="K20" s="74">
        <f t="shared" si="19"/>
        <v>35</v>
      </c>
      <c r="O20" s="29">
        <f>Q19+1</f>
        <v>24</v>
      </c>
      <c r="P20" s="30">
        <f t="shared" si="13"/>
        <v>25</v>
      </c>
      <c r="Q20" s="38">
        <f t="shared" si="13"/>
        <v>26</v>
      </c>
      <c r="R20" s="45">
        <f>T19+1</f>
        <v>33</v>
      </c>
      <c r="S20" s="68">
        <f t="shared" si="14"/>
        <v>34</v>
      </c>
      <c r="T20" s="46">
        <f t="shared" si="14"/>
        <v>35</v>
      </c>
    </row>
    <row r="21" spans="3:20" s="1" customFormat="1" ht="19.95" customHeight="1" x14ac:dyDescent="0.3"/>
    <row r="22" spans="3:20" s="1" customFormat="1" ht="19.95" customHeight="1" x14ac:dyDescent="0.3">
      <c r="F22" s="88" t="s">
        <v>39</v>
      </c>
      <c r="G22" s="88"/>
      <c r="H22" s="88"/>
      <c r="I22" s="88"/>
    </row>
    <row r="23" spans="3:20" s="1" customFormat="1" ht="19.95" customHeight="1" x14ac:dyDescent="0.3">
      <c r="C23" s="84"/>
      <c r="D23" s="84"/>
      <c r="E23" s="85"/>
      <c r="F23" s="89" t="s">
        <v>34</v>
      </c>
      <c r="G23" s="89"/>
      <c r="H23" s="89" t="s">
        <v>35</v>
      </c>
      <c r="I23" s="89"/>
    </row>
    <row r="24" spans="3:20" x14ac:dyDescent="0.3">
      <c r="C24" s="84"/>
      <c r="D24" s="84"/>
      <c r="E24" s="85"/>
      <c r="F24" s="89"/>
      <c r="G24" s="89"/>
      <c r="H24" s="89"/>
      <c r="I24" s="89"/>
      <c r="J24" s="1"/>
      <c r="K24" s="1"/>
      <c r="L24" s="88" t="s">
        <v>40</v>
      </c>
      <c r="M24" s="88"/>
      <c r="N24" s="88"/>
      <c r="O24" s="88"/>
      <c r="P24" s="1"/>
      <c r="Q24" s="1"/>
    </row>
    <row r="25" spans="3:20" x14ac:dyDescent="0.3">
      <c r="C25" s="84"/>
      <c r="D25" s="84"/>
      <c r="E25" s="85"/>
      <c r="F25" s="89" t="s">
        <v>36</v>
      </c>
      <c r="G25" s="89"/>
      <c r="H25" s="89" t="s">
        <v>37</v>
      </c>
      <c r="I25" s="89"/>
      <c r="J25" s="1"/>
      <c r="K25" s="1"/>
      <c r="L25" s="23" t="s">
        <v>34</v>
      </c>
      <c r="M25" s="23" t="s">
        <v>35</v>
      </c>
      <c r="N25" s="23" t="s">
        <v>36</v>
      </c>
      <c r="O25" s="23" t="s">
        <v>37</v>
      </c>
      <c r="P25" s="1"/>
      <c r="Q25" s="1"/>
    </row>
    <row r="26" spans="3:20" x14ac:dyDescent="0.3">
      <c r="C26" s="84"/>
      <c r="D26" s="84"/>
      <c r="E26" s="85"/>
      <c r="F26" s="89"/>
      <c r="G26" s="89"/>
      <c r="H26" s="89"/>
      <c r="I26" s="89"/>
      <c r="J26" s="1"/>
      <c r="K26" s="1"/>
      <c r="L26" s="1"/>
      <c r="M26" s="1"/>
      <c r="N26" s="1"/>
      <c r="O26" s="1"/>
      <c r="P26" s="1"/>
      <c r="Q26" s="1"/>
    </row>
    <row r="28" spans="3:20" x14ac:dyDescent="0.3">
      <c r="C28" s="86"/>
      <c r="D28" s="86"/>
      <c r="E28" s="87"/>
    </row>
    <row r="29" spans="3:20" x14ac:dyDescent="0.3">
      <c r="C29" s="78"/>
      <c r="D29" s="78"/>
      <c r="E29" s="79"/>
      <c r="F29" s="3"/>
      <c r="G29" s="3"/>
      <c r="H29" s="80"/>
      <c r="I29" s="80"/>
    </row>
    <row r="31" spans="3:20" x14ac:dyDescent="0.3">
      <c r="C31" s="78" t="s">
        <v>38</v>
      </c>
      <c r="D31" s="83" t="s">
        <v>34</v>
      </c>
      <c r="E31" s="83"/>
      <c r="F31" s="83" t="s">
        <v>34</v>
      </c>
      <c r="G31" s="83"/>
      <c r="H31" s="83" t="s">
        <v>34</v>
      </c>
      <c r="I31" s="83"/>
      <c r="J31" s="83" t="s">
        <v>34</v>
      </c>
      <c r="K31" s="83"/>
    </row>
  </sheetData>
  <mergeCells count="12">
    <mergeCell ref="J31:K31"/>
    <mergeCell ref="C23:E26"/>
    <mergeCell ref="C28:E28"/>
    <mergeCell ref="F22:I22"/>
    <mergeCell ref="L24:O24"/>
    <mergeCell ref="F23:G24"/>
    <mergeCell ref="H23:I24"/>
    <mergeCell ref="F25:G26"/>
    <mergeCell ref="H25:I26"/>
    <mergeCell ref="D31:E31"/>
    <mergeCell ref="F31:G31"/>
    <mergeCell ref="H31:I31"/>
  </mergeCells>
  <pageMargins left="0.7" right="0.7" top="0.75" bottom="0.75" header="0.3" footer="0.3"/>
  <pageSetup orientation="portrait" r:id="rId1"/>
  <ignoredErrors>
    <ignoredError sqref="P6:V12 R16:T20" 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803A-7A51-4EA7-AB50-CCC50E98CB8E}">
  <dimension ref="A4:I22"/>
  <sheetViews>
    <sheetView showGridLines="0" workbookViewId="0">
      <selection activeCell="Z42" sqref="Z42"/>
    </sheetView>
  </sheetViews>
  <sheetFormatPr defaultColWidth="8.796875" defaultRowHeight="15.6" x14ac:dyDescent="0.3"/>
  <sheetData>
    <row r="4" spans="1:9" x14ac:dyDescent="0.3">
      <c r="C4" t="s">
        <v>42</v>
      </c>
      <c r="E4" t="s">
        <v>41</v>
      </c>
    </row>
    <row r="5" spans="1:9" x14ac:dyDescent="0.3">
      <c r="A5">
        <v>1000</v>
      </c>
      <c r="B5">
        <v>1000</v>
      </c>
      <c r="C5">
        <v>148.287885189056</v>
      </c>
      <c r="E5">
        <v>1000</v>
      </c>
      <c r="F5">
        <v>1000</v>
      </c>
      <c r="G5">
        <v>222.997813463211</v>
      </c>
    </row>
    <row r="7" spans="1:9" x14ac:dyDescent="0.3">
      <c r="A7">
        <v>500</v>
      </c>
      <c r="B7">
        <v>500</v>
      </c>
      <c r="C7" s="19">
        <v>10.512823104858301</v>
      </c>
      <c r="E7">
        <v>500</v>
      </c>
      <c r="F7">
        <v>500</v>
      </c>
      <c r="G7" s="19">
        <v>13.3637101650238</v>
      </c>
      <c r="I7" s="81">
        <f>1-C7/G7</f>
        <v>0.21333050664530195</v>
      </c>
    </row>
    <row r="8" spans="1:9" x14ac:dyDescent="0.3">
      <c r="A8">
        <v>600</v>
      </c>
      <c r="B8">
        <v>600</v>
      </c>
      <c r="C8" s="19">
        <v>17.970993280410699</v>
      </c>
      <c r="E8">
        <v>600</v>
      </c>
      <c r="F8">
        <v>600</v>
      </c>
      <c r="G8" s="19">
        <v>23.0725901126861</v>
      </c>
      <c r="I8" s="81">
        <f t="shared" ref="I8:I22" si="0">1-C8/G8</f>
        <v>0.22111071220696499</v>
      </c>
    </row>
    <row r="9" spans="1:9" x14ac:dyDescent="0.3">
      <c r="A9">
        <v>700</v>
      </c>
      <c r="B9">
        <v>700</v>
      </c>
      <c r="C9" s="19">
        <v>29.995120048522899</v>
      </c>
      <c r="E9">
        <v>700</v>
      </c>
      <c r="F9">
        <v>700</v>
      </c>
      <c r="G9" s="19">
        <v>38.429873943328801</v>
      </c>
      <c r="I9" s="81">
        <f t="shared" si="0"/>
        <v>0.21948429774306155</v>
      </c>
    </row>
    <row r="10" spans="1:9" x14ac:dyDescent="0.3">
      <c r="A10">
        <v>800</v>
      </c>
      <c r="B10">
        <v>800</v>
      </c>
      <c r="C10" s="19">
        <v>42.914673805236802</v>
      </c>
      <c r="E10">
        <v>800</v>
      </c>
      <c r="F10">
        <v>800</v>
      </c>
      <c r="G10" s="19">
        <v>55.475539922714198</v>
      </c>
      <c r="I10" s="81">
        <f t="shared" si="0"/>
        <v>0.22642170107720594</v>
      </c>
    </row>
    <row r="11" spans="1:9" x14ac:dyDescent="0.3">
      <c r="A11">
        <v>900</v>
      </c>
      <c r="B11">
        <v>900</v>
      </c>
      <c r="C11" s="19">
        <v>61.301738023757899</v>
      </c>
      <c r="E11">
        <v>900</v>
      </c>
      <c r="F11">
        <v>900</v>
      </c>
      <c r="G11" s="19">
        <v>78.444678068160997</v>
      </c>
      <c r="I11" s="81">
        <f t="shared" si="0"/>
        <v>0.21853541204551197</v>
      </c>
    </row>
    <row r="12" spans="1:9" x14ac:dyDescent="0.3">
      <c r="A12">
        <v>1000</v>
      </c>
      <c r="B12">
        <v>1000</v>
      </c>
      <c r="C12" s="19">
        <v>88.246115207672105</v>
      </c>
      <c r="E12">
        <v>1000</v>
      </c>
      <c r="F12">
        <v>1000</v>
      </c>
      <c r="G12" s="19">
        <v>114.49929213523799</v>
      </c>
      <c r="I12" s="81">
        <f t="shared" si="0"/>
        <v>0.2292868055162961</v>
      </c>
    </row>
    <row r="13" spans="1:9" x14ac:dyDescent="0.3">
      <c r="A13">
        <v>1100</v>
      </c>
      <c r="B13">
        <v>1100</v>
      </c>
      <c r="C13" s="19">
        <v>112.887012004852</v>
      </c>
      <c r="E13">
        <v>1100</v>
      </c>
      <c r="F13">
        <v>1100</v>
      </c>
      <c r="G13" s="19">
        <v>145.283654928207</v>
      </c>
      <c r="I13" s="81">
        <f t="shared" si="0"/>
        <v>0.22298890359940382</v>
      </c>
    </row>
    <row r="14" spans="1:9" x14ac:dyDescent="0.3">
      <c r="A14">
        <v>1200</v>
      </c>
      <c r="B14">
        <v>1200</v>
      </c>
      <c r="C14" s="19">
        <v>146.874458312988</v>
      </c>
      <c r="E14">
        <v>1200</v>
      </c>
      <c r="F14">
        <v>1200</v>
      </c>
      <c r="G14" s="19">
        <v>190.91200590133599</v>
      </c>
      <c r="I14" s="81">
        <f t="shared" si="0"/>
        <v>0.23066934622805624</v>
      </c>
    </row>
    <row r="15" spans="1:9" x14ac:dyDescent="0.3">
      <c r="A15">
        <v>1300</v>
      </c>
      <c r="B15">
        <v>1300</v>
      </c>
      <c r="C15" s="19">
        <v>198.62253785133299</v>
      </c>
      <c r="E15">
        <v>1300</v>
      </c>
      <c r="F15">
        <v>1300</v>
      </c>
      <c r="G15" s="19">
        <v>253.918670892715</v>
      </c>
      <c r="I15" s="81">
        <f t="shared" si="0"/>
        <v>0.21777104002228165</v>
      </c>
    </row>
    <row r="16" spans="1:9" x14ac:dyDescent="0.3">
      <c r="A16">
        <v>1400</v>
      </c>
      <c r="B16">
        <v>1400</v>
      </c>
      <c r="C16" s="19">
        <v>235.67965507507299</v>
      </c>
      <c r="E16">
        <v>1400</v>
      </c>
      <c r="F16">
        <v>1400</v>
      </c>
      <c r="G16" s="19">
        <v>297.61267924308697</v>
      </c>
      <c r="I16" s="81">
        <f t="shared" si="0"/>
        <v>0.20809941406235499</v>
      </c>
    </row>
    <row r="17" spans="1:9" x14ac:dyDescent="0.3">
      <c r="A17">
        <v>1500</v>
      </c>
      <c r="B17">
        <v>1500</v>
      </c>
      <c r="C17" s="19">
        <v>285.87708902358997</v>
      </c>
      <c r="E17">
        <v>1500</v>
      </c>
      <c r="F17">
        <v>1500</v>
      </c>
      <c r="G17" s="19">
        <v>374.02602219581598</v>
      </c>
      <c r="I17" s="81">
        <f t="shared" si="0"/>
        <v>0.23567593680975729</v>
      </c>
    </row>
    <row r="18" spans="1:9" x14ac:dyDescent="0.3">
      <c r="A18">
        <v>1600</v>
      </c>
      <c r="B18">
        <v>1600</v>
      </c>
      <c r="C18" s="19">
        <v>368.77303004264797</v>
      </c>
      <c r="E18">
        <v>1600</v>
      </c>
      <c r="F18">
        <v>1600</v>
      </c>
      <c r="G18" s="19">
        <v>476.77138590812598</v>
      </c>
      <c r="I18" s="81">
        <f t="shared" si="0"/>
        <v>0.22652021295231284</v>
      </c>
    </row>
    <row r="19" spans="1:9" x14ac:dyDescent="0.3">
      <c r="A19">
        <v>1700</v>
      </c>
      <c r="B19">
        <v>1700</v>
      </c>
      <c r="C19" s="19">
        <v>421.32520127296402</v>
      </c>
      <c r="E19">
        <v>1700</v>
      </c>
      <c r="F19">
        <v>1700</v>
      </c>
      <c r="G19" s="19">
        <v>544.15012502670197</v>
      </c>
      <c r="I19" s="81">
        <f t="shared" si="0"/>
        <v>0.22571881931978022</v>
      </c>
    </row>
    <row r="20" spans="1:9" x14ac:dyDescent="0.3">
      <c r="A20">
        <v>1800</v>
      </c>
      <c r="B20">
        <v>1800</v>
      </c>
      <c r="C20" s="19">
        <v>496.33543682098298</v>
      </c>
      <c r="E20">
        <v>1800</v>
      </c>
      <c r="F20">
        <v>1800</v>
      </c>
      <c r="G20" s="19">
        <v>645.02311968803394</v>
      </c>
      <c r="I20" s="81">
        <f t="shared" si="0"/>
        <v>0.2305152766290981</v>
      </c>
    </row>
    <row r="21" spans="1:9" x14ac:dyDescent="0.3">
      <c r="A21">
        <v>1900</v>
      </c>
      <c r="B21">
        <v>1900</v>
      </c>
      <c r="C21" s="19">
        <v>623.45815801620404</v>
      </c>
      <c r="E21">
        <v>1900</v>
      </c>
      <c r="F21">
        <v>1900</v>
      </c>
      <c r="G21" s="19">
        <v>807.71680903434697</v>
      </c>
      <c r="I21" s="81">
        <f t="shared" si="0"/>
        <v>0.2281228382982774</v>
      </c>
    </row>
    <row r="22" spans="1:9" x14ac:dyDescent="0.3">
      <c r="A22">
        <v>2000</v>
      </c>
      <c r="B22">
        <v>2000</v>
      </c>
      <c r="C22" s="19">
        <v>678.85555100440899</v>
      </c>
      <c r="E22">
        <v>2000</v>
      </c>
      <c r="F22">
        <v>2000</v>
      </c>
      <c r="G22" s="19">
        <v>879.53459906577996</v>
      </c>
      <c r="I22" s="81">
        <f t="shared" si="0"/>
        <v>0.22816504123263293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4381-CCD1-B94C-9D7F-78ACDBD501E1}">
  <dimension ref="A3:AO50"/>
  <sheetViews>
    <sheetView topLeftCell="A16" workbookViewId="0">
      <selection activeCell="K41" sqref="K41"/>
    </sheetView>
  </sheetViews>
  <sheetFormatPr defaultColWidth="11.19921875" defaultRowHeight="15.6" x14ac:dyDescent="0.3"/>
  <sheetData>
    <row r="3" spans="4:20" ht="16.2" thickBot="1" x14ac:dyDescent="0.35"/>
    <row r="4" spans="4:20" x14ac:dyDescent="0.3">
      <c r="E4" s="4">
        <v>0</v>
      </c>
      <c r="F4" s="6">
        <v>1</v>
      </c>
      <c r="G4" s="5">
        <v>2</v>
      </c>
      <c r="H4" s="6">
        <v>3</v>
      </c>
      <c r="I4" s="1">
        <v>4</v>
      </c>
      <c r="J4" s="1">
        <v>5</v>
      </c>
      <c r="K4" s="1">
        <v>6</v>
      </c>
      <c r="L4" s="1">
        <v>7</v>
      </c>
    </row>
    <row r="5" spans="4:20" ht="16.2" thickBot="1" x14ac:dyDescent="0.35">
      <c r="E5" s="9">
        <f>E4+8</f>
        <v>8</v>
      </c>
      <c r="F5" s="11">
        <f t="shared" ref="F5:L5" si="0">F4+8</f>
        <v>9</v>
      </c>
      <c r="G5" s="3">
        <f t="shared" si="0"/>
        <v>10</v>
      </c>
      <c r="H5" s="8">
        <f t="shared" si="0"/>
        <v>11</v>
      </c>
      <c r="I5" s="2">
        <f t="shared" si="0"/>
        <v>12</v>
      </c>
      <c r="J5" s="2">
        <f t="shared" si="0"/>
        <v>13</v>
      </c>
      <c r="K5" s="2">
        <f t="shared" si="0"/>
        <v>14</v>
      </c>
      <c r="L5" s="2">
        <f t="shared" si="0"/>
        <v>15</v>
      </c>
    </row>
    <row r="6" spans="4:20" x14ac:dyDescent="0.3">
      <c r="E6" s="7">
        <f t="shared" ref="E6:E11" si="1">E5+8</f>
        <v>16</v>
      </c>
      <c r="F6" s="3">
        <f t="shared" ref="F6:F11" si="2">F5+8</f>
        <v>17</v>
      </c>
      <c r="G6" s="12">
        <f t="shared" ref="G6:G11" si="3">G5+8</f>
        <v>18</v>
      </c>
      <c r="H6" s="13">
        <f t="shared" ref="H6:H11" si="4">H5+8</f>
        <v>19</v>
      </c>
      <c r="I6" s="2">
        <f t="shared" ref="I6:I11" si="5">I5+8</f>
        <v>20</v>
      </c>
      <c r="J6" s="2">
        <f t="shared" ref="J6:J11" si="6">J5+8</f>
        <v>21</v>
      </c>
      <c r="K6" s="2">
        <f t="shared" ref="K6:K11" si="7">K5+8</f>
        <v>22</v>
      </c>
      <c r="L6" s="2">
        <f t="shared" ref="L6:L11" si="8">L5+8</f>
        <v>23</v>
      </c>
    </row>
    <row r="7" spans="4:20" ht="16.2" thickBot="1" x14ac:dyDescent="0.35">
      <c r="E7" s="9">
        <f t="shared" si="1"/>
        <v>24</v>
      </c>
      <c r="F7" s="10">
        <f t="shared" si="2"/>
        <v>25</v>
      </c>
      <c r="G7" s="9">
        <f t="shared" si="3"/>
        <v>26</v>
      </c>
      <c r="H7" s="11">
        <f t="shared" si="4"/>
        <v>27</v>
      </c>
      <c r="I7" s="2">
        <f t="shared" si="5"/>
        <v>28</v>
      </c>
      <c r="J7" s="2">
        <f t="shared" si="6"/>
        <v>29</v>
      </c>
      <c r="K7" s="2">
        <f t="shared" si="7"/>
        <v>30</v>
      </c>
      <c r="L7" s="2">
        <f t="shared" si="8"/>
        <v>31</v>
      </c>
    </row>
    <row r="8" spans="4:20" x14ac:dyDescent="0.3">
      <c r="E8" s="2">
        <f t="shared" si="1"/>
        <v>32</v>
      </c>
      <c r="F8" s="2">
        <f t="shared" si="2"/>
        <v>33</v>
      </c>
      <c r="G8" s="2">
        <f t="shared" si="3"/>
        <v>34</v>
      </c>
      <c r="H8" s="2">
        <f t="shared" si="4"/>
        <v>35</v>
      </c>
      <c r="I8" s="2">
        <f t="shared" si="5"/>
        <v>36</v>
      </c>
      <c r="J8" s="2">
        <f t="shared" si="6"/>
        <v>37</v>
      </c>
      <c r="K8" s="2">
        <f t="shared" si="7"/>
        <v>38</v>
      </c>
      <c r="L8" s="2">
        <f t="shared" si="8"/>
        <v>39</v>
      </c>
    </row>
    <row r="9" spans="4:20" x14ac:dyDescent="0.3">
      <c r="E9" s="2">
        <f t="shared" si="1"/>
        <v>40</v>
      </c>
      <c r="F9" s="2">
        <f t="shared" si="2"/>
        <v>41</v>
      </c>
      <c r="G9" s="2">
        <f t="shared" si="3"/>
        <v>42</v>
      </c>
      <c r="H9" s="2">
        <f t="shared" si="4"/>
        <v>43</v>
      </c>
      <c r="I9" s="2">
        <f t="shared" si="5"/>
        <v>44</v>
      </c>
      <c r="J9" s="2">
        <f t="shared" si="6"/>
        <v>45</v>
      </c>
      <c r="K9" s="2">
        <f t="shared" si="7"/>
        <v>46</v>
      </c>
      <c r="L9" s="2">
        <f t="shared" si="8"/>
        <v>47</v>
      </c>
    </row>
    <row r="10" spans="4:20" x14ac:dyDescent="0.3">
      <c r="E10" s="2">
        <f t="shared" si="1"/>
        <v>48</v>
      </c>
      <c r="F10" s="2">
        <f t="shared" si="2"/>
        <v>49</v>
      </c>
      <c r="G10" s="2">
        <f t="shared" si="3"/>
        <v>50</v>
      </c>
      <c r="H10" s="2">
        <f t="shared" si="4"/>
        <v>51</v>
      </c>
      <c r="I10" s="2">
        <f t="shared" si="5"/>
        <v>52</v>
      </c>
      <c r="J10" s="2">
        <f t="shared" si="6"/>
        <v>53</v>
      </c>
      <c r="K10" s="2">
        <f t="shared" si="7"/>
        <v>54</v>
      </c>
      <c r="L10" s="2">
        <f t="shared" si="8"/>
        <v>55</v>
      </c>
    </row>
    <row r="11" spans="4:20" x14ac:dyDescent="0.3">
      <c r="E11" s="2">
        <f t="shared" si="1"/>
        <v>56</v>
      </c>
      <c r="F11" s="2">
        <f t="shared" si="2"/>
        <v>57</v>
      </c>
      <c r="G11" s="2">
        <f t="shared" si="3"/>
        <v>58</v>
      </c>
      <c r="H11" s="2">
        <f t="shared" si="4"/>
        <v>59</v>
      </c>
      <c r="I11" s="2">
        <f t="shared" si="5"/>
        <v>60</v>
      </c>
      <c r="J11" s="2">
        <f t="shared" si="6"/>
        <v>61</v>
      </c>
      <c r="K11" s="2">
        <f t="shared" si="7"/>
        <v>62</v>
      </c>
      <c r="L11" s="2">
        <f t="shared" si="8"/>
        <v>63</v>
      </c>
    </row>
    <row r="14" spans="4:20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4:20" x14ac:dyDescent="0.3">
      <c r="D15" s="1"/>
      <c r="E15" s="14">
        <v>0</v>
      </c>
      <c r="F15" s="14">
        <v>1</v>
      </c>
      <c r="G15" s="14">
        <v>2</v>
      </c>
      <c r="H15" s="14">
        <v>3</v>
      </c>
      <c r="I15" s="14">
        <v>4</v>
      </c>
      <c r="J15" s="14">
        <v>5</v>
      </c>
      <c r="K15" s="14">
        <v>6</v>
      </c>
      <c r="L15" s="14">
        <v>7</v>
      </c>
      <c r="M15" s="14">
        <v>8</v>
      </c>
      <c r="N15" s="14">
        <v>9</v>
      </c>
      <c r="O15" s="14">
        <v>10</v>
      </c>
      <c r="P15" s="14">
        <v>11</v>
      </c>
      <c r="Q15" s="14">
        <v>12</v>
      </c>
      <c r="R15" s="14">
        <v>13</v>
      </c>
      <c r="S15" s="14">
        <v>14</v>
      </c>
      <c r="T15" s="14">
        <v>15</v>
      </c>
    </row>
    <row r="16" spans="4:20" x14ac:dyDescent="0.3">
      <c r="D16" s="1"/>
      <c r="E16" s="1">
        <v>0</v>
      </c>
      <c r="F16" s="1">
        <v>1</v>
      </c>
      <c r="G16" s="1">
        <v>8</v>
      </c>
      <c r="H16" s="1">
        <v>9</v>
      </c>
      <c r="I16" s="1">
        <v>2</v>
      </c>
      <c r="J16" s="1">
        <v>3</v>
      </c>
      <c r="K16" s="1">
        <v>10</v>
      </c>
      <c r="L16" s="1">
        <v>11</v>
      </c>
      <c r="M16" s="1">
        <v>16</v>
      </c>
      <c r="N16" s="1">
        <v>17</v>
      </c>
      <c r="O16" s="1">
        <v>24</v>
      </c>
      <c r="P16" s="1">
        <v>25</v>
      </c>
      <c r="Q16" s="1">
        <v>18</v>
      </c>
      <c r="R16" s="1">
        <v>19</v>
      </c>
      <c r="S16" s="1">
        <v>26</v>
      </c>
      <c r="T16" s="1">
        <v>27</v>
      </c>
    </row>
    <row r="17" spans="4:18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4:18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4:18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4:18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4:18" x14ac:dyDescent="0.3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4:18" x14ac:dyDescent="0.3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4:18" x14ac:dyDescent="0.3">
      <c r="E23" s="1"/>
      <c r="F23" s="1"/>
      <c r="G23" s="1"/>
      <c r="H23" s="1"/>
      <c r="I23" s="1"/>
      <c r="J23" s="1"/>
    </row>
    <row r="24" spans="4:18" x14ac:dyDescent="0.3">
      <c r="E24" s="1"/>
      <c r="F24" s="1"/>
      <c r="G24" s="1"/>
      <c r="H24" s="1"/>
      <c r="I24" s="1"/>
      <c r="J24" s="1"/>
    </row>
    <row r="25" spans="4:18" x14ac:dyDescent="0.3">
      <c r="E25" s="1">
        <v>0</v>
      </c>
      <c r="F25" s="1">
        <v>1</v>
      </c>
      <c r="G25" s="1">
        <v>2</v>
      </c>
      <c r="H25" s="1">
        <v>9</v>
      </c>
      <c r="I25" s="1">
        <v>10</v>
      </c>
      <c r="J25" s="1">
        <v>11</v>
      </c>
      <c r="L25" s="1">
        <v>0</v>
      </c>
      <c r="M25" s="1">
        <v>1</v>
      </c>
      <c r="N25" s="1">
        <v>2</v>
      </c>
      <c r="O25" s="1">
        <v>9</v>
      </c>
      <c r="P25" s="1">
        <v>10</v>
      </c>
      <c r="Q25" s="1">
        <v>11</v>
      </c>
    </row>
    <row r="26" spans="4:18" x14ac:dyDescent="0.3">
      <c r="E26" s="1">
        <v>3</v>
      </c>
      <c r="F26" s="1">
        <v>4</v>
      </c>
      <c r="G26" s="1">
        <v>5</v>
      </c>
      <c r="H26" s="1">
        <v>12</v>
      </c>
      <c r="I26" s="1">
        <v>13</v>
      </c>
      <c r="J26" s="1">
        <v>14</v>
      </c>
      <c r="L26" s="1">
        <v>3</v>
      </c>
      <c r="M26" s="1">
        <v>4</v>
      </c>
      <c r="N26" s="1">
        <v>5</v>
      </c>
      <c r="O26" s="1">
        <v>12</v>
      </c>
      <c r="P26" s="1">
        <v>13</v>
      </c>
      <c r="Q26" s="1">
        <v>14</v>
      </c>
    </row>
    <row r="27" spans="4:18" x14ac:dyDescent="0.3">
      <c r="E27" s="1">
        <v>6</v>
      </c>
      <c r="F27" s="1">
        <v>7</v>
      </c>
      <c r="G27" s="1">
        <v>8</v>
      </c>
      <c r="H27" s="1">
        <v>15</v>
      </c>
      <c r="I27" s="1">
        <v>16</v>
      </c>
      <c r="J27" s="1">
        <v>17</v>
      </c>
      <c r="L27" s="1">
        <v>6</v>
      </c>
      <c r="M27" s="1">
        <v>7</v>
      </c>
      <c r="N27" s="1">
        <v>8</v>
      </c>
      <c r="O27" s="1">
        <v>15</v>
      </c>
      <c r="P27" s="1">
        <v>16</v>
      </c>
      <c r="Q27" s="1">
        <v>17</v>
      </c>
    </row>
    <row r="28" spans="4:18" x14ac:dyDescent="0.3">
      <c r="E28" s="1">
        <v>18</v>
      </c>
      <c r="F28" s="1">
        <v>19</v>
      </c>
      <c r="G28" s="1">
        <v>20</v>
      </c>
      <c r="H28" s="1">
        <v>27</v>
      </c>
      <c r="I28" s="1">
        <v>28</v>
      </c>
      <c r="J28" s="1">
        <v>29</v>
      </c>
      <c r="L28" s="1">
        <v>18</v>
      </c>
      <c r="M28" s="1">
        <v>19</v>
      </c>
      <c r="N28" s="1">
        <v>20</v>
      </c>
      <c r="O28" s="1">
        <v>27</v>
      </c>
      <c r="P28" s="1">
        <v>28</v>
      </c>
      <c r="Q28" s="1">
        <v>29</v>
      </c>
    </row>
    <row r="29" spans="4:18" x14ac:dyDescent="0.3">
      <c r="E29" s="1">
        <v>21</v>
      </c>
      <c r="F29" s="1">
        <v>22</v>
      </c>
      <c r="G29" s="1">
        <v>23</v>
      </c>
      <c r="H29" s="1">
        <v>30</v>
      </c>
      <c r="I29" s="1">
        <v>31</v>
      </c>
      <c r="J29" s="1">
        <v>32</v>
      </c>
      <c r="L29" s="1">
        <v>21</v>
      </c>
      <c r="M29" s="1">
        <v>22</v>
      </c>
      <c r="N29" s="1">
        <v>23</v>
      </c>
      <c r="O29" s="1">
        <v>30</v>
      </c>
      <c r="P29" s="1">
        <v>31</v>
      </c>
      <c r="Q29" s="1">
        <v>32</v>
      </c>
    </row>
    <row r="30" spans="4:18" x14ac:dyDescent="0.3">
      <c r="E30" s="1">
        <v>24</v>
      </c>
      <c r="F30" s="1">
        <v>25</v>
      </c>
      <c r="G30" s="1">
        <v>26</v>
      </c>
      <c r="H30" s="1">
        <v>33</v>
      </c>
      <c r="I30" s="1">
        <v>34</v>
      </c>
      <c r="J30" s="1">
        <v>35</v>
      </c>
      <c r="L30" s="1">
        <v>24</v>
      </c>
      <c r="M30" s="1">
        <v>25</v>
      </c>
      <c r="N30" s="1">
        <v>26</v>
      </c>
      <c r="O30" s="1">
        <v>33</v>
      </c>
      <c r="P30" s="1">
        <v>34</v>
      </c>
      <c r="Q30" s="1">
        <v>35</v>
      </c>
    </row>
    <row r="31" spans="4:18" x14ac:dyDescent="0.3">
      <c r="E31" s="1"/>
      <c r="F31" s="1"/>
      <c r="G31" s="1"/>
      <c r="H31" s="1"/>
      <c r="I31" s="1"/>
      <c r="J31" s="1"/>
    </row>
    <row r="32" spans="4:18" x14ac:dyDescent="0.3">
      <c r="E32" s="1"/>
      <c r="F32" s="1"/>
      <c r="G32" s="1"/>
      <c r="H32" s="1"/>
      <c r="I32" s="1"/>
      <c r="J32" s="1"/>
    </row>
    <row r="33" spans="1:41" x14ac:dyDescent="0.3">
      <c r="E33" s="1" t="str">
        <f>"a"&amp;E25</f>
        <v>a0</v>
      </c>
      <c r="F33" s="1" t="str">
        <f t="shared" ref="F33:J33" si="9">"a"&amp;F25</f>
        <v>a1</v>
      </c>
      <c r="G33" s="1" t="str">
        <f t="shared" si="9"/>
        <v>a2</v>
      </c>
      <c r="H33" s="1" t="str">
        <f t="shared" si="9"/>
        <v>a9</v>
      </c>
      <c r="I33" s="1" t="str">
        <f t="shared" si="9"/>
        <v>a10</v>
      </c>
      <c r="J33" s="1" t="str">
        <f t="shared" si="9"/>
        <v>a11</v>
      </c>
      <c r="L33" s="1" t="str">
        <f>"b"&amp;L25</f>
        <v>b0</v>
      </c>
      <c r="M33" s="1" t="str">
        <f t="shared" ref="M33:Q33" si="10">"b"&amp;M25</f>
        <v>b1</v>
      </c>
      <c r="N33" s="1" t="str">
        <f t="shared" si="10"/>
        <v>b2</v>
      </c>
      <c r="O33" s="1" t="str">
        <f t="shared" si="10"/>
        <v>b9</v>
      </c>
      <c r="P33" s="1" t="str">
        <f t="shared" si="10"/>
        <v>b10</v>
      </c>
      <c r="Q33" s="1" t="str">
        <f t="shared" si="10"/>
        <v>b11</v>
      </c>
    </row>
    <row r="34" spans="1:41" x14ac:dyDescent="0.3">
      <c r="E34" s="1" t="str">
        <f t="shared" ref="E34:J34" si="11">"a"&amp;E26</f>
        <v>a3</v>
      </c>
      <c r="F34" s="1" t="str">
        <f t="shared" si="11"/>
        <v>a4</v>
      </c>
      <c r="G34" s="1" t="str">
        <f t="shared" si="11"/>
        <v>a5</v>
      </c>
      <c r="H34" s="1" t="str">
        <f t="shared" si="11"/>
        <v>a12</v>
      </c>
      <c r="I34" s="1" t="str">
        <f t="shared" si="11"/>
        <v>a13</v>
      </c>
      <c r="J34" s="1" t="str">
        <f t="shared" si="11"/>
        <v>a14</v>
      </c>
      <c r="L34" s="1" t="str">
        <f t="shared" ref="L34:Q34" si="12">"b"&amp;L26</f>
        <v>b3</v>
      </c>
      <c r="M34" s="1" t="str">
        <f t="shared" si="12"/>
        <v>b4</v>
      </c>
      <c r="N34" s="1" t="str">
        <f t="shared" si="12"/>
        <v>b5</v>
      </c>
      <c r="O34" s="1" t="str">
        <f t="shared" si="12"/>
        <v>b12</v>
      </c>
      <c r="P34" s="1" t="str">
        <f t="shared" si="12"/>
        <v>b13</v>
      </c>
      <c r="Q34" s="1" t="str">
        <f t="shared" si="12"/>
        <v>b14</v>
      </c>
    </row>
    <row r="35" spans="1:41" x14ac:dyDescent="0.3">
      <c r="E35" s="1" t="str">
        <f t="shared" ref="E35:J35" si="13">"a"&amp;E27</f>
        <v>a6</v>
      </c>
      <c r="F35" s="1" t="str">
        <f t="shared" si="13"/>
        <v>a7</v>
      </c>
      <c r="G35" s="1" t="str">
        <f t="shared" si="13"/>
        <v>a8</v>
      </c>
      <c r="H35" s="1" t="str">
        <f t="shared" si="13"/>
        <v>a15</v>
      </c>
      <c r="I35" s="1" t="str">
        <f t="shared" si="13"/>
        <v>a16</v>
      </c>
      <c r="J35" s="1" t="str">
        <f t="shared" si="13"/>
        <v>a17</v>
      </c>
      <c r="L35" s="1" t="str">
        <f t="shared" ref="L35:Q35" si="14">"b"&amp;L27</f>
        <v>b6</v>
      </c>
      <c r="M35" s="1" t="str">
        <f t="shared" si="14"/>
        <v>b7</v>
      </c>
      <c r="N35" s="1" t="str">
        <f t="shared" si="14"/>
        <v>b8</v>
      </c>
      <c r="O35" s="1" t="str">
        <f t="shared" si="14"/>
        <v>b15</v>
      </c>
      <c r="P35" s="1" t="str">
        <f t="shared" si="14"/>
        <v>b16</v>
      </c>
      <c r="Q35" s="1" t="str">
        <f t="shared" si="14"/>
        <v>b17</v>
      </c>
    </row>
    <row r="36" spans="1:41" x14ac:dyDescent="0.3">
      <c r="A36" s="1"/>
      <c r="B36" s="1"/>
      <c r="C36" s="1"/>
      <c r="D36" s="1"/>
      <c r="E36" s="1" t="str">
        <f t="shared" ref="E36:J36" si="15">"a"&amp;E28</f>
        <v>a18</v>
      </c>
      <c r="F36" s="1" t="str">
        <f t="shared" si="15"/>
        <v>a19</v>
      </c>
      <c r="G36" s="1" t="str">
        <f t="shared" si="15"/>
        <v>a20</v>
      </c>
      <c r="H36" s="1" t="str">
        <f t="shared" si="15"/>
        <v>a27</v>
      </c>
      <c r="I36" s="1" t="str">
        <f t="shared" si="15"/>
        <v>a28</v>
      </c>
      <c r="J36" s="1" t="str">
        <f t="shared" si="15"/>
        <v>a29</v>
      </c>
      <c r="K36" s="1"/>
      <c r="L36" s="1" t="str">
        <f t="shared" ref="L36:Q36" si="16">"b"&amp;L28</f>
        <v>b18</v>
      </c>
      <c r="M36" s="1" t="str">
        <f t="shared" si="16"/>
        <v>b19</v>
      </c>
      <c r="N36" s="1" t="str">
        <f t="shared" si="16"/>
        <v>b20</v>
      </c>
      <c r="O36" s="1" t="str">
        <f t="shared" si="16"/>
        <v>b27</v>
      </c>
      <c r="P36" s="1" t="str">
        <f t="shared" si="16"/>
        <v>b28</v>
      </c>
      <c r="Q36" s="1" t="str">
        <f t="shared" si="16"/>
        <v>b29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3">
      <c r="A37" s="1"/>
      <c r="B37" s="1"/>
      <c r="E37" s="1" t="str">
        <f t="shared" ref="E37:J38" si="17">"a"&amp;E29</f>
        <v>a21</v>
      </c>
      <c r="F37" s="1" t="str">
        <f t="shared" si="17"/>
        <v>a22</v>
      </c>
      <c r="G37" s="1" t="str">
        <f t="shared" si="17"/>
        <v>a23</v>
      </c>
      <c r="H37" s="1" t="str">
        <f t="shared" si="17"/>
        <v>a30</v>
      </c>
      <c r="I37" s="1" t="str">
        <f t="shared" si="17"/>
        <v>a31</v>
      </c>
      <c r="J37" s="1" t="str">
        <f t="shared" si="17"/>
        <v>a32</v>
      </c>
      <c r="L37" s="1" t="str">
        <f t="shared" ref="L37:Q37" si="18">"b"&amp;L29</f>
        <v>b21</v>
      </c>
      <c r="M37" s="1" t="str">
        <f t="shared" si="18"/>
        <v>b22</v>
      </c>
      <c r="N37" s="1" t="str">
        <f t="shared" si="18"/>
        <v>b23</v>
      </c>
      <c r="O37" s="1" t="str">
        <f t="shared" si="18"/>
        <v>b30</v>
      </c>
      <c r="P37" s="1" t="str">
        <f t="shared" si="18"/>
        <v>b31</v>
      </c>
      <c r="Q37" s="1" t="str">
        <f t="shared" si="18"/>
        <v>b32</v>
      </c>
    </row>
    <row r="38" spans="1:41" x14ac:dyDescent="0.3">
      <c r="E38" s="1" t="str">
        <f>"a"&amp;E30</f>
        <v>a24</v>
      </c>
      <c r="F38" s="1" t="str">
        <f t="shared" si="17"/>
        <v>a25</v>
      </c>
      <c r="G38" s="1" t="str">
        <f t="shared" si="17"/>
        <v>a26</v>
      </c>
      <c r="H38" s="1" t="str">
        <f t="shared" si="17"/>
        <v>a33</v>
      </c>
      <c r="I38" s="1" t="str">
        <f t="shared" si="17"/>
        <v>a34</v>
      </c>
      <c r="J38" s="1" t="str">
        <f t="shared" si="17"/>
        <v>a35</v>
      </c>
      <c r="L38" s="1" t="str">
        <f t="shared" ref="L38:Q38" si="19">"b"&amp;L30</f>
        <v>b24</v>
      </c>
      <c r="M38" s="1" t="str">
        <f t="shared" si="19"/>
        <v>b25</v>
      </c>
      <c r="N38" s="1" t="str">
        <f t="shared" si="19"/>
        <v>b26</v>
      </c>
      <c r="O38" s="1" t="str">
        <f t="shared" si="19"/>
        <v>b33</v>
      </c>
      <c r="P38" s="1" t="str">
        <f t="shared" si="19"/>
        <v>b34</v>
      </c>
      <c r="Q38" s="1" t="str">
        <f t="shared" si="19"/>
        <v>b35</v>
      </c>
    </row>
    <row r="43" spans="1:41" x14ac:dyDescent="0.3">
      <c r="E43" t="s">
        <v>17</v>
      </c>
      <c r="H43" t="s">
        <v>23</v>
      </c>
    </row>
    <row r="44" spans="1:41" x14ac:dyDescent="0.3">
      <c r="E44" t="s">
        <v>18</v>
      </c>
      <c r="H44" t="s">
        <v>24</v>
      </c>
    </row>
    <row r="45" spans="1:41" x14ac:dyDescent="0.3">
      <c r="E45" t="s">
        <v>19</v>
      </c>
      <c r="H45" t="s">
        <v>25</v>
      </c>
    </row>
    <row r="46" spans="1:41" x14ac:dyDescent="0.3">
      <c r="E46" t="s">
        <v>20</v>
      </c>
      <c r="H46" t="s">
        <v>26</v>
      </c>
    </row>
    <row r="47" spans="1:41" x14ac:dyDescent="0.3">
      <c r="E47" t="s">
        <v>21</v>
      </c>
      <c r="H47" t="s">
        <v>27</v>
      </c>
    </row>
    <row r="48" spans="1:41" x14ac:dyDescent="0.3">
      <c r="E48" t="s">
        <v>22</v>
      </c>
      <c r="H48" t="s">
        <v>28</v>
      </c>
    </row>
    <row r="49" spans="5:8" x14ac:dyDescent="0.3">
      <c r="E49" t="s">
        <v>18</v>
      </c>
      <c r="H49" t="s">
        <v>24</v>
      </c>
    </row>
    <row r="50" spans="5:8" x14ac:dyDescent="0.3">
      <c r="E50" t="s">
        <v>19</v>
      </c>
      <c r="H50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3D90-A51B-4547-A9B9-819E0E795CF3}">
  <dimension ref="A1:E161"/>
  <sheetViews>
    <sheetView workbookViewId="0">
      <pane ySplit="1" topLeftCell="A2" activePane="bottomLeft" state="frozen"/>
      <selection pane="bottomLeft" activeCell="C42" sqref="C42"/>
    </sheetView>
  </sheetViews>
  <sheetFormatPr defaultColWidth="11.19921875" defaultRowHeight="15.6" x14ac:dyDescent="0.3"/>
  <cols>
    <col min="1" max="3" width="10.796875" style="1"/>
  </cols>
  <sheetData>
    <row r="1" spans="1:5" x14ac:dyDescent="0.3">
      <c r="A1" s="1" t="s">
        <v>9</v>
      </c>
      <c r="B1" s="1" t="s">
        <v>10</v>
      </c>
      <c r="C1" s="1" t="s">
        <v>11</v>
      </c>
    </row>
    <row r="2" spans="1:5" x14ac:dyDescent="0.3">
      <c r="A2" s="1">
        <v>600</v>
      </c>
      <c r="B2" s="1">
        <v>5</v>
      </c>
      <c r="C2" s="15">
        <v>31.948308944702099</v>
      </c>
    </row>
    <row r="3" spans="1:5" x14ac:dyDescent="0.3">
      <c r="A3" s="1">
        <v>600</v>
      </c>
      <c r="B3" s="1">
        <v>10</v>
      </c>
      <c r="C3" s="15">
        <v>21.977089643478301</v>
      </c>
      <c r="E3" t="s">
        <v>13</v>
      </c>
    </row>
    <row r="4" spans="1:5" x14ac:dyDescent="0.3">
      <c r="A4" s="1">
        <v>600</v>
      </c>
      <c r="B4" s="1">
        <v>15</v>
      </c>
      <c r="C4" s="15">
        <v>22.0199680328369</v>
      </c>
    </row>
    <row r="5" spans="1:5" x14ac:dyDescent="0.3">
      <c r="A5" s="1">
        <v>600</v>
      </c>
      <c r="B5" s="1">
        <v>20</v>
      </c>
      <c r="C5" s="15">
        <v>16.571051120758</v>
      </c>
    </row>
    <row r="6" spans="1:5" x14ac:dyDescent="0.3">
      <c r="A6" s="1">
        <v>600</v>
      </c>
      <c r="B6" s="1">
        <v>25</v>
      </c>
      <c r="C6" s="15">
        <v>16.570837020873999</v>
      </c>
    </row>
    <row r="7" spans="1:5" x14ac:dyDescent="0.3">
      <c r="A7" s="1">
        <v>600</v>
      </c>
      <c r="B7" s="1">
        <v>30</v>
      </c>
      <c r="C7" s="15">
        <v>16.5861287117004</v>
      </c>
    </row>
    <row r="8" spans="1:5" x14ac:dyDescent="0.3">
      <c r="A8" s="1">
        <v>600</v>
      </c>
      <c r="B8" s="1">
        <v>35</v>
      </c>
      <c r="C8" s="15">
        <v>16.590844154357899</v>
      </c>
    </row>
    <row r="9" spans="1:5" x14ac:dyDescent="0.3">
      <c r="A9" s="1">
        <v>600</v>
      </c>
      <c r="B9" s="1">
        <v>40</v>
      </c>
      <c r="C9" s="15">
        <v>16.180405855178801</v>
      </c>
    </row>
    <row r="10" spans="1:5" x14ac:dyDescent="0.3">
      <c r="A10" s="1">
        <v>600</v>
      </c>
      <c r="B10" s="1">
        <v>45</v>
      </c>
      <c r="C10" s="15">
        <v>16.154880046844401</v>
      </c>
    </row>
    <row r="11" spans="1:5" x14ac:dyDescent="0.3">
      <c r="A11" s="1">
        <v>600</v>
      </c>
      <c r="B11" s="1">
        <v>50</v>
      </c>
      <c r="C11" s="15">
        <v>16.169089078903198</v>
      </c>
    </row>
    <row r="12" spans="1:5" x14ac:dyDescent="0.3">
      <c r="A12" s="1">
        <v>600</v>
      </c>
      <c r="B12" s="1">
        <v>55</v>
      </c>
      <c r="C12" s="15">
        <v>16.158869028091399</v>
      </c>
    </row>
    <row r="13" spans="1:5" x14ac:dyDescent="0.3">
      <c r="A13" s="1">
        <v>600</v>
      </c>
      <c r="B13" s="1">
        <v>60</v>
      </c>
      <c r="C13" s="15">
        <v>16.152549743652301</v>
      </c>
    </row>
    <row r="14" spans="1:5" x14ac:dyDescent="0.3">
      <c r="A14" s="1">
        <v>600</v>
      </c>
      <c r="B14" s="1">
        <v>65</v>
      </c>
      <c r="C14" s="15">
        <v>16.1900069713592</v>
      </c>
    </row>
    <row r="15" spans="1:5" x14ac:dyDescent="0.3">
      <c r="A15" s="1">
        <v>600</v>
      </c>
      <c r="B15" s="1">
        <v>70</v>
      </c>
      <c r="C15" s="15">
        <v>16.1756191253662</v>
      </c>
    </row>
    <row r="16" spans="1:5" x14ac:dyDescent="0.3">
      <c r="A16" s="1">
        <v>600</v>
      </c>
      <c r="B16" s="1">
        <v>75</v>
      </c>
      <c r="C16" s="15">
        <v>16.145851850509601</v>
      </c>
    </row>
    <row r="17" spans="1:3" x14ac:dyDescent="0.3">
      <c r="A17" s="1">
        <v>600</v>
      </c>
      <c r="B17" s="1">
        <v>80</v>
      </c>
      <c r="C17" s="15">
        <v>16.172287940979</v>
      </c>
    </row>
    <row r="18" spans="1:3" x14ac:dyDescent="0.3">
      <c r="A18" s="1">
        <v>600</v>
      </c>
      <c r="B18" s="1">
        <v>85</v>
      </c>
      <c r="C18" s="15">
        <v>16.1156039237976</v>
      </c>
    </row>
    <row r="19" spans="1:3" x14ac:dyDescent="0.3">
      <c r="A19" s="1">
        <v>600</v>
      </c>
      <c r="B19" s="1">
        <v>90</v>
      </c>
      <c r="C19" s="15">
        <v>16.177049160003602</v>
      </c>
    </row>
    <row r="20" spans="1:3" x14ac:dyDescent="0.3">
      <c r="A20" s="1">
        <v>600</v>
      </c>
      <c r="B20" s="1">
        <v>95</v>
      </c>
      <c r="C20" s="15">
        <v>16.158299922943101</v>
      </c>
    </row>
    <row r="21" spans="1:3" x14ac:dyDescent="0.3">
      <c r="A21" s="1">
        <v>600</v>
      </c>
      <c r="B21" s="1">
        <v>100</v>
      </c>
      <c r="C21" s="15">
        <v>16.2091369628906</v>
      </c>
    </row>
    <row r="22" spans="1:3" x14ac:dyDescent="0.3">
      <c r="A22" s="1">
        <v>601</v>
      </c>
      <c r="B22" s="1">
        <v>5</v>
      </c>
      <c r="C22" s="15">
        <v>32.040975093841503</v>
      </c>
    </row>
    <row r="23" spans="1:3" x14ac:dyDescent="0.3">
      <c r="A23" s="1">
        <v>601</v>
      </c>
      <c r="B23" s="1">
        <v>10</v>
      </c>
      <c r="C23" s="15">
        <v>22.172105073928801</v>
      </c>
    </row>
    <row r="24" spans="1:3" x14ac:dyDescent="0.3">
      <c r="A24" s="1">
        <v>601</v>
      </c>
      <c r="B24" s="1">
        <v>15</v>
      </c>
      <c r="C24" s="15">
        <v>22.159075975417998</v>
      </c>
    </row>
    <row r="25" spans="1:3" x14ac:dyDescent="0.3">
      <c r="A25" s="1">
        <v>601</v>
      </c>
      <c r="B25" s="1">
        <v>20</v>
      </c>
      <c r="C25" s="15">
        <v>16.593378067016602</v>
      </c>
    </row>
    <row r="26" spans="1:3" x14ac:dyDescent="0.3">
      <c r="A26" s="1">
        <v>601</v>
      </c>
      <c r="B26" s="1">
        <v>25</v>
      </c>
      <c r="C26" s="15">
        <v>16.535726070403999</v>
      </c>
    </row>
    <row r="27" spans="1:3" x14ac:dyDescent="0.3">
      <c r="A27" s="1">
        <v>601</v>
      </c>
      <c r="B27" s="1">
        <v>30</v>
      </c>
      <c r="C27" s="15">
        <v>16.53884100914</v>
      </c>
    </row>
    <row r="28" spans="1:3" x14ac:dyDescent="0.3">
      <c r="A28" s="1">
        <v>601</v>
      </c>
      <c r="B28" s="1">
        <v>35</v>
      </c>
      <c r="C28" s="15">
        <v>16.536689043045001</v>
      </c>
    </row>
    <row r="29" spans="1:3" x14ac:dyDescent="0.3">
      <c r="A29" s="1">
        <v>601</v>
      </c>
      <c r="B29" s="1">
        <v>40</v>
      </c>
      <c r="C29" s="15">
        <v>16.100260972976599</v>
      </c>
    </row>
    <row r="30" spans="1:3" x14ac:dyDescent="0.3">
      <c r="A30" s="1">
        <v>601</v>
      </c>
      <c r="B30" s="1">
        <v>45</v>
      </c>
      <c r="C30" s="15">
        <v>16.0948805809021</v>
      </c>
    </row>
    <row r="31" spans="1:3" x14ac:dyDescent="0.3">
      <c r="A31" s="1">
        <v>601</v>
      </c>
      <c r="B31" s="1">
        <v>50</v>
      </c>
      <c r="C31" s="15">
        <v>16.090548992156901</v>
      </c>
    </row>
    <row r="32" spans="1:3" x14ac:dyDescent="0.3">
      <c r="A32" s="1">
        <v>601</v>
      </c>
      <c r="B32" s="1">
        <v>55</v>
      </c>
      <c r="C32" s="15">
        <v>16.084059238433799</v>
      </c>
    </row>
    <row r="33" spans="1:3" x14ac:dyDescent="0.3">
      <c r="A33" s="1">
        <v>601</v>
      </c>
      <c r="B33" s="1">
        <v>60</v>
      </c>
      <c r="C33" s="15">
        <v>16.0947439670562</v>
      </c>
    </row>
    <row r="34" spans="1:3" x14ac:dyDescent="0.3">
      <c r="A34" s="1">
        <v>601</v>
      </c>
      <c r="B34" s="1">
        <v>65</v>
      </c>
      <c r="C34" s="15">
        <v>16.092989206314002</v>
      </c>
    </row>
    <row r="35" spans="1:3" x14ac:dyDescent="0.3">
      <c r="A35" s="1">
        <v>601</v>
      </c>
      <c r="B35" s="1">
        <v>70</v>
      </c>
      <c r="C35" s="15">
        <v>16.100698947906402</v>
      </c>
    </row>
    <row r="36" spans="1:3" x14ac:dyDescent="0.3">
      <c r="A36" s="1">
        <v>601</v>
      </c>
      <c r="B36" s="1">
        <v>75</v>
      </c>
      <c r="C36" s="15">
        <v>16.098136186599699</v>
      </c>
    </row>
    <row r="37" spans="1:3" x14ac:dyDescent="0.3">
      <c r="A37" s="1">
        <v>601</v>
      </c>
      <c r="B37" s="1">
        <v>80</v>
      </c>
      <c r="C37" s="15">
        <v>16.6738617420196</v>
      </c>
    </row>
    <row r="38" spans="1:3" x14ac:dyDescent="0.3">
      <c r="A38" s="1">
        <v>601</v>
      </c>
      <c r="B38" s="1">
        <v>85</v>
      </c>
      <c r="C38" s="15">
        <v>16.677730083465502</v>
      </c>
    </row>
    <row r="39" spans="1:3" x14ac:dyDescent="0.3">
      <c r="A39" s="1">
        <v>601</v>
      </c>
      <c r="B39" s="1">
        <v>90</v>
      </c>
      <c r="C39" s="15">
        <v>16.678872108459402</v>
      </c>
    </row>
    <row r="40" spans="1:3" x14ac:dyDescent="0.3">
      <c r="A40" s="1">
        <v>601</v>
      </c>
      <c r="B40" s="1">
        <v>95</v>
      </c>
      <c r="C40" s="15">
        <v>16.674418926238999</v>
      </c>
    </row>
    <row r="41" spans="1:3" x14ac:dyDescent="0.3">
      <c r="A41" s="1">
        <v>601</v>
      </c>
      <c r="B41" s="1">
        <v>100</v>
      </c>
      <c r="C41" s="15">
        <v>16.683133840560899</v>
      </c>
    </row>
    <row r="42" spans="1:3" x14ac:dyDescent="0.3">
      <c r="A42" s="1">
        <v>800</v>
      </c>
      <c r="B42" s="1">
        <v>5</v>
      </c>
      <c r="C42" s="15">
        <v>140.258252859115</v>
      </c>
    </row>
    <row r="43" spans="1:3" x14ac:dyDescent="0.3">
      <c r="A43" s="1">
        <v>800</v>
      </c>
      <c r="B43" s="1">
        <v>10</v>
      </c>
      <c r="C43" s="15">
        <v>66.140605926513601</v>
      </c>
    </row>
    <row r="44" spans="1:3" x14ac:dyDescent="0.3">
      <c r="A44" s="1">
        <v>800</v>
      </c>
      <c r="B44" s="1">
        <v>15</v>
      </c>
      <c r="C44" s="15">
        <v>42.8635380268096</v>
      </c>
    </row>
    <row r="45" spans="1:3" x14ac:dyDescent="0.3">
      <c r="A45" s="1">
        <v>800</v>
      </c>
      <c r="B45" s="1">
        <v>20</v>
      </c>
      <c r="C45" s="15">
        <v>42.795859098434399</v>
      </c>
    </row>
    <row r="46" spans="1:3" x14ac:dyDescent="0.3">
      <c r="A46" s="1">
        <v>800</v>
      </c>
      <c r="B46" s="1">
        <v>25</v>
      </c>
      <c r="C46" s="15">
        <v>34.902261972427297</v>
      </c>
    </row>
    <row r="47" spans="1:3" x14ac:dyDescent="0.3">
      <c r="A47" s="1">
        <v>800</v>
      </c>
      <c r="B47" s="1">
        <v>30</v>
      </c>
      <c r="C47" s="15">
        <v>34.9115340709686</v>
      </c>
    </row>
    <row r="48" spans="1:3" x14ac:dyDescent="0.3">
      <c r="A48" s="1">
        <v>800</v>
      </c>
      <c r="B48" s="1">
        <v>35</v>
      </c>
      <c r="C48" s="15">
        <v>34.896908044815</v>
      </c>
    </row>
    <row r="49" spans="1:3" x14ac:dyDescent="0.3">
      <c r="A49" s="1">
        <v>800</v>
      </c>
      <c r="B49" s="1">
        <v>40</v>
      </c>
      <c r="C49" s="15">
        <v>34.9016687870025</v>
      </c>
    </row>
    <row r="50" spans="1:3" x14ac:dyDescent="0.3">
      <c r="A50" s="1">
        <v>800</v>
      </c>
      <c r="B50" s="1">
        <v>45</v>
      </c>
      <c r="C50" s="15">
        <v>34.899060010909999</v>
      </c>
    </row>
    <row r="51" spans="1:3" x14ac:dyDescent="0.3">
      <c r="A51" s="1">
        <v>800</v>
      </c>
      <c r="B51" s="1">
        <v>50</v>
      </c>
      <c r="C51" s="15">
        <v>35.0649542808532</v>
      </c>
    </row>
    <row r="52" spans="1:3" x14ac:dyDescent="0.3">
      <c r="A52" s="1">
        <v>800</v>
      </c>
      <c r="B52" s="1">
        <v>55</v>
      </c>
      <c r="C52" s="15">
        <v>35.075319051742497</v>
      </c>
    </row>
    <row r="53" spans="1:3" x14ac:dyDescent="0.3">
      <c r="A53" s="1">
        <v>800</v>
      </c>
      <c r="B53" s="1">
        <v>60</v>
      </c>
      <c r="C53" s="15">
        <v>35.082260847091597</v>
      </c>
    </row>
    <row r="54" spans="1:3" x14ac:dyDescent="0.3">
      <c r="A54" s="1">
        <v>800</v>
      </c>
      <c r="B54" s="1">
        <v>65</v>
      </c>
      <c r="C54" s="15">
        <v>35.084053039550703</v>
      </c>
    </row>
    <row r="55" spans="1:3" x14ac:dyDescent="0.3">
      <c r="A55" s="1">
        <v>800</v>
      </c>
      <c r="B55" s="1">
        <v>70</v>
      </c>
      <c r="C55" s="15">
        <v>35.087512731552103</v>
      </c>
    </row>
    <row r="56" spans="1:3" x14ac:dyDescent="0.3">
      <c r="A56" s="1">
        <v>800</v>
      </c>
      <c r="B56" s="1">
        <v>75</v>
      </c>
      <c r="C56" s="15">
        <v>35.092379093170102</v>
      </c>
    </row>
    <row r="57" spans="1:3" x14ac:dyDescent="0.3">
      <c r="A57" s="1">
        <v>800</v>
      </c>
      <c r="B57" s="1">
        <v>80</v>
      </c>
      <c r="C57" s="15">
        <v>35.076984882354701</v>
      </c>
    </row>
    <row r="58" spans="1:3" x14ac:dyDescent="0.3">
      <c r="A58" s="1">
        <v>800</v>
      </c>
      <c r="B58" s="1">
        <v>85</v>
      </c>
      <c r="C58" s="15">
        <v>35.097898960113497</v>
      </c>
    </row>
    <row r="59" spans="1:3" x14ac:dyDescent="0.3">
      <c r="A59" s="1">
        <v>800</v>
      </c>
      <c r="B59" s="1">
        <v>90</v>
      </c>
      <c r="C59" s="15">
        <v>35.088702917098999</v>
      </c>
    </row>
    <row r="60" spans="1:3" x14ac:dyDescent="0.3">
      <c r="A60" s="1">
        <v>800</v>
      </c>
      <c r="B60" s="1">
        <v>95</v>
      </c>
      <c r="C60" s="15">
        <v>35.100663900375302</v>
      </c>
    </row>
    <row r="61" spans="1:3" x14ac:dyDescent="0.3">
      <c r="A61" s="1">
        <v>800</v>
      </c>
      <c r="B61" s="1">
        <v>100</v>
      </c>
      <c r="C61" s="15">
        <v>37.165364980697603</v>
      </c>
    </row>
    <row r="62" spans="1:3" x14ac:dyDescent="0.3">
      <c r="A62" s="1">
        <v>801</v>
      </c>
      <c r="B62" s="1">
        <v>5</v>
      </c>
      <c r="C62" s="15">
        <v>140.0700070858</v>
      </c>
    </row>
    <row r="63" spans="1:3" x14ac:dyDescent="0.3">
      <c r="A63" s="1">
        <v>801</v>
      </c>
      <c r="B63" s="1">
        <v>10</v>
      </c>
      <c r="C63" s="15">
        <v>66.228628873825002</v>
      </c>
    </row>
    <row r="64" spans="1:3" x14ac:dyDescent="0.3">
      <c r="A64" s="1">
        <v>801</v>
      </c>
      <c r="B64" s="1">
        <v>15</v>
      </c>
      <c r="C64" s="15">
        <v>43.023749828338602</v>
      </c>
    </row>
    <row r="65" spans="1:3" x14ac:dyDescent="0.3">
      <c r="A65" s="1">
        <v>801</v>
      </c>
      <c r="B65" s="1">
        <v>20</v>
      </c>
      <c r="C65" s="15">
        <v>42.981088876724201</v>
      </c>
    </row>
    <row r="66" spans="1:3" x14ac:dyDescent="0.3">
      <c r="A66" s="1">
        <v>801</v>
      </c>
      <c r="B66" s="1">
        <v>25</v>
      </c>
      <c r="C66" s="15">
        <v>42.9289741516113</v>
      </c>
    </row>
    <row r="67" spans="1:3" x14ac:dyDescent="0.3">
      <c r="A67" s="1">
        <v>801</v>
      </c>
      <c r="B67" s="1">
        <v>30</v>
      </c>
      <c r="C67" s="15">
        <v>38.779920816421502</v>
      </c>
    </row>
    <row r="68" spans="1:3" x14ac:dyDescent="0.3">
      <c r="A68" s="1">
        <v>801</v>
      </c>
      <c r="B68" s="1">
        <v>35</v>
      </c>
      <c r="C68" s="15">
        <v>38.730942010879502</v>
      </c>
    </row>
    <row r="69" spans="1:3" x14ac:dyDescent="0.3">
      <c r="A69" s="1">
        <v>801</v>
      </c>
      <c r="B69" s="1">
        <v>40</v>
      </c>
      <c r="C69" s="15">
        <v>38.8358988761901</v>
      </c>
    </row>
    <row r="70" spans="1:3" x14ac:dyDescent="0.3">
      <c r="A70" s="1">
        <v>801</v>
      </c>
      <c r="B70" s="1">
        <v>45</v>
      </c>
      <c r="C70" s="15">
        <v>38.820589780807403</v>
      </c>
    </row>
    <row r="71" spans="1:3" x14ac:dyDescent="0.3">
      <c r="A71" s="1">
        <v>801</v>
      </c>
      <c r="B71" s="1">
        <v>50</v>
      </c>
      <c r="C71" s="15">
        <v>38.825434207916203</v>
      </c>
    </row>
    <row r="72" spans="1:3" x14ac:dyDescent="0.3">
      <c r="A72" s="1">
        <v>801</v>
      </c>
      <c r="B72" s="1">
        <v>55</v>
      </c>
      <c r="C72" s="15">
        <v>37.119215011596602</v>
      </c>
    </row>
    <row r="73" spans="1:3" x14ac:dyDescent="0.3">
      <c r="A73" s="1">
        <v>801</v>
      </c>
      <c r="B73" s="1">
        <v>60</v>
      </c>
      <c r="C73" s="15">
        <v>37.144372940063398</v>
      </c>
    </row>
    <row r="74" spans="1:3" x14ac:dyDescent="0.3">
      <c r="A74" s="1">
        <v>801</v>
      </c>
      <c r="B74" s="1">
        <v>65</v>
      </c>
      <c r="C74" s="15">
        <v>37.158510923385599</v>
      </c>
    </row>
    <row r="75" spans="1:3" x14ac:dyDescent="0.3">
      <c r="A75" s="1">
        <v>801</v>
      </c>
      <c r="B75" s="1">
        <v>70</v>
      </c>
      <c r="C75" s="15">
        <v>37.155283927917402</v>
      </c>
    </row>
    <row r="76" spans="1:3" x14ac:dyDescent="0.3">
      <c r="A76" s="1">
        <v>801</v>
      </c>
      <c r="B76" s="1">
        <v>75</v>
      </c>
      <c r="C76" s="15">
        <v>37.1647562980651</v>
      </c>
    </row>
    <row r="77" spans="1:3" x14ac:dyDescent="0.3">
      <c r="A77" s="1">
        <v>801</v>
      </c>
      <c r="B77" s="1">
        <v>80</v>
      </c>
      <c r="C77" s="15">
        <v>37.131883859634399</v>
      </c>
    </row>
    <row r="78" spans="1:3" x14ac:dyDescent="0.3">
      <c r="A78" s="1">
        <v>801</v>
      </c>
      <c r="B78" s="1">
        <v>85</v>
      </c>
      <c r="C78" s="15">
        <v>37.150252819061201</v>
      </c>
    </row>
    <row r="79" spans="1:3" x14ac:dyDescent="0.3">
      <c r="A79" s="1">
        <v>801</v>
      </c>
      <c r="B79" s="1">
        <v>90</v>
      </c>
      <c r="C79" s="15">
        <v>37.168108940124498</v>
      </c>
    </row>
    <row r="80" spans="1:3" x14ac:dyDescent="0.3">
      <c r="A80" s="1">
        <v>801</v>
      </c>
      <c r="B80" s="1">
        <v>95</v>
      </c>
      <c r="C80" s="15">
        <v>37.142008066177297</v>
      </c>
    </row>
    <row r="81" spans="1:3" x14ac:dyDescent="0.3">
      <c r="A81" s="1">
        <v>801</v>
      </c>
      <c r="B81" s="1">
        <v>100</v>
      </c>
      <c r="C81" s="15">
        <v>37.156241178512502</v>
      </c>
    </row>
    <row r="82" spans="1:3" x14ac:dyDescent="0.3">
      <c r="A82" s="1">
        <v>1000</v>
      </c>
      <c r="B82" s="1">
        <v>5</v>
      </c>
      <c r="C82" s="15">
        <v>142.67121219635001</v>
      </c>
    </row>
    <row r="83" spans="1:3" x14ac:dyDescent="0.3">
      <c r="A83" s="1">
        <v>1000</v>
      </c>
      <c r="B83" s="1">
        <v>10</v>
      </c>
      <c r="C83" s="15">
        <v>90.591543197631793</v>
      </c>
    </row>
    <row r="84" spans="1:3" x14ac:dyDescent="0.3">
      <c r="A84" s="1">
        <v>1000</v>
      </c>
      <c r="B84" s="1">
        <v>15</v>
      </c>
      <c r="C84" s="15">
        <v>90.583467006683307</v>
      </c>
    </row>
    <row r="85" spans="1:3" x14ac:dyDescent="0.3">
      <c r="A85" s="1">
        <v>1000</v>
      </c>
      <c r="B85" s="1">
        <v>20</v>
      </c>
      <c r="C85" s="15">
        <v>73.888064622879</v>
      </c>
    </row>
    <row r="86" spans="1:3" x14ac:dyDescent="0.3">
      <c r="A86" s="1">
        <v>1000</v>
      </c>
      <c r="B86" s="1">
        <v>25</v>
      </c>
      <c r="C86" s="15">
        <v>73.883886098861694</v>
      </c>
    </row>
    <row r="87" spans="1:3" x14ac:dyDescent="0.3">
      <c r="A87" s="1">
        <v>1000</v>
      </c>
      <c r="B87" s="1">
        <v>30</v>
      </c>
      <c r="C87" s="15">
        <v>73.900227069854694</v>
      </c>
    </row>
    <row r="88" spans="1:3" x14ac:dyDescent="0.3">
      <c r="A88" s="1">
        <v>1000</v>
      </c>
      <c r="B88" s="1">
        <v>35</v>
      </c>
      <c r="C88" s="15">
        <v>69.341701745986896</v>
      </c>
    </row>
    <row r="89" spans="1:3" x14ac:dyDescent="0.3">
      <c r="A89" s="1">
        <v>1000</v>
      </c>
      <c r="B89" s="1">
        <v>40</v>
      </c>
      <c r="C89" s="15">
        <v>69.343708992004395</v>
      </c>
    </row>
    <row r="90" spans="1:3" x14ac:dyDescent="0.3">
      <c r="A90" s="1">
        <v>1000</v>
      </c>
      <c r="B90" s="1">
        <v>45</v>
      </c>
      <c r="C90" s="15">
        <v>69.322262048721299</v>
      </c>
    </row>
    <row r="91" spans="1:3" x14ac:dyDescent="0.3">
      <c r="A91" s="1">
        <v>1000</v>
      </c>
      <c r="B91" s="1">
        <v>50</v>
      </c>
      <c r="C91" s="15">
        <v>69.320427179336505</v>
      </c>
    </row>
    <row r="92" spans="1:3" x14ac:dyDescent="0.3">
      <c r="A92" s="1">
        <v>1000</v>
      </c>
      <c r="B92" s="1">
        <v>55</v>
      </c>
      <c r="C92" s="15">
        <v>69.348834991455007</v>
      </c>
    </row>
    <row r="93" spans="1:3" x14ac:dyDescent="0.3">
      <c r="A93" s="1">
        <v>1000</v>
      </c>
      <c r="B93" s="1">
        <v>60</v>
      </c>
      <c r="C93" s="15">
        <v>69.279954195022498</v>
      </c>
    </row>
    <row r="94" spans="1:3" x14ac:dyDescent="0.3">
      <c r="A94" s="1">
        <v>1000</v>
      </c>
      <c r="B94" s="1">
        <v>65</v>
      </c>
      <c r="C94" s="15">
        <v>68.219422101974402</v>
      </c>
    </row>
    <row r="95" spans="1:3" x14ac:dyDescent="0.3">
      <c r="A95" s="1">
        <v>1000</v>
      </c>
      <c r="B95" s="1">
        <v>70</v>
      </c>
      <c r="C95" s="15">
        <v>68.216079711914006</v>
      </c>
    </row>
    <row r="96" spans="1:3" x14ac:dyDescent="0.3">
      <c r="A96" s="1">
        <v>1000</v>
      </c>
      <c r="B96" s="1">
        <v>75</v>
      </c>
      <c r="C96" s="15">
        <v>68.201777219772296</v>
      </c>
    </row>
    <row r="97" spans="1:3" x14ac:dyDescent="0.3">
      <c r="A97" s="1">
        <v>1000</v>
      </c>
      <c r="B97" s="1">
        <v>80</v>
      </c>
      <c r="C97" s="15">
        <v>68.242344141006399</v>
      </c>
    </row>
    <row r="98" spans="1:3" x14ac:dyDescent="0.3">
      <c r="A98" s="1">
        <v>1000</v>
      </c>
      <c r="B98" s="1">
        <v>85</v>
      </c>
      <c r="C98" s="15">
        <v>68.548993110656696</v>
      </c>
    </row>
    <row r="99" spans="1:3" x14ac:dyDescent="0.3">
      <c r="A99" s="1">
        <v>1000</v>
      </c>
      <c r="B99" s="1">
        <v>90</v>
      </c>
      <c r="C99" s="15">
        <v>68.390606164932194</v>
      </c>
    </row>
    <row r="100" spans="1:3" x14ac:dyDescent="0.3">
      <c r="A100" s="1">
        <v>1000</v>
      </c>
      <c r="B100" s="1">
        <v>95</v>
      </c>
      <c r="C100" s="15">
        <v>68.359994173049898</v>
      </c>
    </row>
    <row r="101" spans="1:3" x14ac:dyDescent="0.3">
      <c r="A101" s="1">
        <v>1000</v>
      </c>
      <c r="B101" s="1">
        <v>100</v>
      </c>
      <c r="C101" s="15">
        <v>68.220021009445105</v>
      </c>
    </row>
    <row r="102" spans="1:3" x14ac:dyDescent="0.3">
      <c r="A102" s="1">
        <v>1001</v>
      </c>
      <c r="B102" s="1">
        <v>5</v>
      </c>
      <c r="C102" s="15">
        <v>143.63481402397099</v>
      </c>
    </row>
    <row r="103" spans="1:3" x14ac:dyDescent="0.3">
      <c r="A103" s="1">
        <v>1001</v>
      </c>
      <c r="B103" s="1">
        <v>10</v>
      </c>
      <c r="C103" s="15">
        <v>90.613967895507798</v>
      </c>
    </row>
    <row r="104" spans="1:3" x14ac:dyDescent="0.3">
      <c r="A104" s="1">
        <v>1001</v>
      </c>
      <c r="B104" s="1">
        <v>15</v>
      </c>
      <c r="C104" s="15">
        <v>90.434140920638995</v>
      </c>
    </row>
    <row r="105" spans="1:3" x14ac:dyDescent="0.3">
      <c r="A105" s="1">
        <v>1001</v>
      </c>
      <c r="B105" s="1">
        <v>20</v>
      </c>
      <c r="C105" s="15">
        <v>73.768779039382906</v>
      </c>
    </row>
    <row r="106" spans="1:3" x14ac:dyDescent="0.3">
      <c r="A106" s="1">
        <v>1001</v>
      </c>
      <c r="B106" s="1">
        <v>25</v>
      </c>
      <c r="C106" s="15">
        <v>73.758724927902193</v>
      </c>
    </row>
    <row r="107" spans="1:3" x14ac:dyDescent="0.3">
      <c r="A107" s="1">
        <v>1001</v>
      </c>
      <c r="B107" s="1">
        <v>30</v>
      </c>
      <c r="C107" s="15">
        <v>73.824321031570406</v>
      </c>
    </row>
    <row r="108" spans="1:3" x14ac:dyDescent="0.3">
      <c r="A108" s="1">
        <v>1001</v>
      </c>
      <c r="B108" s="1">
        <v>35</v>
      </c>
      <c r="C108" s="15">
        <v>69.186019897460895</v>
      </c>
    </row>
    <row r="109" spans="1:3" x14ac:dyDescent="0.3">
      <c r="A109" s="1">
        <v>1001</v>
      </c>
      <c r="B109" s="1">
        <v>40</v>
      </c>
      <c r="C109" s="15">
        <v>69.181781053543006</v>
      </c>
    </row>
    <row r="110" spans="1:3" x14ac:dyDescent="0.3">
      <c r="A110" s="1">
        <v>1001</v>
      </c>
      <c r="B110" s="1">
        <v>45</v>
      </c>
      <c r="C110" s="15">
        <v>69.213329792022705</v>
      </c>
    </row>
    <row r="111" spans="1:3" x14ac:dyDescent="0.3">
      <c r="A111" s="1">
        <v>1001</v>
      </c>
      <c r="B111" s="1">
        <v>50</v>
      </c>
      <c r="C111" s="15">
        <v>69.184021949767995</v>
      </c>
    </row>
    <row r="112" spans="1:3" x14ac:dyDescent="0.3">
      <c r="A112" s="1">
        <v>1001</v>
      </c>
      <c r="B112" s="1">
        <v>55</v>
      </c>
      <c r="C112" s="15">
        <v>69.205867052078204</v>
      </c>
    </row>
    <row r="113" spans="1:3" x14ac:dyDescent="0.3">
      <c r="A113" s="1">
        <v>1001</v>
      </c>
      <c r="B113" s="1">
        <v>60</v>
      </c>
      <c r="C113" s="15">
        <v>69.2205197811126</v>
      </c>
    </row>
    <row r="114" spans="1:3" x14ac:dyDescent="0.3">
      <c r="A114" s="1">
        <v>1001</v>
      </c>
      <c r="B114" s="1">
        <v>65</v>
      </c>
      <c r="C114" s="15">
        <v>68.231552839279104</v>
      </c>
    </row>
    <row r="115" spans="1:3" x14ac:dyDescent="0.3">
      <c r="A115" s="1">
        <v>1001</v>
      </c>
      <c r="B115" s="1">
        <v>70</v>
      </c>
      <c r="C115" s="15">
        <v>68.225260972976599</v>
      </c>
    </row>
    <row r="116" spans="1:3" x14ac:dyDescent="0.3">
      <c r="A116" s="1">
        <v>1001</v>
      </c>
      <c r="B116" s="1">
        <v>75</v>
      </c>
      <c r="C116" s="15">
        <v>68.217174053192096</v>
      </c>
    </row>
    <row r="117" spans="1:3" x14ac:dyDescent="0.3">
      <c r="A117" s="1">
        <v>1001</v>
      </c>
      <c r="B117" s="1">
        <v>80</v>
      </c>
      <c r="C117" s="15">
        <v>68.314404010772705</v>
      </c>
    </row>
    <row r="118" spans="1:3" x14ac:dyDescent="0.3">
      <c r="A118" s="1">
        <v>1001</v>
      </c>
      <c r="B118" s="1">
        <v>85</v>
      </c>
      <c r="C118" s="15">
        <v>68.600065946578894</v>
      </c>
    </row>
    <row r="119" spans="1:3" x14ac:dyDescent="0.3">
      <c r="A119" s="1">
        <v>1001</v>
      </c>
      <c r="B119" s="1">
        <v>90</v>
      </c>
      <c r="C119" s="15">
        <v>68.665048837661701</v>
      </c>
    </row>
    <row r="120" spans="1:3" x14ac:dyDescent="0.3">
      <c r="A120" s="1">
        <v>1001</v>
      </c>
      <c r="B120" s="1">
        <v>95</v>
      </c>
      <c r="C120" s="15">
        <v>68.223066091537405</v>
      </c>
    </row>
    <row r="121" spans="1:3" x14ac:dyDescent="0.3">
      <c r="A121" s="1">
        <v>1001</v>
      </c>
      <c r="B121" s="1">
        <v>100</v>
      </c>
      <c r="C121" s="15">
        <v>68.216140985488806</v>
      </c>
    </row>
    <row r="122" spans="1:3" x14ac:dyDescent="0.3">
      <c r="A122" s="1">
        <v>1200</v>
      </c>
      <c r="B122" s="1">
        <v>5</v>
      </c>
      <c r="C122" s="15">
        <v>225.470577001571</v>
      </c>
    </row>
    <row r="123" spans="1:3" x14ac:dyDescent="0.3">
      <c r="A123" s="1">
        <v>1200</v>
      </c>
      <c r="B123" s="1">
        <v>10</v>
      </c>
      <c r="C123" s="15">
        <v>155.21839904785099</v>
      </c>
    </row>
    <row r="124" spans="1:3" x14ac:dyDescent="0.3">
      <c r="A124" s="1">
        <v>1200</v>
      </c>
      <c r="B124" s="1">
        <v>15</v>
      </c>
      <c r="C124" s="15">
        <v>155.107680082321</v>
      </c>
    </row>
    <row r="125" spans="1:3" x14ac:dyDescent="0.3">
      <c r="A125" s="1">
        <v>1200</v>
      </c>
      <c r="B125" s="1">
        <v>20</v>
      </c>
      <c r="C125" s="15">
        <v>116.74551820755001</v>
      </c>
    </row>
    <row r="126" spans="1:3" x14ac:dyDescent="0.3">
      <c r="A126" s="1">
        <v>1200</v>
      </c>
      <c r="B126" s="1">
        <v>25</v>
      </c>
      <c r="C126" s="15">
        <v>116.680459976196</v>
      </c>
    </row>
    <row r="127" spans="1:3" x14ac:dyDescent="0.3">
      <c r="A127" s="1">
        <v>1200</v>
      </c>
      <c r="B127" s="1">
        <v>30</v>
      </c>
      <c r="C127" s="15">
        <v>116.621048927307</v>
      </c>
    </row>
    <row r="128" spans="1:3" x14ac:dyDescent="0.3">
      <c r="A128" s="1">
        <v>1200</v>
      </c>
      <c r="B128" s="1">
        <v>35</v>
      </c>
      <c r="C128" s="15">
        <v>116.798241138458</v>
      </c>
    </row>
    <row r="129" spans="1:3" x14ac:dyDescent="0.3">
      <c r="A129" s="1">
        <v>1200</v>
      </c>
      <c r="B129" s="1">
        <v>40</v>
      </c>
      <c r="C129" s="15">
        <v>113.299003839492</v>
      </c>
    </row>
    <row r="130" spans="1:3" x14ac:dyDescent="0.3">
      <c r="A130" s="1">
        <v>1200</v>
      </c>
      <c r="B130" s="1">
        <v>45</v>
      </c>
      <c r="C130" s="15">
        <v>113.152210950851</v>
      </c>
    </row>
    <row r="131" spans="1:3" x14ac:dyDescent="0.3">
      <c r="A131" s="1">
        <v>1200</v>
      </c>
      <c r="B131" s="1">
        <v>50</v>
      </c>
      <c r="C131" s="15">
        <v>113.064244031906</v>
      </c>
    </row>
    <row r="132" spans="1:3" x14ac:dyDescent="0.3">
      <c r="A132" s="1">
        <v>1200</v>
      </c>
      <c r="B132" s="1">
        <v>55</v>
      </c>
      <c r="C132" s="15">
        <v>113.35934591293299</v>
      </c>
    </row>
    <row r="133" spans="1:3" x14ac:dyDescent="0.3">
      <c r="A133" s="1">
        <v>1200</v>
      </c>
      <c r="B133" s="1">
        <v>60</v>
      </c>
      <c r="C133" s="15">
        <v>113.472642898559</v>
      </c>
    </row>
    <row r="134" spans="1:3" x14ac:dyDescent="0.3">
      <c r="A134" s="1">
        <v>1200</v>
      </c>
      <c r="B134" s="1">
        <v>65</v>
      </c>
      <c r="C134" s="15">
        <v>112.902681112289</v>
      </c>
    </row>
    <row r="135" spans="1:3" x14ac:dyDescent="0.3">
      <c r="A135" s="1">
        <v>1200</v>
      </c>
      <c r="B135" s="1">
        <v>70</v>
      </c>
      <c r="C135" s="15">
        <v>113.153717994689</v>
      </c>
    </row>
    <row r="136" spans="1:3" x14ac:dyDescent="0.3">
      <c r="A136" s="1">
        <v>1200</v>
      </c>
      <c r="B136" s="1">
        <v>75</v>
      </c>
      <c r="C136" s="15">
        <v>113.686815977096</v>
      </c>
    </row>
    <row r="137" spans="1:3" x14ac:dyDescent="0.3">
      <c r="A137" s="1">
        <v>1200</v>
      </c>
      <c r="B137" s="1">
        <v>80</v>
      </c>
      <c r="C137" s="15">
        <v>113.475644826889</v>
      </c>
    </row>
    <row r="138" spans="1:3" x14ac:dyDescent="0.3">
      <c r="A138" s="1">
        <v>1200</v>
      </c>
      <c r="B138" s="1">
        <v>85</v>
      </c>
      <c r="C138" s="15">
        <v>113.25845408439601</v>
      </c>
    </row>
    <row r="139" spans="1:3" x14ac:dyDescent="0.3">
      <c r="A139" s="1">
        <v>1200</v>
      </c>
      <c r="B139" s="1">
        <v>90</v>
      </c>
      <c r="C139" s="15">
        <v>113.63268303871099</v>
      </c>
    </row>
    <row r="140" spans="1:3" x14ac:dyDescent="0.3">
      <c r="A140" s="1">
        <v>1200</v>
      </c>
      <c r="B140" s="1">
        <v>95</v>
      </c>
      <c r="C140" s="15">
        <v>114.013978004455</v>
      </c>
    </row>
    <row r="141" spans="1:3" x14ac:dyDescent="0.3">
      <c r="A141" s="1">
        <v>1200</v>
      </c>
      <c r="B141" s="1">
        <v>100</v>
      </c>
      <c r="C141" s="15">
        <v>113.569377899169</v>
      </c>
    </row>
    <row r="142" spans="1:3" x14ac:dyDescent="0.3">
      <c r="A142" s="1">
        <v>1201</v>
      </c>
      <c r="B142" s="1">
        <v>5</v>
      </c>
      <c r="C142" s="15">
        <v>224.24273824691701</v>
      </c>
    </row>
    <row r="143" spans="1:3" x14ac:dyDescent="0.3">
      <c r="A143" s="1">
        <v>1201</v>
      </c>
      <c r="B143" s="1">
        <v>10</v>
      </c>
      <c r="C143" s="15">
        <v>155.12656378745999</v>
      </c>
    </row>
    <row r="144" spans="1:3" x14ac:dyDescent="0.3">
      <c r="A144" s="1">
        <v>1201</v>
      </c>
      <c r="B144" s="1">
        <v>15</v>
      </c>
      <c r="C144" s="15">
        <v>155.09628081321699</v>
      </c>
    </row>
    <row r="145" spans="1:3" x14ac:dyDescent="0.3">
      <c r="A145" s="1">
        <v>1201</v>
      </c>
      <c r="B145" s="1">
        <v>20</v>
      </c>
      <c r="C145" s="15">
        <v>116.657510280609</v>
      </c>
    </row>
    <row r="146" spans="1:3" x14ac:dyDescent="0.3">
      <c r="A146" s="1">
        <v>1201</v>
      </c>
      <c r="B146" s="1">
        <v>25</v>
      </c>
      <c r="C146" s="15">
        <v>116.65386223793</v>
      </c>
    </row>
    <row r="147" spans="1:3" x14ac:dyDescent="0.3">
      <c r="A147" s="1">
        <v>1201</v>
      </c>
      <c r="B147" s="1">
        <v>30</v>
      </c>
      <c r="C147" s="15">
        <v>116.65999794006299</v>
      </c>
    </row>
    <row r="148" spans="1:3" x14ac:dyDescent="0.3">
      <c r="A148" s="1">
        <v>1201</v>
      </c>
      <c r="B148" s="1">
        <v>35</v>
      </c>
      <c r="C148" s="15">
        <v>116.764805078506</v>
      </c>
    </row>
    <row r="149" spans="1:3" x14ac:dyDescent="0.3">
      <c r="A149" s="1">
        <v>1201</v>
      </c>
      <c r="B149" s="1">
        <v>40</v>
      </c>
      <c r="C149" s="15">
        <v>112.973812103271</v>
      </c>
    </row>
    <row r="150" spans="1:3" x14ac:dyDescent="0.3">
      <c r="A150" s="1">
        <v>1201</v>
      </c>
      <c r="B150" s="1">
        <v>45</v>
      </c>
      <c r="C150" s="15">
        <v>112.80194830894401</v>
      </c>
    </row>
    <row r="151" spans="1:3" x14ac:dyDescent="0.3">
      <c r="A151" s="1">
        <v>1201</v>
      </c>
      <c r="B151" s="1">
        <v>50</v>
      </c>
      <c r="C151" s="15">
        <v>113.026562929153</v>
      </c>
    </row>
    <row r="152" spans="1:3" x14ac:dyDescent="0.3">
      <c r="A152" s="1">
        <v>1201</v>
      </c>
      <c r="B152" s="1">
        <v>55</v>
      </c>
      <c r="C152" s="15">
        <v>113.310928106307</v>
      </c>
    </row>
    <row r="153" spans="1:3" x14ac:dyDescent="0.3">
      <c r="A153" s="1">
        <v>1201</v>
      </c>
      <c r="B153" s="1">
        <v>60</v>
      </c>
      <c r="C153" s="15">
        <v>112.837183952331</v>
      </c>
    </row>
    <row r="154" spans="1:3" x14ac:dyDescent="0.3">
      <c r="A154" s="1">
        <v>1201</v>
      </c>
      <c r="B154" s="1">
        <v>65</v>
      </c>
      <c r="C154" s="15">
        <v>112.909355878829</v>
      </c>
    </row>
    <row r="155" spans="1:3" x14ac:dyDescent="0.3">
      <c r="A155" s="1">
        <v>1201</v>
      </c>
      <c r="B155" s="1">
        <v>70</v>
      </c>
      <c r="C155" s="15">
        <v>112.825046062469</v>
      </c>
    </row>
    <row r="156" spans="1:3" x14ac:dyDescent="0.3">
      <c r="A156" s="1">
        <v>1201</v>
      </c>
      <c r="B156" s="1">
        <v>75</v>
      </c>
      <c r="C156" s="15">
        <v>113.187258005142</v>
      </c>
    </row>
    <row r="157" spans="1:3" x14ac:dyDescent="0.3">
      <c r="A157" s="1">
        <v>1201</v>
      </c>
      <c r="B157" s="1">
        <v>80</v>
      </c>
      <c r="C157" s="15">
        <v>117.719612121582</v>
      </c>
    </row>
    <row r="158" spans="1:3" x14ac:dyDescent="0.3">
      <c r="A158" s="1">
        <v>1201</v>
      </c>
      <c r="B158" s="1">
        <v>85</v>
      </c>
      <c r="C158" s="15">
        <v>118.46087193488999</v>
      </c>
    </row>
    <row r="159" spans="1:3" x14ac:dyDescent="0.3">
      <c r="A159" s="1">
        <v>1201</v>
      </c>
      <c r="B159" s="1">
        <v>90</v>
      </c>
      <c r="C159" s="15">
        <v>117.90416693687401</v>
      </c>
    </row>
    <row r="160" spans="1:3" x14ac:dyDescent="0.3">
      <c r="A160" s="1">
        <v>1201</v>
      </c>
      <c r="B160" s="1">
        <v>95</v>
      </c>
      <c r="C160" s="15">
        <v>117.71107792854301</v>
      </c>
    </row>
    <row r="161" spans="1:3" x14ac:dyDescent="0.3">
      <c r="A161" s="1">
        <v>1201</v>
      </c>
      <c r="B161" s="1">
        <v>100</v>
      </c>
      <c r="C161" s="15">
        <v>118.65682816505399</v>
      </c>
    </row>
  </sheetData>
  <conditionalFormatting sqref="C122:C161">
    <cfRule type="top10" dxfId="11" priority="5" bottom="1" rank="1"/>
  </conditionalFormatting>
  <conditionalFormatting sqref="C122:C141">
    <cfRule type="top10" dxfId="10" priority="4" bottom="1" rank="1"/>
  </conditionalFormatting>
  <conditionalFormatting sqref="C102:C121">
    <cfRule type="top10" dxfId="9" priority="3" bottom="1" rank="1"/>
  </conditionalFormatting>
  <conditionalFormatting sqref="C82:C101">
    <cfRule type="top10" dxfId="8" priority="2" bottom="1" rank="1"/>
  </conditionalFormatting>
  <conditionalFormatting sqref="C62:C81">
    <cfRule type="top10" dxfId="7" priority="1" bottom="1" rank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B287-32C9-5548-8ED1-BC6426FE4E7C}">
  <dimension ref="A1:K134"/>
  <sheetViews>
    <sheetView topLeftCell="A103" workbookViewId="0">
      <selection activeCell="A116" sqref="A116:C134"/>
    </sheetView>
  </sheetViews>
  <sheetFormatPr defaultColWidth="11.19921875" defaultRowHeight="15.6" x14ac:dyDescent="0.3"/>
  <sheetData>
    <row r="1" spans="1:11" x14ac:dyDescent="0.3">
      <c r="A1" s="1" t="s">
        <v>9</v>
      </c>
      <c r="B1" s="1" t="s">
        <v>10</v>
      </c>
      <c r="C1" s="1" t="s">
        <v>11</v>
      </c>
      <c r="I1" s="1" t="s">
        <v>9</v>
      </c>
      <c r="J1" s="1" t="s">
        <v>10</v>
      </c>
      <c r="K1" s="1" t="s">
        <v>11</v>
      </c>
    </row>
    <row r="2" spans="1:11" x14ac:dyDescent="0.3">
      <c r="A2" s="2">
        <v>800</v>
      </c>
      <c r="B2" s="2">
        <v>10</v>
      </c>
      <c r="C2" s="2">
        <v>61.5630941390991</v>
      </c>
      <c r="I2" s="2">
        <v>800</v>
      </c>
      <c r="J2">
        <f>INDEX(B:B,MATCH(K2,C:C,0))</f>
        <v>50</v>
      </c>
      <c r="K2">
        <f>_xlfn.MINIFS(C:C,A:A,I2)</f>
        <v>29.143905162811201</v>
      </c>
    </row>
    <row r="3" spans="1:11" x14ac:dyDescent="0.3">
      <c r="A3" s="2">
        <v>800</v>
      </c>
      <c r="B3" s="2">
        <v>15</v>
      </c>
      <c r="C3" s="2">
        <v>38.216506958007798</v>
      </c>
      <c r="E3" t="s">
        <v>12</v>
      </c>
      <c r="I3" s="2">
        <v>1000</v>
      </c>
      <c r="J3">
        <f t="shared" ref="J3:J7" si="0">INDEX(B:B,MATCH(K3,C:C,0))</f>
        <v>70</v>
      </c>
      <c r="K3">
        <f t="shared" ref="K3:K7" si="1">_xlfn.MINIFS(C:C,A:A,I3)</f>
        <v>56.318773031234699</v>
      </c>
    </row>
    <row r="4" spans="1:11" x14ac:dyDescent="0.3">
      <c r="A4" s="2">
        <v>800</v>
      </c>
      <c r="B4" s="2">
        <v>20</v>
      </c>
      <c r="C4" s="2">
        <v>38.033164978027301</v>
      </c>
      <c r="I4" s="2">
        <v>1200</v>
      </c>
      <c r="J4">
        <f t="shared" si="0"/>
        <v>90</v>
      </c>
      <c r="K4">
        <f t="shared" si="1"/>
        <v>93.285736799240098</v>
      </c>
    </row>
    <row r="5" spans="1:11" x14ac:dyDescent="0.3">
      <c r="A5" s="2">
        <v>800</v>
      </c>
      <c r="B5" s="2">
        <v>25</v>
      </c>
      <c r="C5" s="2">
        <v>29.892982006072899</v>
      </c>
      <c r="I5" s="2">
        <v>1400</v>
      </c>
      <c r="J5">
        <f t="shared" si="0"/>
        <v>60</v>
      </c>
      <c r="K5">
        <f t="shared" si="1"/>
        <v>143.92823624610901</v>
      </c>
    </row>
    <row r="6" spans="1:11" x14ac:dyDescent="0.3">
      <c r="A6" s="2">
        <v>800</v>
      </c>
      <c r="B6" s="2">
        <v>30</v>
      </c>
      <c r="C6" s="2">
        <v>29.897201299667302</v>
      </c>
      <c r="I6" s="2">
        <v>1600</v>
      </c>
      <c r="J6">
        <f t="shared" si="0"/>
        <v>65</v>
      </c>
      <c r="K6">
        <f t="shared" si="1"/>
        <v>207.00809597969001</v>
      </c>
    </row>
    <row r="7" spans="1:11" x14ac:dyDescent="0.3">
      <c r="A7" s="2">
        <v>800</v>
      </c>
      <c r="B7" s="2">
        <v>35</v>
      </c>
      <c r="C7" s="2">
        <v>29.8859798908233</v>
      </c>
      <c r="I7" s="2">
        <v>1800</v>
      </c>
      <c r="J7">
        <f t="shared" si="0"/>
        <v>85</v>
      </c>
      <c r="K7">
        <f t="shared" si="1"/>
        <v>300.07281303405699</v>
      </c>
    </row>
    <row r="8" spans="1:11" x14ac:dyDescent="0.3">
      <c r="A8" s="2">
        <v>800</v>
      </c>
      <c r="B8" s="2">
        <v>40</v>
      </c>
      <c r="C8" s="2">
        <v>29.8990719318389</v>
      </c>
    </row>
    <row r="9" spans="1:11" x14ac:dyDescent="0.3">
      <c r="A9" s="2">
        <v>800</v>
      </c>
      <c r="B9" s="2">
        <v>45</v>
      </c>
      <c r="C9" s="2">
        <v>29.904535055160501</v>
      </c>
    </row>
    <row r="10" spans="1:11" x14ac:dyDescent="0.3">
      <c r="A10" s="2">
        <v>800</v>
      </c>
      <c r="B10" s="2">
        <v>50</v>
      </c>
      <c r="C10" s="2">
        <v>29.143905162811201</v>
      </c>
    </row>
    <row r="11" spans="1:11" x14ac:dyDescent="0.3">
      <c r="A11" s="2">
        <v>800</v>
      </c>
      <c r="B11" s="2">
        <v>55</v>
      </c>
      <c r="C11" s="2">
        <v>29.143962860107401</v>
      </c>
    </row>
    <row r="12" spans="1:11" x14ac:dyDescent="0.3">
      <c r="A12" s="2">
        <v>800</v>
      </c>
      <c r="B12" s="2">
        <v>60</v>
      </c>
      <c r="C12" s="2">
        <v>29.175668001174898</v>
      </c>
    </row>
    <row r="13" spans="1:11" x14ac:dyDescent="0.3">
      <c r="A13" s="2">
        <v>800</v>
      </c>
      <c r="B13" s="2">
        <v>65</v>
      </c>
      <c r="C13" s="2">
        <v>29.152354001998901</v>
      </c>
    </row>
    <row r="14" spans="1:11" x14ac:dyDescent="0.3">
      <c r="A14" s="2">
        <v>800</v>
      </c>
      <c r="B14" s="2">
        <v>70</v>
      </c>
      <c r="C14" s="2">
        <v>29.165526151657101</v>
      </c>
    </row>
    <row r="15" spans="1:11" x14ac:dyDescent="0.3">
      <c r="A15" s="2">
        <v>800</v>
      </c>
      <c r="B15" s="2">
        <v>75</v>
      </c>
      <c r="C15" s="2">
        <v>29.1564407348632</v>
      </c>
    </row>
    <row r="16" spans="1:11" x14ac:dyDescent="0.3">
      <c r="A16" s="2">
        <v>800</v>
      </c>
      <c r="B16" s="2">
        <v>80</v>
      </c>
      <c r="C16" s="2">
        <v>29.174438953399601</v>
      </c>
    </row>
    <row r="17" spans="1:3" x14ac:dyDescent="0.3">
      <c r="A17" s="2">
        <v>800</v>
      </c>
      <c r="B17" s="2">
        <v>85</v>
      </c>
      <c r="C17" s="2">
        <v>29.1593050956726</v>
      </c>
    </row>
    <row r="18" spans="1:3" x14ac:dyDescent="0.3">
      <c r="A18" s="2">
        <v>800</v>
      </c>
      <c r="B18" s="2">
        <v>90</v>
      </c>
      <c r="C18" s="2">
        <v>29.168621063232401</v>
      </c>
    </row>
    <row r="19" spans="1:3" x14ac:dyDescent="0.3">
      <c r="A19" s="2">
        <v>800</v>
      </c>
      <c r="B19" s="2">
        <v>95</v>
      </c>
      <c r="C19" s="2">
        <v>29.1673164367675</v>
      </c>
    </row>
    <row r="20" spans="1:3" x14ac:dyDescent="0.3">
      <c r="A20" s="2">
        <v>800</v>
      </c>
      <c r="B20" s="2">
        <v>100</v>
      </c>
      <c r="C20" s="2">
        <v>30.399781227111799</v>
      </c>
    </row>
    <row r="21" spans="1:3" x14ac:dyDescent="0.3">
      <c r="A21" s="2">
        <v>1000</v>
      </c>
      <c r="B21" s="2">
        <v>10</v>
      </c>
      <c r="C21" s="2">
        <v>83.2632057666778</v>
      </c>
    </row>
    <row r="22" spans="1:3" x14ac:dyDescent="0.3">
      <c r="A22" s="2">
        <v>1000</v>
      </c>
      <c r="B22" s="2">
        <v>15</v>
      </c>
      <c r="C22" s="2">
        <v>83.296873092651296</v>
      </c>
    </row>
    <row r="23" spans="1:3" x14ac:dyDescent="0.3">
      <c r="A23" s="2">
        <v>1000</v>
      </c>
      <c r="B23" s="2">
        <v>20</v>
      </c>
      <c r="C23" s="2">
        <v>64.672777891159001</v>
      </c>
    </row>
    <row r="24" spans="1:3" x14ac:dyDescent="0.3">
      <c r="A24" s="2">
        <v>1000</v>
      </c>
      <c r="B24" s="2">
        <v>25</v>
      </c>
      <c r="C24" s="2">
        <v>64.672163009643498</v>
      </c>
    </row>
    <row r="25" spans="1:3" x14ac:dyDescent="0.3">
      <c r="A25" s="2">
        <v>1000</v>
      </c>
      <c r="B25" s="2">
        <v>30</v>
      </c>
      <c r="C25" s="2">
        <v>64.671951055526705</v>
      </c>
    </row>
    <row r="26" spans="1:3" x14ac:dyDescent="0.3">
      <c r="A26" s="2">
        <v>1000</v>
      </c>
      <c r="B26" s="2">
        <v>35</v>
      </c>
      <c r="C26" s="2">
        <v>58.624088764190603</v>
      </c>
    </row>
    <row r="27" spans="1:3" x14ac:dyDescent="0.3">
      <c r="A27" s="2">
        <v>1000</v>
      </c>
      <c r="B27" s="2">
        <v>40</v>
      </c>
      <c r="C27" s="2">
        <v>58.651684045791598</v>
      </c>
    </row>
    <row r="28" spans="1:3" x14ac:dyDescent="0.3">
      <c r="A28" s="2">
        <v>1000</v>
      </c>
      <c r="B28" s="2">
        <v>45</v>
      </c>
      <c r="C28" s="2">
        <v>58.645042896270702</v>
      </c>
    </row>
    <row r="29" spans="1:3" x14ac:dyDescent="0.3">
      <c r="A29" s="2">
        <v>1000</v>
      </c>
      <c r="B29" s="2">
        <v>50</v>
      </c>
      <c r="C29" s="2">
        <v>58.6257259845733</v>
      </c>
    </row>
    <row r="30" spans="1:3" x14ac:dyDescent="0.3">
      <c r="A30" s="2">
        <v>1000</v>
      </c>
      <c r="B30" s="2">
        <v>55</v>
      </c>
      <c r="C30" s="2">
        <v>58.657270908355699</v>
      </c>
    </row>
    <row r="31" spans="1:3" x14ac:dyDescent="0.3">
      <c r="A31" s="2">
        <v>1000</v>
      </c>
      <c r="B31" s="2">
        <v>60</v>
      </c>
      <c r="C31" s="2">
        <v>58.6290669441223</v>
      </c>
    </row>
    <row r="32" spans="1:3" x14ac:dyDescent="0.3">
      <c r="A32" s="2">
        <v>1000</v>
      </c>
      <c r="B32" s="2">
        <v>65</v>
      </c>
      <c r="C32" s="2">
        <v>56.337421894073401</v>
      </c>
    </row>
    <row r="33" spans="1:3" x14ac:dyDescent="0.3">
      <c r="A33" s="2">
        <v>1000</v>
      </c>
      <c r="B33" s="2">
        <v>70</v>
      </c>
      <c r="C33" s="2">
        <v>56.318773031234699</v>
      </c>
    </row>
    <row r="34" spans="1:3" x14ac:dyDescent="0.3">
      <c r="A34" s="2">
        <v>1000</v>
      </c>
      <c r="B34" s="2">
        <v>75</v>
      </c>
      <c r="C34" s="2">
        <v>56.347440242767298</v>
      </c>
    </row>
    <row r="35" spans="1:3" x14ac:dyDescent="0.3">
      <c r="A35" s="2">
        <v>1000</v>
      </c>
      <c r="B35" s="2">
        <v>80</v>
      </c>
      <c r="C35" s="2">
        <v>56.343431711196899</v>
      </c>
    </row>
    <row r="36" spans="1:3" x14ac:dyDescent="0.3">
      <c r="A36" s="2">
        <v>1000</v>
      </c>
      <c r="B36" s="2">
        <v>85</v>
      </c>
      <c r="C36" s="2">
        <v>56.351236820220898</v>
      </c>
    </row>
    <row r="37" spans="1:3" x14ac:dyDescent="0.3">
      <c r="A37" s="2">
        <v>1000</v>
      </c>
      <c r="B37" s="2">
        <v>90</v>
      </c>
      <c r="C37" s="2">
        <v>56.366784095764103</v>
      </c>
    </row>
    <row r="38" spans="1:3" x14ac:dyDescent="0.3">
      <c r="A38" s="2">
        <v>1000</v>
      </c>
      <c r="B38" s="2">
        <v>95</v>
      </c>
      <c r="C38" s="2">
        <v>56.348330020904498</v>
      </c>
    </row>
    <row r="39" spans="1:3" x14ac:dyDescent="0.3">
      <c r="A39" s="2">
        <v>1000</v>
      </c>
      <c r="B39" s="2">
        <v>100</v>
      </c>
      <c r="C39" s="2">
        <v>56.334182262420597</v>
      </c>
    </row>
    <row r="40" spans="1:3" x14ac:dyDescent="0.3">
      <c r="A40" s="2">
        <v>1200</v>
      </c>
      <c r="B40" s="2">
        <v>10</v>
      </c>
      <c r="C40" s="2">
        <v>140.787039995193</v>
      </c>
    </row>
    <row r="41" spans="1:3" x14ac:dyDescent="0.3">
      <c r="A41" s="2">
        <v>1200</v>
      </c>
      <c r="B41" s="2">
        <v>15</v>
      </c>
      <c r="C41" s="2">
        <v>140.91381406784001</v>
      </c>
    </row>
    <row r="42" spans="1:3" x14ac:dyDescent="0.3">
      <c r="A42" s="2">
        <v>1200</v>
      </c>
      <c r="B42" s="2">
        <v>20</v>
      </c>
      <c r="C42" s="2">
        <v>101.627103090286</v>
      </c>
    </row>
    <row r="43" spans="1:3" x14ac:dyDescent="0.3">
      <c r="A43" s="2">
        <v>1200</v>
      </c>
      <c r="B43" s="2">
        <v>25</v>
      </c>
      <c r="C43" s="2">
        <v>101.531357049942</v>
      </c>
    </row>
    <row r="44" spans="1:3" x14ac:dyDescent="0.3">
      <c r="A44" s="2">
        <v>1200</v>
      </c>
      <c r="B44" s="2">
        <v>30</v>
      </c>
      <c r="C44" s="2">
        <v>101.50083899497901</v>
      </c>
    </row>
    <row r="45" spans="1:3" x14ac:dyDescent="0.3">
      <c r="A45" s="2">
        <v>1200</v>
      </c>
      <c r="B45" s="2">
        <v>35</v>
      </c>
      <c r="C45" s="2">
        <v>101.480625152587</v>
      </c>
    </row>
    <row r="46" spans="1:3" x14ac:dyDescent="0.3">
      <c r="A46" s="2">
        <v>1200</v>
      </c>
      <c r="B46" s="2">
        <v>40</v>
      </c>
      <c r="C46" s="2">
        <v>95.038497209548893</v>
      </c>
    </row>
    <row r="47" spans="1:3" x14ac:dyDescent="0.3">
      <c r="A47" s="2">
        <v>1200</v>
      </c>
      <c r="B47" s="2">
        <v>45</v>
      </c>
      <c r="C47" s="2">
        <v>95.070292949676499</v>
      </c>
    </row>
    <row r="48" spans="1:3" x14ac:dyDescent="0.3">
      <c r="A48" s="2">
        <v>1200</v>
      </c>
      <c r="B48" s="2">
        <v>50</v>
      </c>
      <c r="C48" s="2">
        <v>95.046226978302002</v>
      </c>
    </row>
    <row r="49" spans="1:3" x14ac:dyDescent="0.3">
      <c r="A49" s="2">
        <v>1200</v>
      </c>
      <c r="B49" s="2">
        <v>55</v>
      </c>
      <c r="C49" s="2">
        <v>95.080810070037799</v>
      </c>
    </row>
    <row r="50" spans="1:3" x14ac:dyDescent="0.3">
      <c r="A50" s="2">
        <v>1200</v>
      </c>
      <c r="B50" s="2">
        <v>60</v>
      </c>
      <c r="C50" s="2">
        <v>95.135597944259601</v>
      </c>
    </row>
    <row r="51" spans="1:3" x14ac:dyDescent="0.3">
      <c r="A51" s="2">
        <v>1200</v>
      </c>
      <c r="B51" s="2">
        <v>65</v>
      </c>
      <c r="C51" s="2">
        <v>95.122133970260606</v>
      </c>
    </row>
    <row r="52" spans="1:3" x14ac:dyDescent="0.3">
      <c r="A52" s="2">
        <v>1200</v>
      </c>
      <c r="B52" s="2">
        <v>70</v>
      </c>
      <c r="C52" s="2">
        <v>95.111006975173893</v>
      </c>
    </row>
    <row r="53" spans="1:3" x14ac:dyDescent="0.3">
      <c r="A53" s="2">
        <v>1200</v>
      </c>
      <c r="B53" s="2">
        <v>75</v>
      </c>
      <c r="C53" s="2">
        <v>93.369915008544893</v>
      </c>
    </row>
    <row r="54" spans="1:3" x14ac:dyDescent="0.3">
      <c r="A54" s="2">
        <v>1200</v>
      </c>
      <c r="B54" s="2">
        <v>80</v>
      </c>
      <c r="C54" s="2">
        <v>93.329891204833899</v>
      </c>
    </row>
    <row r="55" spans="1:3" x14ac:dyDescent="0.3">
      <c r="A55" s="2">
        <v>1200</v>
      </c>
      <c r="B55" s="2">
        <v>85</v>
      </c>
      <c r="C55" s="2">
        <v>93.331475019454899</v>
      </c>
    </row>
    <row r="56" spans="1:3" x14ac:dyDescent="0.3">
      <c r="A56" s="2">
        <v>1200</v>
      </c>
      <c r="B56" s="2">
        <v>90</v>
      </c>
      <c r="C56" s="2">
        <v>93.285736799240098</v>
      </c>
    </row>
    <row r="57" spans="1:3" x14ac:dyDescent="0.3">
      <c r="A57" s="2">
        <v>1200</v>
      </c>
      <c r="B57" s="2">
        <v>95</v>
      </c>
      <c r="C57" s="2">
        <v>93.299700021743703</v>
      </c>
    </row>
    <row r="58" spans="1:3" x14ac:dyDescent="0.3">
      <c r="A58" s="2">
        <v>1200</v>
      </c>
      <c r="B58" s="2">
        <v>100</v>
      </c>
      <c r="C58" s="2">
        <v>93.307783126830998</v>
      </c>
    </row>
    <row r="59" spans="1:3" x14ac:dyDescent="0.3">
      <c r="A59" s="2">
        <v>1400</v>
      </c>
      <c r="B59" s="2">
        <v>10</v>
      </c>
      <c r="C59" s="2">
        <v>315.75204300880398</v>
      </c>
    </row>
    <row r="60" spans="1:3" x14ac:dyDescent="0.3">
      <c r="A60" s="2">
        <v>1400</v>
      </c>
      <c r="B60" s="2">
        <v>15</v>
      </c>
      <c r="C60" s="2">
        <v>180.11901307106001</v>
      </c>
    </row>
    <row r="61" spans="1:3" x14ac:dyDescent="0.3">
      <c r="A61" s="2">
        <v>1400</v>
      </c>
      <c r="B61" s="2">
        <v>20</v>
      </c>
      <c r="C61" s="2">
        <v>179.90532779693601</v>
      </c>
    </row>
    <row r="62" spans="1:3" x14ac:dyDescent="0.3">
      <c r="A62" s="2">
        <v>1400</v>
      </c>
      <c r="B62" s="2">
        <v>25</v>
      </c>
      <c r="C62" s="2">
        <v>151.575703859329</v>
      </c>
    </row>
    <row r="63" spans="1:3" x14ac:dyDescent="0.3">
      <c r="A63" s="2">
        <v>1400</v>
      </c>
      <c r="B63" s="2">
        <v>30</v>
      </c>
      <c r="C63" s="2">
        <v>151.72732996940599</v>
      </c>
    </row>
    <row r="64" spans="1:3" x14ac:dyDescent="0.3">
      <c r="A64" s="2">
        <v>1400</v>
      </c>
      <c r="B64" s="2">
        <v>35</v>
      </c>
      <c r="C64" s="2">
        <v>151.28021812438899</v>
      </c>
    </row>
    <row r="65" spans="1:3" x14ac:dyDescent="0.3">
      <c r="A65" s="2">
        <v>1400</v>
      </c>
      <c r="B65" s="2">
        <v>40</v>
      </c>
      <c r="C65" s="2">
        <v>151.427090883255</v>
      </c>
    </row>
    <row r="66" spans="1:3" x14ac:dyDescent="0.3">
      <c r="A66" s="2">
        <v>1400</v>
      </c>
      <c r="B66" s="2">
        <v>45</v>
      </c>
      <c r="C66" s="2">
        <v>144.079620838165</v>
      </c>
    </row>
    <row r="67" spans="1:3" x14ac:dyDescent="0.3">
      <c r="A67" s="2">
        <v>1400</v>
      </c>
      <c r="B67" s="2">
        <v>50</v>
      </c>
      <c r="C67" s="2">
        <v>144.01505875587401</v>
      </c>
    </row>
    <row r="68" spans="1:3" x14ac:dyDescent="0.3">
      <c r="A68" s="2">
        <v>1400</v>
      </c>
      <c r="B68" s="2">
        <v>55</v>
      </c>
      <c r="C68" s="2">
        <v>144.18932199478101</v>
      </c>
    </row>
    <row r="69" spans="1:3" x14ac:dyDescent="0.3">
      <c r="A69" s="2">
        <v>1400</v>
      </c>
      <c r="B69" s="2">
        <v>60</v>
      </c>
      <c r="C69" s="2">
        <v>143.92823624610901</v>
      </c>
    </row>
    <row r="70" spans="1:3" x14ac:dyDescent="0.3">
      <c r="A70" s="2">
        <v>1400</v>
      </c>
      <c r="B70" s="2">
        <v>65</v>
      </c>
      <c r="C70" s="2">
        <v>144.335955142974</v>
      </c>
    </row>
    <row r="71" spans="1:3" x14ac:dyDescent="0.3">
      <c r="A71" s="2">
        <v>1400</v>
      </c>
      <c r="B71" s="2">
        <v>70</v>
      </c>
      <c r="C71" s="2">
        <v>144.303283929824</v>
      </c>
    </row>
    <row r="72" spans="1:3" x14ac:dyDescent="0.3">
      <c r="A72" s="2">
        <v>1400</v>
      </c>
      <c r="B72" s="2">
        <v>75</v>
      </c>
      <c r="C72" s="2">
        <v>144.21010088920499</v>
      </c>
    </row>
    <row r="73" spans="1:3" x14ac:dyDescent="0.3">
      <c r="A73" s="2">
        <v>1400</v>
      </c>
      <c r="B73" s="2">
        <v>80</v>
      </c>
      <c r="C73" s="2">
        <v>144.094209909439</v>
      </c>
    </row>
    <row r="74" spans="1:3" x14ac:dyDescent="0.3">
      <c r="A74" s="2">
        <v>1400</v>
      </c>
      <c r="B74" s="2">
        <v>85</v>
      </c>
      <c r="C74" s="2">
        <v>144.06036090850799</v>
      </c>
    </row>
    <row r="75" spans="1:3" x14ac:dyDescent="0.3">
      <c r="A75" s="2">
        <v>1400</v>
      </c>
      <c r="B75" s="2">
        <v>90</v>
      </c>
      <c r="C75" s="2">
        <v>148.58472609519899</v>
      </c>
    </row>
    <row r="76" spans="1:3" x14ac:dyDescent="0.3">
      <c r="A76" s="2">
        <v>1400</v>
      </c>
      <c r="B76" s="2">
        <v>95</v>
      </c>
      <c r="C76" s="2">
        <v>148.73857212066599</v>
      </c>
    </row>
    <row r="77" spans="1:3" x14ac:dyDescent="0.3">
      <c r="A77" s="2">
        <v>1400</v>
      </c>
      <c r="B77" s="2">
        <v>100</v>
      </c>
      <c r="C77" s="2">
        <v>148.60157704353301</v>
      </c>
    </row>
    <row r="78" spans="1:3" x14ac:dyDescent="0.3">
      <c r="A78" s="2">
        <v>1600</v>
      </c>
      <c r="B78" s="2">
        <v>10</v>
      </c>
      <c r="C78" s="2">
        <v>441.824310064315</v>
      </c>
    </row>
    <row r="79" spans="1:3" x14ac:dyDescent="0.3">
      <c r="A79" s="2">
        <v>1600</v>
      </c>
      <c r="B79" s="2">
        <v>15</v>
      </c>
      <c r="C79" s="2">
        <v>273.31646609306301</v>
      </c>
    </row>
    <row r="80" spans="1:3" x14ac:dyDescent="0.3">
      <c r="A80" s="2">
        <v>1600</v>
      </c>
      <c r="B80" s="2">
        <v>20</v>
      </c>
      <c r="C80" s="2">
        <v>274.11371326446499</v>
      </c>
    </row>
    <row r="81" spans="1:3" x14ac:dyDescent="0.3">
      <c r="A81" s="2">
        <v>1600</v>
      </c>
      <c r="B81" s="2">
        <v>25</v>
      </c>
      <c r="C81" s="2">
        <v>214.41466379165601</v>
      </c>
    </row>
    <row r="82" spans="1:3" x14ac:dyDescent="0.3">
      <c r="A82" s="2">
        <v>1600</v>
      </c>
      <c r="B82" s="2">
        <v>30</v>
      </c>
      <c r="C82" s="2">
        <v>214.41051697731001</v>
      </c>
    </row>
    <row r="83" spans="1:3" x14ac:dyDescent="0.3">
      <c r="A83" s="2">
        <v>1600</v>
      </c>
      <c r="B83" s="2">
        <v>35</v>
      </c>
      <c r="C83" s="2">
        <v>214.43423581123301</v>
      </c>
    </row>
    <row r="84" spans="1:3" x14ac:dyDescent="0.3">
      <c r="A84" s="2">
        <v>1600</v>
      </c>
      <c r="B84" s="2">
        <v>40</v>
      </c>
      <c r="C84" s="2">
        <v>214.54883980751001</v>
      </c>
    </row>
    <row r="85" spans="1:3" x14ac:dyDescent="0.3">
      <c r="A85" s="2">
        <v>1600</v>
      </c>
      <c r="B85" s="2">
        <v>45</v>
      </c>
      <c r="C85" s="2">
        <v>214.617262125015</v>
      </c>
    </row>
    <row r="86" spans="1:3" x14ac:dyDescent="0.3">
      <c r="A86" s="2">
        <v>1600</v>
      </c>
      <c r="B86" s="2">
        <v>50</v>
      </c>
      <c r="C86" s="2">
        <v>207.166986703872</v>
      </c>
    </row>
    <row r="87" spans="1:3" x14ac:dyDescent="0.3">
      <c r="A87" s="2">
        <v>1600</v>
      </c>
      <c r="B87" s="2">
        <v>55</v>
      </c>
      <c r="C87" s="2">
        <v>207.26804614067001</v>
      </c>
    </row>
    <row r="88" spans="1:3" x14ac:dyDescent="0.3">
      <c r="A88" s="2">
        <v>1600</v>
      </c>
      <c r="B88" s="2">
        <v>60</v>
      </c>
      <c r="C88" s="2">
        <v>207.12029790878199</v>
      </c>
    </row>
    <row r="89" spans="1:3" x14ac:dyDescent="0.3">
      <c r="A89" s="2">
        <v>1600</v>
      </c>
      <c r="B89" s="2">
        <v>65</v>
      </c>
      <c r="C89" s="2">
        <v>207.00809597969001</v>
      </c>
    </row>
    <row r="90" spans="1:3" x14ac:dyDescent="0.3">
      <c r="A90" s="2">
        <v>1600</v>
      </c>
      <c r="B90" s="2">
        <v>70</v>
      </c>
      <c r="C90" s="2">
        <v>207.22959733009299</v>
      </c>
    </row>
    <row r="91" spans="1:3" x14ac:dyDescent="0.3">
      <c r="A91" s="2">
        <v>1600</v>
      </c>
      <c r="B91" s="2">
        <v>75</v>
      </c>
      <c r="C91" s="2">
        <v>207.047657966613</v>
      </c>
    </row>
    <row r="92" spans="1:3" x14ac:dyDescent="0.3">
      <c r="A92" s="2">
        <v>1600</v>
      </c>
      <c r="B92" s="2">
        <v>80</v>
      </c>
      <c r="C92" s="2">
        <v>207.17857289314199</v>
      </c>
    </row>
    <row r="93" spans="1:3" x14ac:dyDescent="0.3">
      <c r="A93" s="2">
        <v>1600</v>
      </c>
      <c r="B93" s="2">
        <v>85</v>
      </c>
      <c r="C93" s="2">
        <v>207.100313186645</v>
      </c>
    </row>
    <row r="94" spans="1:3" x14ac:dyDescent="0.3">
      <c r="A94" s="2">
        <v>1600</v>
      </c>
      <c r="B94" s="2">
        <v>90</v>
      </c>
      <c r="C94" s="2">
        <v>207.16456913947999</v>
      </c>
    </row>
    <row r="95" spans="1:3" x14ac:dyDescent="0.3">
      <c r="A95" s="2">
        <v>1600</v>
      </c>
      <c r="B95" s="2">
        <v>95</v>
      </c>
      <c r="C95" s="2">
        <v>207.28478002548201</v>
      </c>
    </row>
    <row r="96" spans="1:3" x14ac:dyDescent="0.3">
      <c r="A96" s="2">
        <v>1600</v>
      </c>
      <c r="B96" s="2">
        <v>100</v>
      </c>
      <c r="C96" s="2">
        <v>216.10161781311001</v>
      </c>
    </row>
    <row r="97" spans="1:3" x14ac:dyDescent="0.3">
      <c r="A97" s="2">
        <v>1800</v>
      </c>
      <c r="B97" s="2">
        <v>10</v>
      </c>
      <c r="C97" s="2">
        <v>595.29590392112698</v>
      </c>
    </row>
    <row r="98" spans="1:3" x14ac:dyDescent="0.3">
      <c r="A98" s="2">
        <v>1800</v>
      </c>
      <c r="B98" s="2">
        <v>15</v>
      </c>
      <c r="C98" s="2">
        <v>395.14137005805901</v>
      </c>
    </row>
    <row r="99" spans="1:3" x14ac:dyDescent="0.3">
      <c r="A99" s="2">
        <v>1800</v>
      </c>
      <c r="B99" s="2">
        <v>20</v>
      </c>
      <c r="C99" s="2">
        <v>394.918931961059</v>
      </c>
    </row>
    <row r="100" spans="1:3" x14ac:dyDescent="0.3">
      <c r="A100" s="2">
        <v>1800</v>
      </c>
      <c r="B100" s="2">
        <v>25</v>
      </c>
      <c r="C100" s="2">
        <v>395.19871306419299</v>
      </c>
    </row>
    <row r="101" spans="1:3" x14ac:dyDescent="0.3">
      <c r="A101" s="2">
        <v>1800</v>
      </c>
      <c r="B101" s="2">
        <v>30</v>
      </c>
      <c r="C101" s="2">
        <v>321.75498175620999</v>
      </c>
    </row>
    <row r="102" spans="1:3" x14ac:dyDescent="0.3">
      <c r="A102" s="2">
        <v>1800</v>
      </c>
      <c r="B102" s="2">
        <v>35</v>
      </c>
      <c r="C102" s="2">
        <v>321.11682391166602</v>
      </c>
    </row>
    <row r="103" spans="1:3" x14ac:dyDescent="0.3">
      <c r="A103" s="2">
        <v>1800</v>
      </c>
      <c r="B103" s="2">
        <v>40</v>
      </c>
      <c r="C103" s="2">
        <v>321.059374094009</v>
      </c>
    </row>
    <row r="104" spans="1:3" x14ac:dyDescent="0.3">
      <c r="A104" s="2">
        <v>1800</v>
      </c>
      <c r="B104" s="2">
        <v>45</v>
      </c>
      <c r="C104" s="2">
        <v>320.984415054321</v>
      </c>
    </row>
    <row r="105" spans="1:3" x14ac:dyDescent="0.3">
      <c r="A105" s="2">
        <v>1800</v>
      </c>
      <c r="B105" s="2">
        <v>50</v>
      </c>
      <c r="C105" s="2">
        <v>321.11826300620999</v>
      </c>
    </row>
    <row r="106" spans="1:3" x14ac:dyDescent="0.3">
      <c r="A106" s="2">
        <v>1800</v>
      </c>
      <c r="B106" s="2">
        <v>55</v>
      </c>
      <c r="C106" s="2">
        <v>320.644444227218</v>
      </c>
    </row>
    <row r="107" spans="1:3" x14ac:dyDescent="0.3">
      <c r="A107" s="2">
        <v>1800</v>
      </c>
      <c r="B107" s="2">
        <v>60</v>
      </c>
      <c r="C107" s="2">
        <v>300.30551099777199</v>
      </c>
    </row>
    <row r="108" spans="1:3" x14ac:dyDescent="0.3">
      <c r="A108" s="2">
        <v>1800</v>
      </c>
      <c r="B108" s="2">
        <v>65</v>
      </c>
      <c r="C108" s="2">
        <v>300.19803071022</v>
      </c>
    </row>
    <row r="109" spans="1:3" x14ac:dyDescent="0.3">
      <c r="A109" s="2">
        <v>1800</v>
      </c>
      <c r="B109" s="2">
        <v>70</v>
      </c>
      <c r="C109" s="2">
        <v>300.29123711585999</v>
      </c>
    </row>
    <row r="110" spans="1:3" x14ac:dyDescent="0.3">
      <c r="A110" s="2">
        <v>1800</v>
      </c>
      <c r="B110" s="2">
        <v>75</v>
      </c>
      <c r="C110" s="2">
        <v>300.33273077011103</v>
      </c>
    </row>
    <row r="111" spans="1:3" x14ac:dyDescent="0.3">
      <c r="A111" s="2">
        <v>1800</v>
      </c>
      <c r="B111" s="2">
        <v>80</v>
      </c>
      <c r="C111" s="2">
        <v>300.23415899276699</v>
      </c>
    </row>
    <row r="112" spans="1:3" x14ac:dyDescent="0.3">
      <c r="A112" s="2">
        <v>1800</v>
      </c>
      <c r="B112" s="2">
        <v>85</v>
      </c>
      <c r="C112" s="2">
        <v>300.07281303405699</v>
      </c>
    </row>
    <row r="113" spans="1:3" x14ac:dyDescent="0.3">
      <c r="A113" s="2">
        <v>1800</v>
      </c>
      <c r="B113" s="2">
        <v>90</v>
      </c>
      <c r="C113" s="2">
        <v>300.48403692245398</v>
      </c>
    </row>
    <row r="114" spans="1:3" x14ac:dyDescent="0.3">
      <c r="A114" s="2">
        <v>1800</v>
      </c>
      <c r="B114" s="2">
        <v>95</v>
      </c>
      <c r="C114" s="2">
        <v>300.23951625823901</v>
      </c>
    </row>
    <row r="115" spans="1:3" x14ac:dyDescent="0.3">
      <c r="A115" s="2">
        <v>1800</v>
      </c>
      <c r="B115" s="2">
        <v>100</v>
      </c>
      <c r="C115" s="2">
        <v>300.15802597999499</v>
      </c>
    </row>
    <row r="116" spans="1:3" x14ac:dyDescent="0.3">
      <c r="A116" s="2">
        <v>2000</v>
      </c>
      <c r="B116" s="2">
        <v>10</v>
      </c>
      <c r="C116" s="2">
        <v>602.97704696655205</v>
      </c>
    </row>
    <row r="117" spans="1:3" x14ac:dyDescent="0.3">
      <c r="A117" s="2">
        <v>2000</v>
      </c>
      <c r="B117" s="2">
        <v>15</v>
      </c>
      <c r="C117" s="2">
        <v>605.32993292808499</v>
      </c>
    </row>
    <row r="118" spans="1:3" x14ac:dyDescent="0.3">
      <c r="A118" s="2">
        <v>2000</v>
      </c>
      <c r="B118" s="2">
        <v>20</v>
      </c>
      <c r="C118" s="2">
        <v>470.85595488548199</v>
      </c>
    </row>
    <row r="119" spans="1:3" x14ac:dyDescent="0.3">
      <c r="A119" s="2">
        <v>2000</v>
      </c>
      <c r="B119" s="2">
        <v>25</v>
      </c>
      <c r="C119" s="2">
        <v>470.33380198478699</v>
      </c>
    </row>
    <row r="120" spans="1:3" x14ac:dyDescent="0.3">
      <c r="A120" s="2">
        <v>2000</v>
      </c>
      <c r="B120" s="2">
        <v>30</v>
      </c>
      <c r="C120" s="2">
        <v>470.18506193160999</v>
      </c>
    </row>
    <row r="121" spans="1:3" x14ac:dyDescent="0.3">
      <c r="A121" s="2">
        <v>2000</v>
      </c>
      <c r="B121" s="2">
        <v>35</v>
      </c>
      <c r="C121" s="2">
        <v>420.88190674781799</v>
      </c>
    </row>
    <row r="122" spans="1:3" x14ac:dyDescent="0.3">
      <c r="A122" s="2">
        <v>2000</v>
      </c>
      <c r="B122" s="2">
        <v>40</v>
      </c>
      <c r="C122" s="2">
        <v>422.36311793327297</v>
      </c>
    </row>
    <row r="123" spans="1:3" x14ac:dyDescent="0.3">
      <c r="A123" s="2">
        <v>2000</v>
      </c>
      <c r="B123" s="2">
        <v>45</v>
      </c>
      <c r="C123" s="2">
        <v>423.12724876403797</v>
      </c>
    </row>
    <row r="124" spans="1:3" x14ac:dyDescent="0.3">
      <c r="A124" s="2">
        <v>2000</v>
      </c>
      <c r="B124" s="2">
        <v>50</v>
      </c>
      <c r="C124" s="2">
        <v>423.339430809021</v>
      </c>
    </row>
    <row r="125" spans="1:3" x14ac:dyDescent="0.3">
      <c r="A125" s="2">
        <v>2000</v>
      </c>
      <c r="B125" s="2">
        <v>55</v>
      </c>
      <c r="C125" s="2">
        <v>423.95376896858198</v>
      </c>
    </row>
    <row r="126" spans="1:3" x14ac:dyDescent="0.3">
      <c r="A126" s="2">
        <v>2000</v>
      </c>
      <c r="B126" s="2">
        <v>60</v>
      </c>
      <c r="C126" s="2">
        <v>424.05276179313603</v>
      </c>
    </row>
    <row r="127" spans="1:3" x14ac:dyDescent="0.3">
      <c r="A127" s="2">
        <v>2000</v>
      </c>
      <c r="B127" s="2">
        <v>65</v>
      </c>
      <c r="C127" s="2">
        <v>401.11830711364701</v>
      </c>
    </row>
    <row r="128" spans="1:3" x14ac:dyDescent="0.3">
      <c r="A128" s="2">
        <v>2000</v>
      </c>
      <c r="B128" s="2">
        <v>70</v>
      </c>
      <c r="C128" s="2">
        <v>401.18477106094298</v>
      </c>
    </row>
    <row r="129" spans="1:3" x14ac:dyDescent="0.3">
      <c r="A129" s="2">
        <v>2000</v>
      </c>
      <c r="B129" s="2">
        <v>75</v>
      </c>
      <c r="C129" s="2">
        <v>400.66841220855702</v>
      </c>
    </row>
    <row r="130" spans="1:3" x14ac:dyDescent="0.3">
      <c r="A130" s="2">
        <v>2000</v>
      </c>
      <c r="B130" s="2">
        <v>80</v>
      </c>
      <c r="C130" s="2">
        <v>400.90959477424599</v>
      </c>
    </row>
    <row r="131" spans="1:3" x14ac:dyDescent="0.3">
      <c r="A131" s="2">
        <v>2000</v>
      </c>
      <c r="B131" s="2">
        <v>85</v>
      </c>
      <c r="C131" s="2">
        <v>400.84918618202198</v>
      </c>
    </row>
    <row r="132" spans="1:3" x14ac:dyDescent="0.3">
      <c r="A132" s="2">
        <v>2000</v>
      </c>
      <c r="B132" s="2">
        <v>90</v>
      </c>
      <c r="C132" s="2">
        <v>400.96141386032099</v>
      </c>
    </row>
    <row r="133" spans="1:3" x14ac:dyDescent="0.3">
      <c r="A133" s="2">
        <v>2000</v>
      </c>
      <c r="B133" s="2">
        <v>95</v>
      </c>
      <c r="C133" s="2">
        <v>400.62508106231599</v>
      </c>
    </row>
    <row r="134" spans="1:3" x14ac:dyDescent="0.3">
      <c r="A134" s="2">
        <v>2000</v>
      </c>
      <c r="B134" s="2">
        <v>100</v>
      </c>
      <c r="C134" s="2">
        <v>401.03116607665999</v>
      </c>
    </row>
  </sheetData>
  <conditionalFormatting sqref="C2:C20">
    <cfRule type="top10" dxfId="6" priority="1" bottom="1" rank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7F51-D511-4341-AF78-395B19B3A13E}">
  <dimension ref="A1:K111"/>
  <sheetViews>
    <sheetView topLeftCell="A58" workbookViewId="0">
      <selection activeCell="B79" sqref="B79:C79"/>
    </sheetView>
  </sheetViews>
  <sheetFormatPr defaultColWidth="11.19921875" defaultRowHeight="15.6" x14ac:dyDescent="0.3"/>
  <cols>
    <col min="3" max="3" width="11.69921875" bestFit="1" customWidth="1"/>
  </cols>
  <sheetData>
    <row r="1" spans="1:11" x14ac:dyDescent="0.3">
      <c r="A1" s="1" t="s">
        <v>9</v>
      </c>
      <c r="B1" s="1" t="s">
        <v>10</v>
      </c>
      <c r="C1" s="1" t="s">
        <v>11</v>
      </c>
      <c r="I1" s="1" t="s">
        <v>9</v>
      </c>
      <c r="J1" s="1" t="s">
        <v>10</v>
      </c>
      <c r="K1" s="1" t="s">
        <v>11</v>
      </c>
    </row>
    <row r="2" spans="1:11" x14ac:dyDescent="0.3">
      <c r="A2" s="2">
        <v>800</v>
      </c>
      <c r="B2" s="2">
        <v>5</v>
      </c>
      <c r="C2" s="17">
        <v>95.369923114776597</v>
      </c>
      <c r="I2" s="2">
        <v>800</v>
      </c>
      <c r="J2">
        <f>INDEX(B:B,MATCH(K2,C:C,0))</f>
        <v>35</v>
      </c>
      <c r="K2">
        <f>_xlfn.MINIFS(C:C,A:A,I2)</f>
        <v>33.509897947311401</v>
      </c>
    </row>
    <row r="3" spans="1:11" x14ac:dyDescent="0.3">
      <c r="A3" s="2">
        <v>800</v>
      </c>
      <c r="B3" s="2">
        <v>10</v>
      </c>
      <c r="C3" s="17">
        <v>50.882078886032097</v>
      </c>
      <c r="E3" t="s">
        <v>14</v>
      </c>
      <c r="I3" s="2">
        <v>1000</v>
      </c>
      <c r="J3">
        <f t="shared" ref="J3:J7" si="0">INDEX(B:B,MATCH(K3,C:C,0))</f>
        <v>25</v>
      </c>
      <c r="K3">
        <f t="shared" ref="K3:K7" si="1">_xlfn.MINIFS(C:C,A:A,I3)</f>
        <v>63.3145139217376</v>
      </c>
    </row>
    <row r="4" spans="1:11" x14ac:dyDescent="0.3">
      <c r="A4" s="2">
        <v>800</v>
      </c>
      <c r="B4" s="2">
        <v>15</v>
      </c>
      <c r="C4" s="17">
        <v>35.777394056320098</v>
      </c>
      <c r="E4" t="s">
        <v>16</v>
      </c>
      <c r="I4" s="2">
        <v>1200</v>
      </c>
      <c r="J4">
        <f t="shared" si="0"/>
        <v>20</v>
      </c>
      <c r="K4">
        <f t="shared" si="1"/>
        <v>105.008898735046</v>
      </c>
    </row>
    <row r="5" spans="1:11" x14ac:dyDescent="0.3">
      <c r="A5" s="2">
        <v>800</v>
      </c>
      <c r="B5" s="2">
        <v>20</v>
      </c>
      <c r="C5" s="17">
        <v>35.704541921615601</v>
      </c>
      <c r="I5" s="2">
        <v>1400</v>
      </c>
      <c r="J5">
        <f t="shared" si="0"/>
        <v>35</v>
      </c>
      <c r="K5">
        <f t="shared" si="1"/>
        <v>161.95852732658301</v>
      </c>
    </row>
    <row r="6" spans="1:11" x14ac:dyDescent="0.3">
      <c r="A6" s="2">
        <v>800</v>
      </c>
      <c r="B6" s="2">
        <v>25</v>
      </c>
      <c r="C6" s="17">
        <v>33.533249139785703</v>
      </c>
      <c r="I6" s="2">
        <v>1600</v>
      </c>
      <c r="J6">
        <f t="shared" si="0"/>
        <v>25</v>
      </c>
      <c r="K6">
        <f t="shared" si="1"/>
        <v>235.17353391647299</v>
      </c>
    </row>
    <row r="7" spans="1:11" x14ac:dyDescent="0.3">
      <c r="A7" s="2">
        <v>800</v>
      </c>
      <c r="B7" s="2">
        <v>30</v>
      </c>
      <c r="C7" s="17">
        <v>33.561755895614603</v>
      </c>
      <c r="I7" s="2">
        <v>1800</v>
      </c>
      <c r="J7">
        <f t="shared" si="0"/>
        <v>40</v>
      </c>
      <c r="K7">
        <f t="shared" si="1"/>
        <v>360.75656104087801</v>
      </c>
    </row>
    <row r="8" spans="1:11" x14ac:dyDescent="0.3">
      <c r="A8" s="2">
        <v>800</v>
      </c>
      <c r="B8" s="2">
        <v>35</v>
      </c>
      <c r="C8" s="17">
        <v>33.509897947311401</v>
      </c>
    </row>
    <row r="9" spans="1:11" x14ac:dyDescent="0.3">
      <c r="A9" s="2">
        <v>800</v>
      </c>
      <c r="B9" s="2">
        <v>40</v>
      </c>
      <c r="C9" s="17">
        <v>33.776716947555499</v>
      </c>
    </row>
    <row r="10" spans="1:11" x14ac:dyDescent="0.3">
      <c r="A10" s="2">
        <v>800</v>
      </c>
      <c r="B10" s="2">
        <v>45</v>
      </c>
      <c r="C10" s="17">
        <v>33.642903089523301</v>
      </c>
    </row>
    <row r="11" spans="1:11" x14ac:dyDescent="0.3">
      <c r="A11" s="2">
        <v>800</v>
      </c>
      <c r="B11" s="2">
        <v>50</v>
      </c>
      <c r="C11" s="17">
        <v>35.586274147033599</v>
      </c>
    </row>
    <row r="12" spans="1:11" x14ac:dyDescent="0.3">
      <c r="A12" s="2">
        <v>800</v>
      </c>
      <c r="B12" s="2">
        <v>55</v>
      </c>
      <c r="C12" s="17">
        <v>35.630425214767399</v>
      </c>
    </row>
    <row r="13" spans="1:11" x14ac:dyDescent="0.3">
      <c r="A13" s="2">
        <v>800</v>
      </c>
      <c r="B13" s="2">
        <v>60</v>
      </c>
      <c r="C13" s="17">
        <v>35.609277248382497</v>
      </c>
    </row>
    <row r="14" spans="1:11" x14ac:dyDescent="0.3">
      <c r="A14" s="2">
        <v>800</v>
      </c>
      <c r="B14" s="2">
        <v>65</v>
      </c>
      <c r="C14" s="17">
        <v>35.615849018096903</v>
      </c>
    </row>
    <row r="15" spans="1:11" x14ac:dyDescent="0.3">
      <c r="A15" s="2">
        <v>800</v>
      </c>
      <c r="B15" s="2">
        <v>70</v>
      </c>
      <c r="C15" s="17">
        <v>35.590342760086003</v>
      </c>
    </row>
    <row r="16" spans="1:11" x14ac:dyDescent="0.3">
      <c r="A16" s="2">
        <v>800</v>
      </c>
      <c r="B16" s="2">
        <v>75</v>
      </c>
      <c r="C16" s="17">
        <v>35.566062927246001</v>
      </c>
    </row>
    <row r="17" spans="1:3" x14ac:dyDescent="0.3">
      <c r="A17" s="2">
        <v>800</v>
      </c>
      <c r="B17" s="2">
        <v>80</v>
      </c>
      <c r="C17" s="17">
        <v>35.604861021041799</v>
      </c>
    </row>
    <row r="18" spans="1:3" x14ac:dyDescent="0.3">
      <c r="A18" s="2">
        <v>800</v>
      </c>
      <c r="B18" s="2">
        <v>85</v>
      </c>
      <c r="C18" s="17">
        <v>35.7967979907989</v>
      </c>
    </row>
    <row r="19" spans="1:3" x14ac:dyDescent="0.3">
      <c r="A19" s="2">
        <v>800</v>
      </c>
      <c r="B19" s="2">
        <v>90</v>
      </c>
      <c r="C19" s="17">
        <v>39.253762960433903</v>
      </c>
    </row>
    <row r="20" spans="1:3" x14ac:dyDescent="0.3">
      <c r="A20" s="2">
        <v>800</v>
      </c>
      <c r="B20" s="2">
        <v>95</v>
      </c>
      <c r="C20" s="17">
        <v>35.6269528865814</v>
      </c>
    </row>
    <row r="21" spans="1:3" x14ac:dyDescent="0.3">
      <c r="A21" s="2">
        <v>800</v>
      </c>
      <c r="B21" s="2">
        <v>100</v>
      </c>
      <c r="C21" s="17">
        <v>39.345427989959703</v>
      </c>
    </row>
    <row r="22" spans="1:3" x14ac:dyDescent="0.3">
      <c r="A22" s="2">
        <v>1000</v>
      </c>
      <c r="B22" s="2">
        <v>5</v>
      </c>
      <c r="C22" s="17">
        <v>98.983561992645207</v>
      </c>
    </row>
    <row r="23" spans="1:3" x14ac:dyDescent="0.3">
      <c r="A23" s="2">
        <v>1000</v>
      </c>
      <c r="B23" s="2">
        <v>10</v>
      </c>
      <c r="C23" s="17">
        <v>72.715317964553805</v>
      </c>
    </row>
    <row r="24" spans="1:3" x14ac:dyDescent="0.3">
      <c r="A24" s="2">
        <v>1000</v>
      </c>
      <c r="B24" s="2">
        <v>15</v>
      </c>
      <c r="C24" s="17">
        <v>73.579264163970905</v>
      </c>
    </row>
    <row r="25" spans="1:3" x14ac:dyDescent="0.3">
      <c r="A25" s="2">
        <v>1000</v>
      </c>
      <c r="B25" s="2">
        <v>20</v>
      </c>
      <c r="C25" s="17">
        <v>64.1863338947296</v>
      </c>
    </row>
    <row r="26" spans="1:3" x14ac:dyDescent="0.3">
      <c r="A26" s="2">
        <v>1000</v>
      </c>
      <c r="B26" s="2">
        <v>25</v>
      </c>
      <c r="C26" s="17">
        <v>63.3145139217376</v>
      </c>
    </row>
    <row r="27" spans="1:3" x14ac:dyDescent="0.3">
      <c r="A27" s="2">
        <v>1000</v>
      </c>
      <c r="B27" s="2">
        <v>30</v>
      </c>
      <c r="C27" s="17">
        <v>63.693549156188901</v>
      </c>
    </row>
    <row r="28" spans="1:3" x14ac:dyDescent="0.3">
      <c r="A28" s="2">
        <v>1000</v>
      </c>
      <c r="B28" s="2">
        <v>35</v>
      </c>
      <c r="C28" s="17">
        <v>69.167975902557302</v>
      </c>
    </row>
    <row r="29" spans="1:3" x14ac:dyDescent="0.3">
      <c r="A29" s="2">
        <v>1000</v>
      </c>
      <c r="B29" s="2">
        <v>40</v>
      </c>
      <c r="C29" s="17">
        <v>69.212281942367497</v>
      </c>
    </row>
    <row r="30" spans="1:3" x14ac:dyDescent="0.3">
      <c r="A30" s="2">
        <v>1000</v>
      </c>
      <c r="B30" s="2">
        <v>45</v>
      </c>
      <c r="C30" s="17">
        <v>69.146023988723698</v>
      </c>
    </row>
    <row r="31" spans="1:3" x14ac:dyDescent="0.3">
      <c r="A31" s="2">
        <v>1000</v>
      </c>
      <c r="B31" s="2">
        <v>50</v>
      </c>
      <c r="C31" s="17">
        <v>69.516271114349294</v>
      </c>
    </row>
    <row r="32" spans="1:3" x14ac:dyDescent="0.3">
      <c r="A32" s="2">
        <v>1000</v>
      </c>
      <c r="B32" s="2">
        <v>55</v>
      </c>
      <c r="C32" s="17">
        <v>69.114500761032104</v>
      </c>
    </row>
    <row r="33" spans="1:3" x14ac:dyDescent="0.3">
      <c r="A33" s="2">
        <v>1000</v>
      </c>
      <c r="B33" s="2">
        <v>60</v>
      </c>
      <c r="C33" s="17">
        <v>68.870934009552002</v>
      </c>
    </row>
    <row r="34" spans="1:3" x14ac:dyDescent="0.3">
      <c r="A34" s="2">
        <v>1000</v>
      </c>
      <c r="B34" s="2">
        <v>65</v>
      </c>
      <c r="C34" s="17">
        <v>70.496181011199894</v>
      </c>
    </row>
    <row r="35" spans="1:3" x14ac:dyDescent="0.3">
      <c r="A35" s="2">
        <v>1000</v>
      </c>
      <c r="B35" s="2">
        <v>70</v>
      </c>
      <c r="C35" s="17">
        <v>70.821541070938096</v>
      </c>
    </row>
    <row r="36" spans="1:3" x14ac:dyDescent="0.3">
      <c r="A36" s="2">
        <v>1000</v>
      </c>
      <c r="B36" s="2">
        <v>75</v>
      </c>
      <c r="C36" s="17">
        <v>70.494394779205294</v>
      </c>
    </row>
    <row r="37" spans="1:3" x14ac:dyDescent="0.3">
      <c r="A37" s="2">
        <v>1000</v>
      </c>
      <c r="B37" s="2">
        <v>80</v>
      </c>
      <c r="C37" s="17">
        <v>70.317361116409302</v>
      </c>
    </row>
    <row r="38" spans="1:3" x14ac:dyDescent="0.3">
      <c r="A38" s="2">
        <v>1000</v>
      </c>
      <c r="B38" s="2">
        <v>85</v>
      </c>
      <c r="C38" s="17">
        <v>70.302538156509399</v>
      </c>
    </row>
    <row r="39" spans="1:3" x14ac:dyDescent="0.3">
      <c r="A39" s="2">
        <v>1000</v>
      </c>
      <c r="B39" s="2">
        <v>90</v>
      </c>
      <c r="C39" s="17">
        <v>70.397762060165405</v>
      </c>
    </row>
    <row r="40" spans="1:3" x14ac:dyDescent="0.3">
      <c r="A40" s="2">
        <v>1000</v>
      </c>
      <c r="B40" s="2">
        <v>95</v>
      </c>
      <c r="C40" s="17">
        <v>70.775091171264606</v>
      </c>
    </row>
    <row r="41" spans="1:3" x14ac:dyDescent="0.3">
      <c r="A41" s="2">
        <v>1000</v>
      </c>
      <c r="B41" s="2">
        <v>100</v>
      </c>
      <c r="C41" s="17">
        <v>70.516518831252995</v>
      </c>
    </row>
    <row r="42" spans="1:3" x14ac:dyDescent="0.3">
      <c r="A42" s="2">
        <v>1200</v>
      </c>
      <c r="B42" s="2">
        <v>5</v>
      </c>
      <c r="C42" s="17">
        <v>161.74989199638301</v>
      </c>
    </row>
    <row r="43" spans="1:3" x14ac:dyDescent="0.3">
      <c r="A43" s="2">
        <v>1200</v>
      </c>
      <c r="B43" s="2">
        <v>10</v>
      </c>
      <c r="C43" s="17">
        <v>127.144935846328</v>
      </c>
    </row>
    <row r="44" spans="1:3" x14ac:dyDescent="0.3">
      <c r="A44" s="2">
        <v>1200</v>
      </c>
      <c r="B44" s="2">
        <v>15</v>
      </c>
      <c r="C44" s="17">
        <v>126.707349061965</v>
      </c>
    </row>
    <row r="45" spans="1:3" x14ac:dyDescent="0.3">
      <c r="A45" s="2">
        <v>1200</v>
      </c>
      <c r="B45" s="2">
        <v>20</v>
      </c>
      <c r="C45" s="17">
        <v>105.008898735046</v>
      </c>
    </row>
    <row r="46" spans="1:3" x14ac:dyDescent="0.3">
      <c r="A46" s="2">
        <v>1200</v>
      </c>
      <c r="B46" s="2">
        <v>25</v>
      </c>
      <c r="C46" s="17">
        <v>105.71671795845</v>
      </c>
    </row>
    <row r="47" spans="1:3" x14ac:dyDescent="0.3">
      <c r="A47" s="2">
        <v>1200</v>
      </c>
      <c r="B47" s="2">
        <v>30</v>
      </c>
      <c r="C47" s="17">
        <v>105.51962685585001</v>
      </c>
    </row>
    <row r="48" spans="1:3" x14ac:dyDescent="0.3">
      <c r="A48" s="2">
        <v>1200</v>
      </c>
      <c r="B48" s="2">
        <v>35</v>
      </c>
      <c r="C48" s="17">
        <v>105.67336392402601</v>
      </c>
    </row>
    <row r="49" spans="1:3" x14ac:dyDescent="0.3">
      <c r="A49" s="2">
        <v>1200</v>
      </c>
      <c r="B49" s="2">
        <v>40</v>
      </c>
      <c r="C49" s="17">
        <v>112.75588798522899</v>
      </c>
    </row>
    <row r="50" spans="1:3" x14ac:dyDescent="0.3">
      <c r="A50" s="2">
        <v>1200</v>
      </c>
      <c r="B50" s="2">
        <v>45</v>
      </c>
      <c r="C50" s="17">
        <v>112.600702285766</v>
      </c>
    </row>
    <row r="51" spans="1:3" x14ac:dyDescent="0.3">
      <c r="A51" s="2">
        <v>1200</v>
      </c>
      <c r="B51" s="2">
        <v>50</v>
      </c>
      <c r="C51" s="17">
        <v>112.59833407402</v>
      </c>
    </row>
    <row r="52" spans="1:3" x14ac:dyDescent="0.3">
      <c r="A52" s="2">
        <v>1200</v>
      </c>
      <c r="B52" s="2">
        <v>55</v>
      </c>
      <c r="C52" s="17">
        <v>113.03597092628399</v>
      </c>
    </row>
    <row r="53" spans="1:3" x14ac:dyDescent="0.3">
      <c r="A53" s="2">
        <v>1200</v>
      </c>
      <c r="B53" s="2">
        <v>60</v>
      </c>
      <c r="C53" s="17">
        <v>112.69072890281601</v>
      </c>
    </row>
    <row r="54" spans="1:3" x14ac:dyDescent="0.3">
      <c r="A54" s="2">
        <v>1200</v>
      </c>
      <c r="B54" s="2">
        <v>65</v>
      </c>
      <c r="C54" s="17">
        <v>112.482437849044</v>
      </c>
    </row>
    <row r="55" spans="1:3" x14ac:dyDescent="0.3">
      <c r="A55" s="2">
        <v>1200</v>
      </c>
      <c r="B55" s="2">
        <v>70</v>
      </c>
      <c r="C55" s="17">
        <v>112.763492822647</v>
      </c>
    </row>
    <row r="56" spans="1:3" x14ac:dyDescent="0.3">
      <c r="A56" s="2">
        <v>1200</v>
      </c>
      <c r="B56" s="2">
        <v>75</v>
      </c>
      <c r="C56" s="17">
        <v>116.972352981567</v>
      </c>
    </row>
    <row r="57" spans="1:3" x14ac:dyDescent="0.3">
      <c r="A57" s="2">
        <v>1200</v>
      </c>
      <c r="B57" s="2">
        <v>80</v>
      </c>
      <c r="C57" s="17">
        <v>116.913614034652</v>
      </c>
    </row>
    <row r="58" spans="1:3" x14ac:dyDescent="0.3">
      <c r="A58" s="2">
        <v>1200</v>
      </c>
      <c r="B58" s="2">
        <v>85</v>
      </c>
      <c r="C58" s="17">
        <v>116.96021318435599</v>
      </c>
    </row>
    <row r="59" spans="1:3" x14ac:dyDescent="0.3">
      <c r="A59" s="2">
        <v>1200</v>
      </c>
      <c r="B59" s="2">
        <v>90</v>
      </c>
      <c r="C59" s="17">
        <v>117.282054901123</v>
      </c>
    </row>
    <row r="60" spans="1:3" x14ac:dyDescent="0.3">
      <c r="A60" s="2">
        <v>1200</v>
      </c>
      <c r="B60" s="2">
        <v>95</v>
      </c>
      <c r="C60" s="17">
        <v>117.271538257598</v>
      </c>
    </row>
    <row r="61" spans="1:3" x14ac:dyDescent="0.3">
      <c r="A61" s="2">
        <v>1200</v>
      </c>
      <c r="B61" s="2">
        <v>100</v>
      </c>
      <c r="C61" s="17">
        <v>117.26934218406601</v>
      </c>
    </row>
    <row r="62" spans="1:3" x14ac:dyDescent="0.3">
      <c r="A62" s="2">
        <v>1400</v>
      </c>
      <c r="B62" s="2">
        <v>5</v>
      </c>
      <c r="C62" s="17">
        <v>380.14380812644902</v>
      </c>
    </row>
    <row r="63" spans="1:3" x14ac:dyDescent="0.3">
      <c r="A63" s="2">
        <v>1400</v>
      </c>
      <c r="B63" s="2">
        <v>10</v>
      </c>
      <c r="C63" s="17">
        <v>248.77374505996701</v>
      </c>
    </row>
    <row r="64" spans="1:3" x14ac:dyDescent="0.3">
      <c r="A64" s="2">
        <v>1400</v>
      </c>
      <c r="B64" s="2">
        <v>15</v>
      </c>
      <c r="C64" s="17">
        <v>164.789285182952</v>
      </c>
    </row>
    <row r="65" spans="1:3" x14ac:dyDescent="0.3">
      <c r="A65" s="2">
        <v>1400</v>
      </c>
      <c r="B65" s="2">
        <v>20</v>
      </c>
      <c r="C65" s="17">
        <v>164.48563408851601</v>
      </c>
    </row>
    <row r="66" spans="1:3" x14ac:dyDescent="0.3">
      <c r="A66" s="2">
        <v>1400</v>
      </c>
      <c r="B66" s="2">
        <v>25</v>
      </c>
      <c r="C66" s="17">
        <v>163.683470249176</v>
      </c>
    </row>
    <row r="67" spans="1:3" x14ac:dyDescent="0.3">
      <c r="A67" s="2">
        <v>1400</v>
      </c>
      <c r="B67" s="2">
        <v>30</v>
      </c>
      <c r="C67" s="17">
        <v>161.98885512351899</v>
      </c>
    </row>
    <row r="68" spans="1:3" x14ac:dyDescent="0.3">
      <c r="A68" s="2">
        <v>1400</v>
      </c>
      <c r="B68" s="2">
        <v>35</v>
      </c>
      <c r="C68" s="17">
        <v>161.95852732658301</v>
      </c>
    </row>
    <row r="69" spans="1:3" x14ac:dyDescent="0.3">
      <c r="A69" s="2">
        <v>1400</v>
      </c>
      <c r="B69" s="2">
        <v>40</v>
      </c>
      <c r="C69" s="17">
        <v>163.78691387176499</v>
      </c>
    </row>
    <row r="70" spans="1:3" x14ac:dyDescent="0.3">
      <c r="A70" s="2">
        <v>1400</v>
      </c>
      <c r="B70" s="2">
        <v>45</v>
      </c>
      <c r="C70" s="17">
        <v>172.193726062774</v>
      </c>
    </row>
    <row r="71" spans="1:3" x14ac:dyDescent="0.3">
      <c r="A71" s="2">
        <v>1400</v>
      </c>
      <c r="B71" s="2">
        <v>50</v>
      </c>
      <c r="C71" s="17">
        <v>171.87229323387101</v>
      </c>
    </row>
    <row r="72" spans="1:3" x14ac:dyDescent="0.3">
      <c r="A72" s="2">
        <v>1400</v>
      </c>
      <c r="B72" s="2">
        <v>55</v>
      </c>
      <c r="C72" s="17">
        <v>172.23205304145799</v>
      </c>
    </row>
    <row r="73" spans="1:3" x14ac:dyDescent="0.3">
      <c r="A73" s="2">
        <v>1400</v>
      </c>
      <c r="B73" s="2">
        <v>60</v>
      </c>
      <c r="C73" s="17">
        <v>172.27138900756799</v>
      </c>
    </row>
    <row r="74" spans="1:3" x14ac:dyDescent="0.3">
      <c r="A74" s="2">
        <v>1400</v>
      </c>
      <c r="B74" s="2">
        <v>65</v>
      </c>
      <c r="C74" s="17">
        <v>172.290498018264</v>
      </c>
    </row>
    <row r="75" spans="1:3" x14ac:dyDescent="0.3">
      <c r="A75" s="2">
        <v>1400</v>
      </c>
      <c r="B75" s="2">
        <v>70</v>
      </c>
      <c r="C75" s="17">
        <v>171.993203878402</v>
      </c>
    </row>
    <row r="76" spans="1:3" x14ac:dyDescent="0.3">
      <c r="A76" s="2">
        <v>1400</v>
      </c>
      <c r="B76" s="2">
        <v>75</v>
      </c>
      <c r="C76" s="17">
        <v>171.87995004653899</v>
      </c>
    </row>
    <row r="77" spans="1:3" x14ac:dyDescent="0.3">
      <c r="A77" s="2">
        <v>1400</v>
      </c>
      <c r="B77" s="2">
        <v>80</v>
      </c>
      <c r="C77" s="17">
        <v>172.33651804924</v>
      </c>
    </row>
    <row r="78" spans="1:3" x14ac:dyDescent="0.3">
      <c r="A78" s="2">
        <v>1400</v>
      </c>
      <c r="B78" s="2">
        <v>85</v>
      </c>
      <c r="C78" s="17">
        <v>172.416352033615</v>
      </c>
    </row>
    <row r="79" spans="1:3" x14ac:dyDescent="0.3">
      <c r="A79" s="2">
        <v>1400</v>
      </c>
      <c r="B79" s="2">
        <v>90</v>
      </c>
      <c r="C79" s="17">
        <v>185.50572800636201</v>
      </c>
    </row>
    <row r="80" spans="1:3" x14ac:dyDescent="0.3">
      <c r="A80" s="2">
        <v>1400</v>
      </c>
      <c r="B80" s="2">
        <v>95</v>
      </c>
      <c r="C80" s="17">
        <v>185.24174404144199</v>
      </c>
    </row>
    <row r="81" spans="1:3" x14ac:dyDescent="0.3">
      <c r="A81" s="2">
        <v>1400</v>
      </c>
      <c r="B81" s="2">
        <v>100</v>
      </c>
      <c r="C81" s="17">
        <v>185.15409994125301</v>
      </c>
    </row>
    <row r="82" spans="1:3" x14ac:dyDescent="0.3">
      <c r="A82" s="2">
        <v>1600</v>
      </c>
      <c r="B82" s="2">
        <v>5</v>
      </c>
      <c r="C82" s="17">
        <v>669.178727865219</v>
      </c>
    </row>
    <row r="83" spans="1:3" x14ac:dyDescent="0.3">
      <c r="A83" s="2">
        <v>1600</v>
      </c>
      <c r="B83" s="2">
        <v>10</v>
      </c>
      <c r="C83" s="17">
        <v>355.11983013153002</v>
      </c>
    </row>
    <row r="84" spans="1:3" x14ac:dyDescent="0.3">
      <c r="A84" s="2">
        <v>1600</v>
      </c>
      <c r="B84" s="2">
        <v>15</v>
      </c>
      <c r="C84" s="17">
        <v>249.55887007713301</v>
      </c>
    </row>
    <row r="85" spans="1:3" x14ac:dyDescent="0.3">
      <c r="A85" s="2">
        <v>1600</v>
      </c>
      <c r="B85" s="2">
        <v>20</v>
      </c>
      <c r="C85" s="17">
        <v>249.53912687301599</v>
      </c>
    </row>
    <row r="86" spans="1:3" x14ac:dyDescent="0.3">
      <c r="A86" s="2">
        <v>1600</v>
      </c>
      <c r="B86" s="2">
        <v>25</v>
      </c>
      <c r="C86" s="17">
        <v>235.17353391647299</v>
      </c>
    </row>
    <row r="87" spans="1:3" x14ac:dyDescent="0.3">
      <c r="A87" s="2">
        <v>1600</v>
      </c>
      <c r="B87" s="2">
        <v>30</v>
      </c>
      <c r="C87" s="17">
        <v>235.34709000587401</v>
      </c>
    </row>
    <row r="88" spans="1:3" x14ac:dyDescent="0.3">
      <c r="A88" s="2">
        <v>1600</v>
      </c>
      <c r="B88" s="2">
        <v>35</v>
      </c>
      <c r="C88" s="17">
        <v>235.28089904785099</v>
      </c>
    </row>
    <row r="89" spans="1:3" x14ac:dyDescent="0.3">
      <c r="A89" s="2">
        <v>1600</v>
      </c>
      <c r="B89" s="2">
        <v>40</v>
      </c>
      <c r="C89" s="17">
        <v>235.55908083915699</v>
      </c>
    </row>
    <row r="90" spans="1:3" x14ac:dyDescent="0.3">
      <c r="A90" s="2">
        <v>1600</v>
      </c>
      <c r="B90" s="2">
        <v>45</v>
      </c>
      <c r="C90" s="17">
        <v>235.41359686851499</v>
      </c>
    </row>
    <row r="91" spans="1:3" x14ac:dyDescent="0.3">
      <c r="A91" s="2">
        <v>1600</v>
      </c>
      <c r="B91" s="2">
        <v>50</v>
      </c>
      <c r="C91" s="17">
        <v>249.26841998100201</v>
      </c>
    </row>
    <row r="92" spans="1:3" x14ac:dyDescent="0.3">
      <c r="A92" s="2">
        <v>1600</v>
      </c>
      <c r="B92" s="2">
        <v>55</v>
      </c>
      <c r="C92" s="17">
        <v>249.21382403373701</v>
      </c>
    </row>
    <row r="93" spans="1:3" x14ac:dyDescent="0.3">
      <c r="A93" s="2">
        <v>1600</v>
      </c>
      <c r="B93" s="2">
        <v>60</v>
      </c>
      <c r="C93" s="17">
        <v>249.208781957626</v>
      </c>
    </row>
    <row r="94" spans="1:3" x14ac:dyDescent="0.3">
      <c r="A94" s="2">
        <v>1600</v>
      </c>
      <c r="B94" s="2">
        <v>65</v>
      </c>
      <c r="C94" s="17">
        <v>249.119682788848</v>
      </c>
    </row>
    <row r="95" spans="1:3" x14ac:dyDescent="0.3">
      <c r="A95" s="2">
        <v>1600</v>
      </c>
      <c r="B95" s="2">
        <v>70</v>
      </c>
      <c r="C95" s="17">
        <v>249.31789922714199</v>
      </c>
    </row>
    <row r="96" spans="1:3" x14ac:dyDescent="0.3">
      <c r="A96" s="2">
        <v>1600</v>
      </c>
      <c r="B96" s="2">
        <v>75</v>
      </c>
      <c r="C96" s="17">
        <v>249.24539899825999</v>
      </c>
    </row>
    <row r="97" spans="1:3" x14ac:dyDescent="0.3">
      <c r="A97" s="2">
        <v>1600</v>
      </c>
      <c r="B97" s="2">
        <v>80</v>
      </c>
      <c r="C97" s="17">
        <v>249.710575103759</v>
      </c>
    </row>
    <row r="98" spans="1:3" x14ac:dyDescent="0.3">
      <c r="A98" s="2">
        <v>1600</v>
      </c>
      <c r="B98" s="2">
        <v>85</v>
      </c>
      <c r="C98" s="17">
        <v>249.2848508358</v>
      </c>
    </row>
    <row r="99" spans="1:3" x14ac:dyDescent="0.3">
      <c r="A99" s="2">
        <v>1600</v>
      </c>
      <c r="B99" s="2">
        <v>90</v>
      </c>
      <c r="C99" s="17">
        <v>249.32397198677</v>
      </c>
    </row>
    <row r="100" spans="1:3" x14ac:dyDescent="0.3">
      <c r="A100" s="2">
        <v>1600</v>
      </c>
      <c r="B100" s="2">
        <v>95</v>
      </c>
      <c r="C100" s="17">
        <v>249.35401916503901</v>
      </c>
    </row>
    <row r="101" spans="1:3" x14ac:dyDescent="0.3">
      <c r="A101" s="2">
        <v>1600</v>
      </c>
      <c r="B101" s="2">
        <v>100</v>
      </c>
      <c r="C101" s="17">
        <v>269.83095192909201</v>
      </c>
    </row>
    <row r="102" spans="1:3" x14ac:dyDescent="0.3">
      <c r="A102" s="2">
        <v>1800</v>
      </c>
      <c r="B102" s="2">
        <v>5</v>
      </c>
      <c r="C102" s="17">
        <v>1904.43077087402</v>
      </c>
    </row>
    <row r="103" spans="1:3" x14ac:dyDescent="0.3">
      <c r="A103" s="2">
        <v>1800</v>
      </c>
      <c r="B103" s="2">
        <v>10</v>
      </c>
      <c r="C103" s="17">
        <v>496.47808098793001</v>
      </c>
    </row>
    <row r="104" spans="1:3" x14ac:dyDescent="0.3">
      <c r="A104" s="2">
        <v>1800</v>
      </c>
      <c r="B104" s="2">
        <v>15</v>
      </c>
      <c r="C104" s="17">
        <v>363.87444090843201</v>
      </c>
    </row>
    <row r="105" spans="1:3" x14ac:dyDescent="0.3">
      <c r="A105" s="2">
        <v>1800</v>
      </c>
      <c r="B105" s="2">
        <v>20</v>
      </c>
      <c r="C105" s="17">
        <v>364.943629026412</v>
      </c>
    </row>
    <row r="106" spans="1:3" x14ac:dyDescent="0.3">
      <c r="A106" s="2">
        <v>1800</v>
      </c>
      <c r="B106" s="2">
        <v>25</v>
      </c>
      <c r="C106" s="17">
        <v>365.51243972778298</v>
      </c>
    </row>
    <row r="107" spans="1:3" x14ac:dyDescent="0.3">
      <c r="A107" s="2">
        <v>1800</v>
      </c>
      <c r="B107" s="2">
        <v>30</v>
      </c>
      <c r="C107" s="17">
        <v>362.02755188941899</v>
      </c>
    </row>
    <row r="108" spans="1:3" x14ac:dyDescent="0.3">
      <c r="A108" s="2">
        <v>1800</v>
      </c>
      <c r="B108" s="2">
        <v>35</v>
      </c>
      <c r="C108" s="17">
        <v>361.162940979003</v>
      </c>
    </row>
    <row r="109" spans="1:3" x14ac:dyDescent="0.3">
      <c r="A109" s="2">
        <v>1800</v>
      </c>
      <c r="B109" s="2">
        <v>40</v>
      </c>
      <c r="C109" s="17">
        <v>360.75656104087801</v>
      </c>
    </row>
    <row r="110" spans="1:3" x14ac:dyDescent="0.3">
      <c r="A110" s="2">
        <v>1800</v>
      </c>
      <c r="B110" s="2">
        <v>45</v>
      </c>
      <c r="C110" s="17">
        <v>400.95861816406199</v>
      </c>
    </row>
    <row r="111" spans="1:3" x14ac:dyDescent="0.3">
      <c r="A111" s="2">
        <v>1800</v>
      </c>
      <c r="B111" s="2">
        <v>50</v>
      </c>
      <c r="C111" s="17">
        <v>364.29577302932699</v>
      </c>
    </row>
  </sheetData>
  <conditionalFormatting sqref="C2:C41">
    <cfRule type="top10" dxfId="5" priority="2" bottom="1" rank="1"/>
  </conditionalFormatting>
  <conditionalFormatting sqref="C22:C41">
    <cfRule type="top10" dxfId="4" priority="1" bottom="1" rank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032F-69C7-194B-8715-E4149714DB49}">
  <dimension ref="A1:K116"/>
  <sheetViews>
    <sheetView topLeftCell="A23" workbookViewId="0">
      <selection activeCell="C1" sqref="A1:C1"/>
    </sheetView>
  </sheetViews>
  <sheetFormatPr defaultColWidth="11.19921875" defaultRowHeight="15.6" x14ac:dyDescent="0.3"/>
  <sheetData>
    <row r="1" spans="1:11" x14ac:dyDescent="0.3">
      <c r="A1" s="1" t="s">
        <v>9</v>
      </c>
      <c r="B1" s="1" t="s">
        <v>10</v>
      </c>
      <c r="C1" s="1" t="s">
        <v>11</v>
      </c>
      <c r="I1" s="1" t="s">
        <v>9</v>
      </c>
      <c r="J1" s="1"/>
    </row>
    <row r="2" spans="1:11" x14ac:dyDescent="0.3">
      <c r="A2">
        <v>1000</v>
      </c>
      <c r="B2">
        <v>10</v>
      </c>
      <c r="C2" s="19">
        <v>67.073564291000295</v>
      </c>
      <c r="E2" t="s">
        <v>14</v>
      </c>
      <c r="I2">
        <v>1000</v>
      </c>
      <c r="J2">
        <f>INDEX(B:B,MATCH(K2,C:C,0))</f>
        <v>90</v>
      </c>
      <c r="K2">
        <f>_xlfn.MINIFS(C:C,A:A,I2)</f>
        <v>53.676199913024902</v>
      </c>
    </row>
    <row r="3" spans="1:11" x14ac:dyDescent="0.3">
      <c r="A3">
        <v>1000</v>
      </c>
      <c r="B3">
        <v>15</v>
      </c>
      <c r="C3" s="19">
        <v>66.723334789276095</v>
      </c>
      <c r="E3" t="s">
        <v>15</v>
      </c>
      <c r="I3">
        <v>1250</v>
      </c>
      <c r="J3">
        <f t="shared" ref="J3:J6" si="0">INDEX(B:B,MATCH(K3,C:C,0))</f>
        <v>50</v>
      </c>
      <c r="K3">
        <f t="shared" ref="K3:K6" si="1">_xlfn.MINIFS(C:C,A:A,I3)</f>
        <v>102.05584526062</v>
      </c>
    </row>
    <row r="4" spans="1:11" x14ac:dyDescent="0.3">
      <c r="A4">
        <v>1000</v>
      </c>
      <c r="B4">
        <v>20</v>
      </c>
      <c r="C4" s="19">
        <v>54.743906736373901</v>
      </c>
      <c r="I4">
        <v>1500</v>
      </c>
      <c r="J4">
        <f t="shared" si="0"/>
        <v>80</v>
      </c>
      <c r="K4">
        <f t="shared" si="1"/>
        <v>162.28233790397601</v>
      </c>
    </row>
    <row r="5" spans="1:11" x14ac:dyDescent="0.3">
      <c r="A5">
        <v>1000</v>
      </c>
      <c r="B5">
        <v>25</v>
      </c>
      <c r="C5" s="19">
        <v>54.7824192047119</v>
      </c>
      <c r="I5">
        <v>1750</v>
      </c>
      <c r="J5">
        <f t="shared" si="0"/>
        <v>75</v>
      </c>
      <c r="K5">
        <f t="shared" si="1"/>
        <v>254.65986371040299</v>
      </c>
    </row>
    <row r="6" spans="1:11" x14ac:dyDescent="0.3">
      <c r="A6">
        <v>1000</v>
      </c>
      <c r="B6">
        <v>30</v>
      </c>
      <c r="C6" s="19">
        <v>54.736667871475198</v>
      </c>
      <c r="I6">
        <v>2000</v>
      </c>
      <c r="J6">
        <f t="shared" si="0"/>
        <v>110</v>
      </c>
      <c r="K6">
        <f t="shared" si="1"/>
        <v>375.84030485153198</v>
      </c>
    </row>
    <row r="7" spans="1:11" x14ac:dyDescent="0.3">
      <c r="A7">
        <v>1000</v>
      </c>
      <c r="B7">
        <v>35</v>
      </c>
      <c r="C7" s="19">
        <v>54.275751829147303</v>
      </c>
    </row>
    <row r="8" spans="1:11" x14ac:dyDescent="0.3">
      <c r="A8">
        <v>1000</v>
      </c>
      <c r="B8">
        <v>40</v>
      </c>
      <c r="C8" s="19">
        <v>54.321341991424497</v>
      </c>
    </row>
    <row r="9" spans="1:11" x14ac:dyDescent="0.3">
      <c r="A9">
        <v>1000</v>
      </c>
      <c r="B9">
        <v>45</v>
      </c>
      <c r="C9" s="19">
        <v>54.306367158889699</v>
      </c>
    </row>
    <row r="10" spans="1:11" x14ac:dyDescent="0.3">
      <c r="A10">
        <v>1000</v>
      </c>
      <c r="B10">
        <v>50</v>
      </c>
      <c r="C10" s="19">
        <v>54.272204875946002</v>
      </c>
    </row>
    <row r="11" spans="1:11" x14ac:dyDescent="0.3">
      <c r="A11">
        <v>1000</v>
      </c>
      <c r="B11">
        <v>55</v>
      </c>
      <c r="C11" s="19">
        <v>54.307381153106597</v>
      </c>
    </row>
    <row r="12" spans="1:11" x14ac:dyDescent="0.3">
      <c r="A12">
        <v>1000</v>
      </c>
      <c r="B12">
        <v>60</v>
      </c>
      <c r="C12" s="19">
        <v>54.3431301116943</v>
      </c>
    </row>
    <row r="13" spans="1:11" x14ac:dyDescent="0.3">
      <c r="A13">
        <v>1000</v>
      </c>
      <c r="B13">
        <v>65</v>
      </c>
      <c r="C13" s="19">
        <v>53.695666074752801</v>
      </c>
    </row>
    <row r="14" spans="1:11" x14ac:dyDescent="0.3">
      <c r="A14">
        <v>1000</v>
      </c>
      <c r="B14">
        <v>70</v>
      </c>
      <c r="C14" s="19">
        <v>53.742650985717702</v>
      </c>
    </row>
    <row r="15" spans="1:11" x14ac:dyDescent="0.3">
      <c r="A15">
        <v>1000</v>
      </c>
      <c r="B15">
        <v>75</v>
      </c>
      <c r="C15" s="19">
        <v>53.687680959701503</v>
      </c>
    </row>
    <row r="16" spans="1:11" x14ac:dyDescent="0.3">
      <c r="A16">
        <v>1000</v>
      </c>
      <c r="B16">
        <v>80</v>
      </c>
      <c r="C16" s="19">
        <v>53.709485054016099</v>
      </c>
    </row>
    <row r="17" spans="1:3" x14ac:dyDescent="0.3">
      <c r="A17">
        <v>1000</v>
      </c>
      <c r="B17">
        <v>85</v>
      </c>
      <c r="C17" s="19">
        <v>53.689890146255401</v>
      </c>
    </row>
    <row r="18" spans="1:3" x14ac:dyDescent="0.3">
      <c r="A18">
        <v>1000</v>
      </c>
      <c r="B18">
        <v>90</v>
      </c>
      <c r="C18" s="19">
        <v>53.676199913024902</v>
      </c>
    </row>
    <row r="19" spans="1:3" x14ac:dyDescent="0.3">
      <c r="A19">
        <v>1000</v>
      </c>
      <c r="B19">
        <v>95</v>
      </c>
      <c r="C19" s="19">
        <v>53.698922872543299</v>
      </c>
    </row>
    <row r="20" spans="1:3" x14ac:dyDescent="0.3">
      <c r="A20">
        <v>1000</v>
      </c>
      <c r="B20">
        <v>100</v>
      </c>
      <c r="C20" s="19">
        <v>53.6916663646698</v>
      </c>
    </row>
    <row r="21" spans="1:3" x14ac:dyDescent="0.3">
      <c r="A21">
        <v>1000</v>
      </c>
      <c r="B21">
        <v>105</v>
      </c>
      <c r="C21" s="19">
        <v>53.691965818405102</v>
      </c>
    </row>
    <row r="22" spans="1:3" x14ac:dyDescent="0.3">
      <c r="A22">
        <v>1000</v>
      </c>
      <c r="B22">
        <v>110</v>
      </c>
      <c r="C22" s="19">
        <v>53.689795017242403</v>
      </c>
    </row>
    <row r="23" spans="1:3" x14ac:dyDescent="0.3">
      <c r="A23">
        <v>1000</v>
      </c>
      <c r="B23">
        <v>115</v>
      </c>
      <c r="C23" s="19">
        <v>53.680145025253204</v>
      </c>
    </row>
    <row r="24" spans="1:3" x14ac:dyDescent="0.3">
      <c r="A24">
        <v>1000</v>
      </c>
      <c r="B24">
        <v>120</v>
      </c>
      <c r="C24" s="19">
        <v>53.681605815887401</v>
      </c>
    </row>
    <row r="25" spans="1:3" x14ac:dyDescent="0.3">
      <c r="A25">
        <v>1250</v>
      </c>
      <c r="B25">
        <v>10</v>
      </c>
      <c r="C25" s="19">
        <v>115.263059139251</v>
      </c>
    </row>
    <row r="26" spans="1:3" x14ac:dyDescent="0.3">
      <c r="A26">
        <v>1250</v>
      </c>
      <c r="B26">
        <v>15</v>
      </c>
      <c r="C26" s="19">
        <v>115.378180265426</v>
      </c>
    </row>
    <row r="27" spans="1:3" x14ac:dyDescent="0.3">
      <c r="A27">
        <v>1250</v>
      </c>
      <c r="B27">
        <v>20</v>
      </c>
      <c r="C27" s="19">
        <v>102.73845505714399</v>
      </c>
    </row>
    <row r="28" spans="1:3" x14ac:dyDescent="0.3">
      <c r="A28">
        <v>1250</v>
      </c>
      <c r="B28">
        <v>25</v>
      </c>
      <c r="C28" s="19">
        <v>102.684192895889</v>
      </c>
    </row>
    <row r="29" spans="1:3" x14ac:dyDescent="0.3">
      <c r="A29">
        <v>1250</v>
      </c>
      <c r="B29">
        <v>30</v>
      </c>
      <c r="C29" s="19">
        <v>102.67169618606501</v>
      </c>
    </row>
    <row r="30" spans="1:3" x14ac:dyDescent="0.3">
      <c r="A30">
        <v>1250</v>
      </c>
      <c r="B30">
        <v>35</v>
      </c>
      <c r="C30" s="19">
        <v>102.81414604187</v>
      </c>
    </row>
    <row r="31" spans="1:3" x14ac:dyDescent="0.3">
      <c r="A31">
        <v>1250</v>
      </c>
      <c r="B31">
        <v>40</v>
      </c>
      <c r="C31" s="19">
        <v>102.090641260147</v>
      </c>
    </row>
    <row r="32" spans="1:3" x14ac:dyDescent="0.3">
      <c r="A32">
        <v>1250</v>
      </c>
      <c r="B32">
        <v>45</v>
      </c>
      <c r="C32" s="19">
        <v>102.15521287918</v>
      </c>
    </row>
    <row r="33" spans="1:3" x14ac:dyDescent="0.3">
      <c r="A33">
        <v>1250</v>
      </c>
      <c r="B33">
        <v>50</v>
      </c>
      <c r="C33" s="19">
        <v>102.05584526062</v>
      </c>
    </row>
    <row r="34" spans="1:3" x14ac:dyDescent="0.3">
      <c r="A34">
        <v>1250</v>
      </c>
      <c r="B34">
        <v>55</v>
      </c>
      <c r="C34" s="19">
        <v>102.125560760498</v>
      </c>
    </row>
    <row r="35" spans="1:3" x14ac:dyDescent="0.3">
      <c r="A35">
        <v>1250</v>
      </c>
      <c r="B35">
        <v>60</v>
      </c>
      <c r="C35" s="19">
        <v>102.092185020446</v>
      </c>
    </row>
    <row r="36" spans="1:3" x14ac:dyDescent="0.3">
      <c r="A36">
        <v>1250</v>
      </c>
      <c r="B36">
        <v>65</v>
      </c>
      <c r="C36" s="19">
        <v>102.145527124404</v>
      </c>
    </row>
    <row r="37" spans="1:3" x14ac:dyDescent="0.3">
      <c r="A37">
        <v>1250</v>
      </c>
      <c r="B37">
        <v>70</v>
      </c>
      <c r="C37" s="19">
        <v>102.114390134811</v>
      </c>
    </row>
    <row r="38" spans="1:3" x14ac:dyDescent="0.3">
      <c r="A38">
        <v>1250</v>
      </c>
      <c r="B38">
        <v>75</v>
      </c>
      <c r="C38" s="19">
        <v>102.09763813018699</v>
      </c>
    </row>
    <row r="39" spans="1:3" x14ac:dyDescent="0.3">
      <c r="A39">
        <v>1250</v>
      </c>
      <c r="B39">
        <v>80</v>
      </c>
      <c r="C39" s="19">
        <v>103.297644853591</v>
      </c>
    </row>
    <row r="40" spans="1:3" x14ac:dyDescent="0.3">
      <c r="A40">
        <v>1250</v>
      </c>
      <c r="B40">
        <v>85</v>
      </c>
      <c r="C40" s="19">
        <v>103.310034036636</v>
      </c>
    </row>
    <row r="41" spans="1:3" x14ac:dyDescent="0.3">
      <c r="A41">
        <v>1250</v>
      </c>
      <c r="B41">
        <v>90</v>
      </c>
      <c r="C41" s="19">
        <v>103.326732873916</v>
      </c>
    </row>
    <row r="42" spans="1:3" x14ac:dyDescent="0.3">
      <c r="A42">
        <v>1250</v>
      </c>
      <c r="B42">
        <v>95</v>
      </c>
      <c r="C42" s="19">
        <v>103.297996044158</v>
      </c>
    </row>
    <row r="43" spans="1:3" x14ac:dyDescent="0.3">
      <c r="A43">
        <v>1250</v>
      </c>
      <c r="B43">
        <v>100</v>
      </c>
      <c r="C43" s="19">
        <v>103.30727982521</v>
      </c>
    </row>
    <row r="44" spans="1:3" x14ac:dyDescent="0.3">
      <c r="A44">
        <v>1250</v>
      </c>
      <c r="B44">
        <v>105</v>
      </c>
      <c r="C44" s="19">
        <v>103.35931110382</v>
      </c>
    </row>
    <row r="45" spans="1:3" x14ac:dyDescent="0.3">
      <c r="A45">
        <v>1250</v>
      </c>
      <c r="B45">
        <v>110</v>
      </c>
      <c r="C45" s="19">
        <v>103.43342590332</v>
      </c>
    </row>
    <row r="46" spans="1:3" x14ac:dyDescent="0.3">
      <c r="A46">
        <v>1250</v>
      </c>
      <c r="B46">
        <v>115</v>
      </c>
      <c r="C46" s="19">
        <v>103.310737133026</v>
      </c>
    </row>
    <row r="47" spans="1:3" x14ac:dyDescent="0.3">
      <c r="A47">
        <v>1250</v>
      </c>
      <c r="B47">
        <v>120</v>
      </c>
      <c r="C47" s="19">
        <v>103.320532083511</v>
      </c>
    </row>
    <row r="48" spans="1:3" x14ac:dyDescent="0.3">
      <c r="A48">
        <v>1500</v>
      </c>
      <c r="B48">
        <v>10</v>
      </c>
      <c r="C48" s="19">
        <v>239.75518226623501</v>
      </c>
    </row>
    <row r="49" spans="1:3" x14ac:dyDescent="0.3">
      <c r="A49">
        <v>1500</v>
      </c>
      <c r="B49">
        <v>15</v>
      </c>
      <c r="C49" s="19">
        <v>183.37967896461399</v>
      </c>
    </row>
    <row r="50" spans="1:3" x14ac:dyDescent="0.3">
      <c r="A50">
        <v>1500</v>
      </c>
      <c r="B50">
        <v>20</v>
      </c>
      <c r="C50" s="19">
        <v>183.528624773025</v>
      </c>
    </row>
    <row r="51" spans="1:3" x14ac:dyDescent="0.3">
      <c r="A51">
        <v>1500</v>
      </c>
      <c r="B51">
        <v>25</v>
      </c>
      <c r="C51" s="19">
        <v>170.39066600799501</v>
      </c>
    </row>
    <row r="52" spans="1:3" x14ac:dyDescent="0.3">
      <c r="A52">
        <v>1500</v>
      </c>
      <c r="B52">
        <v>30</v>
      </c>
      <c r="C52" s="19">
        <v>170.49269986152601</v>
      </c>
    </row>
    <row r="53" spans="1:3" x14ac:dyDescent="0.3">
      <c r="A53">
        <v>1500</v>
      </c>
      <c r="B53">
        <v>35</v>
      </c>
      <c r="C53" s="19">
        <v>170.53907990455599</v>
      </c>
    </row>
    <row r="54" spans="1:3" x14ac:dyDescent="0.3">
      <c r="A54">
        <v>1500</v>
      </c>
      <c r="B54">
        <v>40</v>
      </c>
      <c r="C54" s="19">
        <v>170.59579706192</v>
      </c>
    </row>
    <row r="55" spans="1:3" x14ac:dyDescent="0.3">
      <c r="A55">
        <v>1500</v>
      </c>
      <c r="B55">
        <v>45</v>
      </c>
      <c r="C55" s="19">
        <v>170.63611173629701</v>
      </c>
    </row>
    <row r="56" spans="1:3" x14ac:dyDescent="0.3">
      <c r="A56">
        <v>1500</v>
      </c>
      <c r="B56">
        <v>50</v>
      </c>
      <c r="C56" s="19">
        <v>162.43161797523399</v>
      </c>
    </row>
    <row r="57" spans="1:3" x14ac:dyDescent="0.3">
      <c r="A57">
        <v>1500</v>
      </c>
      <c r="B57">
        <v>55</v>
      </c>
      <c r="C57" s="19">
        <v>162.324836730957</v>
      </c>
    </row>
    <row r="58" spans="1:3" x14ac:dyDescent="0.3">
      <c r="A58">
        <v>1500</v>
      </c>
      <c r="B58">
        <v>60</v>
      </c>
      <c r="C58" s="19">
        <v>162.33789181709199</v>
      </c>
    </row>
    <row r="59" spans="1:3" x14ac:dyDescent="0.3">
      <c r="A59">
        <v>1500</v>
      </c>
      <c r="B59">
        <v>65</v>
      </c>
      <c r="C59" s="19">
        <v>162.31892585754301</v>
      </c>
    </row>
    <row r="60" spans="1:3" x14ac:dyDescent="0.3">
      <c r="A60">
        <v>1500</v>
      </c>
      <c r="B60">
        <v>70</v>
      </c>
      <c r="C60" s="19">
        <v>162.30596899986199</v>
      </c>
    </row>
    <row r="61" spans="1:3" x14ac:dyDescent="0.3">
      <c r="A61">
        <v>1500</v>
      </c>
      <c r="B61">
        <v>75</v>
      </c>
      <c r="C61" s="19">
        <v>162.324701786041</v>
      </c>
    </row>
    <row r="62" spans="1:3" x14ac:dyDescent="0.3">
      <c r="A62">
        <v>1500</v>
      </c>
      <c r="B62">
        <v>80</v>
      </c>
      <c r="C62" s="19">
        <v>162.28233790397601</v>
      </c>
    </row>
    <row r="63" spans="1:3" x14ac:dyDescent="0.3">
      <c r="A63">
        <v>1500</v>
      </c>
      <c r="B63">
        <v>85</v>
      </c>
      <c r="C63" s="19">
        <v>162.314975976943</v>
      </c>
    </row>
    <row r="64" spans="1:3" x14ac:dyDescent="0.3">
      <c r="A64">
        <v>1500</v>
      </c>
      <c r="B64">
        <v>90</v>
      </c>
      <c r="C64" s="19">
        <v>162.34057927131599</v>
      </c>
    </row>
    <row r="65" spans="1:3" x14ac:dyDescent="0.3">
      <c r="A65">
        <v>1500</v>
      </c>
      <c r="B65">
        <v>95</v>
      </c>
      <c r="C65" s="19">
        <v>171.689967870712</v>
      </c>
    </row>
    <row r="66" spans="1:3" x14ac:dyDescent="0.3">
      <c r="A66">
        <v>1500</v>
      </c>
      <c r="B66">
        <v>100</v>
      </c>
      <c r="C66" s="19">
        <v>171.42154812812799</v>
      </c>
    </row>
    <row r="67" spans="1:3" x14ac:dyDescent="0.3">
      <c r="A67">
        <v>1500</v>
      </c>
      <c r="B67">
        <v>105</v>
      </c>
      <c r="C67" s="19">
        <v>171.50196814537</v>
      </c>
    </row>
    <row r="68" spans="1:3" x14ac:dyDescent="0.3">
      <c r="A68">
        <v>1500</v>
      </c>
      <c r="B68">
        <v>110</v>
      </c>
      <c r="C68" s="19">
        <v>171.41742205619801</v>
      </c>
    </row>
    <row r="69" spans="1:3" x14ac:dyDescent="0.3">
      <c r="A69">
        <v>1500</v>
      </c>
      <c r="B69">
        <v>115</v>
      </c>
      <c r="C69" s="19">
        <v>171.404484987258</v>
      </c>
    </row>
    <row r="70" spans="1:3" x14ac:dyDescent="0.3">
      <c r="A70">
        <v>1500</v>
      </c>
      <c r="B70">
        <v>120</v>
      </c>
      <c r="C70" s="19">
        <v>171.440101861953</v>
      </c>
    </row>
    <row r="71" spans="1:3" x14ac:dyDescent="0.3">
      <c r="A71">
        <v>1750</v>
      </c>
      <c r="B71">
        <v>10</v>
      </c>
      <c r="C71" s="19">
        <v>341.183037996292</v>
      </c>
    </row>
    <row r="72" spans="1:3" x14ac:dyDescent="0.3">
      <c r="A72">
        <v>1750</v>
      </c>
      <c r="B72">
        <v>15</v>
      </c>
      <c r="C72" s="19">
        <v>272.38476228713898</v>
      </c>
    </row>
    <row r="73" spans="1:3" x14ac:dyDescent="0.3">
      <c r="A73">
        <v>1750</v>
      </c>
      <c r="B73">
        <v>20</v>
      </c>
      <c r="C73" s="19">
        <v>271.99085998535099</v>
      </c>
    </row>
    <row r="74" spans="1:3" x14ac:dyDescent="0.3">
      <c r="A74">
        <v>1750</v>
      </c>
      <c r="B74">
        <v>25</v>
      </c>
      <c r="C74" s="19">
        <v>273.12120604515002</v>
      </c>
    </row>
    <row r="75" spans="1:3" x14ac:dyDescent="0.3">
      <c r="A75">
        <v>1750</v>
      </c>
      <c r="B75">
        <v>30</v>
      </c>
      <c r="C75" s="19">
        <v>262.59204912185601</v>
      </c>
    </row>
    <row r="76" spans="1:3" x14ac:dyDescent="0.3">
      <c r="A76">
        <v>1750</v>
      </c>
      <c r="B76">
        <v>35</v>
      </c>
      <c r="C76" s="19">
        <v>262.07002091407702</v>
      </c>
    </row>
    <row r="77" spans="1:3" x14ac:dyDescent="0.3">
      <c r="A77">
        <v>1750</v>
      </c>
      <c r="B77">
        <v>40</v>
      </c>
      <c r="C77" s="19">
        <v>262.146685838699</v>
      </c>
    </row>
    <row r="78" spans="1:3" x14ac:dyDescent="0.3">
      <c r="A78">
        <v>1750</v>
      </c>
      <c r="B78">
        <v>45</v>
      </c>
      <c r="C78" s="19">
        <v>262.05281376838599</v>
      </c>
    </row>
    <row r="79" spans="1:3" x14ac:dyDescent="0.3">
      <c r="A79">
        <v>1750</v>
      </c>
      <c r="B79">
        <v>50</v>
      </c>
      <c r="C79" s="19">
        <v>262.11728405952402</v>
      </c>
    </row>
    <row r="80" spans="1:3" x14ac:dyDescent="0.3">
      <c r="A80">
        <v>1750</v>
      </c>
      <c r="B80">
        <v>55</v>
      </c>
      <c r="C80" s="19">
        <v>254.716185808181</v>
      </c>
    </row>
    <row r="81" spans="1:3" x14ac:dyDescent="0.3">
      <c r="A81">
        <v>1750</v>
      </c>
      <c r="B81">
        <v>60</v>
      </c>
      <c r="C81" s="19">
        <v>254.89883804321201</v>
      </c>
    </row>
    <row r="82" spans="1:3" x14ac:dyDescent="0.3">
      <c r="A82">
        <v>1750</v>
      </c>
      <c r="B82">
        <v>65</v>
      </c>
      <c r="C82" s="19">
        <v>254.73774480819699</v>
      </c>
    </row>
    <row r="83" spans="1:3" x14ac:dyDescent="0.3">
      <c r="A83">
        <v>1750</v>
      </c>
      <c r="B83">
        <v>70</v>
      </c>
      <c r="C83" s="19">
        <v>254.88903093338001</v>
      </c>
    </row>
    <row r="84" spans="1:3" x14ac:dyDescent="0.3">
      <c r="A84">
        <v>1750</v>
      </c>
      <c r="B84">
        <v>75</v>
      </c>
      <c r="C84" s="19">
        <v>254.65986371040299</v>
      </c>
    </row>
    <row r="85" spans="1:3" x14ac:dyDescent="0.3">
      <c r="A85">
        <v>1750</v>
      </c>
      <c r="B85">
        <v>80</v>
      </c>
      <c r="C85" s="19">
        <v>254.72888302803</v>
      </c>
    </row>
    <row r="86" spans="1:3" x14ac:dyDescent="0.3">
      <c r="A86">
        <v>1750</v>
      </c>
      <c r="B86">
        <v>85</v>
      </c>
      <c r="C86" s="19">
        <v>254.72210407257</v>
      </c>
    </row>
    <row r="87" spans="1:3" x14ac:dyDescent="0.3">
      <c r="A87">
        <v>1750</v>
      </c>
      <c r="B87">
        <v>90</v>
      </c>
      <c r="C87" s="19">
        <v>255.30460810661299</v>
      </c>
    </row>
    <row r="88" spans="1:3" x14ac:dyDescent="0.3">
      <c r="A88">
        <v>1750</v>
      </c>
      <c r="B88">
        <v>95</v>
      </c>
      <c r="C88" s="19">
        <v>254.90160107612601</v>
      </c>
    </row>
    <row r="89" spans="1:3" x14ac:dyDescent="0.3">
      <c r="A89">
        <v>1750</v>
      </c>
      <c r="B89">
        <v>100</v>
      </c>
      <c r="C89" s="19">
        <v>254.70082092285099</v>
      </c>
    </row>
    <row r="90" spans="1:3" x14ac:dyDescent="0.3">
      <c r="A90">
        <v>1750</v>
      </c>
      <c r="B90">
        <v>105</v>
      </c>
      <c r="C90" s="19">
        <v>254.738409996032</v>
      </c>
    </row>
    <row r="91" spans="1:3" x14ac:dyDescent="0.3">
      <c r="A91">
        <v>1750</v>
      </c>
      <c r="B91">
        <v>110</v>
      </c>
      <c r="C91" s="19">
        <v>271.31502223014797</v>
      </c>
    </row>
    <row r="92" spans="1:3" x14ac:dyDescent="0.3">
      <c r="A92">
        <v>1750</v>
      </c>
      <c r="B92">
        <v>115</v>
      </c>
      <c r="C92" s="19">
        <v>271.45632910728398</v>
      </c>
    </row>
    <row r="93" spans="1:3" x14ac:dyDescent="0.3">
      <c r="A93">
        <v>1750</v>
      </c>
      <c r="B93">
        <v>120</v>
      </c>
      <c r="C93" s="19">
        <v>271.22217202186499</v>
      </c>
    </row>
    <row r="94" spans="1:3" x14ac:dyDescent="0.3">
      <c r="A94">
        <v>2000</v>
      </c>
      <c r="B94">
        <v>10</v>
      </c>
      <c r="C94" s="19">
        <v>468.65742206573401</v>
      </c>
    </row>
    <row r="95" spans="1:3" x14ac:dyDescent="0.3">
      <c r="A95">
        <v>2000</v>
      </c>
      <c r="B95">
        <v>15</v>
      </c>
      <c r="C95" s="19">
        <v>470.87467193603499</v>
      </c>
    </row>
    <row r="96" spans="1:3" x14ac:dyDescent="0.3">
      <c r="A96">
        <v>2000</v>
      </c>
      <c r="B96">
        <v>20</v>
      </c>
      <c r="C96" s="19">
        <v>384.38974404334999</v>
      </c>
    </row>
    <row r="97" spans="1:3" x14ac:dyDescent="0.3">
      <c r="A97">
        <v>2000</v>
      </c>
      <c r="B97">
        <v>25</v>
      </c>
      <c r="C97" s="19">
        <v>382.68272495269701</v>
      </c>
    </row>
    <row r="98" spans="1:3" x14ac:dyDescent="0.3">
      <c r="A98">
        <v>2000</v>
      </c>
      <c r="B98">
        <v>30</v>
      </c>
      <c r="C98" s="19">
        <v>383.44999098777703</v>
      </c>
    </row>
    <row r="99" spans="1:3" x14ac:dyDescent="0.3">
      <c r="A99">
        <v>2000</v>
      </c>
      <c r="B99">
        <v>35</v>
      </c>
      <c r="C99" s="19">
        <v>382.05885267257599</v>
      </c>
    </row>
    <row r="100" spans="1:3" x14ac:dyDescent="0.3">
      <c r="A100">
        <v>2000</v>
      </c>
      <c r="B100">
        <v>40</v>
      </c>
      <c r="C100" s="19">
        <v>381.16940498352</v>
      </c>
    </row>
    <row r="101" spans="1:3" x14ac:dyDescent="0.3">
      <c r="A101">
        <v>2000</v>
      </c>
      <c r="B101">
        <v>45</v>
      </c>
      <c r="C101" s="19">
        <v>381.24155998229901</v>
      </c>
    </row>
    <row r="102" spans="1:3" x14ac:dyDescent="0.3">
      <c r="A102">
        <v>2000</v>
      </c>
      <c r="B102">
        <v>50</v>
      </c>
      <c r="C102" s="19">
        <v>381.234705924987</v>
      </c>
    </row>
    <row r="103" spans="1:3" x14ac:dyDescent="0.3">
      <c r="A103">
        <v>2000</v>
      </c>
      <c r="B103">
        <v>55</v>
      </c>
      <c r="C103" s="19">
        <v>381.24329710006702</v>
      </c>
    </row>
    <row r="104" spans="1:3" x14ac:dyDescent="0.3">
      <c r="A104">
        <v>2000</v>
      </c>
      <c r="B104">
        <v>60</v>
      </c>
      <c r="C104" s="19">
        <v>381.360677242279</v>
      </c>
    </row>
    <row r="105" spans="1:3" x14ac:dyDescent="0.3">
      <c r="A105">
        <v>2000</v>
      </c>
      <c r="B105">
        <v>65</v>
      </c>
      <c r="C105" s="19">
        <v>375.95262098312298</v>
      </c>
    </row>
    <row r="106" spans="1:3" x14ac:dyDescent="0.3">
      <c r="A106">
        <v>2000</v>
      </c>
      <c r="B106">
        <v>70</v>
      </c>
      <c r="C106" s="19">
        <v>376.16579508781399</v>
      </c>
    </row>
    <row r="107" spans="1:3" x14ac:dyDescent="0.3">
      <c r="A107">
        <v>2000</v>
      </c>
      <c r="B107">
        <v>75</v>
      </c>
      <c r="C107" s="19">
        <v>376.13097691535899</v>
      </c>
    </row>
    <row r="108" spans="1:3" x14ac:dyDescent="0.3">
      <c r="A108">
        <v>2000</v>
      </c>
      <c r="B108">
        <v>80</v>
      </c>
      <c r="C108" s="19">
        <v>376.115183830261</v>
      </c>
    </row>
    <row r="109" spans="1:3" x14ac:dyDescent="0.3">
      <c r="A109">
        <v>2000</v>
      </c>
      <c r="B109">
        <v>85</v>
      </c>
      <c r="C109" s="19">
        <v>375.88556480407698</v>
      </c>
    </row>
    <row r="110" spans="1:3" x14ac:dyDescent="0.3">
      <c r="A110">
        <v>2000</v>
      </c>
      <c r="B110">
        <v>90</v>
      </c>
      <c r="C110" s="19">
        <v>376.24901294708201</v>
      </c>
    </row>
    <row r="111" spans="1:3" x14ac:dyDescent="0.3">
      <c r="A111">
        <v>2000</v>
      </c>
      <c r="B111">
        <v>95</v>
      </c>
      <c r="C111" s="19">
        <v>376.38066601753201</v>
      </c>
    </row>
    <row r="112" spans="1:3" x14ac:dyDescent="0.3">
      <c r="A112">
        <v>2000</v>
      </c>
      <c r="B112">
        <v>100</v>
      </c>
      <c r="C112" s="19">
        <v>376.19696688651999</v>
      </c>
    </row>
    <row r="113" spans="1:3" x14ac:dyDescent="0.3">
      <c r="A113">
        <v>2000</v>
      </c>
      <c r="B113">
        <v>105</v>
      </c>
      <c r="C113" s="19">
        <v>376.69616007804802</v>
      </c>
    </row>
    <row r="114" spans="1:3" x14ac:dyDescent="0.3">
      <c r="A114">
        <v>2000</v>
      </c>
      <c r="B114">
        <v>110</v>
      </c>
      <c r="C114" s="19">
        <v>375.84030485153198</v>
      </c>
    </row>
    <row r="115" spans="1:3" x14ac:dyDescent="0.3">
      <c r="A115">
        <v>2000</v>
      </c>
      <c r="B115">
        <v>115</v>
      </c>
      <c r="C115" s="19">
        <v>377.07051301002502</v>
      </c>
    </row>
    <row r="116" spans="1:3" x14ac:dyDescent="0.3">
      <c r="A116">
        <v>2000</v>
      </c>
      <c r="B116">
        <v>120</v>
      </c>
      <c r="C116" s="19">
        <v>385.59375905990601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D2B1-6BC2-6A4F-8485-67ECB740FEAF}">
  <dimension ref="A1:AP231"/>
  <sheetViews>
    <sheetView showGridLines="0" topLeftCell="A169" zoomScale="101" workbookViewId="0">
      <selection activeCell="B1" sqref="B1"/>
    </sheetView>
  </sheetViews>
  <sheetFormatPr defaultColWidth="11.19921875" defaultRowHeight="15.6" x14ac:dyDescent="0.3"/>
  <cols>
    <col min="1" max="2" width="10.796875" style="2"/>
    <col min="3" max="3" width="11.69921875" style="2" bestFit="1" customWidth="1"/>
    <col min="6" max="7" width="10.796875" style="2"/>
    <col min="8" max="8" width="11.69921875" bestFit="1" customWidth="1"/>
  </cols>
  <sheetData>
    <row r="1" spans="1:8" x14ac:dyDescent="0.3">
      <c r="A1" s="1" t="s">
        <v>9</v>
      </c>
      <c r="B1" s="1" t="s">
        <v>10</v>
      </c>
      <c r="C1" s="1" t="s">
        <v>11</v>
      </c>
      <c r="F1" s="1" t="s">
        <v>9</v>
      </c>
      <c r="G1" s="1"/>
    </row>
    <row r="2" spans="1:8" x14ac:dyDescent="0.3">
      <c r="A2" s="2">
        <v>500</v>
      </c>
      <c r="B2" s="2">
        <v>10</v>
      </c>
      <c r="C2" s="20">
        <v>9.1823310852050692</v>
      </c>
      <c r="F2" s="2">
        <v>500</v>
      </c>
      <c r="G2" s="2">
        <f>INDEX(B:B,MATCH(H2,C:C,0))</f>
        <v>30</v>
      </c>
      <c r="H2" s="18">
        <f>_xlfn.MINIFS(C:C,A:A,F2)</f>
        <v>7.5074989795684797</v>
      </c>
    </row>
    <row r="3" spans="1:8" x14ac:dyDescent="0.3">
      <c r="A3" s="2">
        <v>500</v>
      </c>
      <c r="B3" s="2">
        <v>15</v>
      </c>
      <c r="C3" s="20">
        <v>9.07480692863464</v>
      </c>
      <c r="F3" s="2">
        <v>1000</v>
      </c>
      <c r="G3" s="2">
        <f>INDEX(B:B,MATCH(H3,C:C,0))</f>
        <v>30</v>
      </c>
      <c r="H3" s="18">
        <f>_xlfn.MINIFS(C:C,A:A,F3)</f>
        <v>52.630815029144202</v>
      </c>
    </row>
    <row r="4" spans="1:8" x14ac:dyDescent="0.3">
      <c r="A4" s="2">
        <v>500</v>
      </c>
      <c r="B4" s="2">
        <v>16</v>
      </c>
      <c r="C4" s="20">
        <v>7.5495529174804599</v>
      </c>
      <c r="F4" s="2">
        <v>1500</v>
      </c>
      <c r="G4" s="2">
        <f>INDEX(B:B,MATCH(H4,C:C,0))</f>
        <v>49</v>
      </c>
      <c r="H4" s="18">
        <f>_xlfn.MINIFS(C:C,A:A,F4)</f>
        <v>159.35873413085901</v>
      </c>
    </row>
    <row r="5" spans="1:8" x14ac:dyDescent="0.3">
      <c r="A5" s="2">
        <v>500</v>
      </c>
      <c r="B5" s="2">
        <v>17</v>
      </c>
      <c r="C5" s="20">
        <v>7.51313924789428</v>
      </c>
      <c r="F5" s="2">
        <v>2000</v>
      </c>
      <c r="G5" s="2">
        <f>INDEX(B:B,MATCH(H5,C:C,0))</f>
        <v>31</v>
      </c>
      <c r="H5" s="18">
        <f>_xlfn.MINIFS(C:C,A:A,F5)</f>
        <v>367.23455381393399</v>
      </c>
    </row>
    <row r="6" spans="1:8" x14ac:dyDescent="0.3">
      <c r="A6" s="2">
        <v>500</v>
      </c>
      <c r="B6" s="2">
        <v>18</v>
      </c>
      <c r="C6" s="20">
        <v>7.5296521186828604</v>
      </c>
      <c r="H6" s="18"/>
    </row>
    <row r="7" spans="1:8" x14ac:dyDescent="0.3">
      <c r="A7" s="2">
        <v>500</v>
      </c>
      <c r="B7" s="2">
        <v>19</v>
      </c>
      <c r="C7" s="20">
        <v>7.5378429889678902</v>
      </c>
      <c r="F7"/>
      <c r="G7"/>
    </row>
    <row r="8" spans="1:8" x14ac:dyDescent="0.3">
      <c r="A8" s="2">
        <v>500</v>
      </c>
      <c r="B8" s="2">
        <v>20</v>
      </c>
      <c r="C8" s="20">
        <v>7.5362737178802401</v>
      </c>
      <c r="F8"/>
      <c r="G8"/>
    </row>
    <row r="9" spans="1:8" x14ac:dyDescent="0.3">
      <c r="A9" s="2">
        <v>500</v>
      </c>
      <c r="B9" s="2">
        <v>21</v>
      </c>
      <c r="C9" s="20">
        <v>7.53055596351623</v>
      </c>
      <c r="E9">
        <v>500</v>
      </c>
      <c r="F9">
        <v>16</v>
      </c>
      <c r="G9">
        <v>7.5495529174804599</v>
      </c>
    </row>
    <row r="10" spans="1:8" x14ac:dyDescent="0.3">
      <c r="A10" s="2">
        <v>500</v>
      </c>
      <c r="B10" s="2">
        <v>22</v>
      </c>
      <c r="C10" s="20">
        <v>7.5445849895477197</v>
      </c>
      <c r="E10">
        <v>500</v>
      </c>
      <c r="F10">
        <v>17</v>
      </c>
      <c r="G10">
        <v>7.51313924789428</v>
      </c>
    </row>
    <row r="11" spans="1:8" x14ac:dyDescent="0.3">
      <c r="A11" s="2">
        <v>500</v>
      </c>
      <c r="B11" s="2">
        <v>23</v>
      </c>
      <c r="C11" s="20">
        <v>7.5565900802612296</v>
      </c>
      <c r="E11">
        <v>500</v>
      </c>
      <c r="F11">
        <v>18</v>
      </c>
      <c r="G11">
        <v>7.5296521186828604</v>
      </c>
    </row>
    <row r="12" spans="1:8" x14ac:dyDescent="0.3">
      <c r="A12" s="2">
        <v>500</v>
      </c>
      <c r="B12" s="2">
        <v>24</v>
      </c>
      <c r="C12" s="20">
        <v>7.5369009971618599</v>
      </c>
      <c r="E12">
        <v>500</v>
      </c>
      <c r="F12">
        <v>19</v>
      </c>
      <c r="G12">
        <v>7.5378429889678902</v>
      </c>
    </row>
    <row r="13" spans="1:8" x14ac:dyDescent="0.3">
      <c r="A13" s="2">
        <v>500</v>
      </c>
      <c r="B13" s="2">
        <v>25</v>
      </c>
      <c r="C13" s="20">
        <v>7.5378079414367596</v>
      </c>
      <c r="E13">
        <v>500</v>
      </c>
      <c r="F13">
        <v>20</v>
      </c>
      <c r="G13">
        <v>7.5362737178802401</v>
      </c>
    </row>
    <row r="14" spans="1:8" x14ac:dyDescent="0.3">
      <c r="A14" s="2">
        <v>500</v>
      </c>
      <c r="B14" s="2">
        <v>26</v>
      </c>
      <c r="C14" s="20">
        <v>7.5290439128875697</v>
      </c>
      <c r="E14">
        <v>500</v>
      </c>
      <c r="F14">
        <v>21</v>
      </c>
      <c r="G14">
        <v>7.53055596351623</v>
      </c>
    </row>
    <row r="15" spans="1:8" x14ac:dyDescent="0.3">
      <c r="A15" s="2">
        <v>500</v>
      </c>
      <c r="B15" s="2">
        <v>27</v>
      </c>
      <c r="C15" s="20">
        <v>7.5578451156616202</v>
      </c>
      <c r="E15">
        <v>500</v>
      </c>
      <c r="F15">
        <v>22</v>
      </c>
      <c r="G15">
        <v>7.5445849895477197</v>
      </c>
    </row>
    <row r="16" spans="1:8" x14ac:dyDescent="0.3">
      <c r="A16" s="2">
        <v>500</v>
      </c>
      <c r="B16" s="2">
        <v>28</v>
      </c>
      <c r="C16" s="20">
        <v>7.5485429763793901</v>
      </c>
      <c r="E16">
        <v>500</v>
      </c>
      <c r="F16">
        <v>23</v>
      </c>
      <c r="G16">
        <v>7.5565900802612296</v>
      </c>
    </row>
    <row r="17" spans="1:7" x14ac:dyDescent="0.3">
      <c r="A17" s="2">
        <v>500</v>
      </c>
      <c r="B17" s="2">
        <v>29</v>
      </c>
      <c r="C17" s="20">
        <v>7.5176329612731898</v>
      </c>
      <c r="E17">
        <v>500</v>
      </c>
      <c r="F17">
        <v>24</v>
      </c>
      <c r="G17">
        <v>7.5369009971618599</v>
      </c>
    </row>
    <row r="18" spans="1:7" x14ac:dyDescent="0.3">
      <c r="A18" s="2">
        <v>500</v>
      </c>
      <c r="B18" s="2">
        <v>30</v>
      </c>
      <c r="C18" s="20">
        <v>7.5074989795684797</v>
      </c>
      <c r="E18">
        <v>500</v>
      </c>
      <c r="F18">
        <v>25</v>
      </c>
      <c r="G18">
        <v>7.5378079414367596</v>
      </c>
    </row>
    <row r="19" spans="1:7" x14ac:dyDescent="0.3">
      <c r="A19" s="2">
        <v>500</v>
      </c>
      <c r="B19" s="2">
        <v>31</v>
      </c>
      <c r="C19" s="20">
        <v>7.52070808410644</v>
      </c>
      <c r="E19">
        <v>500</v>
      </c>
      <c r="F19">
        <v>26</v>
      </c>
      <c r="G19">
        <v>7.5290439128875697</v>
      </c>
    </row>
    <row r="20" spans="1:7" x14ac:dyDescent="0.3">
      <c r="A20" s="2">
        <v>500</v>
      </c>
      <c r="B20" s="2">
        <v>32</v>
      </c>
      <c r="C20" s="20">
        <v>7.6149001121520996</v>
      </c>
      <c r="E20">
        <v>500</v>
      </c>
      <c r="F20">
        <v>27</v>
      </c>
      <c r="G20">
        <v>7.5578451156616202</v>
      </c>
    </row>
    <row r="21" spans="1:7" x14ac:dyDescent="0.3">
      <c r="A21" s="2">
        <v>500</v>
      </c>
      <c r="B21" s="2">
        <v>33</v>
      </c>
      <c r="C21" s="20">
        <v>7.6111340522766104</v>
      </c>
      <c r="E21">
        <v>500</v>
      </c>
      <c r="F21">
        <v>28</v>
      </c>
      <c r="G21">
        <v>7.5485429763793901</v>
      </c>
    </row>
    <row r="22" spans="1:7" x14ac:dyDescent="0.3">
      <c r="A22" s="2">
        <v>500</v>
      </c>
      <c r="B22" s="2">
        <v>34</v>
      </c>
      <c r="C22" s="20">
        <v>7.58507871627807</v>
      </c>
      <c r="E22">
        <v>500</v>
      </c>
      <c r="F22">
        <v>29</v>
      </c>
      <c r="G22">
        <v>7.5176329612731898</v>
      </c>
    </row>
    <row r="23" spans="1:7" x14ac:dyDescent="0.3">
      <c r="A23" s="2">
        <v>500</v>
      </c>
      <c r="B23" s="2">
        <v>35</v>
      </c>
      <c r="C23" s="20">
        <v>7.5935180187225297</v>
      </c>
      <c r="E23">
        <v>500</v>
      </c>
      <c r="F23">
        <v>30</v>
      </c>
      <c r="G23">
        <v>7.5074989795684797</v>
      </c>
    </row>
    <row r="24" spans="1:7" x14ac:dyDescent="0.3">
      <c r="A24" s="2">
        <v>500</v>
      </c>
      <c r="B24" s="2">
        <v>36</v>
      </c>
      <c r="C24" s="20">
        <v>7.6155891418456996</v>
      </c>
      <c r="E24">
        <v>500</v>
      </c>
      <c r="F24">
        <v>31</v>
      </c>
      <c r="G24">
        <v>7.52070808410644</v>
      </c>
    </row>
    <row r="25" spans="1:7" x14ac:dyDescent="0.3">
      <c r="A25" s="2">
        <v>500</v>
      </c>
      <c r="B25" s="2">
        <v>37</v>
      </c>
      <c r="C25" s="20">
        <v>7.6261789798736501</v>
      </c>
      <c r="E25">
        <v>500</v>
      </c>
      <c r="F25">
        <v>32</v>
      </c>
      <c r="G25">
        <v>7.6149001121520996</v>
      </c>
    </row>
    <row r="26" spans="1:7" x14ac:dyDescent="0.3">
      <c r="A26" s="2">
        <v>500</v>
      </c>
      <c r="B26" s="2">
        <v>38</v>
      </c>
      <c r="C26" s="20">
        <v>7.6069450378417898</v>
      </c>
      <c r="E26">
        <v>500</v>
      </c>
      <c r="F26">
        <v>33</v>
      </c>
      <c r="G26">
        <v>7.6111340522766104</v>
      </c>
    </row>
    <row r="27" spans="1:7" x14ac:dyDescent="0.3">
      <c r="A27" s="2">
        <v>500</v>
      </c>
      <c r="B27" s="2">
        <v>39</v>
      </c>
      <c r="C27" s="20">
        <v>7.6231820583343497</v>
      </c>
      <c r="E27">
        <v>500</v>
      </c>
      <c r="F27">
        <v>34</v>
      </c>
      <c r="G27">
        <v>7.58507871627807</v>
      </c>
    </row>
    <row r="28" spans="1:7" x14ac:dyDescent="0.3">
      <c r="A28" s="2">
        <v>500</v>
      </c>
      <c r="B28" s="2">
        <v>40</v>
      </c>
      <c r="C28" s="20">
        <v>7.6404991149902299</v>
      </c>
      <c r="E28">
        <v>500</v>
      </c>
      <c r="F28">
        <v>35</v>
      </c>
      <c r="G28">
        <v>7.5935180187225297</v>
      </c>
    </row>
    <row r="29" spans="1:7" x14ac:dyDescent="0.3">
      <c r="A29" s="2">
        <v>500</v>
      </c>
      <c r="B29" s="2">
        <v>41</v>
      </c>
      <c r="C29" s="20">
        <v>7.6347887516021702</v>
      </c>
      <c r="E29">
        <v>500</v>
      </c>
      <c r="F29">
        <v>36</v>
      </c>
      <c r="G29">
        <v>7.6155891418456996</v>
      </c>
    </row>
    <row r="30" spans="1:7" x14ac:dyDescent="0.3">
      <c r="A30" s="2">
        <v>500</v>
      </c>
      <c r="B30" s="2">
        <v>42</v>
      </c>
      <c r="C30" s="20">
        <v>7.6317279338836599</v>
      </c>
      <c r="E30">
        <v>500</v>
      </c>
      <c r="F30">
        <v>37</v>
      </c>
      <c r="G30">
        <v>7.6261789798736501</v>
      </c>
    </row>
    <row r="31" spans="1:7" x14ac:dyDescent="0.3">
      <c r="A31" s="2">
        <v>500</v>
      </c>
      <c r="B31" s="2">
        <v>43</v>
      </c>
      <c r="C31" s="20">
        <v>7.6557717323303196</v>
      </c>
      <c r="E31">
        <v>500</v>
      </c>
      <c r="F31">
        <v>38</v>
      </c>
      <c r="G31">
        <v>7.6069450378417898</v>
      </c>
    </row>
    <row r="32" spans="1:7" x14ac:dyDescent="0.3">
      <c r="A32" s="2">
        <v>500</v>
      </c>
      <c r="B32" s="2">
        <v>44</v>
      </c>
      <c r="C32" s="20">
        <v>7.6138942241668701</v>
      </c>
      <c r="E32">
        <v>500</v>
      </c>
      <c r="F32">
        <v>39</v>
      </c>
      <c r="G32">
        <v>7.6231820583343497</v>
      </c>
    </row>
    <row r="33" spans="1:7" x14ac:dyDescent="0.3">
      <c r="A33" s="2">
        <v>500</v>
      </c>
      <c r="B33" s="2">
        <v>45</v>
      </c>
      <c r="C33" s="20">
        <v>7.6113047599792401</v>
      </c>
      <c r="E33">
        <v>500</v>
      </c>
      <c r="F33">
        <v>40</v>
      </c>
      <c r="G33">
        <v>7.6404991149902299</v>
      </c>
    </row>
    <row r="34" spans="1:7" x14ac:dyDescent="0.3">
      <c r="A34" s="2">
        <v>500</v>
      </c>
      <c r="B34" s="2">
        <v>46</v>
      </c>
      <c r="C34" s="20">
        <v>7.5865888595581001</v>
      </c>
      <c r="E34">
        <v>500</v>
      </c>
      <c r="F34">
        <v>41</v>
      </c>
      <c r="G34">
        <v>7.6347887516021702</v>
      </c>
    </row>
    <row r="35" spans="1:7" x14ac:dyDescent="0.3">
      <c r="A35" s="2">
        <v>500</v>
      </c>
      <c r="B35" s="2">
        <v>47</v>
      </c>
      <c r="C35" s="20">
        <v>7.5972218513488698</v>
      </c>
      <c r="E35">
        <v>500</v>
      </c>
      <c r="F35">
        <v>42</v>
      </c>
      <c r="G35">
        <v>7.6317279338836599</v>
      </c>
    </row>
    <row r="36" spans="1:7" x14ac:dyDescent="0.3">
      <c r="A36" s="2">
        <v>500</v>
      </c>
      <c r="B36" s="2">
        <v>48</v>
      </c>
      <c r="C36" s="20">
        <v>7.61397004127502</v>
      </c>
      <c r="E36">
        <v>500</v>
      </c>
      <c r="F36">
        <v>43</v>
      </c>
      <c r="G36">
        <v>7.6557717323303196</v>
      </c>
    </row>
    <row r="37" spans="1:7" x14ac:dyDescent="0.3">
      <c r="A37" s="2">
        <v>500</v>
      </c>
      <c r="B37" s="2">
        <v>49</v>
      </c>
      <c r="C37" s="20">
        <v>7.6044180393218896</v>
      </c>
      <c r="E37">
        <v>500</v>
      </c>
      <c r="F37">
        <v>44</v>
      </c>
      <c r="G37">
        <v>7.6138942241668701</v>
      </c>
    </row>
    <row r="38" spans="1:7" x14ac:dyDescent="0.3">
      <c r="A38" s="2">
        <v>500</v>
      </c>
      <c r="B38" s="2">
        <v>50</v>
      </c>
      <c r="C38" s="20">
        <v>7.6394259929656902</v>
      </c>
      <c r="E38">
        <v>500</v>
      </c>
      <c r="F38">
        <v>45</v>
      </c>
      <c r="G38">
        <v>7.6113047599792401</v>
      </c>
    </row>
    <row r="39" spans="1:7" x14ac:dyDescent="0.3">
      <c r="A39" s="2">
        <v>500</v>
      </c>
      <c r="B39" s="2">
        <v>55</v>
      </c>
      <c r="C39" s="20">
        <v>7.6102399826049796</v>
      </c>
      <c r="E39">
        <v>500</v>
      </c>
      <c r="F39">
        <v>46</v>
      </c>
      <c r="G39">
        <v>7.5865888595581001</v>
      </c>
    </row>
    <row r="40" spans="1:7" x14ac:dyDescent="0.3">
      <c r="A40" s="2">
        <v>500</v>
      </c>
      <c r="B40" s="2">
        <v>60</v>
      </c>
      <c r="C40" s="20">
        <v>7.6127591133117596</v>
      </c>
      <c r="E40">
        <v>500</v>
      </c>
      <c r="F40">
        <v>47</v>
      </c>
      <c r="G40">
        <v>7.5972218513488698</v>
      </c>
    </row>
    <row r="41" spans="1:7" x14ac:dyDescent="0.3">
      <c r="A41" s="2">
        <v>500</v>
      </c>
      <c r="B41" s="2">
        <v>65</v>
      </c>
      <c r="C41" s="20">
        <v>7.5532689094543404</v>
      </c>
      <c r="E41">
        <v>500</v>
      </c>
      <c r="F41">
        <v>48</v>
      </c>
      <c r="G41">
        <v>7.61397004127502</v>
      </c>
    </row>
    <row r="42" spans="1:7" x14ac:dyDescent="0.3">
      <c r="A42" s="2">
        <v>500</v>
      </c>
      <c r="B42" s="2">
        <v>70</v>
      </c>
      <c r="C42" s="20">
        <v>7.5467360019683802</v>
      </c>
      <c r="E42">
        <v>500</v>
      </c>
      <c r="F42">
        <v>49</v>
      </c>
      <c r="G42">
        <v>7.6044180393218896</v>
      </c>
    </row>
    <row r="43" spans="1:7" x14ac:dyDescent="0.3">
      <c r="A43" s="2">
        <v>500</v>
      </c>
      <c r="B43" s="2">
        <v>75</v>
      </c>
      <c r="C43" s="20">
        <v>7.5401830673217702</v>
      </c>
      <c r="E43">
        <v>500</v>
      </c>
      <c r="F43">
        <v>50</v>
      </c>
      <c r="G43">
        <v>7.6394259929656902</v>
      </c>
    </row>
    <row r="44" spans="1:7" x14ac:dyDescent="0.3">
      <c r="A44" s="2">
        <v>500</v>
      </c>
      <c r="B44" s="2">
        <v>80</v>
      </c>
      <c r="C44" s="20">
        <v>7.5425028800964302</v>
      </c>
      <c r="F44"/>
      <c r="G44"/>
    </row>
    <row r="45" spans="1:7" x14ac:dyDescent="0.3">
      <c r="A45" s="2">
        <v>500</v>
      </c>
      <c r="B45" s="2">
        <v>85</v>
      </c>
      <c r="C45" s="20">
        <v>7.5425395965576101</v>
      </c>
      <c r="F45"/>
      <c r="G45"/>
    </row>
    <row r="46" spans="1:7" x14ac:dyDescent="0.3">
      <c r="A46" s="2">
        <v>500</v>
      </c>
      <c r="B46" s="2">
        <v>90</v>
      </c>
      <c r="C46" s="20">
        <v>7.5423939228057799</v>
      </c>
      <c r="F46"/>
      <c r="G46"/>
    </row>
    <row r="47" spans="1:7" x14ac:dyDescent="0.3">
      <c r="A47" s="2">
        <v>500</v>
      </c>
      <c r="B47" s="2">
        <v>95</v>
      </c>
      <c r="C47" s="20">
        <v>7.5376601219177202</v>
      </c>
      <c r="F47"/>
      <c r="G47"/>
    </row>
    <row r="48" spans="1:7" x14ac:dyDescent="0.3">
      <c r="A48" s="2">
        <v>500</v>
      </c>
      <c r="B48" s="2">
        <v>100</v>
      </c>
      <c r="C48" s="20">
        <v>7.6537489891052202</v>
      </c>
      <c r="F48"/>
      <c r="G48"/>
    </row>
    <row r="49" spans="1:7" x14ac:dyDescent="0.3">
      <c r="A49" s="2">
        <v>500</v>
      </c>
      <c r="B49" s="2">
        <v>105</v>
      </c>
      <c r="C49" s="20">
        <v>7.6534929275512598</v>
      </c>
      <c r="F49"/>
      <c r="G49"/>
    </row>
    <row r="50" spans="1:7" x14ac:dyDescent="0.3">
      <c r="A50" s="2">
        <v>500</v>
      </c>
      <c r="B50" s="2">
        <v>110</v>
      </c>
      <c r="C50" s="20">
        <v>7.5707280635833696</v>
      </c>
      <c r="F50"/>
      <c r="G50"/>
    </row>
    <row r="51" spans="1:7" x14ac:dyDescent="0.3">
      <c r="A51" s="2">
        <v>500</v>
      </c>
      <c r="B51" s="2">
        <v>115</v>
      </c>
      <c r="C51" s="20">
        <v>7.5423431396484304</v>
      </c>
      <c r="F51"/>
      <c r="G51"/>
    </row>
    <row r="52" spans="1:7" x14ac:dyDescent="0.3">
      <c r="A52" s="2">
        <v>500</v>
      </c>
      <c r="B52" s="2">
        <v>120</v>
      </c>
      <c r="C52" s="20">
        <v>7.5390169620513898</v>
      </c>
      <c r="F52"/>
      <c r="G52"/>
    </row>
    <row r="53" spans="1:7" x14ac:dyDescent="0.3">
      <c r="A53" s="2">
        <v>500</v>
      </c>
      <c r="B53" s="2">
        <v>125</v>
      </c>
      <c r="C53" s="20">
        <v>7.8859720230102504</v>
      </c>
      <c r="F53"/>
      <c r="G53"/>
    </row>
    <row r="54" spans="1:7" x14ac:dyDescent="0.3">
      <c r="A54" s="2">
        <v>500</v>
      </c>
      <c r="B54" s="2">
        <v>130</v>
      </c>
      <c r="C54" s="20">
        <v>7.8805761337280202</v>
      </c>
      <c r="F54"/>
      <c r="G54"/>
    </row>
    <row r="55" spans="1:7" x14ac:dyDescent="0.3">
      <c r="A55" s="2">
        <v>500</v>
      </c>
      <c r="B55" s="2">
        <v>135</v>
      </c>
      <c r="C55" s="20">
        <v>7.8753287792205802</v>
      </c>
      <c r="F55"/>
      <c r="G55"/>
    </row>
    <row r="56" spans="1:7" x14ac:dyDescent="0.3">
      <c r="A56" s="2">
        <v>500</v>
      </c>
      <c r="B56" s="2">
        <v>140</v>
      </c>
      <c r="C56" s="20">
        <v>7.8838031291961599</v>
      </c>
      <c r="F56"/>
      <c r="G56"/>
    </row>
    <row r="57" spans="1:7" x14ac:dyDescent="0.3">
      <c r="A57" s="2">
        <v>500</v>
      </c>
      <c r="B57" s="2">
        <v>145</v>
      </c>
      <c r="C57" s="20">
        <v>7.8735260963439897</v>
      </c>
      <c r="F57"/>
      <c r="G57"/>
    </row>
    <row r="58" spans="1:7" x14ac:dyDescent="0.3">
      <c r="A58" s="2">
        <v>500</v>
      </c>
      <c r="B58" s="2">
        <v>150</v>
      </c>
      <c r="C58" s="20">
        <v>7.8775076866149902</v>
      </c>
      <c r="F58"/>
      <c r="G58"/>
    </row>
    <row r="59" spans="1:7" x14ac:dyDescent="0.3">
      <c r="A59" s="2">
        <v>1000</v>
      </c>
      <c r="B59" s="2">
        <v>10</v>
      </c>
      <c r="C59" s="20">
        <v>63.319440126419003</v>
      </c>
      <c r="F59"/>
      <c r="G59"/>
    </row>
    <row r="60" spans="1:7" x14ac:dyDescent="0.3">
      <c r="A60" s="2">
        <v>1000</v>
      </c>
      <c r="B60" s="2">
        <v>15</v>
      </c>
      <c r="C60" s="20">
        <v>63.320525169372502</v>
      </c>
      <c r="F60"/>
      <c r="G60"/>
    </row>
    <row r="61" spans="1:7" x14ac:dyDescent="0.3">
      <c r="A61" s="2">
        <v>1000</v>
      </c>
      <c r="B61" s="2">
        <v>16</v>
      </c>
      <c r="C61" s="20">
        <v>52.994242906570399</v>
      </c>
      <c r="F61"/>
      <c r="G61"/>
    </row>
    <row r="62" spans="1:7" x14ac:dyDescent="0.3">
      <c r="A62" s="2">
        <v>1000</v>
      </c>
      <c r="B62" s="2">
        <v>17</v>
      </c>
      <c r="C62" s="20">
        <v>53.048967838287297</v>
      </c>
      <c r="F62"/>
      <c r="G62"/>
    </row>
    <row r="63" spans="1:7" x14ac:dyDescent="0.3">
      <c r="A63" s="2">
        <v>1000</v>
      </c>
      <c r="B63" s="2">
        <v>18</v>
      </c>
      <c r="C63" s="20">
        <v>53.268403053283599</v>
      </c>
      <c r="F63"/>
      <c r="G63"/>
    </row>
    <row r="64" spans="1:7" x14ac:dyDescent="0.3">
      <c r="A64" s="2">
        <v>1000</v>
      </c>
      <c r="B64" s="2">
        <v>19</v>
      </c>
      <c r="C64" s="20">
        <v>53.064292907714801</v>
      </c>
      <c r="F64"/>
      <c r="G64"/>
    </row>
    <row r="65" spans="1:10" x14ac:dyDescent="0.3">
      <c r="A65" s="2">
        <v>1000</v>
      </c>
      <c r="B65" s="2">
        <v>20</v>
      </c>
      <c r="C65" s="20">
        <v>52.6565518379211</v>
      </c>
      <c r="F65"/>
      <c r="G65"/>
    </row>
    <row r="66" spans="1:10" x14ac:dyDescent="0.3">
      <c r="A66" s="2">
        <v>1000</v>
      </c>
      <c r="B66" s="2">
        <v>21</v>
      </c>
      <c r="C66" s="20">
        <v>53.111001729965203</v>
      </c>
      <c r="F66"/>
      <c r="G66"/>
    </row>
    <row r="67" spans="1:10" x14ac:dyDescent="0.3">
      <c r="A67" s="2">
        <v>1000</v>
      </c>
      <c r="B67" s="2">
        <v>22</v>
      </c>
      <c r="C67" s="20">
        <v>53.1549069881439</v>
      </c>
      <c r="F67"/>
      <c r="G67"/>
    </row>
    <row r="68" spans="1:10" x14ac:dyDescent="0.3">
      <c r="A68" s="2">
        <v>1000</v>
      </c>
      <c r="B68" s="2">
        <v>23</v>
      </c>
      <c r="C68" s="20">
        <v>53.177119970321598</v>
      </c>
      <c r="F68"/>
      <c r="G68"/>
    </row>
    <row r="69" spans="1:10" x14ac:dyDescent="0.3">
      <c r="A69" s="2">
        <v>1000</v>
      </c>
      <c r="B69" s="2">
        <v>24</v>
      </c>
      <c r="C69" s="20">
        <v>53.252050161361602</v>
      </c>
      <c r="F69"/>
      <c r="G69"/>
    </row>
    <row r="70" spans="1:10" x14ac:dyDescent="0.3">
      <c r="A70" s="2">
        <v>1000</v>
      </c>
      <c r="B70" s="2">
        <v>25</v>
      </c>
      <c r="C70" s="20">
        <v>52.644677877426098</v>
      </c>
      <c r="F70"/>
      <c r="G70"/>
    </row>
    <row r="71" spans="1:10" x14ac:dyDescent="0.3">
      <c r="A71" s="2">
        <v>1000</v>
      </c>
      <c r="B71" s="2">
        <v>26</v>
      </c>
      <c r="C71" s="20">
        <v>53.4620647430419</v>
      </c>
      <c r="F71"/>
      <c r="G71"/>
    </row>
    <row r="72" spans="1:10" x14ac:dyDescent="0.3">
      <c r="A72" s="2">
        <v>1000</v>
      </c>
      <c r="B72" s="2">
        <v>27</v>
      </c>
      <c r="C72" s="20">
        <v>53.272110939025801</v>
      </c>
      <c r="F72"/>
      <c r="G72"/>
    </row>
    <row r="73" spans="1:10" x14ac:dyDescent="0.3">
      <c r="A73" s="2">
        <v>1000</v>
      </c>
      <c r="B73" s="2">
        <v>28</v>
      </c>
      <c r="C73" s="20">
        <v>53.419503927230799</v>
      </c>
      <c r="F73"/>
      <c r="G73"/>
    </row>
    <row r="74" spans="1:10" x14ac:dyDescent="0.3">
      <c r="A74" s="2">
        <v>1000</v>
      </c>
      <c r="B74" s="2">
        <v>29</v>
      </c>
      <c r="C74" s="20">
        <v>53.384948968887301</v>
      </c>
      <c r="F74"/>
      <c r="G74"/>
    </row>
    <row r="75" spans="1:10" x14ac:dyDescent="0.3">
      <c r="A75" s="2">
        <v>1000</v>
      </c>
      <c r="B75" s="2">
        <v>30</v>
      </c>
      <c r="C75" s="20">
        <v>52.630815029144202</v>
      </c>
      <c r="F75"/>
      <c r="G75"/>
      <c r="J75" s="21"/>
    </row>
    <row r="76" spans="1:10" x14ac:dyDescent="0.3">
      <c r="A76" s="2">
        <v>1000</v>
      </c>
      <c r="B76" s="2">
        <v>31</v>
      </c>
      <c r="C76" s="20">
        <v>53.423136949539099</v>
      </c>
      <c r="F76"/>
      <c r="G76"/>
    </row>
    <row r="77" spans="1:10" x14ac:dyDescent="0.3">
      <c r="A77" s="2">
        <v>1000</v>
      </c>
      <c r="B77" s="2">
        <v>32</v>
      </c>
      <c r="C77" s="20">
        <v>53.493850946426299</v>
      </c>
      <c r="F77"/>
      <c r="G77"/>
    </row>
    <row r="78" spans="1:10" x14ac:dyDescent="0.3">
      <c r="A78" s="2">
        <v>1000</v>
      </c>
      <c r="B78" s="2">
        <v>33</v>
      </c>
      <c r="C78" s="20">
        <v>53.6231431961059</v>
      </c>
      <c r="F78"/>
      <c r="G78"/>
    </row>
    <row r="79" spans="1:10" x14ac:dyDescent="0.3">
      <c r="A79" s="2">
        <v>1000</v>
      </c>
      <c r="B79" s="2">
        <v>34</v>
      </c>
      <c r="C79" s="20">
        <v>53.518501996993997</v>
      </c>
      <c r="F79"/>
      <c r="G79">
        <v>1000</v>
      </c>
    </row>
    <row r="80" spans="1:10" x14ac:dyDescent="0.3">
      <c r="A80" s="2">
        <v>1000</v>
      </c>
      <c r="B80" s="2">
        <v>35</v>
      </c>
      <c r="C80" s="20">
        <v>52.9104580879211</v>
      </c>
      <c r="F80"/>
      <c r="G80">
        <f>ROUNDUP(G79/2,0)</f>
        <v>500</v>
      </c>
    </row>
    <row r="81" spans="1:7" x14ac:dyDescent="0.3">
      <c r="A81" s="2">
        <v>1000</v>
      </c>
      <c r="B81" s="2">
        <v>36</v>
      </c>
      <c r="C81" s="20">
        <v>53.555314302444401</v>
      </c>
      <c r="F81"/>
      <c r="G81">
        <f t="shared" ref="G81:G84" si="0">ROUNDUP(G80/2,0)</f>
        <v>250</v>
      </c>
    </row>
    <row r="82" spans="1:7" x14ac:dyDescent="0.3">
      <c r="A82" s="2">
        <v>1000</v>
      </c>
      <c r="B82" s="2">
        <v>37</v>
      </c>
      <c r="C82" s="20">
        <v>53.554553031921301</v>
      </c>
      <c r="F82"/>
      <c r="G82">
        <f t="shared" si="0"/>
        <v>125</v>
      </c>
    </row>
    <row r="83" spans="1:7" x14ac:dyDescent="0.3">
      <c r="A83" s="2">
        <v>1000</v>
      </c>
      <c r="B83" s="2">
        <v>38</v>
      </c>
      <c r="C83" s="20">
        <v>53.618051052093499</v>
      </c>
      <c r="F83"/>
      <c r="G83">
        <f t="shared" si="0"/>
        <v>63</v>
      </c>
    </row>
    <row r="84" spans="1:7" x14ac:dyDescent="0.3">
      <c r="A84" s="2">
        <v>1000</v>
      </c>
      <c r="B84" s="2">
        <v>39</v>
      </c>
      <c r="C84" s="20">
        <v>53.499295949935899</v>
      </c>
      <c r="F84"/>
      <c r="G84">
        <f t="shared" si="0"/>
        <v>32</v>
      </c>
    </row>
    <row r="85" spans="1:7" x14ac:dyDescent="0.3">
      <c r="A85" s="2">
        <v>1000</v>
      </c>
      <c r="B85" s="2">
        <v>40</v>
      </c>
      <c r="C85" s="20">
        <v>52.938350677490199</v>
      </c>
      <c r="F85"/>
      <c r="G85">
        <f>ROUNDUP(G84/2,0)</f>
        <v>16</v>
      </c>
    </row>
    <row r="86" spans="1:7" x14ac:dyDescent="0.3">
      <c r="A86" s="2">
        <v>1000</v>
      </c>
      <c r="B86" s="2">
        <v>41</v>
      </c>
      <c r="C86" s="20">
        <v>53.6324880123138</v>
      </c>
      <c r="F86"/>
      <c r="G86"/>
    </row>
    <row r="87" spans="1:7" x14ac:dyDescent="0.3">
      <c r="A87" s="2">
        <v>1000</v>
      </c>
      <c r="B87" s="2">
        <v>42</v>
      </c>
      <c r="C87" s="20">
        <v>53.761981010436998</v>
      </c>
      <c r="F87"/>
      <c r="G87"/>
    </row>
    <row r="88" spans="1:7" x14ac:dyDescent="0.3">
      <c r="A88" s="2">
        <v>1000</v>
      </c>
      <c r="B88" s="2">
        <v>43</v>
      </c>
      <c r="C88" s="20">
        <v>53.758979797363203</v>
      </c>
      <c r="F88"/>
      <c r="G88"/>
    </row>
    <row r="89" spans="1:7" x14ac:dyDescent="0.3">
      <c r="A89" s="2">
        <v>1000</v>
      </c>
      <c r="B89" s="2">
        <v>44</v>
      </c>
      <c r="C89" s="20">
        <v>53.744330883026102</v>
      </c>
      <c r="F89"/>
      <c r="G89"/>
    </row>
    <row r="90" spans="1:7" x14ac:dyDescent="0.3">
      <c r="A90" s="2">
        <v>1000</v>
      </c>
      <c r="B90" s="2">
        <v>45</v>
      </c>
      <c r="C90" s="20">
        <v>52.928986072540198</v>
      </c>
      <c r="F90"/>
      <c r="G90"/>
    </row>
    <row r="91" spans="1:7" x14ac:dyDescent="0.3">
      <c r="A91" s="2">
        <v>1000</v>
      </c>
      <c r="B91" s="2">
        <v>46</v>
      </c>
      <c r="C91" s="20">
        <v>53.7338931560516</v>
      </c>
      <c r="F91"/>
      <c r="G91"/>
    </row>
    <row r="92" spans="1:7" x14ac:dyDescent="0.3">
      <c r="A92" s="2">
        <v>1000</v>
      </c>
      <c r="B92" s="2">
        <v>47</v>
      </c>
      <c r="C92" s="20">
        <v>53.5526347160339</v>
      </c>
      <c r="F92"/>
      <c r="G92"/>
    </row>
    <row r="93" spans="1:7" x14ac:dyDescent="0.3">
      <c r="A93" s="2">
        <v>1000</v>
      </c>
      <c r="B93" s="2">
        <v>48</v>
      </c>
      <c r="C93" s="20">
        <v>53.200885057449298</v>
      </c>
      <c r="F93"/>
      <c r="G93"/>
    </row>
    <row r="94" spans="1:7" x14ac:dyDescent="0.3">
      <c r="A94" s="2">
        <v>1000</v>
      </c>
      <c r="B94" s="2">
        <v>49</v>
      </c>
      <c r="C94" s="20">
        <v>53.206054925918501</v>
      </c>
      <c r="F94"/>
      <c r="G94"/>
    </row>
    <row r="95" spans="1:7" x14ac:dyDescent="0.3">
      <c r="A95" s="2">
        <v>1000</v>
      </c>
      <c r="B95" s="2">
        <v>50</v>
      </c>
      <c r="C95" s="20">
        <v>52.925272226333597</v>
      </c>
      <c r="F95"/>
      <c r="G95"/>
    </row>
    <row r="96" spans="1:7" x14ac:dyDescent="0.3">
      <c r="A96" s="2">
        <v>1000</v>
      </c>
      <c r="B96" s="2">
        <v>55</v>
      </c>
      <c r="C96" s="20">
        <v>52.9299540519714</v>
      </c>
      <c r="F96"/>
      <c r="G96"/>
    </row>
    <row r="97" spans="1:7" x14ac:dyDescent="0.3">
      <c r="A97" s="2">
        <v>1000</v>
      </c>
      <c r="B97" s="2">
        <v>60</v>
      </c>
      <c r="C97" s="20">
        <v>52.944596767425502</v>
      </c>
      <c r="F97"/>
      <c r="G97"/>
    </row>
    <row r="98" spans="1:7" x14ac:dyDescent="0.3">
      <c r="A98" s="2">
        <v>1000</v>
      </c>
      <c r="B98" s="2">
        <v>65</v>
      </c>
      <c r="C98" s="20">
        <v>53.119573116302398</v>
      </c>
      <c r="F98"/>
      <c r="G98"/>
    </row>
    <row r="99" spans="1:7" x14ac:dyDescent="0.3">
      <c r="A99" s="2">
        <v>1000</v>
      </c>
      <c r="B99" s="2">
        <v>70</v>
      </c>
      <c r="C99" s="20">
        <v>53.0799238681793</v>
      </c>
      <c r="F99"/>
      <c r="G99"/>
    </row>
    <row r="100" spans="1:7" x14ac:dyDescent="0.3">
      <c r="A100" s="2">
        <v>1000</v>
      </c>
      <c r="B100" s="2">
        <v>75</v>
      </c>
      <c r="C100" s="20">
        <v>53.098196983337402</v>
      </c>
      <c r="F100"/>
      <c r="G100"/>
    </row>
    <row r="101" spans="1:7" x14ac:dyDescent="0.3">
      <c r="A101" s="2">
        <v>1000</v>
      </c>
      <c r="B101" s="2">
        <v>80</v>
      </c>
      <c r="C101" s="20">
        <v>53.093195915222097</v>
      </c>
      <c r="F101"/>
      <c r="G101"/>
    </row>
    <row r="102" spans="1:7" x14ac:dyDescent="0.3">
      <c r="A102" s="2">
        <v>1000</v>
      </c>
      <c r="B102" s="2">
        <v>85</v>
      </c>
      <c r="C102" s="20">
        <v>53.077987909317002</v>
      </c>
      <c r="F102"/>
      <c r="G102"/>
    </row>
    <row r="103" spans="1:7" x14ac:dyDescent="0.3">
      <c r="A103" s="2">
        <v>1000</v>
      </c>
      <c r="B103" s="2">
        <v>90</v>
      </c>
      <c r="C103" s="20">
        <v>52.963420867919901</v>
      </c>
      <c r="F103"/>
      <c r="G103"/>
    </row>
    <row r="104" spans="1:7" x14ac:dyDescent="0.3">
      <c r="A104" s="2">
        <v>1000</v>
      </c>
      <c r="B104" s="2">
        <v>95</v>
      </c>
      <c r="C104" s="20">
        <v>52.9582197666168</v>
      </c>
      <c r="F104"/>
      <c r="G104"/>
    </row>
    <row r="105" spans="1:7" x14ac:dyDescent="0.3">
      <c r="A105" s="2">
        <v>1000</v>
      </c>
      <c r="B105" s="2">
        <v>100</v>
      </c>
      <c r="C105" s="20">
        <v>52.954945087432797</v>
      </c>
      <c r="F105"/>
      <c r="G105"/>
    </row>
    <row r="106" spans="1:7" x14ac:dyDescent="0.3">
      <c r="A106" s="2">
        <v>1000</v>
      </c>
      <c r="B106" s="2">
        <v>105</v>
      </c>
      <c r="C106" s="20">
        <v>52.959769964218097</v>
      </c>
      <c r="F106"/>
      <c r="G106"/>
    </row>
    <row r="107" spans="1:7" x14ac:dyDescent="0.3">
      <c r="A107" s="2">
        <v>1000</v>
      </c>
      <c r="B107" s="2">
        <v>110</v>
      </c>
      <c r="C107" s="20">
        <v>52.950803041458101</v>
      </c>
      <c r="F107"/>
      <c r="G107"/>
    </row>
    <row r="108" spans="1:7" x14ac:dyDescent="0.3">
      <c r="A108" s="2">
        <v>1000</v>
      </c>
      <c r="B108" s="2">
        <v>115</v>
      </c>
      <c r="C108" s="20">
        <v>52.961368083953801</v>
      </c>
      <c r="F108"/>
      <c r="G108"/>
    </row>
    <row r="109" spans="1:7" x14ac:dyDescent="0.3">
      <c r="A109" s="2">
        <v>1000</v>
      </c>
      <c r="B109" s="2">
        <v>120</v>
      </c>
      <c r="C109" s="20">
        <v>52.9603078365325</v>
      </c>
      <c r="F109"/>
      <c r="G109"/>
    </row>
    <row r="110" spans="1:7" x14ac:dyDescent="0.3">
      <c r="A110" s="2">
        <v>1000</v>
      </c>
      <c r="B110" s="2">
        <v>125</v>
      </c>
      <c r="C110" s="20">
        <v>55.472808837890597</v>
      </c>
      <c r="F110"/>
      <c r="G110"/>
    </row>
    <row r="111" spans="1:7" x14ac:dyDescent="0.3">
      <c r="A111" s="2">
        <v>1000</v>
      </c>
      <c r="B111" s="2">
        <v>130</v>
      </c>
      <c r="C111" s="20">
        <v>55.471557855606001</v>
      </c>
      <c r="F111"/>
      <c r="G111"/>
    </row>
    <row r="112" spans="1:7" x14ac:dyDescent="0.3">
      <c r="A112" s="2">
        <v>1000</v>
      </c>
      <c r="B112" s="2">
        <v>135</v>
      </c>
      <c r="C112" s="20">
        <v>55.478037118911701</v>
      </c>
      <c r="F112"/>
      <c r="G112"/>
    </row>
    <row r="113" spans="1:9" x14ac:dyDescent="0.3">
      <c r="A113" s="2">
        <v>1000</v>
      </c>
      <c r="B113" s="2">
        <v>140</v>
      </c>
      <c r="C113" s="20">
        <v>55.487011194229098</v>
      </c>
      <c r="F113"/>
      <c r="G113"/>
    </row>
    <row r="114" spans="1:9" x14ac:dyDescent="0.3">
      <c r="A114" s="2">
        <v>1000</v>
      </c>
      <c r="B114" s="2">
        <v>145</v>
      </c>
      <c r="C114" s="20">
        <v>55.516765832901001</v>
      </c>
      <c r="F114"/>
      <c r="G114"/>
    </row>
    <row r="115" spans="1:9" x14ac:dyDescent="0.3">
      <c r="A115" s="2">
        <v>1000</v>
      </c>
      <c r="B115" s="2">
        <v>150</v>
      </c>
      <c r="C115" s="20">
        <v>55.478684186935403</v>
      </c>
      <c r="F115"/>
      <c r="G115"/>
    </row>
    <row r="116" spans="1:9" x14ac:dyDescent="0.3">
      <c r="A116" s="2">
        <v>1500</v>
      </c>
      <c r="B116" s="2">
        <v>10</v>
      </c>
      <c r="C116" s="20">
        <v>229.251271963119</v>
      </c>
      <c r="F116"/>
      <c r="G116"/>
    </row>
    <row r="117" spans="1:9" x14ac:dyDescent="0.3">
      <c r="A117" s="2">
        <v>1500</v>
      </c>
      <c r="B117" s="2">
        <v>15</v>
      </c>
      <c r="C117" s="20">
        <v>175.83140683174099</v>
      </c>
      <c r="F117"/>
      <c r="G117"/>
    </row>
    <row r="118" spans="1:9" x14ac:dyDescent="0.3">
      <c r="A118" s="2">
        <v>1500</v>
      </c>
      <c r="B118" s="2">
        <v>16</v>
      </c>
      <c r="C118" s="20">
        <v>176.01003384590101</v>
      </c>
      <c r="F118"/>
      <c r="G118"/>
    </row>
    <row r="119" spans="1:9" x14ac:dyDescent="0.3">
      <c r="A119" s="2">
        <v>1500</v>
      </c>
      <c r="B119" s="2">
        <v>17</v>
      </c>
      <c r="C119" s="20">
        <v>176.5254509449</v>
      </c>
      <c r="F119"/>
      <c r="G119"/>
    </row>
    <row r="120" spans="1:9" x14ac:dyDescent="0.3">
      <c r="A120" s="2">
        <v>1500</v>
      </c>
      <c r="B120" s="2">
        <v>18</v>
      </c>
      <c r="C120" s="20">
        <v>177.15145921707099</v>
      </c>
      <c r="F120"/>
      <c r="G120"/>
    </row>
    <row r="121" spans="1:9" x14ac:dyDescent="0.3">
      <c r="A121" s="2">
        <v>1500</v>
      </c>
      <c r="B121" s="2">
        <v>19</v>
      </c>
      <c r="C121" s="20">
        <v>178.26516699790901</v>
      </c>
      <c r="F121"/>
      <c r="G121">
        <f t="shared" ref="G121:G128" si="1">G122*2</f>
        <v>1536</v>
      </c>
      <c r="H121">
        <v>1500</v>
      </c>
      <c r="I121">
        <f t="shared" ref="I121:I124" si="2">I122*2</f>
        <v>1504</v>
      </c>
    </row>
    <row r="122" spans="1:9" x14ac:dyDescent="0.3">
      <c r="A122" s="2">
        <v>1500</v>
      </c>
      <c r="B122" s="2">
        <v>20</v>
      </c>
      <c r="C122" s="20">
        <v>175.877119064331</v>
      </c>
      <c r="F122"/>
      <c r="G122">
        <f t="shared" si="1"/>
        <v>768</v>
      </c>
      <c r="H122">
        <f>ROUNDUP(H121/2,0)</f>
        <v>750</v>
      </c>
      <c r="I122">
        <f t="shared" si="2"/>
        <v>752</v>
      </c>
    </row>
    <row r="123" spans="1:9" x14ac:dyDescent="0.3">
      <c r="A123" s="2">
        <v>1500</v>
      </c>
      <c r="B123" s="2">
        <v>21</v>
      </c>
      <c r="C123" s="20">
        <v>177.15057206153801</v>
      </c>
      <c r="F123"/>
      <c r="G123">
        <f t="shared" si="1"/>
        <v>384</v>
      </c>
      <c r="H123">
        <f t="shared" ref="H123:H130" si="3">ROUNDUP(H122/2,0)</f>
        <v>375</v>
      </c>
      <c r="I123">
        <f t="shared" si="2"/>
        <v>376</v>
      </c>
    </row>
    <row r="124" spans="1:9" x14ac:dyDescent="0.3">
      <c r="A124" s="2">
        <v>1500</v>
      </c>
      <c r="B124" s="2">
        <v>22</v>
      </c>
      <c r="C124" s="20">
        <v>175.316898107528</v>
      </c>
      <c r="F124"/>
      <c r="G124">
        <f t="shared" si="1"/>
        <v>192</v>
      </c>
      <c r="H124">
        <f t="shared" si="3"/>
        <v>188</v>
      </c>
      <c r="I124">
        <f t="shared" si="2"/>
        <v>188</v>
      </c>
    </row>
    <row r="125" spans="1:9" x14ac:dyDescent="0.3">
      <c r="A125" s="2">
        <v>1500</v>
      </c>
      <c r="B125" s="2">
        <v>23</v>
      </c>
      <c r="C125" s="20">
        <v>174.98175716400101</v>
      </c>
      <c r="F125"/>
      <c r="G125">
        <f t="shared" si="1"/>
        <v>96</v>
      </c>
      <c r="H125">
        <f t="shared" si="3"/>
        <v>94</v>
      </c>
      <c r="I125">
        <f>I126*2</f>
        <v>94</v>
      </c>
    </row>
    <row r="126" spans="1:9" x14ac:dyDescent="0.3">
      <c r="A126" s="2">
        <v>1500</v>
      </c>
      <c r="B126" s="2">
        <v>24</v>
      </c>
      <c r="C126" s="20">
        <v>165.63971614837601</v>
      </c>
      <c r="F126"/>
      <c r="G126">
        <f t="shared" si="1"/>
        <v>48</v>
      </c>
      <c r="H126">
        <f t="shared" si="3"/>
        <v>47</v>
      </c>
      <c r="I126">
        <f>H126</f>
        <v>47</v>
      </c>
    </row>
    <row r="127" spans="1:9" x14ac:dyDescent="0.3">
      <c r="A127" s="2">
        <v>1500</v>
      </c>
      <c r="B127" s="2">
        <v>25</v>
      </c>
      <c r="C127" s="20">
        <v>165.373330831527</v>
      </c>
      <c r="F127"/>
      <c r="G127">
        <f t="shared" si="1"/>
        <v>24</v>
      </c>
      <c r="H127">
        <f t="shared" si="3"/>
        <v>24</v>
      </c>
    </row>
    <row r="128" spans="1:9" x14ac:dyDescent="0.3">
      <c r="A128" s="2">
        <v>1500</v>
      </c>
      <c r="B128" s="2">
        <v>26</v>
      </c>
      <c r="C128" s="20">
        <v>165.794612884521</v>
      </c>
      <c r="F128"/>
      <c r="G128">
        <f t="shared" si="1"/>
        <v>12</v>
      </c>
      <c r="H128">
        <f t="shared" si="3"/>
        <v>12</v>
      </c>
    </row>
    <row r="129" spans="1:8" x14ac:dyDescent="0.3">
      <c r="A129" s="2">
        <v>1500</v>
      </c>
      <c r="B129" s="2">
        <v>27</v>
      </c>
      <c r="C129" s="20">
        <v>165.728496789932</v>
      </c>
      <c r="F129"/>
      <c r="G129">
        <f>G130*2</f>
        <v>6</v>
      </c>
      <c r="H129">
        <f t="shared" si="3"/>
        <v>6</v>
      </c>
    </row>
    <row r="130" spans="1:8" x14ac:dyDescent="0.3">
      <c r="A130" s="2">
        <v>1500</v>
      </c>
      <c r="B130" s="2">
        <v>28</v>
      </c>
      <c r="C130" s="20">
        <v>165.90556001663199</v>
      </c>
      <c r="F130"/>
      <c r="G130">
        <f>H130</f>
        <v>3</v>
      </c>
      <c r="H130">
        <f t="shared" si="3"/>
        <v>3</v>
      </c>
    </row>
    <row r="131" spans="1:8" x14ac:dyDescent="0.3">
      <c r="A131" s="2">
        <v>1500</v>
      </c>
      <c r="B131" s="2">
        <v>29</v>
      </c>
      <c r="C131" s="20">
        <v>166.21947002410801</v>
      </c>
      <c r="F131"/>
      <c r="G131"/>
    </row>
    <row r="132" spans="1:8" x14ac:dyDescent="0.3">
      <c r="A132" s="2">
        <v>1500</v>
      </c>
      <c r="B132" s="2">
        <v>30</v>
      </c>
      <c r="C132" s="20">
        <v>164.94901704788199</v>
      </c>
      <c r="F132"/>
      <c r="G132"/>
    </row>
    <row r="133" spans="1:8" x14ac:dyDescent="0.3">
      <c r="A133" s="2">
        <v>1500</v>
      </c>
      <c r="B133" s="2">
        <v>31</v>
      </c>
      <c r="C133" s="20">
        <v>165.99838018417299</v>
      </c>
      <c r="F133"/>
      <c r="G133"/>
    </row>
    <row r="134" spans="1:8" x14ac:dyDescent="0.3">
      <c r="A134" s="2">
        <v>1500</v>
      </c>
      <c r="B134" s="2">
        <v>32</v>
      </c>
      <c r="C134" s="20">
        <v>166.23689913749601</v>
      </c>
      <c r="F134"/>
      <c r="G134"/>
    </row>
    <row r="135" spans="1:8" x14ac:dyDescent="0.3">
      <c r="A135" s="2">
        <v>1500</v>
      </c>
      <c r="B135" s="2">
        <v>33</v>
      </c>
      <c r="C135" s="20">
        <v>166.43391394615099</v>
      </c>
      <c r="F135"/>
      <c r="G135"/>
    </row>
    <row r="136" spans="1:8" x14ac:dyDescent="0.3">
      <c r="A136" s="2">
        <v>1500</v>
      </c>
      <c r="B136" s="2">
        <v>34</v>
      </c>
      <c r="C136" s="20">
        <v>167.27341389655999</v>
      </c>
      <c r="F136"/>
      <c r="G136"/>
    </row>
    <row r="137" spans="1:8" x14ac:dyDescent="0.3">
      <c r="A137" s="2">
        <v>1500</v>
      </c>
      <c r="B137" s="2">
        <v>35</v>
      </c>
      <c r="C137" s="20">
        <v>166.377930641174</v>
      </c>
      <c r="F137"/>
      <c r="G137"/>
    </row>
    <row r="138" spans="1:8" x14ac:dyDescent="0.3">
      <c r="A138" s="2">
        <v>1500</v>
      </c>
      <c r="B138" s="2">
        <v>36</v>
      </c>
      <c r="C138" s="20">
        <v>165.60814309120099</v>
      </c>
      <c r="F138"/>
      <c r="G138"/>
    </row>
    <row r="139" spans="1:8" x14ac:dyDescent="0.3">
      <c r="A139" s="2">
        <v>1500</v>
      </c>
      <c r="B139" s="2">
        <v>37</v>
      </c>
      <c r="C139" s="20">
        <v>165.64361095428399</v>
      </c>
      <c r="F139"/>
      <c r="G139"/>
    </row>
    <row r="140" spans="1:8" x14ac:dyDescent="0.3">
      <c r="A140" s="2">
        <v>1500</v>
      </c>
      <c r="B140" s="2">
        <v>38</v>
      </c>
      <c r="C140" s="20">
        <v>165.63603997230501</v>
      </c>
      <c r="F140"/>
      <c r="G140"/>
    </row>
    <row r="141" spans="1:8" x14ac:dyDescent="0.3">
      <c r="A141" s="2">
        <v>1500</v>
      </c>
      <c r="B141" s="2">
        <v>39</v>
      </c>
      <c r="C141" s="20">
        <v>165.740748167037</v>
      </c>
      <c r="F141"/>
      <c r="G141"/>
    </row>
    <row r="142" spans="1:8" x14ac:dyDescent="0.3">
      <c r="A142" s="2">
        <v>1500</v>
      </c>
      <c r="B142" s="2">
        <v>40</v>
      </c>
      <c r="C142" s="20">
        <v>164.93304896354601</v>
      </c>
      <c r="F142"/>
      <c r="G142"/>
    </row>
    <row r="143" spans="1:8" x14ac:dyDescent="0.3">
      <c r="A143" s="2">
        <v>1500</v>
      </c>
      <c r="B143" s="2">
        <v>41</v>
      </c>
      <c r="C143" s="20">
        <v>165.825987100601</v>
      </c>
      <c r="F143"/>
      <c r="G143"/>
    </row>
    <row r="144" spans="1:8" x14ac:dyDescent="0.3">
      <c r="A144" s="2">
        <v>1500</v>
      </c>
      <c r="B144" s="2">
        <v>42</v>
      </c>
      <c r="C144" s="20">
        <v>166.00099492072999</v>
      </c>
      <c r="F144"/>
      <c r="G144"/>
    </row>
    <row r="145" spans="1:42" x14ac:dyDescent="0.3">
      <c r="A145" s="2">
        <v>1500</v>
      </c>
      <c r="B145" s="2">
        <v>43</v>
      </c>
      <c r="C145" s="20">
        <v>165.537674903869</v>
      </c>
      <c r="F145"/>
      <c r="G145"/>
    </row>
    <row r="146" spans="1:42" x14ac:dyDescent="0.3">
      <c r="A146" s="2">
        <v>1500</v>
      </c>
      <c r="B146" s="2">
        <v>44</v>
      </c>
      <c r="C146" s="20">
        <v>165.7138838768</v>
      </c>
      <c r="F146"/>
      <c r="G146"/>
    </row>
    <row r="147" spans="1:42" x14ac:dyDescent="0.3">
      <c r="A147" s="2">
        <v>1500</v>
      </c>
      <c r="B147" s="2">
        <v>45</v>
      </c>
      <c r="C147" s="20">
        <v>165.063907861709</v>
      </c>
      <c r="F147"/>
      <c r="G147"/>
    </row>
    <row r="148" spans="1:42" x14ac:dyDescent="0.3">
      <c r="A148" s="2">
        <v>1500</v>
      </c>
      <c r="B148" s="2">
        <v>46</v>
      </c>
      <c r="C148" s="20">
        <v>165.41206812858499</v>
      </c>
      <c r="F148"/>
      <c r="G148"/>
      <c r="AN148">
        <v>2000</v>
      </c>
      <c r="AO148">
        <v>10</v>
      </c>
      <c r="AP148">
        <v>602.97704696655205</v>
      </c>
    </row>
    <row r="149" spans="1:42" x14ac:dyDescent="0.3">
      <c r="A149" s="2">
        <v>1500</v>
      </c>
      <c r="B149" s="2">
        <v>47</v>
      </c>
      <c r="C149" s="20">
        <v>159.361819028854</v>
      </c>
      <c r="F149"/>
      <c r="G149"/>
      <c r="AN149">
        <v>2000</v>
      </c>
      <c r="AO149">
        <v>15</v>
      </c>
      <c r="AP149">
        <v>605.32993292808499</v>
      </c>
    </row>
    <row r="150" spans="1:42" x14ac:dyDescent="0.3">
      <c r="A150" s="2">
        <v>1500</v>
      </c>
      <c r="B150" s="2">
        <v>48</v>
      </c>
      <c r="C150" s="20">
        <v>159.425972938537</v>
      </c>
      <c r="F150"/>
      <c r="G150"/>
      <c r="AN150">
        <v>2000</v>
      </c>
      <c r="AO150">
        <v>20</v>
      </c>
      <c r="AP150">
        <v>470.85595488548199</v>
      </c>
    </row>
    <row r="151" spans="1:42" x14ac:dyDescent="0.3">
      <c r="A151" s="2">
        <v>1500</v>
      </c>
      <c r="B151" s="2">
        <v>49</v>
      </c>
      <c r="C151" s="20">
        <v>159.35873413085901</v>
      </c>
      <c r="F151"/>
      <c r="G151"/>
      <c r="AN151">
        <v>2000</v>
      </c>
      <c r="AO151">
        <v>25</v>
      </c>
      <c r="AP151">
        <v>470.33380198478699</v>
      </c>
    </row>
    <row r="152" spans="1:42" x14ac:dyDescent="0.3">
      <c r="A152" s="2">
        <v>1500</v>
      </c>
      <c r="B152" s="2">
        <v>50</v>
      </c>
      <c r="C152" s="20">
        <v>159.64108896255399</v>
      </c>
      <c r="F152"/>
      <c r="G152"/>
      <c r="AN152">
        <v>2000</v>
      </c>
      <c r="AO152">
        <v>30</v>
      </c>
      <c r="AP152">
        <v>470.18506193160999</v>
      </c>
    </row>
    <row r="153" spans="1:42" x14ac:dyDescent="0.3">
      <c r="A153" s="2">
        <v>1500</v>
      </c>
      <c r="B153" s="2">
        <v>55</v>
      </c>
      <c r="C153" s="20">
        <v>159.71372699737501</v>
      </c>
      <c r="F153"/>
      <c r="G153"/>
      <c r="AN153">
        <v>2000</v>
      </c>
      <c r="AO153">
        <v>35</v>
      </c>
      <c r="AP153">
        <v>420.88190674781799</v>
      </c>
    </row>
    <row r="154" spans="1:42" x14ac:dyDescent="0.3">
      <c r="A154" s="2">
        <v>1500</v>
      </c>
      <c r="B154" s="2">
        <v>60</v>
      </c>
      <c r="C154" s="20">
        <v>159.88193988800001</v>
      </c>
      <c r="F154"/>
      <c r="G154"/>
      <c r="AN154">
        <v>2000</v>
      </c>
      <c r="AO154">
        <v>40</v>
      </c>
      <c r="AP154">
        <v>422.36311793327297</v>
      </c>
    </row>
    <row r="155" spans="1:42" x14ac:dyDescent="0.3">
      <c r="A155" s="2">
        <v>1500</v>
      </c>
      <c r="B155" s="2">
        <v>65</v>
      </c>
      <c r="C155" s="20">
        <v>159.88707900047299</v>
      </c>
      <c r="F155"/>
      <c r="G155"/>
      <c r="AN155">
        <v>2000</v>
      </c>
      <c r="AO155">
        <v>45</v>
      </c>
      <c r="AP155">
        <v>423.12724876403797</v>
      </c>
    </row>
    <row r="156" spans="1:42" x14ac:dyDescent="0.3">
      <c r="A156" s="2">
        <v>1500</v>
      </c>
      <c r="B156" s="2">
        <v>70</v>
      </c>
      <c r="C156" s="20">
        <v>160.00656104087801</v>
      </c>
      <c r="F156"/>
      <c r="G156"/>
      <c r="AN156">
        <v>2000</v>
      </c>
      <c r="AO156">
        <v>50</v>
      </c>
      <c r="AP156">
        <v>423.339430809021</v>
      </c>
    </row>
    <row r="157" spans="1:42" x14ac:dyDescent="0.3">
      <c r="A157" s="2">
        <v>1500</v>
      </c>
      <c r="B157" s="2">
        <v>75</v>
      </c>
      <c r="C157" s="20">
        <v>159.88270497322</v>
      </c>
      <c r="F157"/>
      <c r="G157"/>
      <c r="AN157">
        <v>2000</v>
      </c>
      <c r="AO157">
        <v>55</v>
      </c>
      <c r="AP157">
        <v>423.95376896858198</v>
      </c>
    </row>
    <row r="158" spans="1:42" x14ac:dyDescent="0.3">
      <c r="A158" s="2">
        <v>1500</v>
      </c>
      <c r="B158" s="2">
        <v>80</v>
      </c>
      <c r="C158" s="20">
        <v>159.47163128852799</v>
      </c>
      <c r="F158"/>
      <c r="G158"/>
      <c r="AN158">
        <v>2000</v>
      </c>
      <c r="AO158">
        <v>60</v>
      </c>
      <c r="AP158">
        <v>424.05276179313603</v>
      </c>
    </row>
    <row r="159" spans="1:42" x14ac:dyDescent="0.3">
      <c r="A159" s="2">
        <v>1500</v>
      </c>
      <c r="B159" s="2">
        <v>85</v>
      </c>
      <c r="C159" s="20">
        <v>159.522229194641</v>
      </c>
      <c r="F159"/>
      <c r="G159"/>
      <c r="AN159">
        <v>2000</v>
      </c>
      <c r="AO159">
        <v>65</v>
      </c>
      <c r="AP159">
        <v>401.11830711364701</v>
      </c>
    </row>
    <row r="160" spans="1:42" x14ac:dyDescent="0.3">
      <c r="A160" s="2">
        <v>1500</v>
      </c>
      <c r="B160" s="2">
        <v>90</v>
      </c>
      <c r="C160" s="20">
        <v>159.375717163085</v>
      </c>
      <c r="F160"/>
      <c r="G160"/>
      <c r="AN160">
        <v>2000</v>
      </c>
      <c r="AO160">
        <v>70</v>
      </c>
      <c r="AP160">
        <v>401.18477106094298</v>
      </c>
    </row>
    <row r="161" spans="1:42" x14ac:dyDescent="0.3">
      <c r="A161" s="2">
        <v>1500</v>
      </c>
      <c r="B161" s="2">
        <v>95</v>
      </c>
      <c r="C161" s="20">
        <v>170.50304698944001</v>
      </c>
      <c r="F161"/>
      <c r="G161"/>
      <c r="AN161">
        <v>2000</v>
      </c>
      <c r="AO161">
        <v>75</v>
      </c>
      <c r="AP161">
        <v>400.66841220855702</v>
      </c>
    </row>
    <row r="162" spans="1:42" x14ac:dyDescent="0.3">
      <c r="A162" s="2">
        <v>1500</v>
      </c>
      <c r="B162" s="2">
        <v>100</v>
      </c>
      <c r="C162" s="20">
        <v>170.85180997848499</v>
      </c>
      <c r="F162"/>
      <c r="G162"/>
      <c r="AN162">
        <v>2000</v>
      </c>
      <c r="AO162">
        <v>80</v>
      </c>
      <c r="AP162">
        <v>400.90959477424599</v>
      </c>
    </row>
    <row r="163" spans="1:42" x14ac:dyDescent="0.3">
      <c r="A163" s="2">
        <v>1500</v>
      </c>
      <c r="B163" s="2">
        <v>105</v>
      </c>
      <c r="C163" s="20">
        <v>170.82754802703801</v>
      </c>
      <c r="F163"/>
      <c r="G163"/>
      <c r="AN163">
        <v>2000</v>
      </c>
      <c r="AO163">
        <v>85</v>
      </c>
      <c r="AP163">
        <v>400.84918618202198</v>
      </c>
    </row>
    <row r="164" spans="1:42" x14ac:dyDescent="0.3">
      <c r="A164" s="2">
        <v>1500</v>
      </c>
      <c r="B164" s="2">
        <v>110</v>
      </c>
      <c r="C164" s="20">
        <v>171.03171086311301</v>
      </c>
      <c r="F164"/>
      <c r="G164"/>
      <c r="AN164">
        <v>2000</v>
      </c>
      <c r="AO164">
        <v>90</v>
      </c>
      <c r="AP164">
        <v>400.96141386032099</v>
      </c>
    </row>
    <row r="165" spans="1:42" x14ac:dyDescent="0.3">
      <c r="A165" s="2">
        <v>1500</v>
      </c>
      <c r="B165" s="2">
        <v>115</v>
      </c>
      <c r="C165" s="20">
        <v>170.56034111976601</v>
      </c>
      <c r="F165"/>
      <c r="G165"/>
      <c r="AN165">
        <v>2000</v>
      </c>
      <c r="AO165">
        <v>95</v>
      </c>
      <c r="AP165">
        <v>400.62508106231599</v>
      </c>
    </row>
    <row r="166" spans="1:42" x14ac:dyDescent="0.3">
      <c r="A166" s="2">
        <v>1500</v>
      </c>
      <c r="B166" s="2">
        <v>120</v>
      </c>
      <c r="C166" s="20">
        <v>170.317910909652</v>
      </c>
      <c r="F166"/>
      <c r="G166"/>
      <c r="AN166">
        <v>2000</v>
      </c>
      <c r="AO166">
        <v>100</v>
      </c>
      <c r="AP166">
        <v>401.03116607665999</v>
      </c>
    </row>
    <row r="167" spans="1:42" x14ac:dyDescent="0.3">
      <c r="A167" s="2">
        <v>1500</v>
      </c>
      <c r="B167" s="2">
        <v>125</v>
      </c>
      <c r="C167" s="20">
        <v>171.494169950485</v>
      </c>
      <c r="F167"/>
      <c r="G167"/>
    </row>
    <row r="168" spans="1:42" x14ac:dyDescent="0.3">
      <c r="A168" s="2">
        <v>1500</v>
      </c>
      <c r="B168" s="2">
        <v>130</v>
      </c>
      <c r="C168" s="20">
        <v>173.056549072265</v>
      </c>
      <c r="F168"/>
      <c r="G168"/>
    </row>
    <row r="169" spans="1:42" x14ac:dyDescent="0.3">
      <c r="A169" s="2">
        <v>1500</v>
      </c>
      <c r="B169" s="2">
        <v>135</v>
      </c>
      <c r="C169" s="20">
        <v>170.907887935638</v>
      </c>
      <c r="F169"/>
      <c r="G169"/>
    </row>
    <row r="170" spans="1:42" x14ac:dyDescent="0.3">
      <c r="A170" s="2">
        <v>1500</v>
      </c>
      <c r="B170" s="2">
        <v>140</v>
      </c>
      <c r="C170" s="20">
        <v>170.32875895500101</v>
      </c>
      <c r="F170"/>
      <c r="G170"/>
    </row>
    <row r="171" spans="1:42" x14ac:dyDescent="0.3">
      <c r="A171" s="2">
        <v>1500</v>
      </c>
      <c r="B171" s="2">
        <v>145</v>
      </c>
      <c r="C171" s="20">
        <v>170.31326484680099</v>
      </c>
      <c r="F171"/>
      <c r="G171"/>
    </row>
    <row r="172" spans="1:42" x14ac:dyDescent="0.3">
      <c r="A172" s="2">
        <v>1500</v>
      </c>
      <c r="B172" s="2">
        <v>150</v>
      </c>
      <c r="C172" s="20">
        <v>170.35588026046699</v>
      </c>
      <c r="F172"/>
      <c r="G172"/>
    </row>
    <row r="173" spans="1:42" x14ac:dyDescent="0.3">
      <c r="A173" s="2">
        <v>2000</v>
      </c>
      <c r="B173" s="2">
        <v>10</v>
      </c>
      <c r="C173" s="20">
        <v>446.47731685638399</v>
      </c>
      <c r="F173"/>
      <c r="G173"/>
    </row>
    <row r="174" spans="1:42" x14ac:dyDescent="0.3">
      <c r="A174" s="2">
        <v>2000</v>
      </c>
      <c r="B174" s="2">
        <v>15</v>
      </c>
      <c r="C174" s="20">
        <v>444.026936054229</v>
      </c>
      <c r="F174"/>
      <c r="G174"/>
    </row>
    <row r="175" spans="1:42" x14ac:dyDescent="0.3">
      <c r="A175" s="2">
        <v>2000</v>
      </c>
      <c r="B175" s="2">
        <v>16</v>
      </c>
      <c r="C175" s="20">
        <v>368.27106285095198</v>
      </c>
      <c r="F175"/>
      <c r="G175"/>
    </row>
    <row r="176" spans="1:42" x14ac:dyDescent="0.3">
      <c r="A176" s="2">
        <v>2000</v>
      </c>
      <c r="B176" s="2">
        <v>17</v>
      </c>
      <c r="C176" s="20">
        <v>367.56308913230799</v>
      </c>
      <c r="F176"/>
      <c r="G176"/>
    </row>
    <row r="177" spans="1:7" x14ac:dyDescent="0.3">
      <c r="A177" s="2">
        <v>2000</v>
      </c>
      <c r="B177" s="2">
        <v>18</v>
      </c>
      <c r="C177" s="20">
        <v>367.41004323959299</v>
      </c>
      <c r="F177"/>
      <c r="G177"/>
    </row>
    <row r="178" spans="1:7" x14ac:dyDescent="0.3">
      <c r="A178" s="2">
        <v>2000</v>
      </c>
      <c r="B178" s="2">
        <v>19</v>
      </c>
      <c r="C178" s="20">
        <v>367.88937282562199</v>
      </c>
      <c r="F178"/>
      <c r="G178"/>
    </row>
    <row r="179" spans="1:7" x14ac:dyDescent="0.3">
      <c r="A179" s="2">
        <v>2000</v>
      </c>
      <c r="B179" s="2">
        <v>20</v>
      </c>
      <c r="C179" s="20">
        <v>370.19188094139099</v>
      </c>
      <c r="F179"/>
      <c r="G179"/>
    </row>
    <row r="180" spans="1:7" x14ac:dyDescent="0.3">
      <c r="A180" s="2">
        <v>2000</v>
      </c>
      <c r="B180" s="2">
        <v>21</v>
      </c>
      <c r="C180" s="20">
        <v>368.02339196205099</v>
      </c>
      <c r="F180"/>
      <c r="G180"/>
    </row>
    <row r="181" spans="1:7" x14ac:dyDescent="0.3">
      <c r="A181" s="2">
        <v>2000</v>
      </c>
      <c r="B181" s="2">
        <v>22</v>
      </c>
      <c r="C181" s="20">
        <v>367.60993289947498</v>
      </c>
      <c r="F181"/>
      <c r="G181"/>
    </row>
    <row r="182" spans="1:7" x14ac:dyDescent="0.3">
      <c r="A182" s="2">
        <v>2000</v>
      </c>
      <c r="B182" s="2">
        <v>23</v>
      </c>
      <c r="C182" s="20">
        <v>367.784098863601</v>
      </c>
      <c r="F182"/>
      <c r="G182"/>
    </row>
    <row r="183" spans="1:7" x14ac:dyDescent="0.3">
      <c r="A183" s="2">
        <v>2000</v>
      </c>
      <c r="B183" s="2">
        <v>24</v>
      </c>
      <c r="C183" s="20">
        <v>369.35878396034201</v>
      </c>
      <c r="F183"/>
      <c r="G183"/>
    </row>
    <row r="184" spans="1:7" x14ac:dyDescent="0.3">
      <c r="A184" s="2">
        <v>2000</v>
      </c>
      <c r="B184" s="2">
        <v>25</v>
      </c>
      <c r="C184" s="20">
        <v>370.94855690002402</v>
      </c>
      <c r="F184"/>
      <c r="G184"/>
    </row>
    <row r="185" spans="1:7" x14ac:dyDescent="0.3">
      <c r="A185" s="2">
        <v>2000</v>
      </c>
      <c r="B185" s="2">
        <v>26</v>
      </c>
      <c r="C185" s="20">
        <v>367.337774276733</v>
      </c>
      <c r="F185"/>
      <c r="G185"/>
    </row>
    <row r="186" spans="1:7" x14ac:dyDescent="0.3">
      <c r="A186" s="2">
        <v>2000</v>
      </c>
      <c r="B186" s="2">
        <v>27</v>
      </c>
      <c r="C186" s="20">
        <v>367.85195612907398</v>
      </c>
      <c r="F186"/>
      <c r="G186"/>
    </row>
    <row r="187" spans="1:7" x14ac:dyDescent="0.3">
      <c r="A187" s="2">
        <v>2000</v>
      </c>
      <c r="B187" s="2">
        <v>28</v>
      </c>
      <c r="C187" s="20">
        <v>369.12115287780699</v>
      </c>
      <c r="F187"/>
      <c r="G187"/>
    </row>
    <row r="188" spans="1:7" x14ac:dyDescent="0.3">
      <c r="A188" s="2">
        <v>2000</v>
      </c>
      <c r="B188" s="2">
        <v>29</v>
      </c>
      <c r="C188" s="20">
        <v>367.44088912010102</v>
      </c>
      <c r="F188"/>
      <c r="G188"/>
    </row>
    <row r="189" spans="1:7" x14ac:dyDescent="0.3">
      <c r="A189" s="2">
        <v>2000</v>
      </c>
      <c r="B189" s="2">
        <v>30</v>
      </c>
      <c r="C189" s="20">
        <v>370.38416624069202</v>
      </c>
      <c r="F189"/>
      <c r="G189"/>
    </row>
    <row r="190" spans="1:7" x14ac:dyDescent="0.3">
      <c r="A190" s="2">
        <v>2000</v>
      </c>
      <c r="B190" s="2">
        <v>31</v>
      </c>
      <c r="C190" s="20">
        <v>367.23455381393399</v>
      </c>
      <c r="F190"/>
      <c r="G190"/>
    </row>
    <row r="191" spans="1:7" x14ac:dyDescent="0.3">
      <c r="A191" s="2">
        <v>2000</v>
      </c>
      <c r="B191" s="2">
        <v>32</v>
      </c>
      <c r="C191" s="20">
        <v>374.42525506019501</v>
      </c>
      <c r="F191"/>
      <c r="G191"/>
    </row>
    <row r="192" spans="1:7" x14ac:dyDescent="0.3">
      <c r="A192" s="2">
        <v>2000</v>
      </c>
      <c r="B192" s="2">
        <v>33</v>
      </c>
      <c r="C192" s="20">
        <v>373.04473090171803</v>
      </c>
      <c r="F192"/>
      <c r="G192"/>
    </row>
    <row r="193" spans="1:7" x14ac:dyDescent="0.3">
      <c r="A193" s="2">
        <v>2000</v>
      </c>
      <c r="B193" s="2">
        <v>34</v>
      </c>
      <c r="C193" s="20">
        <v>372.46285390853802</v>
      </c>
      <c r="F193"/>
      <c r="G193"/>
    </row>
    <row r="194" spans="1:7" x14ac:dyDescent="0.3">
      <c r="A194" s="2">
        <v>2000</v>
      </c>
      <c r="B194" s="2">
        <v>35</v>
      </c>
      <c r="C194" s="20">
        <v>371.31703281402503</v>
      </c>
      <c r="F194"/>
      <c r="G194"/>
    </row>
    <row r="195" spans="1:7" x14ac:dyDescent="0.3">
      <c r="A195" s="2">
        <v>2000</v>
      </c>
      <c r="B195" s="2">
        <v>36</v>
      </c>
      <c r="C195" s="20">
        <v>372.702493906021</v>
      </c>
      <c r="F195"/>
      <c r="G195"/>
    </row>
    <row r="196" spans="1:7" x14ac:dyDescent="0.3">
      <c r="A196" s="2">
        <v>2000</v>
      </c>
      <c r="B196" s="2">
        <v>37</v>
      </c>
      <c r="C196" s="20">
        <v>373.30270481109602</v>
      </c>
      <c r="F196"/>
      <c r="G196"/>
    </row>
    <row r="197" spans="1:7" x14ac:dyDescent="0.3">
      <c r="A197" s="2">
        <v>2000</v>
      </c>
      <c r="B197" s="2">
        <v>38</v>
      </c>
      <c r="C197" s="20">
        <v>372.53669500350901</v>
      </c>
      <c r="F197"/>
      <c r="G197"/>
    </row>
    <row r="198" spans="1:7" x14ac:dyDescent="0.3">
      <c r="A198" s="2">
        <v>2000</v>
      </c>
      <c r="B198" s="2">
        <v>39</v>
      </c>
      <c r="C198" s="20">
        <v>372.49867010116498</v>
      </c>
      <c r="F198"/>
      <c r="G198"/>
    </row>
    <row r="199" spans="1:7" x14ac:dyDescent="0.3">
      <c r="A199" s="2">
        <v>2000</v>
      </c>
      <c r="B199" s="2">
        <v>40</v>
      </c>
      <c r="C199" s="20">
        <v>371.91831707954401</v>
      </c>
      <c r="F199"/>
      <c r="G199"/>
    </row>
    <row r="200" spans="1:7" x14ac:dyDescent="0.3">
      <c r="A200" s="2">
        <v>2000</v>
      </c>
      <c r="B200" s="2">
        <v>41</v>
      </c>
      <c r="C200" s="20">
        <v>373.46104907989502</v>
      </c>
      <c r="F200"/>
      <c r="G200"/>
    </row>
    <row r="201" spans="1:7" x14ac:dyDescent="0.3">
      <c r="A201" s="2">
        <v>2000</v>
      </c>
      <c r="B201" s="2">
        <v>42</v>
      </c>
      <c r="C201" s="20">
        <v>373.59463691711397</v>
      </c>
      <c r="F201"/>
      <c r="G201"/>
    </row>
    <row r="202" spans="1:7" x14ac:dyDescent="0.3">
      <c r="A202" s="2">
        <v>2000</v>
      </c>
      <c r="B202" s="2">
        <v>43</v>
      </c>
      <c r="C202" s="20">
        <v>373.27442979812599</v>
      </c>
      <c r="F202"/>
      <c r="G202"/>
    </row>
    <row r="203" spans="1:7" x14ac:dyDescent="0.3">
      <c r="A203" s="2">
        <v>2000</v>
      </c>
      <c r="B203" s="2">
        <v>44</v>
      </c>
      <c r="C203" s="20">
        <v>374.47132205963101</v>
      </c>
      <c r="F203"/>
      <c r="G203"/>
    </row>
    <row r="204" spans="1:7" x14ac:dyDescent="0.3">
      <c r="A204" s="2">
        <v>2000</v>
      </c>
      <c r="B204" s="2">
        <v>45</v>
      </c>
      <c r="C204" s="20">
        <v>373.81023478507899</v>
      </c>
      <c r="F204"/>
      <c r="G204"/>
    </row>
    <row r="205" spans="1:7" x14ac:dyDescent="0.3">
      <c r="A205" s="2">
        <v>2000</v>
      </c>
      <c r="B205" s="2">
        <v>44</v>
      </c>
      <c r="C205" s="20">
        <v>374.47132205963101</v>
      </c>
      <c r="F205"/>
      <c r="G205"/>
    </row>
    <row r="206" spans="1:7" x14ac:dyDescent="0.3">
      <c r="A206" s="2">
        <v>2000</v>
      </c>
      <c r="B206" s="2">
        <v>46</v>
      </c>
      <c r="C206" s="20">
        <v>375.99810290336598</v>
      </c>
      <c r="F206"/>
      <c r="G206"/>
    </row>
    <row r="207" spans="1:7" x14ac:dyDescent="0.3">
      <c r="A207" s="2">
        <v>2000</v>
      </c>
      <c r="B207" s="2">
        <v>47</v>
      </c>
      <c r="C207" s="20">
        <v>374.53221583366297</v>
      </c>
      <c r="F207"/>
      <c r="G207"/>
    </row>
    <row r="208" spans="1:7" x14ac:dyDescent="0.3">
      <c r="A208" s="2">
        <v>2000</v>
      </c>
      <c r="B208" s="2">
        <v>48</v>
      </c>
      <c r="C208" s="20">
        <v>373.672981023788</v>
      </c>
      <c r="F208"/>
      <c r="G208"/>
    </row>
    <row r="209" spans="1:7" x14ac:dyDescent="0.3">
      <c r="A209" s="2">
        <v>2000</v>
      </c>
      <c r="B209" s="2">
        <v>49</v>
      </c>
      <c r="C209" s="20">
        <v>373.582601070404</v>
      </c>
      <c r="F209"/>
      <c r="G209"/>
    </row>
    <row r="210" spans="1:7" x14ac:dyDescent="0.3">
      <c r="A210" s="2">
        <v>2000</v>
      </c>
      <c r="B210" s="2">
        <v>50</v>
      </c>
      <c r="C210" s="20">
        <v>371.63192296028097</v>
      </c>
      <c r="F210"/>
      <c r="G210"/>
    </row>
    <row r="211" spans="1:7" x14ac:dyDescent="0.3">
      <c r="A211" s="2">
        <v>2000</v>
      </c>
      <c r="B211" s="2">
        <v>55</v>
      </c>
      <c r="C211" s="20">
        <v>371.71152997016901</v>
      </c>
      <c r="F211"/>
      <c r="G211"/>
    </row>
    <row r="212" spans="1:7" x14ac:dyDescent="0.3">
      <c r="A212" s="2">
        <v>2000</v>
      </c>
      <c r="B212" s="2">
        <v>60</v>
      </c>
      <c r="C212" s="20">
        <v>372.65103268623301</v>
      </c>
      <c r="F212"/>
      <c r="G212"/>
    </row>
    <row r="213" spans="1:7" x14ac:dyDescent="0.3">
      <c r="A213" s="2">
        <v>2000</v>
      </c>
      <c r="B213" s="2">
        <v>65</v>
      </c>
      <c r="C213" s="20">
        <v>371.56116795539799</v>
      </c>
      <c r="F213"/>
      <c r="G213"/>
    </row>
    <row r="214" spans="1:7" x14ac:dyDescent="0.3">
      <c r="A214" s="2">
        <v>2000</v>
      </c>
      <c r="B214" s="2">
        <v>70</v>
      </c>
      <c r="C214" s="20">
        <v>371.14415168762201</v>
      </c>
      <c r="F214"/>
      <c r="G214"/>
    </row>
    <row r="215" spans="1:7" x14ac:dyDescent="0.3">
      <c r="A215" s="2">
        <v>2000</v>
      </c>
      <c r="B215" s="2">
        <v>75</v>
      </c>
      <c r="C215" s="20">
        <v>371.784237146377</v>
      </c>
      <c r="F215"/>
      <c r="G215"/>
    </row>
    <row r="216" spans="1:7" x14ac:dyDescent="0.3">
      <c r="A216" s="2">
        <v>2000</v>
      </c>
      <c r="B216" s="2">
        <v>80</v>
      </c>
      <c r="C216" s="20">
        <v>372.13853001594498</v>
      </c>
      <c r="F216"/>
      <c r="G216"/>
    </row>
    <row r="217" spans="1:7" x14ac:dyDescent="0.3">
      <c r="A217" s="2">
        <v>2000</v>
      </c>
      <c r="B217" s="2">
        <v>85</v>
      </c>
      <c r="C217" s="20">
        <v>371.91183090209898</v>
      </c>
      <c r="F217"/>
      <c r="G217"/>
    </row>
    <row r="218" spans="1:7" x14ac:dyDescent="0.3">
      <c r="A218" s="2">
        <v>2000</v>
      </c>
      <c r="B218" s="2">
        <v>90</v>
      </c>
      <c r="C218" s="20">
        <v>371.05136895179697</v>
      </c>
      <c r="F218"/>
      <c r="G218"/>
    </row>
    <row r="219" spans="1:7" x14ac:dyDescent="0.3">
      <c r="A219" s="2">
        <v>2000</v>
      </c>
      <c r="B219" s="2">
        <v>95</v>
      </c>
      <c r="C219" s="20">
        <v>371.71887397766102</v>
      </c>
      <c r="F219"/>
      <c r="G219"/>
    </row>
    <row r="220" spans="1:7" x14ac:dyDescent="0.3">
      <c r="A220" s="2">
        <v>2000</v>
      </c>
      <c r="B220" s="2">
        <v>100</v>
      </c>
      <c r="C220" s="20">
        <v>372.58101582527098</v>
      </c>
      <c r="F220"/>
      <c r="G220"/>
    </row>
    <row r="221" spans="1:7" x14ac:dyDescent="0.3">
      <c r="A221" s="2">
        <v>2000</v>
      </c>
      <c r="B221" s="2">
        <v>105</v>
      </c>
      <c r="C221" s="20">
        <v>372.26979708671502</v>
      </c>
      <c r="F221"/>
      <c r="G221"/>
    </row>
    <row r="222" spans="1:7" x14ac:dyDescent="0.3">
      <c r="A222" s="2">
        <v>2000</v>
      </c>
      <c r="B222" s="2">
        <v>110</v>
      </c>
      <c r="C222" s="20">
        <v>372.41541814803998</v>
      </c>
      <c r="F222"/>
      <c r="G222"/>
    </row>
    <row r="223" spans="1:7" x14ac:dyDescent="0.3">
      <c r="A223" s="2">
        <v>2000</v>
      </c>
      <c r="B223" s="2">
        <v>115</v>
      </c>
      <c r="C223" s="20">
        <v>371.21401619911097</v>
      </c>
      <c r="F223"/>
      <c r="G223"/>
    </row>
    <row r="224" spans="1:7" x14ac:dyDescent="0.3">
      <c r="A224" s="2">
        <v>2000</v>
      </c>
      <c r="B224" s="2">
        <v>120</v>
      </c>
      <c r="C224" s="20">
        <v>373.44596791267298</v>
      </c>
      <c r="F224"/>
      <c r="G224"/>
    </row>
    <row r="225" spans="1:7" x14ac:dyDescent="0.3">
      <c r="A225" s="2">
        <v>2000</v>
      </c>
      <c r="B225" s="2">
        <v>125</v>
      </c>
      <c r="C225" s="20">
        <v>397.375830888748</v>
      </c>
      <c r="F225"/>
      <c r="G225"/>
    </row>
    <row r="226" spans="1:7" x14ac:dyDescent="0.3">
      <c r="A226" s="2">
        <v>2000</v>
      </c>
      <c r="B226" s="2">
        <v>130</v>
      </c>
      <c r="C226" s="20">
        <v>397.12493586540199</v>
      </c>
      <c r="F226"/>
      <c r="G226"/>
    </row>
    <row r="227" spans="1:7" x14ac:dyDescent="0.3">
      <c r="A227" s="2">
        <v>2000</v>
      </c>
      <c r="B227" s="2">
        <v>135</v>
      </c>
      <c r="C227" s="20">
        <v>398.739845275878</v>
      </c>
      <c r="F227"/>
      <c r="G227"/>
    </row>
    <row r="228" spans="1:7" x14ac:dyDescent="0.3">
      <c r="A228" s="2">
        <v>2000</v>
      </c>
      <c r="B228" s="2">
        <v>140</v>
      </c>
      <c r="C228" s="20">
        <v>394.02889084815899</v>
      </c>
      <c r="F228"/>
      <c r="G228"/>
    </row>
    <row r="229" spans="1:7" x14ac:dyDescent="0.3">
      <c r="A229" s="2">
        <v>2000</v>
      </c>
      <c r="B229" s="2">
        <v>145</v>
      </c>
      <c r="C229" s="20">
        <v>394.834770917892</v>
      </c>
      <c r="F229"/>
      <c r="G229"/>
    </row>
    <row r="230" spans="1:7" x14ac:dyDescent="0.3">
      <c r="A230" s="2">
        <v>2000</v>
      </c>
      <c r="B230" s="2">
        <v>150</v>
      </c>
      <c r="C230" s="20">
        <v>396.19832181930502</v>
      </c>
      <c r="F230"/>
      <c r="G230"/>
    </row>
    <row r="231" spans="1:7" x14ac:dyDescent="0.3">
      <c r="C231" s="20"/>
      <c r="F231"/>
      <c r="G231"/>
    </row>
  </sheetData>
  <autoFilter ref="A1:C230" xr:uid="{7CA3D2B1-6BC2-6A4F-8485-67ECB740FEAF}">
    <sortState xmlns:xlrd2="http://schemas.microsoft.com/office/spreadsheetml/2017/richdata2" ref="A2:C230">
      <sortCondition ref="A1:A230"/>
    </sortState>
  </autoFilter>
  <conditionalFormatting sqref="C2:C30">
    <cfRule type="top10" dxfId="3" priority="4" percent="1" bottom="1" rank="10"/>
  </conditionalFormatting>
  <conditionalFormatting sqref="C31:C59">
    <cfRule type="top10" dxfId="2" priority="3" percent="1" bottom="1" rank="10"/>
  </conditionalFormatting>
  <conditionalFormatting sqref="C60:C88">
    <cfRule type="top10" dxfId="1" priority="2" percent="1" bottom="1" rank="10"/>
  </conditionalFormatting>
  <conditionalFormatting sqref="C89:C117">
    <cfRule type="top10" dxfId="0" priority="1" percent="1" bottom="1" rank="10"/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4D04-1C50-854B-85BA-E28213DBC96B}">
  <dimension ref="A1:E565"/>
  <sheetViews>
    <sheetView workbookViewId="0">
      <selection activeCell="D1" sqref="D1"/>
    </sheetView>
  </sheetViews>
  <sheetFormatPr defaultColWidth="11.19921875" defaultRowHeight="15.6" x14ac:dyDescent="0.3"/>
  <cols>
    <col min="1" max="4" width="10.796875" style="1"/>
    <col min="5" max="5" width="11.69921875" style="1" bestFit="1" customWidth="1"/>
  </cols>
  <sheetData>
    <row r="1" spans="1:5" x14ac:dyDescent="0.3">
      <c r="A1" s="1" t="s">
        <v>0</v>
      </c>
      <c r="B1" s="1" t="s">
        <v>43</v>
      </c>
      <c r="C1" s="1" t="s">
        <v>44</v>
      </c>
      <c r="D1" s="1" t="s">
        <v>45</v>
      </c>
      <c r="E1" s="1" t="s">
        <v>46</v>
      </c>
    </row>
    <row r="2" spans="1:5" x14ac:dyDescent="0.3">
      <c r="A2" s="1">
        <v>500</v>
      </c>
      <c r="B2" s="1">
        <v>10</v>
      </c>
      <c r="C2" s="1">
        <v>512</v>
      </c>
      <c r="D2" s="1">
        <v>8</v>
      </c>
      <c r="E2" s="15">
        <v>9.6762597560882497</v>
      </c>
    </row>
    <row r="3" spans="1:5" x14ac:dyDescent="0.3">
      <c r="A3" s="1">
        <v>500</v>
      </c>
      <c r="B3" s="1">
        <v>11</v>
      </c>
      <c r="C3" s="1">
        <v>512</v>
      </c>
      <c r="D3" s="1">
        <v>8</v>
      </c>
      <c r="E3" s="15">
        <v>9.63510918617248</v>
      </c>
    </row>
    <row r="4" spans="1:5" x14ac:dyDescent="0.3">
      <c r="A4" s="1">
        <v>500</v>
      </c>
      <c r="B4" s="1">
        <v>12</v>
      </c>
      <c r="C4" s="1">
        <v>512</v>
      </c>
      <c r="D4" s="1">
        <v>8</v>
      </c>
      <c r="E4" s="15">
        <v>9.6500039100646902</v>
      </c>
    </row>
    <row r="5" spans="1:5" x14ac:dyDescent="0.3">
      <c r="A5" s="1">
        <v>500</v>
      </c>
      <c r="B5" s="1">
        <v>13</v>
      </c>
      <c r="C5" s="1">
        <v>512</v>
      </c>
      <c r="D5" s="1">
        <v>8</v>
      </c>
      <c r="E5" s="15">
        <v>9.6567108631133998</v>
      </c>
    </row>
    <row r="6" spans="1:5" x14ac:dyDescent="0.3">
      <c r="A6" s="1">
        <v>500</v>
      </c>
      <c r="B6" s="1">
        <v>14</v>
      </c>
      <c r="C6" s="1">
        <v>512</v>
      </c>
      <c r="D6" s="1">
        <v>8</v>
      </c>
      <c r="E6" s="15">
        <v>9.6643447875976491</v>
      </c>
    </row>
    <row r="7" spans="1:5" x14ac:dyDescent="0.3">
      <c r="A7" s="1">
        <v>500</v>
      </c>
      <c r="B7" s="1">
        <v>15</v>
      </c>
      <c r="C7" s="1">
        <v>512</v>
      </c>
      <c r="D7" s="1">
        <v>8</v>
      </c>
      <c r="E7" s="15">
        <v>13.891916036605799</v>
      </c>
    </row>
    <row r="8" spans="1:5" x14ac:dyDescent="0.3">
      <c r="A8" s="1">
        <v>500</v>
      </c>
      <c r="B8" s="1">
        <v>16</v>
      </c>
      <c r="C8" s="1">
        <v>512</v>
      </c>
      <c r="D8" s="1">
        <v>16</v>
      </c>
      <c r="E8" s="15">
        <v>9.6876759529113698</v>
      </c>
    </row>
    <row r="9" spans="1:5" x14ac:dyDescent="0.3">
      <c r="A9" s="1">
        <v>500</v>
      </c>
      <c r="B9" s="1">
        <v>17</v>
      </c>
      <c r="C9" s="1">
        <v>512</v>
      </c>
      <c r="D9" s="1">
        <v>16</v>
      </c>
      <c r="E9" s="15">
        <v>8.0548980236053396</v>
      </c>
    </row>
    <row r="10" spans="1:5" x14ac:dyDescent="0.3">
      <c r="A10" s="1">
        <v>500</v>
      </c>
      <c r="B10" s="1">
        <v>18</v>
      </c>
      <c r="C10" s="1">
        <v>512</v>
      </c>
      <c r="D10" s="1">
        <v>16</v>
      </c>
      <c r="E10" s="15">
        <v>8.0561380386352504</v>
      </c>
    </row>
    <row r="11" spans="1:5" x14ac:dyDescent="0.3">
      <c r="A11" s="1">
        <v>500</v>
      </c>
      <c r="B11" s="1">
        <v>19</v>
      </c>
      <c r="C11" s="1">
        <v>512</v>
      </c>
      <c r="D11" s="1">
        <v>16</v>
      </c>
      <c r="E11" s="15">
        <v>8.0473451614379794</v>
      </c>
    </row>
    <row r="12" spans="1:5" x14ac:dyDescent="0.3">
      <c r="A12" s="1">
        <v>500</v>
      </c>
      <c r="B12" s="1">
        <v>20</v>
      </c>
      <c r="C12" s="1">
        <v>512</v>
      </c>
      <c r="D12" s="1">
        <v>16</v>
      </c>
      <c r="E12" s="15">
        <v>8.03090095520019</v>
      </c>
    </row>
    <row r="13" spans="1:5" x14ac:dyDescent="0.3">
      <c r="A13" s="1">
        <v>500</v>
      </c>
      <c r="B13" s="1">
        <v>21</v>
      </c>
      <c r="C13" s="1">
        <v>512</v>
      </c>
      <c r="D13" s="1">
        <v>16</v>
      </c>
      <c r="E13" s="15">
        <v>8.0329210758209193</v>
      </c>
    </row>
    <row r="14" spans="1:5" x14ac:dyDescent="0.3">
      <c r="A14" s="1">
        <v>500</v>
      </c>
      <c r="B14" s="1">
        <v>22</v>
      </c>
      <c r="C14" s="1">
        <v>512</v>
      </c>
      <c r="D14" s="1">
        <v>16</v>
      </c>
      <c r="E14" s="15">
        <v>8.0436191558837802</v>
      </c>
    </row>
    <row r="15" spans="1:5" x14ac:dyDescent="0.3">
      <c r="A15" s="1">
        <v>500</v>
      </c>
      <c r="B15" s="1">
        <v>23</v>
      </c>
      <c r="C15" s="1">
        <v>512</v>
      </c>
      <c r="D15" s="1">
        <v>16</v>
      </c>
      <c r="E15" s="15">
        <v>8.0780808925628609</v>
      </c>
    </row>
    <row r="16" spans="1:5" x14ac:dyDescent="0.3">
      <c r="A16" s="1">
        <v>500</v>
      </c>
      <c r="B16" s="1">
        <v>24</v>
      </c>
      <c r="C16" s="1">
        <v>512</v>
      </c>
      <c r="D16" s="1">
        <v>16</v>
      </c>
      <c r="E16" s="15">
        <v>8.0445401668548495</v>
      </c>
    </row>
    <row r="17" spans="1:5" x14ac:dyDescent="0.3">
      <c r="A17" s="1">
        <v>500</v>
      </c>
      <c r="B17" s="1">
        <v>25</v>
      </c>
      <c r="C17" s="1">
        <v>512</v>
      </c>
      <c r="D17" s="1">
        <v>16</v>
      </c>
      <c r="E17" s="15">
        <v>8.0311250686645508</v>
      </c>
    </row>
    <row r="18" spans="1:5" x14ac:dyDescent="0.3">
      <c r="A18" s="1">
        <v>500</v>
      </c>
      <c r="B18" s="1">
        <v>26</v>
      </c>
      <c r="C18" s="1">
        <v>512</v>
      </c>
      <c r="D18" s="1">
        <v>16</v>
      </c>
      <c r="E18" s="15">
        <v>8.0344991683959908</v>
      </c>
    </row>
    <row r="19" spans="1:5" x14ac:dyDescent="0.3">
      <c r="A19" s="1">
        <v>500</v>
      </c>
      <c r="B19" s="1">
        <v>27</v>
      </c>
      <c r="C19" s="1">
        <v>512</v>
      </c>
      <c r="D19" s="1">
        <v>16</v>
      </c>
      <c r="E19" s="15">
        <v>8.0351541042327792</v>
      </c>
    </row>
    <row r="20" spans="1:5" x14ac:dyDescent="0.3">
      <c r="A20" s="1">
        <v>500</v>
      </c>
      <c r="B20" s="1">
        <v>28</v>
      </c>
      <c r="C20" s="1">
        <v>512</v>
      </c>
      <c r="D20" s="1">
        <v>16</v>
      </c>
      <c r="E20" s="15">
        <v>8.0382080078125</v>
      </c>
    </row>
    <row r="21" spans="1:5" x14ac:dyDescent="0.3">
      <c r="A21" s="1">
        <v>500</v>
      </c>
      <c r="B21" s="1">
        <v>29</v>
      </c>
      <c r="C21" s="1">
        <v>512</v>
      </c>
      <c r="D21" s="1">
        <v>16</v>
      </c>
      <c r="E21" s="15">
        <v>8.0387151241302401</v>
      </c>
    </row>
    <row r="22" spans="1:5" x14ac:dyDescent="0.3">
      <c r="A22" s="1">
        <v>500</v>
      </c>
      <c r="B22" s="1">
        <v>30</v>
      </c>
      <c r="C22" s="1">
        <v>512</v>
      </c>
      <c r="D22" s="1">
        <v>16</v>
      </c>
      <c r="E22" s="15">
        <v>8.0464150905609095</v>
      </c>
    </row>
    <row r="23" spans="1:5" x14ac:dyDescent="0.3">
      <c r="A23" s="1">
        <v>500</v>
      </c>
      <c r="B23" s="1">
        <v>31</v>
      </c>
      <c r="C23" s="1">
        <v>512</v>
      </c>
      <c r="D23" s="1">
        <v>16</v>
      </c>
      <c r="E23" s="15">
        <v>7.9892489910125697</v>
      </c>
    </row>
    <row r="24" spans="1:5" x14ac:dyDescent="0.3">
      <c r="A24" s="1">
        <v>500</v>
      </c>
      <c r="B24" s="1">
        <v>32</v>
      </c>
      <c r="C24" s="1">
        <v>512</v>
      </c>
      <c r="D24" s="1">
        <v>32</v>
      </c>
      <c r="E24" s="15">
        <v>8.0559241771697998</v>
      </c>
    </row>
    <row r="25" spans="1:5" x14ac:dyDescent="0.3">
      <c r="A25" s="1">
        <v>500</v>
      </c>
      <c r="B25" s="1">
        <v>33</v>
      </c>
      <c r="C25" s="1">
        <v>512</v>
      </c>
      <c r="D25" s="1">
        <v>32</v>
      </c>
      <c r="E25" s="15">
        <v>8.0560069084167392</v>
      </c>
    </row>
    <row r="26" spans="1:5" x14ac:dyDescent="0.3">
      <c r="A26" s="1">
        <v>500</v>
      </c>
      <c r="B26" s="1">
        <v>34</v>
      </c>
      <c r="C26" s="1">
        <v>512</v>
      </c>
      <c r="D26" s="1">
        <v>32</v>
      </c>
      <c r="E26" s="15">
        <v>8.0584659576415998</v>
      </c>
    </row>
    <row r="27" spans="1:5" x14ac:dyDescent="0.3">
      <c r="A27" s="1">
        <v>500</v>
      </c>
      <c r="B27" s="1">
        <v>35</v>
      </c>
      <c r="C27" s="1">
        <v>512</v>
      </c>
      <c r="D27" s="1">
        <v>32</v>
      </c>
      <c r="E27" s="15">
        <v>10.6259777545928</v>
      </c>
    </row>
    <row r="28" spans="1:5" x14ac:dyDescent="0.3">
      <c r="A28" s="1">
        <v>500</v>
      </c>
      <c r="B28" s="1">
        <v>36</v>
      </c>
      <c r="C28" s="1">
        <v>512</v>
      </c>
      <c r="D28" s="1">
        <v>32</v>
      </c>
      <c r="E28" s="15">
        <v>11.2481310367584</v>
      </c>
    </row>
    <row r="29" spans="1:5" x14ac:dyDescent="0.3">
      <c r="A29" s="1">
        <v>500</v>
      </c>
      <c r="B29" s="1">
        <v>37</v>
      </c>
      <c r="C29" s="1">
        <v>512</v>
      </c>
      <c r="D29" s="1">
        <v>32</v>
      </c>
      <c r="E29" s="15">
        <v>9.6866269111633301</v>
      </c>
    </row>
    <row r="30" spans="1:5" x14ac:dyDescent="0.3">
      <c r="A30" s="1">
        <v>500</v>
      </c>
      <c r="B30" s="1">
        <v>38</v>
      </c>
      <c r="C30" s="1">
        <v>512</v>
      </c>
      <c r="D30" s="1">
        <v>32</v>
      </c>
      <c r="E30" s="15">
        <v>8.0550282001495308</v>
      </c>
    </row>
    <row r="31" spans="1:5" x14ac:dyDescent="0.3">
      <c r="A31" s="1">
        <v>500</v>
      </c>
      <c r="B31" s="1">
        <v>39</v>
      </c>
      <c r="C31" s="1">
        <v>512</v>
      </c>
      <c r="D31" s="1">
        <v>32</v>
      </c>
      <c r="E31" s="15">
        <v>8.0854268074035591</v>
      </c>
    </row>
    <row r="32" spans="1:5" x14ac:dyDescent="0.3">
      <c r="A32" s="1">
        <v>500</v>
      </c>
      <c r="B32" s="1">
        <v>40</v>
      </c>
      <c r="C32" s="1">
        <v>512</v>
      </c>
      <c r="D32" s="1">
        <v>32</v>
      </c>
      <c r="E32" s="15">
        <v>8.0536968708038295</v>
      </c>
    </row>
    <row r="33" spans="1:5" x14ac:dyDescent="0.3">
      <c r="A33" s="1">
        <v>500</v>
      </c>
      <c r="B33" s="1">
        <v>41</v>
      </c>
      <c r="C33" s="1">
        <v>512</v>
      </c>
      <c r="D33" s="1">
        <v>32</v>
      </c>
      <c r="E33" s="15">
        <v>8.0418248176574707</v>
      </c>
    </row>
    <row r="34" spans="1:5" x14ac:dyDescent="0.3">
      <c r="A34" s="1">
        <v>500</v>
      </c>
      <c r="B34" s="1">
        <v>42</v>
      </c>
      <c r="C34" s="1">
        <v>512</v>
      </c>
      <c r="D34" s="1">
        <v>32</v>
      </c>
      <c r="E34" s="15">
        <v>8.0344731807708705</v>
      </c>
    </row>
    <row r="35" spans="1:5" x14ac:dyDescent="0.3">
      <c r="A35" s="1">
        <v>500</v>
      </c>
      <c r="B35" s="1">
        <v>43</v>
      </c>
      <c r="C35" s="1">
        <v>512</v>
      </c>
      <c r="D35" s="1">
        <v>32</v>
      </c>
      <c r="E35" s="15">
        <v>8.0527501106262207</v>
      </c>
    </row>
    <row r="36" spans="1:5" x14ac:dyDescent="0.3">
      <c r="A36" s="1">
        <v>500</v>
      </c>
      <c r="B36" s="1">
        <v>44</v>
      </c>
      <c r="C36" s="1">
        <v>512</v>
      </c>
      <c r="D36" s="1">
        <v>32</v>
      </c>
      <c r="E36" s="15">
        <v>8.0875089168548495</v>
      </c>
    </row>
    <row r="37" spans="1:5" x14ac:dyDescent="0.3">
      <c r="A37" s="1">
        <v>500</v>
      </c>
      <c r="B37" s="1">
        <v>45</v>
      </c>
      <c r="C37" s="1">
        <v>512</v>
      </c>
      <c r="D37" s="1">
        <v>32</v>
      </c>
      <c r="E37" s="15">
        <v>8.0817449092864901</v>
      </c>
    </row>
    <row r="38" spans="1:5" x14ac:dyDescent="0.3">
      <c r="A38" s="1">
        <v>500</v>
      </c>
      <c r="B38" s="1">
        <v>46</v>
      </c>
      <c r="C38" s="1">
        <v>512</v>
      </c>
      <c r="D38" s="1">
        <v>32</v>
      </c>
      <c r="E38" s="15">
        <v>8.0542321205139107</v>
      </c>
    </row>
    <row r="39" spans="1:5" x14ac:dyDescent="0.3">
      <c r="A39" s="1">
        <v>500</v>
      </c>
      <c r="B39" s="1">
        <v>47</v>
      </c>
      <c r="C39" s="1">
        <v>512</v>
      </c>
      <c r="D39" s="1">
        <v>32</v>
      </c>
      <c r="E39" s="15">
        <v>8.0426161289214999</v>
      </c>
    </row>
    <row r="40" spans="1:5" x14ac:dyDescent="0.3">
      <c r="A40" s="1">
        <v>500</v>
      </c>
      <c r="B40" s="1">
        <v>48</v>
      </c>
      <c r="C40" s="1">
        <v>512</v>
      </c>
      <c r="D40" s="1">
        <v>32</v>
      </c>
      <c r="E40" s="15">
        <v>8.0378310680389404</v>
      </c>
    </row>
    <row r="41" spans="1:5" x14ac:dyDescent="0.3">
      <c r="A41" s="1">
        <v>500</v>
      </c>
      <c r="B41" s="1">
        <v>49</v>
      </c>
      <c r="C41" s="1">
        <v>512</v>
      </c>
      <c r="D41" s="1">
        <v>32</v>
      </c>
      <c r="E41" s="15">
        <v>8.0354359149932808</v>
      </c>
    </row>
    <row r="42" spans="1:5" x14ac:dyDescent="0.3">
      <c r="A42" s="1">
        <v>500</v>
      </c>
      <c r="B42" s="1">
        <v>50</v>
      </c>
      <c r="C42" s="1">
        <v>512</v>
      </c>
      <c r="D42" s="1">
        <v>32</v>
      </c>
      <c r="E42" s="15">
        <v>8.12066197395324</v>
      </c>
    </row>
    <row r="43" spans="1:5" x14ac:dyDescent="0.3">
      <c r="A43" s="1">
        <v>500</v>
      </c>
      <c r="B43" s="1">
        <v>51</v>
      </c>
      <c r="C43" s="1">
        <v>512</v>
      </c>
      <c r="D43" s="1">
        <v>32</v>
      </c>
      <c r="E43" s="15">
        <v>8.0639867782592702</v>
      </c>
    </row>
    <row r="44" spans="1:5" x14ac:dyDescent="0.3">
      <c r="A44" s="1">
        <v>500</v>
      </c>
      <c r="B44" s="1">
        <v>52</v>
      </c>
      <c r="C44" s="1">
        <v>512</v>
      </c>
      <c r="D44" s="1">
        <v>32</v>
      </c>
      <c r="E44" s="15">
        <v>8.0666239261627197</v>
      </c>
    </row>
    <row r="45" spans="1:5" x14ac:dyDescent="0.3">
      <c r="A45" s="1">
        <v>500</v>
      </c>
      <c r="B45" s="1">
        <v>53</v>
      </c>
      <c r="C45" s="1">
        <v>512</v>
      </c>
      <c r="D45" s="1">
        <v>32</v>
      </c>
      <c r="E45" s="15">
        <v>8.06947469711303</v>
      </c>
    </row>
    <row r="46" spans="1:5" x14ac:dyDescent="0.3">
      <c r="A46" s="1">
        <v>500</v>
      </c>
      <c r="B46" s="1">
        <v>54</v>
      </c>
      <c r="C46" s="1">
        <v>512</v>
      </c>
      <c r="D46" s="1">
        <v>32</v>
      </c>
      <c r="E46" s="15">
        <v>8.0805671215057302</v>
      </c>
    </row>
    <row r="47" spans="1:5" x14ac:dyDescent="0.3">
      <c r="A47" s="1">
        <v>500</v>
      </c>
      <c r="B47" s="1">
        <v>55</v>
      </c>
      <c r="C47" s="1">
        <v>512</v>
      </c>
      <c r="D47" s="1">
        <v>32</v>
      </c>
      <c r="E47" s="15">
        <v>8.8047249317169101</v>
      </c>
    </row>
    <row r="48" spans="1:5" x14ac:dyDescent="0.3">
      <c r="A48" s="1">
        <v>500</v>
      </c>
      <c r="B48" s="1">
        <v>56</v>
      </c>
      <c r="C48" s="1">
        <v>512</v>
      </c>
      <c r="D48" s="1">
        <v>32</v>
      </c>
      <c r="E48" s="15">
        <v>9.9360091686248708</v>
      </c>
    </row>
    <row r="49" spans="1:5" x14ac:dyDescent="0.3">
      <c r="A49" s="1">
        <v>500</v>
      </c>
      <c r="B49" s="1">
        <v>57</v>
      </c>
      <c r="C49" s="1">
        <v>512</v>
      </c>
      <c r="D49" s="1">
        <v>32</v>
      </c>
      <c r="E49" s="15">
        <v>9.6312336921691895</v>
      </c>
    </row>
    <row r="50" spans="1:5" x14ac:dyDescent="0.3">
      <c r="A50" s="1">
        <v>500</v>
      </c>
      <c r="B50" s="1">
        <v>58</v>
      </c>
      <c r="C50" s="1">
        <v>512</v>
      </c>
      <c r="D50" s="1">
        <v>32</v>
      </c>
      <c r="E50" s="15">
        <v>8.0819051265716499</v>
      </c>
    </row>
    <row r="51" spans="1:5" x14ac:dyDescent="0.3">
      <c r="A51" s="1">
        <v>500</v>
      </c>
      <c r="B51" s="1">
        <v>59</v>
      </c>
      <c r="C51" s="1">
        <v>512</v>
      </c>
      <c r="D51" s="1">
        <v>32</v>
      </c>
      <c r="E51" s="15">
        <v>8.0965461730956996</v>
      </c>
    </row>
    <row r="52" spans="1:5" x14ac:dyDescent="0.3">
      <c r="A52" s="1">
        <v>500</v>
      </c>
      <c r="B52" s="1">
        <v>60</v>
      </c>
      <c r="C52" s="1">
        <v>512</v>
      </c>
      <c r="D52" s="1">
        <v>32</v>
      </c>
      <c r="E52" s="15">
        <v>8.0669817924499494</v>
      </c>
    </row>
    <row r="53" spans="1:5" x14ac:dyDescent="0.3">
      <c r="A53" s="1">
        <v>500</v>
      </c>
      <c r="B53" s="1">
        <v>61</v>
      </c>
      <c r="C53" s="1">
        <v>512</v>
      </c>
      <c r="D53" s="1">
        <v>32</v>
      </c>
      <c r="E53" s="15">
        <v>8.0707619190215993</v>
      </c>
    </row>
    <row r="54" spans="1:5" x14ac:dyDescent="0.3">
      <c r="A54" s="1">
        <v>500</v>
      </c>
      <c r="B54" s="1">
        <v>62</v>
      </c>
      <c r="C54" s="1">
        <v>512</v>
      </c>
      <c r="D54" s="1">
        <v>32</v>
      </c>
      <c r="E54" s="15">
        <v>8.0761580467224103</v>
      </c>
    </row>
    <row r="55" spans="1:5" x14ac:dyDescent="0.3">
      <c r="A55" s="1">
        <v>500</v>
      </c>
      <c r="B55" s="1">
        <v>63</v>
      </c>
      <c r="C55" s="1">
        <v>504</v>
      </c>
      <c r="D55" s="1">
        <v>63</v>
      </c>
      <c r="E55" s="15">
        <v>8.0486268997192294</v>
      </c>
    </row>
    <row r="56" spans="1:5" x14ac:dyDescent="0.3">
      <c r="A56" s="1">
        <v>500</v>
      </c>
      <c r="B56" s="1">
        <v>64</v>
      </c>
      <c r="C56" s="1">
        <v>504</v>
      </c>
      <c r="D56" s="1">
        <v>63</v>
      </c>
      <c r="E56" s="15">
        <v>8.0783340930938703</v>
      </c>
    </row>
    <row r="57" spans="1:5" x14ac:dyDescent="0.3">
      <c r="A57" s="1">
        <v>500</v>
      </c>
      <c r="B57" s="1">
        <v>65</v>
      </c>
      <c r="C57" s="1">
        <v>504</v>
      </c>
      <c r="D57" s="1">
        <v>63</v>
      </c>
      <c r="E57" s="15">
        <v>8.0834488868713308</v>
      </c>
    </row>
    <row r="58" spans="1:5" x14ac:dyDescent="0.3">
      <c r="A58" s="1">
        <v>500</v>
      </c>
      <c r="B58" s="1">
        <v>66</v>
      </c>
      <c r="C58" s="1">
        <v>504</v>
      </c>
      <c r="D58" s="1">
        <v>63</v>
      </c>
      <c r="E58" s="15">
        <v>8.0379748344421298</v>
      </c>
    </row>
    <row r="59" spans="1:5" x14ac:dyDescent="0.3">
      <c r="A59" s="1">
        <v>500</v>
      </c>
      <c r="B59" s="1">
        <v>67</v>
      </c>
      <c r="C59" s="1">
        <v>504</v>
      </c>
      <c r="D59" s="1">
        <v>63</v>
      </c>
      <c r="E59" s="15">
        <v>8.0423939228057808</v>
      </c>
    </row>
    <row r="60" spans="1:5" x14ac:dyDescent="0.3">
      <c r="A60" s="1">
        <v>500</v>
      </c>
      <c r="B60" s="1">
        <v>68</v>
      </c>
      <c r="C60" s="1">
        <v>504</v>
      </c>
      <c r="D60" s="1">
        <v>63</v>
      </c>
      <c r="E60" s="15">
        <v>8.0464479923248202</v>
      </c>
    </row>
    <row r="61" spans="1:5" x14ac:dyDescent="0.3">
      <c r="A61" s="1">
        <v>500</v>
      </c>
      <c r="B61" s="1">
        <v>69</v>
      </c>
      <c r="C61" s="1">
        <v>504</v>
      </c>
      <c r="D61" s="1">
        <v>63</v>
      </c>
      <c r="E61" s="15">
        <v>8.0440530776977504</v>
      </c>
    </row>
    <row r="62" spans="1:5" x14ac:dyDescent="0.3">
      <c r="A62" s="1">
        <v>500</v>
      </c>
      <c r="B62" s="1">
        <v>70</v>
      </c>
      <c r="C62" s="1">
        <v>504</v>
      </c>
      <c r="D62" s="1">
        <v>63</v>
      </c>
      <c r="E62" s="15">
        <v>8.1216151714324898</v>
      </c>
    </row>
    <row r="63" spans="1:5" x14ac:dyDescent="0.3">
      <c r="A63" s="1">
        <v>500</v>
      </c>
      <c r="B63" s="1">
        <v>71</v>
      </c>
      <c r="C63" s="1">
        <v>504</v>
      </c>
      <c r="D63" s="1">
        <v>63</v>
      </c>
      <c r="E63" s="15">
        <v>8.0475368499755806</v>
      </c>
    </row>
    <row r="64" spans="1:5" x14ac:dyDescent="0.3">
      <c r="A64" s="1">
        <v>500</v>
      </c>
      <c r="B64" s="1">
        <v>72</v>
      </c>
      <c r="C64" s="1">
        <v>504</v>
      </c>
      <c r="D64" s="1">
        <v>63</v>
      </c>
      <c r="E64" s="15">
        <v>8.0580279827117902</v>
      </c>
    </row>
    <row r="65" spans="1:5" x14ac:dyDescent="0.3">
      <c r="A65" s="1">
        <v>500</v>
      </c>
      <c r="B65" s="1">
        <v>73</v>
      </c>
      <c r="C65" s="1">
        <v>504</v>
      </c>
      <c r="D65" s="1">
        <v>63</v>
      </c>
      <c r="E65" s="15">
        <v>8.07181620597839</v>
      </c>
    </row>
    <row r="66" spans="1:5" x14ac:dyDescent="0.3">
      <c r="A66" s="1">
        <v>500</v>
      </c>
      <c r="B66" s="1">
        <v>74</v>
      </c>
      <c r="C66" s="1">
        <v>504</v>
      </c>
      <c r="D66" s="1">
        <v>63</v>
      </c>
      <c r="E66" s="15">
        <v>8.0624301433563197</v>
      </c>
    </row>
    <row r="67" spans="1:5" x14ac:dyDescent="0.3">
      <c r="A67" s="1">
        <v>500</v>
      </c>
      <c r="B67" s="1">
        <v>75</v>
      </c>
      <c r="C67" s="1">
        <v>504</v>
      </c>
      <c r="D67" s="1">
        <v>63</v>
      </c>
      <c r="E67" s="15">
        <v>8.8420338630676198</v>
      </c>
    </row>
    <row r="68" spans="1:5" x14ac:dyDescent="0.3">
      <c r="A68" s="1">
        <v>500</v>
      </c>
      <c r="B68" s="1">
        <v>76</v>
      </c>
      <c r="C68" s="1">
        <v>504</v>
      </c>
      <c r="D68" s="1">
        <v>63</v>
      </c>
      <c r="E68" s="15">
        <v>9.7493431568145699</v>
      </c>
    </row>
    <row r="69" spans="1:5" x14ac:dyDescent="0.3">
      <c r="A69" s="1">
        <v>500</v>
      </c>
      <c r="B69" s="1">
        <v>77</v>
      </c>
      <c r="C69" s="1">
        <v>504</v>
      </c>
      <c r="D69" s="1">
        <v>63</v>
      </c>
      <c r="E69" s="15">
        <v>9.5540359020233101</v>
      </c>
    </row>
    <row r="70" spans="1:5" x14ac:dyDescent="0.3">
      <c r="A70" s="1">
        <v>500</v>
      </c>
      <c r="B70" s="1">
        <v>78</v>
      </c>
      <c r="C70" s="1">
        <v>504</v>
      </c>
      <c r="D70" s="1">
        <v>63</v>
      </c>
      <c r="E70" s="15">
        <v>8.0698130130767805</v>
      </c>
    </row>
    <row r="71" spans="1:5" x14ac:dyDescent="0.3">
      <c r="A71" s="1">
        <v>500</v>
      </c>
      <c r="B71" s="1">
        <v>79</v>
      </c>
      <c r="C71" s="1">
        <v>504</v>
      </c>
      <c r="D71" s="1">
        <v>63</v>
      </c>
      <c r="E71" s="15">
        <v>8.0884339809417707</v>
      </c>
    </row>
    <row r="72" spans="1:5" x14ac:dyDescent="0.3">
      <c r="A72" s="1">
        <v>500</v>
      </c>
      <c r="B72" s="1">
        <v>80</v>
      </c>
      <c r="C72" s="1">
        <v>504</v>
      </c>
      <c r="D72" s="1">
        <v>63</v>
      </c>
      <c r="E72" s="15">
        <v>8.0554890632629395</v>
      </c>
    </row>
    <row r="73" spans="1:5" x14ac:dyDescent="0.3">
      <c r="A73" s="1">
        <v>500</v>
      </c>
      <c r="B73" s="1">
        <v>81</v>
      </c>
      <c r="C73" s="1">
        <v>504</v>
      </c>
      <c r="D73" s="1">
        <v>63</v>
      </c>
      <c r="E73" s="15">
        <v>8.0558371543884206</v>
      </c>
    </row>
    <row r="74" spans="1:5" x14ac:dyDescent="0.3">
      <c r="A74" s="1">
        <v>500</v>
      </c>
      <c r="B74" s="1">
        <v>82</v>
      </c>
      <c r="C74" s="1">
        <v>504</v>
      </c>
      <c r="D74" s="1">
        <v>63</v>
      </c>
      <c r="E74" s="15">
        <v>8.0569641590118408</v>
      </c>
    </row>
    <row r="75" spans="1:5" x14ac:dyDescent="0.3">
      <c r="A75" s="1">
        <v>500</v>
      </c>
      <c r="B75" s="1">
        <v>83</v>
      </c>
      <c r="C75" s="1">
        <v>504</v>
      </c>
      <c r="D75" s="1">
        <v>63</v>
      </c>
      <c r="E75" s="15">
        <v>8.0436167716979892</v>
      </c>
    </row>
    <row r="76" spans="1:5" x14ac:dyDescent="0.3">
      <c r="A76" s="1">
        <v>500</v>
      </c>
      <c r="B76" s="1">
        <v>84</v>
      </c>
      <c r="C76" s="1">
        <v>504</v>
      </c>
      <c r="D76" s="1">
        <v>63</v>
      </c>
      <c r="E76" s="15">
        <v>8.0832712650299001</v>
      </c>
    </row>
    <row r="77" spans="1:5" x14ac:dyDescent="0.3">
      <c r="A77" s="1">
        <v>500</v>
      </c>
      <c r="B77" s="1">
        <v>85</v>
      </c>
      <c r="C77" s="1">
        <v>504</v>
      </c>
      <c r="D77" s="1">
        <v>63</v>
      </c>
      <c r="E77" s="15">
        <v>8.0734226703643799</v>
      </c>
    </row>
    <row r="78" spans="1:5" x14ac:dyDescent="0.3">
      <c r="A78" s="1">
        <v>500</v>
      </c>
      <c r="B78" s="1">
        <v>86</v>
      </c>
      <c r="C78" s="1">
        <v>504</v>
      </c>
      <c r="D78" s="1">
        <v>63</v>
      </c>
      <c r="E78" s="15">
        <v>8.0400061607360804</v>
      </c>
    </row>
    <row r="79" spans="1:5" x14ac:dyDescent="0.3">
      <c r="A79" s="1">
        <v>500</v>
      </c>
      <c r="B79" s="1">
        <v>87</v>
      </c>
      <c r="C79" s="1">
        <v>504</v>
      </c>
      <c r="D79" s="1">
        <v>63</v>
      </c>
      <c r="E79" s="15">
        <v>8.0451838970184308</v>
      </c>
    </row>
    <row r="80" spans="1:5" x14ac:dyDescent="0.3">
      <c r="A80" s="1">
        <v>500</v>
      </c>
      <c r="B80" s="1">
        <v>88</v>
      </c>
      <c r="C80" s="1">
        <v>504</v>
      </c>
      <c r="D80" s="1">
        <v>63</v>
      </c>
      <c r="E80" s="15">
        <v>8.0409522056579501</v>
      </c>
    </row>
    <row r="81" spans="1:5" x14ac:dyDescent="0.3">
      <c r="A81" s="1">
        <v>500</v>
      </c>
      <c r="B81" s="1">
        <v>89</v>
      </c>
      <c r="C81" s="1">
        <v>504</v>
      </c>
      <c r="D81" s="1">
        <v>63</v>
      </c>
      <c r="E81" s="15">
        <v>8.0483968257903999</v>
      </c>
    </row>
    <row r="82" spans="1:5" x14ac:dyDescent="0.3">
      <c r="A82" s="1">
        <v>500</v>
      </c>
      <c r="B82" s="1">
        <v>90</v>
      </c>
      <c r="C82" s="1">
        <v>504</v>
      </c>
      <c r="D82" s="1">
        <v>63</v>
      </c>
      <c r="E82" s="15">
        <v>8.1239788532256991</v>
      </c>
    </row>
    <row r="83" spans="1:5" x14ac:dyDescent="0.3">
      <c r="A83" s="1">
        <v>500</v>
      </c>
      <c r="B83" s="1">
        <v>91</v>
      </c>
      <c r="C83" s="1">
        <v>504</v>
      </c>
      <c r="D83" s="1">
        <v>63</v>
      </c>
      <c r="E83" s="15">
        <v>8.0670700073242099</v>
      </c>
    </row>
    <row r="84" spans="1:5" x14ac:dyDescent="0.3">
      <c r="A84" s="1">
        <v>500</v>
      </c>
      <c r="B84" s="1">
        <v>92</v>
      </c>
      <c r="C84" s="1">
        <v>504</v>
      </c>
      <c r="D84" s="1">
        <v>63</v>
      </c>
      <c r="E84" s="15">
        <v>8.0706272125244105</v>
      </c>
    </row>
    <row r="85" spans="1:5" x14ac:dyDescent="0.3">
      <c r="A85" s="1">
        <v>500</v>
      </c>
      <c r="B85" s="1">
        <v>93</v>
      </c>
      <c r="C85" s="1">
        <v>504</v>
      </c>
      <c r="D85" s="1">
        <v>63</v>
      </c>
      <c r="E85" s="15">
        <v>8.08286309242248</v>
      </c>
    </row>
    <row r="86" spans="1:5" x14ac:dyDescent="0.3">
      <c r="A86" s="1">
        <v>500</v>
      </c>
      <c r="B86" s="1">
        <v>94</v>
      </c>
      <c r="C86" s="1">
        <v>504</v>
      </c>
      <c r="D86" s="1">
        <v>63</v>
      </c>
      <c r="E86" s="15">
        <v>8.0840950012206996</v>
      </c>
    </row>
    <row r="87" spans="1:5" x14ac:dyDescent="0.3">
      <c r="A87" s="1">
        <v>500</v>
      </c>
      <c r="B87" s="1">
        <v>95</v>
      </c>
      <c r="C87" s="1">
        <v>504</v>
      </c>
      <c r="D87" s="1">
        <v>63</v>
      </c>
      <c r="E87" s="15">
        <v>9.7036478519439697</v>
      </c>
    </row>
    <row r="88" spans="1:5" x14ac:dyDescent="0.3">
      <c r="A88" s="1">
        <v>500</v>
      </c>
      <c r="B88" s="1">
        <v>96</v>
      </c>
      <c r="C88" s="1">
        <v>504</v>
      </c>
      <c r="D88" s="1">
        <v>63</v>
      </c>
      <c r="E88" s="15">
        <v>11.1695048809051</v>
      </c>
    </row>
    <row r="89" spans="1:5" x14ac:dyDescent="0.3">
      <c r="A89" s="1">
        <v>500</v>
      </c>
      <c r="B89" s="1">
        <v>97</v>
      </c>
      <c r="C89" s="1">
        <v>504</v>
      </c>
      <c r="D89" s="1">
        <v>63</v>
      </c>
      <c r="E89" s="15">
        <v>9.3382637500762904</v>
      </c>
    </row>
    <row r="90" spans="1:5" x14ac:dyDescent="0.3">
      <c r="A90" s="1">
        <v>500</v>
      </c>
      <c r="B90" s="1">
        <v>98</v>
      </c>
      <c r="C90" s="1">
        <v>504</v>
      </c>
      <c r="D90" s="1">
        <v>63</v>
      </c>
      <c r="E90" s="15">
        <v>8.0906732082366908</v>
      </c>
    </row>
    <row r="91" spans="1:5" x14ac:dyDescent="0.3">
      <c r="A91" s="1">
        <v>500</v>
      </c>
      <c r="B91" s="1">
        <v>99</v>
      </c>
      <c r="C91" s="1">
        <v>504</v>
      </c>
      <c r="D91" s="1">
        <v>63</v>
      </c>
      <c r="E91" s="15">
        <v>8.0959699153900093</v>
      </c>
    </row>
    <row r="92" spans="1:5" x14ac:dyDescent="0.3">
      <c r="A92" s="1">
        <v>500</v>
      </c>
      <c r="B92" s="1">
        <v>100</v>
      </c>
      <c r="C92" s="1">
        <v>504</v>
      </c>
      <c r="D92" s="1">
        <v>63</v>
      </c>
      <c r="E92" s="15">
        <v>8.0792057514190603</v>
      </c>
    </row>
    <row r="93" spans="1:5" x14ac:dyDescent="0.3">
      <c r="A93" s="1">
        <v>500</v>
      </c>
      <c r="B93" s="1">
        <v>101</v>
      </c>
      <c r="C93" s="1">
        <v>504</v>
      </c>
      <c r="D93" s="1">
        <v>63</v>
      </c>
      <c r="E93" s="15">
        <v>8.0670020580291695</v>
      </c>
    </row>
    <row r="94" spans="1:5" x14ac:dyDescent="0.3">
      <c r="A94" s="1">
        <v>500</v>
      </c>
      <c r="B94" s="1">
        <v>102</v>
      </c>
      <c r="C94" s="1">
        <v>504</v>
      </c>
      <c r="D94" s="1">
        <v>63</v>
      </c>
      <c r="E94" s="15">
        <v>8.0643730163574201</v>
      </c>
    </row>
    <row r="95" spans="1:5" x14ac:dyDescent="0.3">
      <c r="A95" s="1">
        <v>500</v>
      </c>
      <c r="B95" s="1">
        <v>103</v>
      </c>
      <c r="C95" s="1">
        <v>504</v>
      </c>
      <c r="D95" s="1">
        <v>63</v>
      </c>
      <c r="E95" s="15">
        <v>8.0597448348999006</v>
      </c>
    </row>
    <row r="96" spans="1:5" x14ac:dyDescent="0.3">
      <c r="A96" s="1">
        <v>500</v>
      </c>
      <c r="B96" s="1">
        <v>104</v>
      </c>
      <c r="C96" s="1">
        <v>504</v>
      </c>
      <c r="D96" s="1">
        <v>63</v>
      </c>
      <c r="E96" s="15">
        <v>8.1154859066009504</v>
      </c>
    </row>
    <row r="97" spans="1:5" x14ac:dyDescent="0.3">
      <c r="A97" s="1">
        <v>500</v>
      </c>
      <c r="B97" s="1">
        <v>105</v>
      </c>
      <c r="C97" s="1">
        <v>504</v>
      </c>
      <c r="D97" s="1">
        <v>63</v>
      </c>
      <c r="E97" s="15">
        <v>8.0562582015991193</v>
      </c>
    </row>
    <row r="98" spans="1:5" x14ac:dyDescent="0.3">
      <c r="A98" s="1">
        <v>500</v>
      </c>
      <c r="B98" s="1">
        <v>106</v>
      </c>
      <c r="C98" s="1">
        <v>504</v>
      </c>
      <c r="D98" s="1">
        <v>63</v>
      </c>
      <c r="E98" s="15">
        <v>8.0600349903106601</v>
      </c>
    </row>
    <row r="99" spans="1:5" x14ac:dyDescent="0.3">
      <c r="A99" s="1">
        <v>500</v>
      </c>
      <c r="B99" s="1">
        <v>107</v>
      </c>
      <c r="C99" s="1">
        <v>504</v>
      </c>
      <c r="D99" s="1">
        <v>63</v>
      </c>
      <c r="E99" s="15">
        <v>8.0730721950531006</v>
      </c>
    </row>
    <row r="100" spans="1:5" x14ac:dyDescent="0.3">
      <c r="A100" s="1">
        <v>500</v>
      </c>
      <c r="B100" s="1">
        <v>108</v>
      </c>
      <c r="C100" s="1">
        <v>504</v>
      </c>
      <c r="D100" s="1">
        <v>63</v>
      </c>
      <c r="E100" s="15">
        <v>8.0554301738738996</v>
      </c>
    </row>
    <row r="101" spans="1:5" x14ac:dyDescent="0.3">
      <c r="A101" s="1">
        <v>500</v>
      </c>
      <c r="B101" s="1">
        <v>109</v>
      </c>
      <c r="C101" s="1">
        <v>504</v>
      </c>
      <c r="D101" s="1">
        <v>63</v>
      </c>
      <c r="E101" s="15">
        <v>8.0561661720275808</v>
      </c>
    </row>
    <row r="102" spans="1:5" x14ac:dyDescent="0.3">
      <c r="A102" s="1">
        <v>500</v>
      </c>
      <c r="B102" s="1">
        <v>110</v>
      </c>
      <c r="C102" s="1">
        <v>504</v>
      </c>
      <c r="D102" s="1">
        <v>63</v>
      </c>
      <c r="E102" s="15">
        <v>8.1222159862518293</v>
      </c>
    </row>
    <row r="103" spans="1:5" x14ac:dyDescent="0.3">
      <c r="A103" s="1">
        <v>500</v>
      </c>
      <c r="B103" s="1">
        <v>111</v>
      </c>
      <c r="C103" s="1">
        <v>504</v>
      </c>
      <c r="D103" s="1">
        <v>63</v>
      </c>
      <c r="E103" s="15">
        <v>8.0539476871490407</v>
      </c>
    </row>
    <row r="104" spans="1:5" x14ac:dyDescent="0.3">
      <c r="A104" s="1">
        <v>500</v>
      </c>
      <c r="B104" s="1">
        <v>112</v>
      </c>
      <c r="C104" s="1">
        <v>504</v>
      </c>
      <c r="D104" s="1">
        <v>63</v>
      </c>
      <c r="E104" s="15">
        <v>8.0679931640625</v>
      </c>
    </row>
    <row r="105" spans="1:5" x14ac:dyDescent="0.3">
      <c r="A105" s="1">
        <v>500</v>
      </c>
      <c r="B105" s="1">
        <v>113</v>
      </c>
      <c r="C105" s="1">
        <v>504</v>
      </c>
      <c r="D105" s="1">
        <v>63</v>
      </c>
      <c r="E105" s="15">
        <v>8.0679428577423096</v>
      </c>
    </row>
    <row r="106" spans="1:5" x14ac:dyDescent="0.3">
      <c r="A106" s="1">
        <v>500</v>
      </c>
      <c r="B106" s="1">
        <v>114</v>
      </c>
      <c r="C106" s="1">
        <v>504</v>
      </c>
      <c r="D106" s="1">
        <v>63</v>
      </c>
      <c r="E106" s="15">
        <v>8.0725250244140607</v>
      </c>
    </row>
    <row r="107" spans="1:5" x14ac:dyDescent="0.3">
      <c r="A107" s="1">
        <v>500</v>
      </c>
      <c r="B107" s="1">
        <v>115</v>
      </c>
      <c r="C107" s="1">
        <v>504</v>
      </c>
      <c r="D107" s="1">
        <v>63</v>
      </c>
      <c r="E107" s="15">
        <v>9.2599849700927699</v>
      </c>
    </row>
    <row r="108" spans="1:5" x14ac:dyDescent="0.3">
      <c r="A108" s="1">
        <v>500</v>
      </c>
      <c r="B108" s="1">
        <v>116</v>
      </c>
      <c r="C108" s="1">
        <v>504</v>
      </c>
      <c r="D108" s="1">
        <v>63</v>
      </c>
      <c r="E108" s="15">
        <v>11.705581188201901</v>
      </c>
    </row>
    <row r="109" spans="1:5" x14ac:dyDescent="0.3">
      <c r="A109" s="1">
        <v>500</v>
      </c>
      <c r="B109" s="1">
        <v>117</v>
      </c>
      <c r="C109" s="1">
        <v>504</v>
      </c>
      <c r="D109" s="1">
        <v>63</v>
      </c>
      <c r="E109" s="15">
        <v>11.2408688068389</v>
      </c>
    </row>
    <row r="110" spans="1:5" x14ac:dyDescent="0.3">
      <c r="A110" s="1">
        <v>500</v>
      </c>
      <c r="B110" s="1">
        <v>118</v>
      </c>
      <c r="C110" s="1">
        <v>504</v>
      </c>
      <c r="D110" s="1">
        <v>63</v>
      </c>
      <c r="E110" s="15">
        <v>8.0724079608917201</v>
      </c>
    </row>
    <row r="111" spans="1:5" x14ac:dyDescent="0.3">
      <c r="A111" s="1">
        <v>500</v>
      </c>
      <c r="B111" s="1">
        <v>119</v>
      </c>
      <c r="C111" s="1">
        <v>504</v>
      </c>
      <c r="D111" s="1">
        <v>63</v>
      </c>
      <c r="E111" s="15">
        <v>8.0754797458648593</v>
      </c>
    </row>
    <row r="112" spans="1:5" x14ac:dyDescent="0.3">
      <c r="A112" s="1">
        <v>500</v>
      </c>
      <c r="B112" s="1">
        <v>120</v>
      </c>
      <c r="C112" s="1">
        <v>504</v>
      </c>
      <c r="D112" s="1">
        <v>63</v>
      </c>
      <c r="E112" s="15">
        <v>8.0686719417572004</v>
      </c>
    </row>
    <row r="113" spans="1:5" x14ac:dyDescent="0.3">
      <c r="A113" s="1">
        <v>500</v>
      </c>
      <c r="B113" s="1">
        <v>121</v>
      </c>
      <c r="C113" s="1">
        <v>504</v>
      </c>
      <c r="D113" s="1">
        <v>63</v>
      </c>
      <c r="E113" s="15">
        <v>8.0561978816985995</v>
      </c>
    </row>
    <row r="114" spans="1:5" x14ac:dyDescent="0.3">
      <c r="A114" s="1">
        <v>500</v>
      </c>
      <c r="B114" s="1">
        <v>122</v>
      </c>
      <c r="C114" s="1">
        <v>504</v>
      </c>
      <c r="D114" s="1">
        <v>63</v>
      </c>
      <c r="E114" s="15">
        <v>8.0674166679382306</v>
      </c>
    </row>
    <row r="115" spans="1:5" x14ac:dyDescent="0.3">
      <c r="A115" s="1">
        <v>500</v>
      </c>
      <c r="B115" s="1">
        <v>123</v>
      </c>
      <c r="C115" s="1">
        <v>504</v>
      </c>
      <c r="D115" s="1">
        <v>63</v>
      </c>
      <c r="E115" s="15">
        <v>8.0559067726135201</v>
      </c>
    </row>
    <row r="116" spans="1:5" x14ac:dyDescent="0.3">
      <c r="A116" s="1">
        <v>500</v>
      </c>
      <c r="B116" s="1">
        <v>124</v>
      </c>
      <c r="C116" s="1">
        <v>504</v>
      </c>
      <c r="D116" s="1">
        <v>63</v>
      </c>
      <c r="E116" s="15">
        <v>8.0836608409881592</v>
      </c>
    </row>
    <row r="117" spans="1:5" x14ac:dyDescent="0.3">
      <c r="A117" s="1">
        <v>500</v>
      </c>
      <c r="B117" s="1">
        <v>125</v>
      </c>
      <c r="C117" s="1">
        <v>500</v>
      </c>
      <c r="D117" s="1">
        <v>125</v>
      </c>
      <c r="E117" s="15">
        <v>8.4446849822997994</v>
      </c>
    </row>
    <row r="118" spans="1:5" x14ac:dyDescent="0.3">
      <c r="A118" s="1">
        <v>500</v>
      </c>
      <c r="B118" s="1">
        <v>126</v>
      </c>
      <c r="C118" s="1">
        <v>500</v>
      </c>
      <c r="D118" s="1">
        <v>125</v>
      </c>
      <c r="E118" s="15">
        <v>8.4544560909271205</v>
      </c>
    </row>
    <row r="119" spans="1:5" x14ac:dyDescent="0.3">
      <c r="A119" s="1">
        <v>500</v>
      </c>
      <c r="B119" s="1">
        <v>127</v>
      </c>
      <c r="C119" s="1">
        <v>500</v>
      </c>
      <c r="D119" s="1">
        <v>125</v>
      </c>
      <c r="E119" s="15">
        <v>8.4522850513458199</v>
      </c>
    </row>
    <row r="120" spans="1:5" x14ac:dyDescent="0.3">
      <c r="A120" s="1">
        <v>500</v>
      </c>
      <c r="B120" s="1">
        <v>128</v>
      </c>
      <c r="C120" s="1">
        <v>500</v>
      </c>
      <c r="D120" s="1">
        <v>125</v>
      </c>
      <c r="E120" s="15">
        <v>8.4527809619903493</v>
      </c>
    </row>
    <row r="121" spans="1:5" x14ac:dyDescent="0.3">
      <c r="A121" s="1">
        <v>500</v>
      </c>
      <c r="B121" s="1">
        <v>129</v>
      </c>
      <c r="C121" s="1">
        <v>500</v>
      </c>
      <c r="D121" s="1">
        <v>125</v>
      </c>
      <c r="E121" s="15">
        <v>8.4448502063751203</v>
      </c>
    </row>
    <row r="122" spans="1:5" x14ac:dyDescent="0.3">
      <c r="A122" s="1">
        <v>500</v>
      </c>
      <c r="B122" s="1">
        <v>130</v>
      </c>
      <c r="C122" s="1">
        <v>500</v>
      </c>
      <c r="D122" s="1">
        <v>125</v>
      </c>
      <c r="E122" s="15">
        <v>8.49629807472229</v>
      </c>
    </row>
    <row r="123" spans="1:5" x14ac:dyDescent="0.3">
      <c r="A123" s="1">
        <v>500</v>
      </c>
      <c r="B123" s="1">
        <v>131</v>
      </c>
      <c r="C123" s="1">
        <v>500</v>
      </c>
      <c r="D123" s="1">
        <v>125</v>
      </c>
      <c r="E123" s="15">
        <v>8.4467709064483607</v>
      </c>
    </row>
    <row r="124" spans="1:5" x14ac:dyDescent="0.3">
      <c r="A124" s="1">
        <v>500</v>
      </c>
      <c r="B124" s="1">
        <v>132</v>
      </c>
      <c r="C124" s="1">
        <v>500</v>
      </c>
      <c r="D124" s="1">
        <v>125</v>
      </c>
      <c r="E124" s="15">
        <v>8.4466011524200404</v>
      </c>
    </row>
    <row r="125" spans="1:5" x14ac:dyDescent="0.3">
      <c r="A125" s="1">
        <v>500</v>
      </c>
      <c r="B125" s="1">
        <v>133</v>
      </c>
      <c r="C125" s="1">
        <v>500</v>
      </c>
      <c r="D125" s="1">
        <v>125</v>
      </c>
      <c r="E125" s="15">
        <v>8.4547350406646693</v>
      </c>
    </row>
    <row r="126" spans="1:5" x14ac:dyDescent="0.3">
      <c r="A126" s="1">
        <v>500</v>
      </c>
      <c r="B126" s="1">
        <v>134</v>
      </c>
      <c r="C126" s="1">
        <v>500</v>
      </c>
      <c r="D126" s="1">
        <v>125</v>
      </c>
      <c r="E126" s="15">
        <v>8.4466018676757795</v>
      </c>
    </row>
    <row r="127" spans="1:5" x14ac:dyDescent="0.3">
      <c r="A127" s="1">
        <v>500</v>
      </c>
      <c r="B127" s="1">
        <v>135</v>
      </c>
      <c r="C127" s="1">
        <v>500</v>
      </c>
      <c r="D127" s="1">
        <v>125</v>
      </c>
      <c r="E127" s="15">
        <v>12.136050224304199</v>
      </c>
    </row>
    <row r="128" spans="1:5" x14ac:dyDescent="0.3">
      <c r="A128" s="1">
        <v>500</v>
      </c>
      <c r="B128" s="1">
        <v>136</v>
      </c>
      <c r="C128" s="1">
        <v>500</v>
      </c>
      <c r="D128" s="1">
        <v>125</v>
      </c>
      <c r="E128" s="15">
        <v>10.1733050346374</v>
      </c>
    </row>
    <row r="129" spans="1:5" x14ac:dyDescent="0.3">
      <c r="A129" s="1">
        <v>500</v>
      </c>
      <c r="B129" s="1">
        <v>137</v>
      </c>
      <c r="C129" s="1">
        <v>500</v>
      </c>
      <c r="D129" s="1">
        <v>125</v>
      </c>
      <c r="E129" s="15">
        <v>10.804299116134599</v>
      </c>
    </row>
    <row r="130" spans="1:5" x14ac:dyDescent="0.3">
      <c r="A130" s="1">
        <v>500</v>
      </c>
      <c r="B130" s="1">
        <v>138</v>
      </c>
      <c r="C130" s="1">
        <v>500</v>
      </c>
      <c r="D130" s="1">
        <v>125</v>
      </c>
      <c r="E130" s="15">
        <v>8.4556610584258998</v>
      </c>
    </row>
    <row r="131" spans="1:5" x14ac:dyDescent="0.3">
      <c r="A131" s="1">
        <v>500</v>
      </c>
      <c r="B131" s="1">
        <v>139</v>
      </c>
      <c r="C131" s="1">
        <v>500</v>
      </c>
      <c r="D131" s="1">
        <v>125</v>
      </c>
      <c r="E131" s="15">
        <v>8.4749948978424001</v>
      </c>
    </row>
    <row r="132" spans="1:5" x14ac:dyDescent="0.3">
      <c r="A132" s="1">
        <v>500</v>
      </c>
      <c r="B132" s="1">
        <v>140</v>
      </c>
      <c r="C132" s="1">
        <v>500</v>
      </c>
      <c r="D132" s="1">
        <v>125</v>
      </c>
      <c r="E132" s="15">
        <v>8.45068311691284</v>
      </c>
    </row>
    <row r="133" spans="1:5" x14ac:dyDescent="0.3">
      <c r="A133" s="1">
        <v>500</v>
      </c>
      <c r="B133" s="1">
        <v>141</v>
      </c>
      <c r="C133" s="1">
        <v>500</v>
      </c>
      <c r="D133" s="1">
        <v>125</v>
      </c>
      <c r="E133" s="15">
        <v>8.4516720771789497</v>
      </c>
    </row>
    <row r="134" spans="1:5" x14ac:dyDescent="0.3">
      <c r="A134" s="1">
        <v>500</v>
      </c>
      <c r="B134" s="1">
        <v>142</v>
      </c>
      <c r="C134" s="1">
        <v>500</v>
      </c>
      <c r="D134" s="1">
        <v>125</v>
      </c>
      <c r="E134" s="15">
        <v>8.4438762664794904</v>
      </c>
    </row>
    <row r="135" spans="1:5" x14ac:dyDescent="0.3">
      <c r="A135" s="1">
        <v>500</v>
      </c>
      <c r="B135" s="1">
        <v>143</v>
      </c>
      <c r="C135" s="1">
        <v>500</v>
      </c>
      <c r="D135" s="1">
        <v>125</v>
      </c>
      <c r="E135" s="15">
        <v>8.4601309299468994</v>
      </c>
    </row>
    <row r="136" spans="1:5" x14ac:dyDescent="0.3">
      <c r="A136" s="1">
        <v>500</v>
      </c>
      <c r="B136" s="1">
        <v>144</v>
      </c>
      <c r="C136" s="1">
        <v>500</v>
      </c>
      <c r="D136" s="1">
        <v>125</v>
      </c>
      <c r="E136" s="15">
        <v>8.4679820537567103</v>
      </c>
    </row>
    <row r="137" spans="1:5" x14ac:dyDescent="0.3">
      <c r="A137" s="1">
        <v>500</v>
      </c>
      <c r="B137" s="1">
        <v>145</v>
      </c>
      <c r="C137" s="1">
        <v>500</v>
      </c>
      <c r="D137" s="1">
        <v>125</v>
      </c>
      <c r="E137" s="15">
        <v>8.4518520832061697</v>
      </c>
    </row>
    <row r="138" spans="1:5" x14ac:dyDescent="0.3">
      <c r="A138" s="1">
        <v>500</v>
      </c>
      <c r="B138" s="1">
        <v>146</v>
      </c>
      <c r="C138" s="1">
        <v>500</v>
      </c>
      <c r="D138" s="1">
        <v>125</v>
      </c>
      <c r="E138" s="15">
        <v>8.4510450363159109</v>
      </c>
    </row>
    <row r="139" spans="1:5" x14ac:dyDescent="0.3">
      <c r="A139" s="1">
        <v>500</v>
      </c>
      <c r="B139" s="1">
        <v>147</v>
      </c>
      <c r="C139" s="1">
        <v>500</v>
      </c>
      <c r="D139" s="1">
        <v>125</v>
      </c>
      <c r="E139" s="15">
        <v>8.4526331424713099</v>
      </c>
    </row>
    <row r="140" spans="1:5" x14ac:dyDescent="0.3">
      <c r="A140" s="1">
        <v>500</v>
      </c>
      <c r="B140" s="1">
        <v>148</v>
      </c>
      <c r="C140" s="1">
        <v>500</v>
      </c>
      <c r="D140" s="1">
        <v>125</v>
      </c>
      <c r="E140" s="15">
        <v>8.4434869289398193</v>
      </c>
    </row>
    <row r="141" spans="1:5" x14ac:dyDescent="0.3">
      <c r="A141" s="1">
        <v>500</v>
      </c>
      <c r="B141" s="1">
        <v>149</v>
      </c>
      <c r="C141" s="1">
        <v>500</v>
      </c>
      <c r="D141" s="1">
        <v>125</v>
      </c>
      <c r="E141" s="15">
        <v>8.2908122539520193</v>
      </c>
    </row>
    <row r="142" spans="1:5" x14ac:dyDescent="0.3">
      <c r="A142" s="1">
        <v>500</v>
      </c>
      <c r="B142" s="1">
        <v>150</v>
      </c>
      <c r="C142" s="1">
        <v>500</v>
      </c>
      <c r="D142" s="1">
        <v>125</v>
      </c>
      <c r="E142" s="15">
        <v>8.1998398303985596</v>
      </c>
    </row>
    <row r="143" spans="1:5" x14ac:dyDescent="0.3">
      <c r="A143" s="1">
        <v>1000</v>
      </c>
      <c r="B143" s="1">
        <v>10</v>
      </c>
      <c r="C143" s="1">
        <v>1024</v>
      </c>
      <c r="D143" s="1">
        <v>8</v>
      </c>
      <c r="E143" s="15">
        <v>67.449637889862004</v>
      </c>
    </row>
    <row r="144" spans="1:5" x14ac:dyDescent="0.3">
      <c r="A144" s="1">
        <v>1000</v>
      </c>
      <c r="B144" s="1">
        <v>11</v>
      </c>
      <c r="C144" s="1">
        <v>1024</v>
      </c>
      <c r="D144" s="1">
        <v>8</v>
      </c>
      <c r="E144" s="15">
        <v>67.412793874740601</v>
      </c>
    </row>
    <row r="145" spans="1:5" x14ac:dyDescent="0.3">
      <c r="A145" s="1">
        <v>1000</v>
      </c>
      <c r="B145" s="1">
        <v>12</v>
      </c>
      <c r="C145" s="1">
        <v>1024</v>
      </c>
      <c r="D145" s="1">
        <v>8</v>
      </c>
      <c r="E145" s="15">
        <v>67.5021297931671</v>
      </c>
    </row>
    <row r="146" spans="1:5" x14ac:dyDescent="0.3">
      <c r="A146" s="1">
        <v>1000</v>
      </c>
      <c r="B146" s="1">
        <v>13</v>
      </c>
      <c r="C146" s="1">
        <v>1024</v>
      </c>
      <c r="D146" s="1">
        <v>8</v>
      </c>
      <c r="E146" s="15">
        <v>67.517718076705904</v>
      </c>
    </row>
    <row r="147" spans="1:5" x14ac:dyDescent="0.3">
      <c r="A147" s="1">
        <v>1000</v>
      </c>
      <c r="B147" s="1">
        <v>14</v>
      </c>
      <c r="C147" s="1">
        <v>1024</v>
      </c>
      <c r="D147" s="1">
        <v>8</v>
      </c>
      <c r="E147" s="15">
        <v>67.493649005889793</v>
      </c>
    </row>
    <row r="148" spans="1:5" x14ac:dyDescent="0.3">
      <c r="A148" s="1">
        <v>1000</v>
      </c>
      <c r="B148" s="1">
        <v>15</v>
      </c>
      <c r="C148" s="1">
        <v>1024</v>
      </c>
      <c r="D148" s="1">
        <v>8</v>
      </c>
      <c r="E148" s="15">
        <v>87.508715867996202</v>
      </c>
    </row>
    <row r="149" spans="1:5" x14ac:dyDescent="0.3">
      <c r="A149" s="1">
        <v>1000</v>
      </c>
      <c r="B149" s="1">
        <v>16</v>
      </c>
      <c r="C149" s="1">
        <v>1024</v>
      </c>
      <c r="D149" s="1">
        <v>16</v>
      </c>
      <c r="E149" s="15">
        <v>70.237938165664602</v>
      </c>
    </row>
    <row r="150" spans="1:5" x14ac:dyDescent="0.3">
      <c r="A150" s="1">
        <v>1000</v>
      </c>
      <c r="B150" s="1">
        <v>17</v>
      </c>
      <c r="C150" s="1">
        <v>1024</v>
      </c>
      <c r="D150" s="1">
        <v>16</v>
      </c>
      <c r="E150" s="15">
        <v>56.277155160903902</v>
      </c>
    </row>
    <row r="151" spans="1:5" x14ac:dyDescent="0.3">
      <c r="A151" s="1">
        <v>1000</v>
      </c>
      <c r="B151" s="1">
        <v>18</v>
      </c>
      <c r="C151" s="1">
        <v>1024</v>
      </c>
      <c r="D151" s="1">
        <v>16</v>
      </c>
      <c r="E151" s="15">
        <v>55.884414911270099</v>
      </c>
    </row>
    <row r="152" spans="1:5" x14ac:dyDescent="0.3">
      <c r="A152" s="1">
        <v>1000</v>
      </c>
      <c r="B152" s="1">
        <v>19</v>
      </c>
      <c r="C152" s="1">
        <v>1024</v>
      </c>
      <c r="D152" s="1">
        <v>16</v>
      </c>
      <c r="E152" s="15">
        <v>55.895205259323099</v>
      </c>
    </row>
    <row r="153" spans="1:5" x14ac:dyDescent="0.3">
      <c r="A153" s="1">
        <v>1000</v>
      </c>
      <c r="B153" s="1">
        <v>20</v>
      </c>
      <c r="C153" s="1">
        <v>1024</v>
      </c>
      <c r="D153" s="1">
        <v>16</v>
      </c>
      <c r="E153" s="15">
        <v>55.880427122115996</v>
      </c>
    </row>
    <row r="154" spans="1:5" x14ac:dyDescent="0.3">
      <c r="A154" s="1">
        <v>1000</v>
      </c>
      <c r="B154" s="1">
        <v>21</v>
      </c>
      <c r="C154" s="1">
        <v>1024</v>
      </c>
      <c r="D154" s="1">
        <v>16</v>
      </c>
      <c r="E154" s="15">
        <v>55.931477069854701</v>
      </c>
    </row>
    <row r="155" spans="1:5" x14ac:dyDescent="0.3">
      <c r="A155" s="1">
        <v>1000</v>
      </c>
      <c r="B155" s="1">
        <v>22</v>
      </c>
      <c r="C155" s="1">
        <v>1024</v>
      </c>
      <c r="D155" s="1">
        <v>16</v>
      </c>
      <c r="E155" s="15">
        <v>55.916526794433501</v>
      </c>
    </row>
    <row r="156" spans="1:5" x14ac:dyDescent="0.3">
      <c r="A156" s="1">
        <v>1000</v>
      </c>
      <c r="B156" s="1">
        <v>23</v>
      </c>
      <c r="C156" s="1">
        <v>1024</v>
      </c>
      <c r="D156" s="1">
        <v>16</v>
      </c>
      <c r="E156" s="15">
        <v>56.085542917251502</v>
      </c>
    </row>
    <row r="157" spans="1:5" x14ac:dyDescent="0.3">
      <c r="A157" s="1">
        <v>1000</v>
      </c>
      <c r="B157" s="1">
        <v>24</v>
      </c>
      <c r="C157" s="1">
        <v>1024</v>
      </c>
      <c r="D157" s="1">
        <v>16</v>
      </c>
      <c r="E157" s="15">
        <v>55.905447006225501</v>
      </c>
    </row>
    <row r="158" spans="1:5" x14ac:dyDescent="0.3">
      <c r="A158" s="1">
        <v>1000</v>
      </c>
      <c r="B158" s="1">
        <v>25</v>
      </c>
      <c r="C158" s="1">
        <v>1024</v>
      </c>
      <c r="D158" s="1">
        <v>16</v>
      </c>
      <c r="E158" s="15">
        <v>55.888457775115903</v>
      </c>
    </row>
    <row r="159" spans="1:5" x14ac:dyDescent="0.3">
      <c r="A159" s="1">
        <v>1000</v>
      </c>
      <c r="B159" s="1">
        <v>26</v>
      </c>
      <c r="C159" s="1">
        <v>1024</v>
      </c>
      <c r="D159" s="1">
        <v>16</v>
      </c>
      <c r="E159" s="15">
        <v>55.9390549659729</v>
      </c>
    </row>
    <row r="160" spans="1:5" x14ac:dyDescent="0.3">
      <c r="A160" s="1">
        <v>1000</v>
      </c>
      <c r="B160" s="1">
        <v>27</v>
      </c>
      <c r="C160" s="1">
        <v>1024</v>
      </c>
      <c r="D160" s="1">
        <v>16</v>
      </c>
      <c r="E160" s="15">
        <v>55.893930912017801</v>
      </c>
    </row>
    <row r="161" spans="1:5" x14ac:dyDescent="0.3">
      <c r="A161" s="1">
        <v>1000</v>
      </c>
      <c r="B161" s="1">
        <v>28</v>
      </c>
      <c r="C161" s="1">
        <v>1024</v>
      </c>
      <c r="D161" s="1">
        <v>16</v>
      </c>
      <c r="E161" s="15">
        <v>55.894416093826202</v>
      </c>
    </row>
    <row r="162" spans="1:5" x14ac:dyDescent="0.3">
      <c r="A162" s="1">
        <v>1000</v>
      </c>
      <c r="B162" s="1">
        <v>29</v>
      </c>
      <c r="C162" s="1">
        <v>1024</v>
      </c>
      <c r="D162" s="1">
        <v>16</v>
      </c>
      <c r="E162" s="15">
        <v>55.887778043746899</v>
      </c>
    </row>
    <row r="163" spans="1:5" x14ac:dyDescent="0.3">
      <c r="A163" s="1">
        <v>1000</v>
      </c>
      <c r="B163" s="1">
        <v>30</v>
      </c>
      <c r="C163" s="1">
        <v>1024</v>
      </c>
      <c r="D163" s="1">
        <v>16</v>
      </c>
      <c r="E163" s="15">
        <v>55.924451828002901</v>
      </c>
    </row>
    <row r="164" spans="1:5" x14ac:dyDescent="0.3">
      <c r="A164" s="1">
        <v>1000</v>
      </c>
      <c r="B164" s="1">
        <v>31</v>
      </c>
      <c r="C164" s="1">
        <v>1024</v>
      </c>
      <c r="D164" s="1">
        <v>16</v>
      </c>
      <c r="E164" s="15">
        <v>55.885261058807302</v>
      </c>
    </row>
    <row r="165" spans="1:5" x14ac:dyDescent="0.3">
      <c r="A165" s="1">
        <v>1000</v>
      </c>
      <c r="B165" s="1">
        <v>32</v>
      </c>
      <c r="C165" s="1">
        <v>1024</v>
      </c>
      <c r="D165" s="1">
        <v>32</v>
      </c>
      <c r="E165" s="15">
        <v>56.305088043212798</v>
      </c>
    </row>
    <row r="166" spans="1:5" x14ac:dyDescent="0.3">
      <c r="A166" s="1">
        <v>1000</v>
      </c>
      <c r="B166" s="1">
        <v>33</v>
      </c>
      <c r="C166" s="1">
        <v>1024</v>
      </c>
      <c r="D166" s="1">
        <v>32</v>
      </c>
      <c r="E166" s="15">
        <v>56.358969211578298</v>
      </c>
    </row>
    <row r="167" spans="1:5" x14ac:dyDescent="0.3">
      <c r="A167" s="1">
        <v>1000</v>
      </c>
      <c r="B167" s="1">
        <v>34</v>
      </c>
      <c r="C167" s="1">
        <v>1024</v>
      </c>
      <c r="D167" s="1">
        <v>32</v>
      </c>
      <c r="E167" s="15">
        <v>56.3451149463653</v>
      </c>
    </row>
    <row r="168" spans="1:5" x14ac:dyDescent="0.3">
      <c r="A168" s="1">
        <v>1000</v>
      </c>
      <c r="B168" s="1">
        <v>35</v>
      </c>
      <c r="C168" s="1">
        <v>1024</v>
      </c>
      <c r="D168" s="1">
        <v>32</v>
      </c>
      <c r="E168" s="15">
        <v>72.682019233703599</v>
      </c>
    </row>
    <row r="169" spans="1:5" x14ac:dyDescent="0.3">
      <c r="A169" s="1">
        <v>1000</v>
      </c>
      <c r="B169" s="1">
        <v>36</v>
      </c>
      <c r="C169" s="1">
        <v>1024</v>
      </c>
      <c r="D169" s="1">
        <v>32</v>
      </c>
      <c r="E169" s="15">
        <v>72.564709901809593</v>
      </c>
    </row>
    <row r="170" spans="1:5" x14ac:dyDescent="0.3">
      <c r="A170" s="1">
        <v>1000</v>
      </c>
      <c r="B170" s="1">
        <v>37</v>
      </c>
      <c r="C170" s="1">
        <v>1024</v>
      </c>
      <c r="D170" s="1">
        <v>32</v>
      </c>
      <c r="E170" s="15">
        <v>69.072916030883704</v>
      </c>
    </row>
    <row r="171" spans="1:5" x14ac:dyDescent="0.3">
      <c r="A171" s="1">
        <v>1000</v>
      </c>
      <c r="B171" s="1">
        <v>38</v>
      </c>
      <c r="C171" s="1">
        <v>1024</v>
      </c>
      <c r="D171" s="1">
        <v>32</v>
      </c>
      <c r="E171" s="15">
        <v>56.390098810195902</v>
      </c>
    </row>
    <row r="172" spans="1:5" x14ac:dyDescent="0.3">
      <c r="A172" s="1">
        <v>1000</v>
      </c>
      <c r="B172" s="1">
        <v>39</v>
      </c>
      <c r="C172" s="1">
        <v>1024</v>
      </c>
      <c r="D172" s="1">
        <v>32</v>
      </c>
      <c r="E172" s="15">
        <v>56.417548894882202</v>
      </c>
    </row>
    <row r="173" spans="1:5" x14ac:dyDescent="0.3">
      <c r="A173" s="1">
        <v>1000</v>
      </c>
      <c r="B173" s="1">
        <v>40</v>
      </c>
      <c r="C173" s="1">
        <v>1024</v>
      </c>
      <c r="D173" s="1">
        <v>32</v>
      </c>
      <c r="E173" s="15">
        <v>56.2690880298614</v>
      </c>
    </row>
    <row r="174" spans="1:5" x14ac:dyDescent="0.3">
      <c r="A174" s="1">
        <v>1000</v>
      </c>
      <c r="B174" s="1">
        <v>41</v>
      </c>
      <c r="C174" s="1">
        <v>1024</v>
      </c>
      <c r="D174" s="1">
        <v>32</v>
      </c>
      <c r="E174" s="15">
        <v>56.250339984893799</v>
      </c>
    </row>
    <row r="175" spans="1:5" x14ac:dyDescent="0.3">
      <c r="A175" s="1">
        <v>1000</v>
      </c>
      <c r="B175" s="1">
        <v>42</v>
      </c>
      <c r="C175" s="1">
        <v>1024</v>
      </c>
      <c r="D175" s="1">
        <v>32</v>
      </c>
      <c r="E175" s="15">
        <v>56.308121919631901</v>
      </c>
    </row>
    <row r="176" spans="1:5" x14ac:dyDescent="0.3">
      <c r="A176" s="1">
        <v>1000</v>
      </c>
      <c r="B176" s="1">
        <v>43</v>
      </c>
      <c r="C176" s="1">
        <v>1024</v>
      </c>
      <c r="D176" s="1">
        <v>32</v>
      </c>
      <c r="E176" s="15">
        <v>56.2535881996154</v>
      </c>
    </row>
    <row r="177" spans="1:5" x14ac:dyDescent="0.3">
      <c r="A177" s="1">
        <v>1000</v>
      </c>
      <c r="B177" s="1">
        <v>44</v>
      </c>
      <c r="C177" s="1">
        <v>1024</v>
      </c>
      <c r="D177" s="1">
        <v>32</v>
      </c>
      <c r="E177" s="15">
        <v>56.458873748779297</v>
      </c>
    </row>
    <row r="178" spans="1:5" x14ac:dyDescent="0.3">
      <c r="A178" s="1">
        <v>1000</v>
      </c>
      <c r="B178" s="1">
        <v>45</v>
      </c>
      <c r="C178" s="1">
        <v>1024</v>
      </c>
      <c r="D178" s="1">
        <v>32</v>
      </c>
      <c r="E178" s="15">
        <v>56.303966999053898</v>
      </c>
    </row>
    <row r="179" spans="1:5" x14ac:dyDescent="0.3">
      <c r="A179" s="1">
        <v>1000</v>
      </c>
      <c r="B179" s="1">
        <v>46</v>
      </c>
      <c r="C179" s="1">
        <v>1024</v>
      </c>
      <c r="D179" s="1">
        <v>32</v>
      </c>
      <c r="E179" s="15">
        <v>56.226264715194702</v>
      </c>
    </row>
    <row r="180" spans="1:5" x14ac:dyDescent="0.3">
      <c r="A180" s="1">
        <v>1000</v>
      </c>
      <c r="B180" s="1">
        <v>47</v>
      </c>
      <c r="C180" s="1">
        <v>1024</v>
      </c>
      <c r="D180" s="1">
        <v>32</v>
      </c>
      <c r="E180" s="15">
        <v>56.223041057586599</v>
      </c>
    </row>
    <row r="181" spans="1:5" x14ac:dyDescent="0.3">
      <c r="A181" s="1">
        <v>1000</v>
      </c>
      <c r="B181" s="1">
        <v>48</v>
      </c>
      <c r="C181" s="1">
        <v>1024</v>
      </c>
      <c r="D181" s="1">
        <v>32</v>
      </c>
      <c r="E181" s="15">
        <v>56.267449855804401</v>
      </c>
    </row>
    <row r="182" spans="1:5" x14ac:dyDescent="0.3">
      <c r="A182" s="1">
        <v>1000</v>
      </c>
      <c r="B182" s="1">
        <v>49</v>
      </c>
      <c r="C182" s="1">
        <v>1024</v>
      </c>
      <c r="D182" s="1">
        <v>32</v>
      </c>
      <c r="E182" s="15">
        <v>56.230390071868896</v>
      </c>
    </row>
    <row r="183" spans="1:5" x14ac:dyDescent="0.3">
      <c r="A183" s="1">
        <v>1000</v>
      </c>
      <c r="B183" s="1">
        <v>50</v>
      </c>
      <c r="C183" s="1">
        <v>1024</v>
      </c>
      <c r="D183" s="1">
        <v>32</v>
      </c>
      <c r="E183" s="15">
        <v>56.3493521213531</v>
      </c>
    </row>
    <row r="184" spans="1:5" x14ac:dyDescent="0.3">
      <c r="A184" s="1">
        <v>1000</v>
      </c>
      <c r="B184" s="1">
        <v>51</v>
      </c>
      <c r="C184" s="1">
        <v>1024</v>
      </c>
      <c r="D184" s="1">
        <v>32</v>
      </c>
      <c r="E184" s="15">
        <v>56.303928852081299</v>
      </c>
    </row>
    <row r="185" spans="1:5" x14ac:dyDescent="0.3">
      <c r="A185" s="1">
        <v>1000</v>
      </c>
      <c r="B185" s="1">
        <v>52</v>
      </c>
      <c r="C185" s="1">
        <v>1024</v>
      </c>
      <c r="D185" s="1">
        <v>32</v>
      </c>
      <c r="E185" s="15">
        <v>56.307236194610503</v>
      </c>
    </row>
    <row r="186" spans="1:5" x14ac:dyDescent="0.3">
      <c r="A186" s="1">
        <v>1000</v>
      </c>
      <c r="B186" s="1">
        <v>53</v>
      </c>
      <c r="C186" s="1">
        <v>1024</v>
      </c>
      <c r="D186" s="1">
        <v>32</v>
      </c>
      <c r="E186" s="15">
        <v>56.348806858062702</v>
      </c>
    </row>
    <row r="187" spans="1:5" x14ac:dyDescent="0.3">
      <c r="A187" s="1">
        <v>1000</v>
      </c>
      <c r="B187" s="1">
        <v>54</v>
      </c>
      <c r="C187" s="1">
        <v>1024</v>
      </c>
      <c r="D187" s="1">
        <v>32</v>
      </c>
      <c r="E187" s="15">
        <v>56.374138116836498</v>
      </c>
    </row>
    <row r="188" spans="1:5" x14ac:dyDescent="0.3">
      <c r="A188" s="1">
        <v>1000</v>
      </c>
      <c r="B188" s="1">
        <v>55</v>
      </c>
      <c r="C188" s="1">
        <v>1024</v>
      </c>
      <c r="D188" s="1">
        <v>32</v>
      </c>
      <c r="E188" s="15">
        <v>73.182168006896902</v>
      </c>
    </row>
    <row r="189" spans="1:5" x14ac:dyDescent="0.3">
      <c r="A189" s="1">
        <v>1000</v>
      </c>
      <c r="B189" s="1">
        <v>56</v>
      </c>
      <c r="C189" s="1">
        <v>1024</v>
      </c>
      <c r="D189" s="1">
        <v>32</v>
      </c>
      <c r="E189" s="15">
        <v>72.442301750183105</v>
      </c>
    </row>
    <row r="190" spans="1:5" x14ac:dyDescent="0.3">
      <c r="A190" s="1">
        <v>1000</v>
      </c>
      <c r="B190" s="1">
        <v>57</v>
      </c>
      <c r="C190" s="1">
        <v>1024</v>
      </c>
      <c r="D190" s="1">
        <v>32</v>
      </c>
      <c r="E190" s="15">
        <v>68.090900897979694</v>
      </c>
    </row>
    <row r="191" spans="1:5" x14ac:dyDescent="0.3">
      <c r="A191" s="1">
        <v>1000</v>
      </c>
      <c r="B191" s="1">
        <v>58</v>
      </c>
      <c r="C191" s="1">
        <v>1024</v>
      </c>
      <c r="D191" s="1">
        <v>32</v>
      </c>
      <c r="E191" s="15">
        <v>56.374594926834099</v>
      </c>
    </row>
    <row r="192" spans="1:5" x14ac:dyDescent="0.3">
      <c r="A192" s="1">
        <v>1000</v>
      </c>
      <c r="B192" s="1">
        <v>59</v>
      </c>
      <c r="C192" s="1">
        <v>1024</v>
      </c>
      <c r="D192" s="1">
        <v>32</v>
      </c>
      <c r="E192" s="15">
        <v>56.437386035919097</v>
      </c>
    </row>
    <row r="193" spans="1:5" x14ac:dyDescent="0.3">
      <c r="A193" s="1">
        <v>1000</v>
      </c>
      <c r="B193" s="1">
        <v>60</v>
      </c>
      <c r="C193" s="1">
        <v>1024</v>
      </c>
      <c r="D193" s="1">
        <v>32</v>
      </c>
      <c r="E193" s="15">
        <v>56.274816989898603</v>
      </c>
    </row>
    <row r="194" spans="1:5" x14ac:dyDescent="0.3">
      <c r="A194" s="1">
        <v>1000</v>
      </c>
      <c r="B194" s="1">
        <v>61</v>
      </c>
      <c r="C194" s="1">
        <v>1024</v>
      </c>
      <c r="D194" s="1">
        <v>32</v>
      </c>
      <c r="E194" s="15">
        <v>56.258594751357997</v>
      </c>
    </row>
    <row r="195" spans="1:5" x14ac:dyDescent="0.3">
      <c r="A195" s="1">
        <v>1000</v>
      </c>
      <c r="B195" s="1">
        <v>62</v>
      </c>
      <c r="C195" s="1">
        <v>1024</v>
      </c>
      <c r="D195" s="1">
        <v>32</v>
      </c>
      <c r="E195" s="15">
        <v>56.302223920822101</v>
      </c>
    </row>
    <row r="196" spans="1:5" x14ac:dyDescent="0.3">
      <c r="A196" s="1">
        <v>1000</v>
      </c>
      <c r="B196" s="1">
        <v>63</v>
      </c>
      <c r="C196" s="1">
        <v>1008</v>
      </c>
      <c r="D196" s="1">
        <v>63</v>
      </c>
      <c r="E196" s="15">
        <v>56.320176839828399</v>
      </c>
    </row>
    <row r="197" spans="1:5" x14ac:dyDescent="0.3">
      <c r="A197" s="1">
        <v>1000</v>
      </c>
      <c r="B197" s="1">
        <v>64</v>
      </c>
      <c r="C197" s="1">
        <v>1008</v>
      </c>
      <c r="D197" s="1">
        <v>63</v>
      </c>
      <c r="E197" s="15">
        <v>56.488931179046602</v>
      </c>
    </row>
    <row r="198" spans="1:5" x14ac:dyDescent="0.3">
      <c r="A198" s="1">
        <v>1000</v>
      </c>
      <c r="B198" s="1">
        <v>65</v>
      </c>
      <c r="C198" s="1">
        <v>1008</v>
      </c>
      <c r="D198" s="1">
        <v>63</v>
      </c>
      <c r="E198" s="15">
        <v>56.517447948455803</v>
      </c>
    </row>
    <row r="199" spans="1:5" x14ac:dyDescent="0.3">
      <c r="A199" s="1">
        <v>1000</v>
      </c>
      <c r="B199" s="1">
        <v>66</v>
      </c>
      <c r="C199" s="1">
        <v>1008</v>
      </c>
      <c r="D199" s="1">
        <v>63</v>
      </c>
      <c r="E199" s="15">
        <v>56.313922166824298</v>
      </c>
    </row>
    <row r="200" spans="1:5" x14ac:dyDescent="0.3">
      <c r="A200" s="1">
        <v>1000</v>
      </c>
      <c r="B200" s="1">
        <v>67</v>
      </c>
      <c r="C200" s="1">
        <v>1008</v>
      </c>
      <c r="D200" s="1">
        <v>63</v>
      </c>
      <c r="E200" s="15">
        <v>56.286087036132798</v>
      </c>
    </row>
    <row r="201" spans="1:5" x14ac:dyDescent="0.3">
      <c r="A201" s="1">
        <v>1000</v>
      </c>
      <c r="B201" s="1">
        <v>68</v>
      </c>
      <c r="C201" s="1">
        <v>1008</v>
      </c>
      <c r="D201" s="1">
        <v>63</v>
      </c>
      <c r="E201" s="15">
        <v>56.303859949111903</v>
      </c>
    </row>
    <row r="202" spans="1:5" x14ac:dyDescent="0.3">
      <c r="A202" s="1">
        <v>1000</v>
      </c>
      <c r="B202" s="1">
        <v>69</v>
      </c>
      <c r="C202" s="1">
        <v>1008</v>
      </c>
      <c r="D202" s="1">
        <v>63</v>
      </c>
      <c r="E202" s="15">
        <v>56.317584991455</v>
      </c>
    </row>
    <row r="203" spans="1:5" x14ac:dyDescent="0.3">
      <c r="A203" s="1">
        <v>1000</v>
      </c>
      <c r="B203" s="1">
        <v>70</v>
      </c>
      <c r="C203" s="1">
        <v>1008</v>
      </c>
      <c r="D203" s="1">
        <v>63</v>
      </c>
      <c r="E203" s="15">
        <v>56.337239027023301</v>
      </c>
    </row>
    <row r="204" spans="1:5" x14ac:dyDescent="0.3">
      <c r="A204" s="1">
        <v>1000</v>
      </c>
      <c r="B204" s="1">
        <v>71</v>
      </c>
      <c r="C204" s="1">
        <v>1008</v>
      </c>
      <c r="D204" s="1">
        <v>63</v>
      </c>
      <c r="E204" s="15">
        <v>56.272970914840698</v>
      </c>
    </row>
    <row r="205" spans="1:5" x14ac:dyDescent="0.3">
      <c r="A205" s="1">
        <v>1000</v>
      </c>
      <c r="B205" s="1">
        <v>72</v>
      </c>
      <c r="C205" s="1">
        <v>1008</v>
      </c>
      <c r="D205" s="1">
        <v>63</v>
      </c>
      <c r="E205" s="15">
        <v>56.309302806854198</v>
      </c>
    </row>
    <row r="206" spans="1:5" x14ac:dyDescent="0.3">
      <c r="A206" s="1">
        <v>1000</v>
      </c>
      <c r="B206" s="1">
        <v>73</v>
      </c>
      <c r="C206" s="1">
        <v>1008</v>
      </c>
      <c r="D206" s="1">
        <v>63</v>
      </c>
      <c r="E206" s="15">
        <v>56.335999965667703</v>
      </c>
    </row>
    <row r="207" spans="1:5" x14ac:dyDescent="0.3">
      <c r="A207" s="1">
        <v>1000</v>
      </c>
      <c r="B207" s="1">
        <v>74</v>
      </c>
      <c r="C207" s="1">
        <v>1008</v>
      </c>
      <c r="D207" s="1">
        <v>63</v>
      </c>
      <c r="E207" s="15">
        <v>56.358157873153601</v>
      </c>
    </row>
    <row r="208" spans="1:5" x14ac:dyDescent="0.3">
      <c r="A208" s="1">
        <v>1000</v>
      </c>
      <c r="B208" s="1">
        <v>75</v>
      </c>
      <c r="C208" s="1">
        <v>1008</v>
      </c>
      <c r="D208" s="1">
        <v>63</v>
      </c>
      <c r="E208" s="15">
        <v>72.842057943344102</v>
      </c>
    </row>
    <row r="209" spans="1:5" x14ac:dyDescent="0.3">
      <c r="A209" s="1">
        <v>1000</v>
      </c>
      <c r="B209" s="1">
        <v>76</v>
      </c>
      <c r="C209" s="1">
        <v>1008</v>
      </c>
      <c r="D209" s="1">
        <v>63</v>
      </c>
      <c r="E209" s="15">
        <v>73.253771066665607</v>
      </c>
    </row>
    <row r="210" spans="1:5" x14ac:dyDescent="0.3">
      <c r="A210" s="1">
        <v>1000</v>
      </c>
      <c r="B210" s="1">
        <v>77</v>
      </c>
      <c r="C210" s="1">
        <v>1008</v>
      </c>
      <c r="D210" s="1">
        <v>63</v>
      </c>
      <c r="E210" s="15">
        <v>67.100708961486802</v>
      </c>
    </row>
    <row r="211" spans="1:5" x14ac:dyDescent="0.3">
      <c r="A211" s="1">
        <v>1000</v>
      </c>
      <c r="B211" s="1">
        <v>78</v>
      </c>
      <c r="C211" s="1">
        <v>1008</v>
      </c>
      <c r="D211" s="1">
        <v>63</v>
      </c>
      <c r="E211" s="15">
        <v>56.392978906631399</v>
      </c>
    </row>
    <row r="212" spans="1:5" x14ac:dyDescent="0.3">
      <c r="A212" s="1">
        <v>1000</v>
      </c>
      <c r="B212" s="1">
        <v>79</v>
      </c>
      <c r="C212" s="1">
        <v>1008</v>
      </c>
      <c r="D212" s="1">
        <v>63</v>
      </c>
      <c r="E212" s="15">
        <v>56.414714097976599</v>
      </c>
    </row>
    <row r="213" spans="1:5" x14ac:dyDescent="0.3">
      <c r="A213" s="1">
        <v>1000</v>
      </c>
      <c r="B213" s="1">
        <v>80</v>
      </c>
      <c r="C213" s="1">
        <v>1008</v>
      </c>
      <c r="D213" s="1">
        <v>63</v>
      </c>
      <c r="E213" s="15">
        <v>56.262561082839902</v>
      </c>
    </row>
    <row r="214" spans="1:5" x14ac:dyDescent="0.3">
      <c r="A214" s="1">
        <v>1000</v>
      </c>
      <c r="B214" s="1">
        <v>81</v>
      </c>
      <c r="C214" s="1">
        <v>1008</v>
      </c>
      <c r="D214" s="1">
        <v>63</v>
      </c>
      <c r="E214" s="15">
        <v>56.246758937835601</v>
      </c>
    </row>
    <row r="215" spans="1:5" x14ac:dyDescent="0.3">
      <c r="A215" s="1">
        <v>1000</v>
      </c>
      <c r="B215" s="1">
        <v>82</v>
      </c>
      <c r="C215" s="1">
        <v>1008</v>
      </c>
      <c r="D215" s="1">
        <v>63</v>
      </c>
      <c r="E215" s="15">
        <v>56.250702142715397</v>
      </c>
    </row>
    <row r="216" spans="1:5" x14ac:dyDescent="0.3">
      <c r="A216" s="1">
        <v>1000</v>
      </c>
      <c r="B216" s="1">
        <v>83</v>
      </c>
      <c r="C216" s="1">
        <v>1008</v>
      </c>
      <c r="D216" s="1">
        <v>63</v>
      </c>
      <c r="E216" s="15">
        <v>56.269175052642801</v>
      </c>
    </row>
    <row r="217" spans="1:5" x14ac:dyDescent="0.3">
      <c r="A217" s="1">
        <v>1000</v>
      </c>
      <c r="B217" s="1">
        <v>84</v>
      </c>
      <c r="C217" s="1">
        <v>1008</v>
      </c>
      <c r="D217" s="1">
        <v>63</v>
      </c>
      <c r="E217" s="15">
        <v>56.401790857315</v>
      </c>
    </row>
    <row r="218" spans="1:5" x14ac:dyDescent="0.3">
      <c r="A218" s="1">
        <v>1000</v>
      </c>
      <c r="B218" s="1">
        <v>85</v>
      </c>
      <c r="C218" s="1">
        <v>1008</v>
      </c>
      <c r="D218" s="1">
        <v>63</v>
      </c>
      <c r="E218" s="15">
        <v>56.4055271148681</v>
      </c>
    </row>
    <row r="219" spans="1:5" x14ac:dyDescent="0.3">
      <c r="A219" s="1">
        <v>1000</v>
      </c>
      <c r="B219" s="1">
        <v>86</v>
      </c>
      <c r="C219" s="1">
        <v>1008</v>
      </c>
      <c r="D219" s="1">
        <v>63</v>
      </c>
      <c r="E219" s="15">
        <v>56.242954015731797</v>
      </c>
    </row>
    <row r="220" spans="1:5" x14ac:dyDescent="0.3">
      <c r="A220" s="1">
        <v>1000</v>
      </c>
      <c r="B220" s="1">
        <v>87</v>
      </c>
      <c r="C220" s="1">
        <v>1008</v>
      </c>
      <c r="D220" s="1">
        <v>63</v>
      </c>
      <c r="E220" s="15">
        <v>56.255820989608701</v>
      </c>
    </row>
    <row r="221" spans="1:5" x14ac:dyDescent="0.3">
      <c r="A221" s="1">
        <v>1000</v>
      </c>
      <c r="B221" s="1">
        <v>88</v>
      </c>
      <c r="C221" s="1">
        <v>1008</v>
      </c>
      <c r="D221" s="1">
        <v>63</v>
      </c>
      <c r="E221" s="15">
        <v>56.241602182388299</v>
      </c>
    </row>
    <row r="222" spans="1:5" x14ac:dyDescent="0.3">
      <c r="A222" s="1">
        <v>1000</v>
      </c>
      <c r="B222" s="1">
        <v>89</v>
      </c>
      <c r="C222" s="1">
        <v>1008</v>
      </c>
      <c r="D222" s="1">
        <v>63</v>
      </c>
      <c r="E222" s="15">
        <v>56.2189490795135</v>
      </c>
    </row>
    <row r="223" spans="1:5" x14ac:dyDescent="0.3">
      <c r="A223" s="1">
        <v>1000</v>
      </c>
      <c r="B223" s="1">
        <v>90</v>
      </c>
      <c r="C223" s="1">
        <v>1008</v>
      </c>
      <c r="D223" s="1">
        <v>63</v>
      </c>
      <c r="E223" s="15">
        <v>56.303790092468198</v>
      </c>
    </row>
    <row r="224" spans="1:5" x14ac:dyDescent="0.3">
      <c r="A224" s="1">
        <v>1000</v>
      </c>
      <c r="B224" s="1">
        <v>91</v>
      </c>
      <c r="C224" s="1">
        <v>1008</v>
      </c>
      <c r="D224" s="1">
        <v>63</v>
      </c>
      <c r="E224" s="15">
        <v>56.228471040725701</v>
      </c>
    </row>
    <row r="225" spans="1:5" x14ac:dyDescent="0.3">
      <c r="A225" s="1">
        <v>1000</v>
      </c>
      <c r="B225" s="1">
        <v>92</v>
      </c>
      <c r="C225" s="1">
        <v>1008</v>
      </c>
      <c r="D225" s="1">
        <v>63</v>
      </c>
      <c r="E225" s="15">
        <v>56.242290019988999</v>
      </c>
    </row>
    <row r="226" spans="1:5" x14ac:dyDescent="0.3">
      <c r="A226" s="1">
        <v>1000</v>
      </c>
      <c r="B226" s="1">
        <v>93</v>
      </c>
      <c r="C226" s="1">
        <v>1008</v>
      </c>
      <c r="D226" s="1">
        <v>63</v>
      </c>
      <c r="E226" s="15">
        <v>56.301325082778902</v>
      </c>
    </row>
    <row r="227" spans="1:5" x14ac:dyDescent="0.3">
      <c r="A227" s="1">
        <v>1000</v>
      </c>
      <c r="B227" s="1">
        <v>94</v>
      </c>
      <c r="C227" s="1">
        <v>1008</v>
      </c>
      <c r="D227" s="1">
        <v>63</v>
      </c>
      <c r="E227" s="15">
        <v>56.313248872756901</v>
      </c>
    </row>
    <row r="228" spans="1:5" x14ac:dyDescent="0.3">
      <c r="A228" s="1">
        <v>1000</v>
      </c>
      <c r="B228" s="1">
        <v>95</v>
      </c>
      <c r="C228" s="1">
        <v>1008</v>
      </c>
      <c r="D228" s="1">
        <v>63</v>
      </c>
      <c r="E228" s="15">
        <v>72.637382268905597</v>
      </c>
    </row>
    <row r="229" spans="1:5" x14ac:dyDescent="0.3">
      <c r="A229" s="1">
        <v>1000</v>
      </c>
      <c r="B229" s="1">
        <v>96</v>
      </c>
      <c r="C229" s="1">
        <v>1008</v>
      </c>
      <c r="D229" s="1">
        <v>63</v>
      </c>
      <c r="E229" s="15">
        <v>72.057903766631995</v>
      </c>
    </row>
    <row r="230" spans="1:5" x14ac:dyDescent="0.3">
      <c r="A230" s="1">
        <v>1000</v>
      </c>
      <c r="B230" s="1">
        <v>97</v>
      </c>
      <c r="C230" s="1">
        <v>1008</v>
      </c>
      <c r="D230" s="1">
        <v>63</v>
      </c>
      <c r="E230" s="15">
        <v>71.744727134704505</v>
      </c>
    </row>
    <row r="231" spans="1:5" x14ac:dyDescent="0.3">
      <c r="A231" s="1">
        <v>1000</v>
      </c>
      <c r="B231" s="1">
        <v>98</v>
      </c>
      <c r="C231" s="1">
        <v>1008</v>
      </c>
      <c r="D231" s="1">
        <v>63</v>
      </c>
      <c r="E231" s="15">
        <v>56.301208019256499</v>
      </c>
    </row>
    <row r="232" spans="1:5" x14ac:dyDescent="0.3">
      <c r="A232" s="1">
        <v>1000</v>
      </c>
      <c r="B232" s="1">
        <v>99</v>
      </c>
      <c r="C232" s="1">
        <v>1008</v>
      </c>
      <c r="D232" s="1">
        <v>63</v>
      </c>
      <c r="E232" s="15">
        <v>56.392583847045898</v>
      </c>
    </row>
    <row r="233" spans="1:5" x14ac:dyDescent="0.3">
      <c r="A233" s="1">
        <v>1000</v>
      </c>
      <c r="B233" s="1">
        <v>100</v>
      </c>
      <c r="C233" s="1">
        <v>1008</v>
      </c>
      <c r="D233" s="1">
        <v>63</v>
      </c>
      <c r="E233" s="15">
        <v>56.2001180648803</v>
      </c>
    </row>
    <row r="234" spans="1:5" x14ac:dyDescent="0.3">
      <c r="A234" s="1">
        <v>1000</v>
      </c>
      <c r="B234" s="1">
        <v>101</v>
      </c>
      <c r="C234" s="1">
        <v>1008</v>
      </c>
      <c r="D234" s="1">
        <v>63</v>
      </c>
      <c r="E234" s="15">
        <v>56.206423759460399</v>
      </c>
    </row>
    <row r="235" spans="1:5" x14ac:dyDescent="0.3">
      <c r="A235" s="1">
        <v>1000</v>
      </c>
      <c r="B235" s="1">
        <v>102</v>
      </c>
      <c r="C235" s="1">
        <v>1008</v>
      </c>
      <c r="D235" s="1">
        <v>63</v>
      </c>
      <c r="E235" s="15">
        <v>56.2039568424224</v>
      </c>
    </row>
    <row r="236" spans="1:5" x14ac:dyDescent="0.3">
      <c r="A236" s="1">
        <v>1000</v>
      </c>
      <c r="B236" s="1">
        <v>103</v>
      </c>
      <c r="C236" s="1">
        <v>1008</v>
      </c>
      <c r="D236" s="1">
        <v>63</v>
      </c>
      <c r="E236" s="15">
        <v>56.233190059661801</v>
      </c>
    </row>
    <row r="237" spans="1:5" x14ac:dyDescent="0.3">
      <c r="A237" s="1">
        <v>1000</v>
      </c>
      <c r="B237" s="1">
        <v>104</v>
      </c>
      <c r="C237" s="1">
        <v>1008</v>
      </c>
      <c r="D237" s="1">
        <v>63</v>
      </c>
      <c r="E237" s="15">
        <v>56.39453125</v>
      </c>
    </row>
    <row r="238" spans="1:5" x14ac:dyDescent="0.3">
      <c r="A238" s="1">
        <v>1000</v>
      </c>
      <c r="B238" s="1">
        <v>105</v>
      </c>
      <c r="C238" s="1">
        <v>1008</v>
      </c>
      <c r="D238" s="1">
        <v>63</v>
      </c>
      <c r="E238" s="15">
        <v>56.186961889266897</v>
      </c>
    </row>
    <row r="239" spans="1:5" x14ac:dyDescent="0.3">
      <c r="A239" s="1">
        <v>1000</v>
      </c>
      <c r="B239" s="1">
        <v>106</v>
      </c>
      <c r="C239" s="1">
        <v>1008</v>
      </c>
      <c r="D239" s="1">
        <v>63</v>
      </c>
      <c r="E239" s="15">
        <v>56.176380872726398</v>
      </c>
    </row>
    <row r="240" spans="1:5" x14ac:dyDescent="0.3">
      <c r="A240" s="1">
        <v>1000</v>
      </c>
      <c r="B240" s="1">
        <v>107</v>
      </c>
      <c r="C240" s="1">
        <v>1008</v>
      </c>
      <c r="D240" s="1">
        <v>63</v>
      </c>
      <c r="E240" s="15">
        <v>56.187016010284403</v>
      </c>
    </row>
    <row r="241" spans="1:5" x14ac:dyDescent="0.3">
      <c r="A241" s="1">
        <v>1000</v>
      </c>
      <c r="B241" s="1">
        <v>108</v>
      </c>
      <c r="C241" s="1">
        <v>1008</v>
      </c>
      <c r="D241" s="1">
        <v>63</v>
      </c>
      <c r="E241" s="15">
        <v>56.172464847564697</v>
      </c>
    </row>
    <row r="242" spans="1:5" x14ac:dyDescent="0.3">
      <c r="A242" s="1">
        <v>1000</v>
      </c>
      <c r="B242" s="1">
        <v>109</v>
      </c>
      <c r="C242" s="1">
        <v>1008</v>
      </c>
      <c r="D242" s="1">
        <v>63</v>
      </c>
      <c r="E242" s="15">
        <v>56.222404956817599</v>
      </c>
    </row>
    <row r="243" spans="1:5" x14ac:dyDescent="0.3">
      <c r="A243" s="1">
        <v>1000</v>
      </c>
      <c r="B243" s="1">
        <v>110</v>
      </c>
      <c r="C243" s="1">
        <v>1008</v>
      </c>
      <c r="D243" s="1">
        <v>63</v>
      </c>
      <c r="E243" s="15">
        <v>56.463535070419297</v>
      </c>
    </row>
    <row r="244" spans="1:5" x14ac:dyDescent="0.3">
      <c r="A244" s="1">
        <v>1000</v>
      </c>
      <c r="B244" s="1">
        <v>111</v>
      </c>
      <c r="C244" s="1">
        <v>1008</v>
      </c>
      <c r="D244" s="1">
        <v>63</v>
      </c>
      <c r="E244" s="15">
        <v>56.446911096572798</v>
      </c>
    </row>
    <row r="245" spans="1:5" x14ac:dyDescent="0.3">
      <c r="A245" s="1">
        <v>1000</v>
      </c>
      <c r="B245" s="1">
        <v>112</v>
      </c>
      <c r="C245" s="1">
        <v>1008</v>
      </c>
      <c r="D245" s="1">
        <v>63</v>
      </c>
      <c r="E245" s="15">
        <v>56.471875190734799</v>
      </c>
    </row>
    <row r="246" spans="1:5" x14ac:dyDescent="0.3">
      <c r="A246" s="1">
        <v>1000</v>
      </c>
      <c r="B246" s="1">
        <v>113</v>
      </c>
      <c r="C246" s="1">
        <v>1008</v>
      </c>
      <c r="D246" s="1">
        <v>63</v>
      </c>
      <c r="E246" s="15">
        <v>56.523708820343003</v>
      </c>
    </row>
    <row r="247" spans="1:5" x14ac:dyDescent="0.3">
      <c r="A247" s="1">
        <v>1000</v>
      </c>
      <c r="B247" s="1">
        <v>114</v>
      </c>
      <c r="C247" s="1">
        <v>1008</v>
      </c>
      <c r="D247" s="1">
        <v>63</v>
      </c>
      <c r="E247" s="15">
        <v>56.525288820266702</v>
      </c>
    </row>
    <row r="248" spans="1:5" x14ac:dyDescent="0.3">
      <c r="A248" s="1">
        <v>1000</v>
      </c>
      <c r="B248" s="1">
        <v>115</v>
      </c>
      <c r="C248" s="1">
        <v>1008</v>
      </c>
      <c r="D248" s="1">
        <v>63</v>
      </c>
      <c r="E248" s="15">
        <v>72.611207962036104</v>
      </c>
    </row>
    <row r="249" spans="1:5" x14ac:dyDescent="0.3">
      <c r="A249" s="1">
        <v>1000</v>
      </c>
      <c r="B249" s="1">
        <v>116</v>
      </c>
      <c r="C249" s="1">
        <v>1008</v>
      </c>
      <c r="D249" s="1">
        <v>63</v>
      </c>
      <c r="E249" s="15">
        <v>68.783923864364596</v>
      </c>
    </row>
    <row r="250" spans="1:5" x14ac:dyDescent="0.3">
      <c r="A250" s="1">
        <v>1000</v>
      </c>
      <c r="B250" s="1">
        <v>117</v>
      </c>
      <c r="C250" s="1">
        <v>1008</v>
      </c>
      <c r="D250" s="1">
        <v>63</v>
      </c>
      <c r="E250" s="15">
        <v>73.103547811508093</v>
      </c>
    </row>
    <row r="251" spans="1:5" x14ac:dyDescent="0.3">
      <c r="A251" s="1">
        <v>1000</v>
      </c>
      <c r="B251" s="1">
        <v>118</v>
      </c>
      <c r="C251" s="1">
        <v>1008</v>
      </c>
      <c r="D251" s="1">
        <v>63</v>
      </c>
      <c r="E251" s="15">
        <v>56.864187002182</v>
      </c>
    </row>
    <row r="252" spans="1:5" x14ac:dyDescent="0.3">
      <c r="A252" s="1">
        <v>1000</v>
      </c>
      <c r="B252" s="1">
        <v>119</v>
      </c>
      <c r="C252" s="1">
        <v>1008</v>
      </c>
      <c r="D252" s="1">
        <v>63</v>
      </c>
      <c r="E252" s="15">
        <v>56.573797225952099</v>
      </c>
    </row>
    <row r="253" spans="1:5" x14ac:dyDescent="0.3">
      <c r="A253" s="1">
        <v>1000</v>
      </c>
      <c r="B253" s="1">
        <v>120</v>
      </c>
      <c r="C253" s="1">
        <v>1008</v>
      </c>
      <c r="D253" s="1">
        <v>63</v>
      </c>
      <c r="E253" s="15">
        <v>56.460236072540198</v>
      </c>
    </row>
    <row r="254" spans="1:5" x14ac:dyDescent="0.3">
      <c r="A254" s="1">
        <v>1000</v>
      </c>
      <c r="B254" s="1">
        <v>121</v>
      </c>
      <c r="C254" s="1">
        <v>1008</v>
      </c>
      <c r="D254" s="1">
        <v>63</v>
      </c>
      <c r="E254" s="15">
        <v>56.440562963485696</v>
      </c>
    </row>
    <row r="255" spans="1:5" x14ac:dyDescent="0.3">
      <c r="A255" s="1">
        <v>1000</v>
      </c>
      <c r="B255" s="1">
        <v>122</v>
      </c>
      <c r="C255" s="1">
        <v>1008</v>
      </c>
      <c r="D255" s="1">
        <v>63</v>
      </c>
      <c r="E255" s="15">
        <v>56.433695077896097</v>
      </c>
    </row>
    <row r="256" spans="1:5" x14ac:dyDescent="0.3">
      <c r="A256" s="1">
        <v>1000</v>
      </c>
      <c r="B256" s="1">
        <v>123</v>
      </c>
      <c r="C256" s="1">
        <v>1008</v>
      </c>
      <c r="D256" s="1">
        <v>63</v>
      </c>
      <c r="E256" s="15">
        <v>56.407117843627901</v>
      </c>
    </row>
    <row r="257" spans="1:5" x14ac:dyDescent="0.3">
      <c r="A257" s="1">
        <v>1000</v>
      </c>
      <c r="B257" s="1">
        <v>124</v>
      </c>
      <c r="C257" s="1">
        <v>1008</v>
      </c>
      <c r="D257" s="1">
        <v>63</v>
      </c>
      <c r="E257" s="15">
        <v>56.602226972579899</v>
      </c>
    </row>
    <row r="258" spans="1:5" x14ac:dyDescent="0.3">
      <c r="A258" s="1">
        <v>1000</v>
      </c>
      <c r="B258" s="1">
        <v>125</v>
      </c>
      <c r="C258" s="1">
        <v>1000</v>
      </c>
      <c r="D258" s="1">
        <v>125</v>
      </c>
      <c r="E258" s="15">
        <v>59.3442380428314</v>
      </c>
    </row>
    <row r="259" spans="1:5" x14ac:dyDescent="0.3">
      <c r="A259" s="1">
        <v>1000</v>
      </c>
      <c r="B259" s="1">
        <v>126</v>
      </c>
      <c r="C259" s="1">
        <v>1000</v>
      </c>
      <c r="D259" s="1">
        <v>125</v>
      </c>
      <c r="E259" s="15">
        <v>59.3398051261901</v>
      </c>
    </row>
    <row r="260" spans="1:5" x14ac:dyDescent="0.3">
      <c r="A260" s="1">
        <v>1000</v>
      </c>
      <c r="B260" s="1">
        <v>127</v>
      </c>
      <c r="C260" s="1">
        <v>1000</v>
      </c>
      <c r="D260" s="1">
        <v>125</v>
      </c>
      <c r="E260" s="15">
        <v>59.380266904830897</v>
      </c>
    </row>
    <row r="261" spans="1:5" x14ac:dyDescent="0.3">
      <c r="A261" s="1">
        <v>1000</v>
      </c>
      <c r="B261" s="1">
        <v>128</v>
      </c>
      <c r="C261" s="1">
        <v>1000</v>
      </c>
      <c r="D261" s="1">
        <v>125</v>
      </c>
      <c r="E261" s="15">
        <v>59.362132072448702</v>
      </c>
    </row>
    <row r="262" spans="1:5" x14ac:dyDescent="0.3">
      <c r="A262" s="1">
        <v>1000</v>
      </c>
      <c r="B262" s="1">
        <v>129</v>
      </c>
      <c r="C262" s="1">
        <v>1000</v>
      </c>
      <c r="D262" s="1">
        <v>125</v>
      </c>
      <c r="E262" s="15">
        <v>59.381402015686</v>
      </c>
    </row>
    <row r="263" spans="1:5" x14ac:dyDescent="0.3">
      <c r="A263" s="1">
        <v>1000</v>
      </c>
      <c r="B263" s="1">
        <v>130</v>
      </c>
      <c r="C263" s="1">
        <v>1000</v>
      </c>
      <c r="D263" s="1">
        <v>125</v>
      </c>
      <c r="E263" s="15">
        <v>59.585350751876803</v>
      </c>
    </row>
    <row r="264" spans="1:5" x14ac:dyDescent="0.3">
      <c r="A264" s="1">
        <v>1000</v>
      </c>
      <c r="B264" s="1">
        <v>131</v>
      </c>
      <c r="C264" s="1">
        <v>1000</v>
      </c>
      <c r="D264" s="1">
        <v>125</v>
      </c>
      <c r="E264" s="15">
        <v>59.393093109130803</v>
      </c>
    </row>
    <row r="265" spans="1:5" x14ac:dyDescent="0.3">
      <c r="A265" s="1">
        <v>1000</v>
      </c>
      <c r="B265" s="1">
        <v>132</v>
      </c>
      <c r="C265" s="1">
        <v>1000</v>
      </c>
      <c r="D265" s="1">
        <v>125</v>
      </c>
      <c r="E265" s="15">
        <v>59.4140880107879</v>
      </c>
    </row>
    <row r="266" spans="1:5" x14ac:dyDescent="0.3">
      <c r="A266" s="1">
        <v>1000</v>
      </c>
      <c r="B266" s="1">
        <v>133</v>
      </c>
      <c r="C266" s="1">
        <v>1000</v>
      </c>
      <c r="D266" s="1">
        <v>125</v>
      </c>
      <c r="E266" s="15">
        <v>59.419408082962001</v>
      </c>
    </row>
    <row r="267" spans="1:5" x14ac:dyDescent="0.3">
      <c r="A267" s="1">
        <v>1000</v>
      </c>
      <c r="B267" s="1">
        <v>134</v>
      </c>
      <c r="C267" s="1">
        <v>1000</v>
      </c>
      <c r="D267" s="1">
        <v>125</v>
      </c>
      <c r="E267" s="15">
        <v>59.416973114013601</v>
      </c>
    </row>
    <row r="268" spans="1:5" x14ac:dyDescent="0.3">
      <c r="A268" s="1">
        <v>1000</v>
      </c>
      <c r="B268" s="1">
        <v>135</v>
      </c>
      <c r="C268" s="1">
        <v>1000</v>
      </c>
      <c r="D268" s="1">
        <v>125</v>
      </c>
      <c r="E268" s="15">
        <v>76.268497943878103</v>
      </c>
    </row>
    <row r="269" spans="1:5" x14ac:dyDescent="0.3">
      <c r="A269" s="1">
        <v>1000</v>
      </c>
      <c r="B269" s="1">
        <v>136</v>
      </c>
      <c r="C269" s="1">
        <v>1000</v>
      </c>
      <c r="D269" s="1">
        <v>125</v>
      </c>
      <c r="E269" s="15">
        <v>80.2926859855651</v>
      </c>
    </row>
    <row r="270" spans="1:5" x14ac:dyDescent="0.3">
      <c r="A270" s="1">
        <v>1000</v>
      </c>
      <c r="B270" s="1">
        <v>137</v>
      </c>
      <c r="C270" s="1">
        <v>1000</v>
      </c>
      <c r="D270" s="1">
        <v>125</v>
      </c>
      <c r="E270" s="15">
        <v>75.969876766204806</v>
      </c>
    </row>
    <row r="271" spans="1:5" x14ac:dyDescent="0.3">
      <c r="A271" s="1">
        <v>1000</v>
      </c>
      <c r="B271" s="1">
        <v>138</v>
      </c>
      <c r="C271" s="1">
        <v>1000</v>
      </c>
      <c r="D271" s="1">
        <v>125</v>
      </c>
      <c r="E271" s="15">
        <v>59.449361085891702</v>
      </c>
    </row>
    <row r="272" spans="1:5" x14ac:dyDescent="0.3">
      <c r="A272" s="1">
        <v>1000</v>
      </c>
      <c r="B272" s="1">
        <v>139</v>
      </c>
      <c r="C272" s="1">
        <v>1000</v>
      </c>
      <c r="D272" s="1">
        <v>125</v>
      </c>
      <c r="E272" s="15">
        <v>59.461966753005903</v>
      </c>
    </row>
    <row r="273" spans="1:5" x14ac:dyDescent="0.3">
      <c r="A273" s="1">
        <v>1000</v>
      </c>
      <c r="B273" s="1">
        <v>140</v>
      </c>
      <c r="C273" s="1">
        <v>1000</v>
      </c>
      <c r="D273" s="1">
        <v>125</v>
      </c>
      <c r="E273" s="15">
        <v>59.4058418273925</v>
      </c>
    </row>
    <row r="274" spans="1:5" x14ac:dyDescent="0.3">
      <c r="A274" s="1">
        <v>1000</v>
      </c>
      <c r="B274" s="1">
        <v>141</v>
      </c>
      <c r="C274" s="1">
        <v>1000</v>
      </c>
      <c r="D274" s="1">
        <v>125</v>
      </c>
      <c r="E274" s="15">
        <v>59.447685956954899</v>
      </c>
    </row>
    <row r="275" spans="1:5" x14ac:dyDescent="0.3">
      <c r="A275" s="1">
        <v>1000</v>
      </c>
      <c r="B275" s="1">
        <v>142</v>
      </c>
      <c r="C275" s="1">
        <v>1000</v>
      </c>
      <c r="D275" s="1">
        <v>125</v>
      </c>
      <c r="E275" s="15">
        <v>59.427413940429602</v>
      </c>
    </row>
    <row r="276" spans="1:5" x14ac:dyDescent="0.3">
      <c r="A276" s="1">
        <v>1000</v>
      </c>
      <c r="B276" s="1">
        <v>143</v>
      </c>
      <c r="C276" s="1">
        <v>1000</v>
      </c>
      <c r="D276" s="1">
        <v>125</v>
      </c>
      <c r="E276" s="15">
        <v>59.466651201248098</v>
      </c>
    </row>
    <row r="277" spans="1:5" x14ac:dyDescent="0.3">
      <c r="A277" s="1">
        <v>1000</v>
      </c>
      <c r="B277" s="1">
        <v>144</v>
      </c>
      <c r="C277" s="1">
        <v>1000</v>
      </c>
      <c r="D277" s="1">
        <v>125</v>
      </c>
      <c r="E277" s="15">
        <v>59.471750974655102</v>
      </c>
    </row>
    <row r="278" spans="1:5" x14ac:dyDescent="0.3">
      <c r="A278" s="1">
        <v>1000</v>
      </c>
      <c r="B278" s="1">
        <v>145</v>
      </c>
      <c r="C278" s="1">
        <v>1000</v>
      </c>
      <c r="D278" s="1">
        <v>125</v>
      </c>
      <c r="E278" s="15">
        <v>59.4214348793029</v>
      </c>
    </row>
    <row r="279" spans="1:5" x14ac:dyDescent="0.3">
      <c r="A279" s="1">
        <v>1000</v>
      </c>
      <c r="B279" s="1">
        <v>146</v>
      </c>
      <c r="C279" s="1">
        <v>1000</v>
      </c>
      <c r="D279" s="1">
        <v>125</v>
      </c>
      <c r="E279" s="15">
        <v>59.422599077224703</v>
      </c>
    </row>
    <row r="280" spans="1:5" x14ac:dyDescent="0.3">
      <c r="A280" s="1">
        <v>1000</v>
      </c>
      <c r="B280" s="1">
        <v>147</v>
      </c>
      <c r="C280" s="1">
        <v>1000</v>
      </c>
      <c r="D280" s="1">
        <v>125</v>
      </c>
      <c r="E280" s="15">
        <v>59.406679153442298</v>
      </c>
    </row>
    <row r="281" spans="1:5" x14ac:dyDescent="0.3">
      <c r="A281" s="1">
        <v>1000</v>
      </c>
      <c r="B281" s="1">
        <v>148</v>
      </c>
      <c r="C281" s="1">
        <v>1000</v>
      </c>
      <c r="D281" s="1">
        <v>125</v>
      </c>
      <c r="E281" s="15">
        <v>59.417953014373701</v>
      </c>
    </row>
    <row r="282" spans="1:5" x14ac:dyDescent="0.3">
      <c r="A282" s="1">
        <v>1000</v>
      </c>
      <c r="B282" s="1">
        <v>149</v>
      </c>
      <c r="C282" s="1">
        <v>1000</v>
      </c>
      <c r="D282" s="1">
        <v>125</v>
      </c>
      <c r="E282" s="15">
        <v>59.406759262084897</v>
      </c>
    </row>
    <row r="283" spans="1:5" x14ac:dyDescent="0.3">
      <c r="A283" s="1">
        <v>1000</v>
      </c>
      <c r="B283" s="1">
        <v>150</v>
      </c>
      <c r="C283" s="1">
        <v>1000</v>
      </c>
      <c r="D283" s="1">
        <v>125</v>
      </c>
      <c r="E283" s="15">
        <v>57.573347091674798</v>
      </c>
    </row>
    <row r="284" spans="1:5" x14ac:dyDescent="0.3">
      <c r="A284" s="1">
        <v>1500</v>
      </c>
      <c r="B284" s="1">
        <v>10</v>
      </c>
      <c r="C284" s="1">
        <v>1536</v>
      </c>
      <c r="D284" s="1">
        <v>6</v>
      </c>
      <c r="E284" s="15">
        <v>242.840260028839</v>
      </c>
    </row>
    <row r="285" spans="1:5" x14ac:dyDescent="0.3">
      <c r="A285" s="1">
        <v>1500</v>
      </c>
      <c r="B285" s="1">
        <v>11</v>
      </c>
      <c r="C285" s="1">
        <v>1536</v>
      </c>
      <c r="D285" s="1">
        <v>6</v>
      </c>
      <c r="E285" s="15">
        <v>242.08486700057901</v>
      </c>
    </row>
    <row r="286" spans="1:5" x14ac:dyDescent="0.3">
      <c r="A286" s="1">
        <v>1500</v>
      </c>
      <c r="B286" s="1">
        <v>12</v>
      </c>
      <c r="C286" s="1">
        <v>1536</v>
      </c>
      <c r="D286" s="1">
        <v>12</v>
      </c>
      <c r="E286" s="15">
        <v>186.73341393470699</v>
      </c>
    </row>
    <row r="287" spans="1:5" x14ac:dyDescent="0.3">
      <c r="A287" s="1">
        <v>1500</v>
      </c>
      <c r="B287" s="1">
        <v>13</v>
      </c>
      <c r="C287" s="1">
        <v>1536</v>
      </c>
      <c r="D287" s="1">
        <v>12</v>
      </c>
      <c r="E287" s="15">
        <v>186.93102121353101</v>
      </c>
    </row>
    <row r="288" spans="1:5" x14ac:dyDescent="0.3">
      <c r="A288" s="1">
        <v>1500</v>
      </c>
      <c r="B288" s="1">
        <v>14</v>
      </c>
      <c r="C288" s="1">
        <v>1536</v>
      </c>
      <c r="D288" s="1">
        <v>12</v>
      </c>
      <c r="E288" s="15">
        <v>228.65609502792299</v>
      </c>
    </row>
    <row r="289" spans="1:5" x14ac:dyDescent="0.3">
      <c r="A289" s="1">
        <v>1500</v>
      </c>
      <c r="B289" s="1">
        <v>15</v>
      </c>
      <c r="C289" s="1">
        <v>1536</v>
      </c>
      <c r="D289" s="1">
        <v>12</v>
      </c>
      <c r="E289" s="15">
        <v>239.91627764701801</v>
      </c>
    </row>
    <row r="290" spans="1:5" x14ac:dyDescent="0.3">
      <c r="A290" s="1">
        <v>1500</v>
      </c>
      <c r="B290" s="1">
        <v>16</v>
      </c>
      <c r="C290" s="1">
        <v>1536</v>
      </c>
      <c r="D290" s="1">
        <v>12</v>
      </c>
      <c r="E290" s="15">
        <v>237.20894312858499</v>
      </c>
    </row>
    <row r="291" spans="1:5" x14ac:dyDescent="0.3">
      <c r="A291" s="1">
        <v>1500</v>
      </c>
      <c r="B291" s="1">
        <v>17</v>
      </c>
      <c r="C291" s="1">
        <v>1536</v>
      </c>
      <c r="D291" s="1">
        <v>12</v>
      </c>
      <c r="E291" s="15">
        <v>187.02396893501199</v>
      </c>
    </row>
    <row r="292" spans="1:5" x14ac:dyDescent="0.3">
      <c r="A292" s="1">
        <v>1500</v>
      </c>
      <c r="B292" s="1">
        <v>18</v>
      </c>
      <c r="C292" s="1">
        <v>1536</v>
      </c>
      <c r="D292" s="1">
        <v>12</v>
      </c>
      <c r="E292" s="15">
        <v>186.884413957595</v>
      </c>
    </row>
    <row r="293" spans="1:5" x14ac:dyDescent="0.3">
      <c r="A293" s="1">
        <v>1500</v>
      </c>
      <c r="B293" s="1">
        <v>19</v>
      </c>
      <c r="C293" s="1">
        <v>1536</v>
      </c>
      <c r="D293" s="1">
        <v>12</v>
      </c>
      <c r="E293" s="15">
        <v>186.937594890594</v>
      </c>
    </row>
    <row r="294" spans="1:5" x14ac:dyDescent="0.3">
      <c r="A294" s="1">
        <v>1500</v>
      </c>
      <c r="B294" s="1">
        <v>20</v>
      </c>
      <c r="C294" s="1">
        <v>1536</v>
      </c>
      <c r="D294" s="1">
        <v>12</v>
      </c>
      <c r="E294" s="15">
        <v>186.99140882492</v>
      </c>
    </row>
    <row r="295" spans="1:5" x14ac:dyDescent="0.3">
      <c r="A295" s="1">
        <v>1500</v>
      </c>
      <c r="B295" s="1">
        <v>21</v>
      </c>
      <c r="C295" s="1">
        <v>1536</v>
      </c>
      <c r="D295" s="1">
        <v>12</v>
      </c>
      <c r="E295" s="15">
        <v>186.891541957855</v>
      </c>
    </row>
    <row r="296" spans="1:5" x14ac:dyDescent="0.3">
      <c r="A296" s="1">
        <v>1500</v>
      </c>
      <c r="B296" s="1">
        <v>22</v>
      </c>
      <c r="C296" s="1">
        <v>1536</v>
      </c>
      <c r="D296" s="1">
        <v>12</v>
      </c>
      <c r="E296" s="15">
        <v>187.66884088516201</v>
      </c>
    </row>
    <row r="297" spans="1:5" x14ac:dyDescent="0.3">
      <c r="A297" s="1">
        <v>1500</v>
      </c>
      <c r="B297" s="1">
        <v>23</v>
      </c>
      <c r="C297" s="1">
        <v>1536</v>
      </c>
      <c r="D297" s="1">
        <v>12</v>
      </c>
      <c r="E297" s="15">
        <v>187.57437205314599</v>
      </c>
    </row>
    <row r="298" spans="1:5" x14ac:dyDescent="0.3">
      <c r="A298" s="1">
        <v>1500</v>
      </c>
      <c r="B298" s="1">
        <v>24</v>
      </c>
      <c r="C298" s="1">
        <v>1536</v>
      </c>
      <c r="D298" s="1">
        <v>24</v>
      </c>
      <c r="E298" s="15">
        <v>175.58800315856899</v>
      </c>
    </row>
    <row r="299" spans="1:5" x14ac:dyDescent="0.3">
      <c r="A299" s="1">
        <v>1500</v>
      </c>
      <c r="B299" s="1">
        <v>25</v>
      </c>
      <c r="C299" s="1">
        <v>1536</v>
      </c>
      <c r="D299" s="1">
        <v>24</v>
      </c>
      <c r="E299" s="15">
        <v>175.487207889556</v>
      </c>
    </row>
    <row r="300" spans="1:5" x14ac:dyDescent="0.3">
      <c r="A300" s="1">
        <v>1500</v>
      </c>
      <c r="B300" s="1">
        <v>26</v>
      </c>
      <c r="C300" s="1">
        <v>1536</v>
      </c>
      <c r="D300" s="1">
        <v>24</v>
      </c>
      <c r="E300" s="15">
        <v>175.503322839736</v>
      </c>
    </row>
    <row r="301" spans="1:5" x14ac:dyDescent="0.3">
      <c r="A301" s="1">
        <v>1500</v>
      </c>
      <c r="B301" s="1">
        <v>27</v>
      </c>
      <c r="C301" s="1">
        <v>1536</v>
      </c>
      <c r="D301" s="1">
        <v>24</v>
      </c>
      <c r="E301" s="15">
        <v>175.53141903877199</v>
      </c>
    </row>
    <row r="302" spans="1:5" x14ac:dyDescent="0.3">
      <c r="A302" s="1">
        <v>1500</v>
      </c>
      <c r="B302" s="1">
        <v>28</v>
      </c>
      <c r="C302" s="1">
        <v>1536</v>
      </c>
      <c r="D302" s="1">
        <v>24</v>
      </c>
      <c r="E302" s="15">
        <v>175.60896015167199</v>
      </c>
    </row>
    <row r="303" spans="1:5" x14ac:dyDescent="0.3">
      <c r="A303" s="1">
        <v>1500</v>
      </c>
      <c r="B303" s="1">
        <v>29</v>
      </c>
      <c r="C303" s="1">
        <v>1536</v>
      </c>
      <c r="D303" s="1">
        <v>24</v>
      </c>
      <c r="E303" s="15">
        <v>172.50954914093001</v>
      </c>
    </row>
    <row r="304" spans="1:5" x14ac:dyDescent="0.3">
      <c r="A304" s="1">
        <v>1500</v>
      </c>
      <c r="B304" s="1">
        <v>30</v>
      </c>
      <c r="C304" s="1">
        <v>1536</v>
      </c>
      <c r="D304" s="1">
        <v>24</v>
      </c>
      <c r="E304" s="15">
        <v>175.899049997329</v>
      </c>
    </row>
    <row r="305" spans="1:5" x14ac:dyDescent="0.3">
      <c r="A305" s="1">
        <v>1500</v>
      </c>
      <c r="B305" s="1">
        <v>31</v>
      </c>
      <c r="C305" s="1">
        <v>1536</v>
      </c>
      <c r="D305" s="1">
        <v>24</v>
      </c>
      <c r="E305" s="15">
        <v>175.578471899032</v>
      </c>
    </row>
    <row r="306" spans="1:5" x14ac:dyDescent="0.3">
      <c r="A306" s="1">
        <v>1500</v>
      </c>
      <c r="B306" s="1">
        <v>32</v>
      </c>
      <c r="C306" s="1">
        <v>1536</v>
      </c>
      <c r="D306" s="1">
        <v>24</v>
      </c>
      <c r="E306" s="15">
        <v>175.50415086746199</v>
      </c>
    </row>
    <row r="307" spans="1:5" x14ac:dyDescent="0.3">
      <c r="A307" s="1">
        <v>1500</v>
      </c>
      <c r="B307" s="1">
        <v>33</v>
      </c>
      <c r="C307" s="1">
        <v>1536</v>
      </c>
      <c r="D307" s="1">
        <v>24</v>
      </c>
      <c r="E307" s="15">
        <v>175.81509184837299</v>
      </c>
    </row>
    <row r="308" spans="1:5" x14ac:dyDescent="0.3">
      <c r="A308" s="1">
        <v>1500</v>
      </c>
      <c r="B308" s="1">
        <v>34</v>
      </c>
      <c r="C308" s="1">
        <v>1536</v>
      </c>
      <c r="D308" s="1">
        <v>24</v>
      </c>
      <c r="E308" s="15">
        <v>175.907723665237</v>
      </c>
    </row>
    <row r="309" spans="1:5" x14ac:dyDescent="0.3">
      <c r="A309" s="1">
        <v>1500</v>
      </c>
      <c r="B309" s="1">
        <v>35</v>
      </c>
      <c r="C309" s="1">
        <v>1536</v>
      </c>
      <c r="D309" s="1">
        <v>24</v>
      </c>
      <c r="E309" s="15">
        <v>222.24443387985201</v>
      </c>
    </row>
    <row r="310" spans="1:5" x14ac:dyDescent="0.3">
      <c r="A310" s="1">
        <v>1500</v>
      </c>
      <c r="B310" s="1">
        <v>36</v>
      </c>
      <c r="C310" s="1">
        <v>1536</v>
      </c>
      <c r="D310" s="1">
        <v>24</v>
      </c>
      <c r="E310" s="15">
        <v>225.17290067672701</v>
      </c>
    </row>
    <row r="311" spans="1:5" x14ac:dyDescent="0.3">
      <c r="A311" s="1">
        <v>1500</v>
      </c>
      <c r="B311" s="1">
        <v>37</v>
      </c>
      <c r="C311" s="1">
        <v>1536</v>
      </c>
      <c r="D311" s="1">
        <v>24</v>
      </c>
      <c r="E311" s="15">
        <v>225.90792107582001</v>
      </c>
    </row>
    <row r="312" spans="1:5" x14ac:dyDescent="0.3">
      <c r="A312" s="1">
        <v>1500</v>
      </c>
      <c r="B312" s="1">
        <v>38</v>
      </c>
      <c r="C312" s="1">
        <v>1536</v>
      </c>
      <c r="D312" s="1">
        <v>24</v>
      </c>
      <c r="E312" s="15">
        <v>176.45393037796001</v>
      </c>
    </row>
    <row r="313" spans="1:5" x14ac:dyDescent="0.3">
      <c r="A313" s="1">
        <v>1500</v>
      </c>
      <c r="B313" s="1">
        <v>39</v>
      </c>
      <c r="C313" s="1">
        <v>1536</v>
      </c>
      <c r="D313" s="1">
        <v>24</v>
      </c>
      <c r="E313" s="15">
        <v>176.17669796943599</v>
      </c>
    </row>
    <row r="314" spans="1:5" x14ac:dyDescent="0.3">
      <c r="A314" s="1">
        <v>1500</v>
      </c>
      <c r="B314" s="1">
        <v>40</v>
      </c>
      <c r="C314" s="1">
        <v>1536</v>
      </c>
      <c r="D314" s="1">
        <v>24</v>
      </c>
      <c r="E314" s="15">
        <v>175.756645917892</v>
      </c>
    </row>
    <row r="315" spans="1:5" x14ac:dyDescent="0.3">
      <c r="A315" s="1">
        <v>1500</v>
      </c>
      <c r="B315" s="1">
        <v>41</v>
      </c>
      <c r="C315" s="1">
        <v>1536</v>
      </c>
      <c r="D315" s="1">
        <v>24</v>
      </c>
      <c r="E315" s="15">
        <v>175.618905067443</v>
      </c>
    </row>
    <row r="316" spans="1:5" x14ac:dyDescent="0.3">
      <c r="A316" s="1">
        <v>1500</v>
      </c>
      <c r="B316" s="1">
        <v>42</v>
      </c>
      <c r="C316" s="1">
        <v>1536</v>
      </c>
      <c r="D316" s="1">
        <v>24</v>
      </c>
      <c r="E316" s="15">
        <v>175.68827986717201</v>
      </c>
    </row>
    <row r="317" spans="1:5" x14ac:dyDescent="0.3">
      <c r="A317" s="1">
        <v>1500</v>
      </c>
      <c r="B317" s="1">
        <v>43</v>
      </c>
      <c r="C317" s="1">
        <v>1536</v>
      </c>
      <c r="D317" s="1">
        <v>24</v>
      </c>
      <c r="E317" s="15">
        <v>175.725972175598</v>
      </c>
    </row>
    <row r="318" spans="1:5" x14ac:dyDescent="0.3">
      <c r="A318" s="1">
        <v>1500</v>
      </c>
      <c r="B318" s="1">
        <v>44</v>
      </c>
      <c r="C318" s="1">
        <v>1536</v>
      </c>
      <c r="D318" s="1">
        <v>24</v>
      </c>
      <c r="E318" s="15">
        <v>176.357475042343</v>
      </c>
    </row>
    <row r="319" spans="1:5" x14ac:dyDescent="0.3">
      <c r="A319" s="1">
        <v>1500</v>
      </c>
      <c r="B319" s="1">
        <v>45</v>
      </c>
      <c r="C319" s="1">
        <v>1536</v>
      </c>
      <c r="D319" s="1">
        <v>24</v>
      </c>
      <c r="E319" s="15">
        <v>175.563502073287</v>
      </c>
    </row>
    <row r="320" spans="1:5" x14ac:dyDescent="0.3">
      <c r="A320" s="1">
        <v>1500</v>
      </c>
      <c r="B320" s="1">
        <v>46</v>
      </c>
      <c r="C320" s="1">
        <v>1536</v>
      </c>
      <c r="D320" s="1">
        <v>24</v>
      </c>
      <c r="E320" s="15">
        <v>175.57176613807599</v>
      </c>
    </row>
    <row r="321" spans="1:5" x14ac:dyDescent="0.3">
      <c r="A321" s="1">
        <v>1500</v>
      </c>
      <c r="B321" s="1">
        <v>47</v>
      </c>
      <c r="C321" s="1">
        <v>1504</v>
      </c>
      <c r="D321" s="1">
        <v>47</v>
      </c>
      <c r="E321" s="15">
        <v>170.166187047958</v>
      </c>
    </row>
    <row r="322" spans="1:5" x14ac:dyDescent="0.3">
      <c r="A322" s="1">
        <v>1500</v>
      </c>
      <c r="B322" s="1">
        <v>48</v>
      </c>
      <c r="C322" s="1">
        <v>1504</v>
      </c>
      <c r="D322" s="1">
        <v>47</v>
      </c>
      <c r="E322" s="15">
        <v>170.163597106933</v>
      </c>
    </row>
    <row r="323" spans="1:5" x14ac:dyDescent="0.3">
      <c r="A323" s="1">
        <v>1500</v>
      </c>
      <c r="B323" s="1">
        <v>49</v>
      </c>
      <c r="C323" s="1">
        <v>1504</v>
      </c>
      <c r="D323" s="1">
        <v>47</v>
      </c>
      <c r="E323" s="15">
        <v>170.17364716529801</v>
      </c>
    </row>
    <row r="324" spans="1:5" x14ac:dyDescent="0.3">
      <c r="A324" s="1">
        <v>1500</v>
      </c>
      <c r="B324" s="1">
        <v>50</v>
      </c>
      <c r="C324" s="1">
        <v>1504</v>
      </c>
      <c r="D324" s="1">
        <v>47</v>
      </c>
      <c r="E324" s="15">
        <v>170.28111624717701</v>
      </c>
    </row>
    <row r="325" spans="1:5" x14ac:dyDescent="0.3">
      <c r="A325" s="1">
        <v>1500</v>
      </c>
      <c r="B325" s="1">
        <v>51</v>
      </c>
      <c r="C325" s="1">
        <v>1504</v>
      </c>
      <c r="D325" s="1">
        <v>47</v>
      </c>
      <c r="E325" s="15">
        <v>170.155387163162</v>
      </c>
    </row>
    <row r="326" spans="1:5" x14ac:dyDescent="0.3">
      <c r="A326" s="1">
        <v>1500</v>
      </c>
      <c r="B326" s="1">
        <v>52</v>
      </c>
      <c r="C326" s="1">
        <v>1504</v>
      </c>
      <c r="D326" s="1">
        <v>47</v>
      </c>
      <c r="E326" s="15">
        <v>170.043716192245</v>
      </c>
    </row>
    <row r="327" spans="1:5" x14ac:dyDescent="0.3">
      <c r="A327" s="1">
        <v>1500</v>
      </c>
      <c r="B327" s="1">
        <v>53</v>
      </c>
      <c r="C327" s="1">
        <v>1504</v>
      </c>
      <c r="D327" s="1">
        <v>47</v>
      </c>
      <c r="E327" s="15">
        <v>170.21429491043</v>
      </c>
    </row>
    <row r="328" spans="1:5" x14ac:dyDescent="0.3">
      <c r="A328" s="1">
        <v>1500</v>
      </c>
      <c r="B328" s="1">
        <v>54</v>
      </c>
      <c r="C328" s="1">
        <v>1504</v>
      </c>
      <c r="D328" s="1">
        <v>47</v>
      </c>
      <c r="E328" s="15">
        <v>170.34702110290499</v>
      </c>
    </row>
    <row r="329" spans="1:5" x14ac:dyDescent="0.3">
      <c r="A329" s="1">
        <v>1500</v>
      </c>
      <c r="B329" s="1">
        <v>55</v>
      </c>
      <c r="C329" s="1">
        <v>1504</v>
      </c>
      <c r="D329" s="1">
        <v>47</v>
      </c>
      <c r="E329" s="15">
        <v>215.96491694450299</v>
      </c>
    </row>
    <row r="330" spans="1:5" x14ac:dyDescent="0.3">
      <c r="A330" s="1">
        <v>1500</v>
      </c>
      <c r="B330" s="1">
        <v>56</v>
      </c>
      <c r="C330" s="1">
        <v>1504</v>
      </c>
      <c r="D330" s="1">
        <v>47</v>
      </c>
      <c r="E330" s="15">
        <v>221.14647698402399</v>
      </c>
    </row>
    <row r="331" spans="1:5" x14ac:dyDescent="0.3">
      <c r="A331" s="1">
        <v>1500</v>
      </c>
      <c r="B331" s="1">
        <v>57</v>
      </c>
      <c r="C331" s="1">
        <v>1504</v>
      </c>
      <c r="D331" s="1">
        <v>47</v>
      </c>
      <c r="E331" s="15">
        <v>224.781780004501</v>
      </c>
    </row>
    <row r="332" spans="1:5" x14ac:dyDescent="0.3">
      <c r="A332" s="1">
        <v>1500</v>
      </c>
      <c r="B332" s="1">
        <v>58</v>
      </c>
      <c r="C332" s="1">
        <v>1504</v>
      </c>
      <c r="D332" s="1">
        <v>47</v>
      </c>
      <c r="E332" s="15">
        <v>170.68872022628699</v>
      </c>
    </row>
    <row r="333" spans="1:5" x14ac:dyDescent="0.3">
      <c r="A333" s="1">
        <v>1500</v>
      </c>
      <c r="B333" s="1">
        <v>59</v>
      </c>
      <c r="C333" s="1">
        <v>1504</v>
      </c>
      <c r="D333" s="1">
        <v>47</v>
      </c>
      <c r="E333" s="15">
        <v>170.41198301315299</v>
      </c>
    </row>
    <row r="334" spans="1:5" x14ac:dyDescent="0.3">
      <c r="A334" s="1">
        <v>1500</v>
      </c>
      <c r="B334" s="1">
        <v>60</v>
      </c>
      <c r="C334" s="1">
        <v>1504</v>
      </c>
      <c r="D334" s="1">
        <v>47</v>
      </c>
      <c r="E334" s="15">
        <v>170.03679013252199</v>
      </c>
    </row>
    <row r="335" spans="1:5" x14ac:dyDescent="0.3">
      <c r="A335" s="1">
        <v>1500</v>
      </c>
      <c r="B335" s="1">
        <v>61</v>
      </c>
      <c r="C335" s="1">
        <v>1504</v>
      </c>
      <c r="D335" s="1">
        <v>47</v>
      </c>
      <c r="E335" s="15">
        <v>170.09081602096501</v>
      </c>
    </row>
    <row r="336" spans="1:5" x14ac:dyDescent="0.3">
      <c r="A336" s="1">
        <v>1500</v>
      </c>
      <c r="B336" s="1">
        <v>62</v>
      </c>
      <c r="C336" s="1">
        <v>1504</v>
      </c>
      <c r="D336" s="1">
        <v>47</v>
      </c>
      <c r="E336" s="15">
        <v>170.07323575019799</v>
      </c>
    </row>
    <row r="337" spans="1:5" x14ac:dyDescent="0.3">
      <c r="A337" s="1">
        <v>1500</v>
      </c>
      <c r="B337" s="1">
        <v>63</v>
      </c>
      <c r="C337" s="1">
        <v>1504</v>
      </c>
      <c r="D337" s="1">
        <v>47</v>
      </c>
      <c r="E337" s="15">
        <v>170.07022309303201</v>
      </c>
    </row>
    <row r="338" spans="1:5" x14ac:dyDescent="0.3">
      <c r="A338" s="1">
        <v>1500</v>
      </c>
      <c r="B338" s="1">
        <v>64</v>
      </c>
      <c r="C338" s="1">
        <v>1504</v>
      </c>
      <c r="D338" s="1">
        <v>47</v>
      </c>
      <c r="E338" s="15">
        <v>170.523251056671</v>
      </c>
    </row>
    <row r="339" spans="1:5" x14ac:dyDescent="0.3">
      <c r="A339" s="1">
        <v>1500</v>
      </c>
      <c r="B339" s="1">
        <v>65</v>
      </c>
      <c r="C339" s="1">
        <v>1504</v>
      </c>
      <c r="D339" s="1">
        <v>47</v>
      </c>
      <c r="E339" s="15">
        <v>170.101840257644</v>
      </c>
    </row>
    <row r="340" spans="1:5" x14ac:dyDescent="0.3">
      <c r="A340" s="1">
        <v>1500</v>
      </c>
      <c r="B340" s="1">
        <v>66</v>
      </c>
      <c r="C340" s="1">
        <v>1504</v>
      </c>
      <c r="D340" s="1">
        <v>47</v>
      </c>
      <c r="E340" s="15">
        <v>169.97599220275799</v>
      </c>
    </row>
    <row r="341" spans="1:5" x14ac:dyDescent="0.3">
      <c r="A341" s="1">
        <v>1500</v>
      </c>
      <c r="B341" s="1">
        <v>67</v>
      </c>
      <c r="C341" s="1">
        <v>1504</v>
      </c>
      <c r="D341" s="1">
        <v>47</v>
      </c>
      <c r="E341" s="15">
        <v>169.98337221145599</v>
      </c>
    </row>
    <row r="342" spans="1:5" x14ac:dyDescent="0.3">
      <c r="A342" s="1">
        <v>1500</v>
      </c>
      <c r="B342" s="1">
        <v>68</v>
      </c>
      <c r="C342" s="1">
        <v>1504</v>
      </c>
      <c r="D342" s="1">
        <v>47</v>
      </c>
      <c r="E342" s="15">
        <v>170.03115081787101</v>
      </c>
    </row>
    <row r="343" spans="1:5" x14ac:dyDescent="0.3">
      <c r="A343" s="1">
        <v>1500</v>
      </c>
      <c r="B343" s="1">
        <v>69</v>
      </c>
      <c r="C343" s="1">
        <v>1504</v>
      </c>
      <c r="D343" s="1">
        <v>47</v>
      </c>
      <c r="E343" s="15">
        <v>170.07616519927899</v>
      </c>
    </row>
    <row r="344" spans="1:5" x14ac:dyDescent="0.3">
      <c r="A344" s="1">
        <v>1500</v>
      </c>
      <c r="B344" s="1">
        <v>70</v>
      </c>
      <c r="C344" s="1">
        <v>1504</v>
      </c>
      <c r="D344" s="1">
        <v>47</v>
      </c>
      <c r="E344" s="15">
        <v>170.311361789703</v>
      </c>
    </row>
    <row r="345" spans="1:5" x14ac:dyDescent="0.3">
      <c r="A345" s="1">
        <v>1500</v>
      </c>
      <c r="B345" s="1">
        <v>71</v>
      </c>
      <c r="C345" s="1">
        <v>1504</v>
      </c>
      <c r="D345" s="1">
        <v>47</v>
      </c>
      <c r="E345" s="15">
        <v>170.12376284599301</v>
      </c>
    </row>
    <row r="346" spans="1:5" x14ac:dyDescent="0.3">
      <c r="A346" s="1">
        <v>1500</v>
      </c>
      <c r="B346" s="1">
        <v>72</v>
      </c>
      <c r="C346" s="1">
        <v>1504</v>
      </c>
      <c r="D346" s="1">
        <v>47</v>
      </c>
      <c r="E346" s="15">
        <v>170.04401302337601</v>
      </c>
    </row>
    <row r="347" spans="1:5" x14ac:dyDescent="0.3">
      <c r="A347" s="1">
        <v>1500</v>
      </c>
      <c r="B347" s="1">
        <v>73</v>
      </c>
      <c r="C347" s="1">
        <v>1504</v>
      </c>
      <c r="D347" s="1">
        <v>47</v>
      </c>
      <c r="E347" s="15">
        <v>170.27386784553499</v>
      </c>
    </row>
    <row r="348" spans="1:5" x14ac:dyDescent="0.3">
      <c r="A348" s="1">
        <v>1500</v>
      </c>
      <c r="B348" s="1">
        <v>74</v>
      </c>
      <c r="C348" s="1">
        <v>1504</v>
      </c>
      <c r="D348" s="1">
        <v>47</v>
      </c>
      <c r="E348" s="15">
        <v>170.315735101699</v>
      </c>
    </row>
    <row r="349" spans="1:5" x14ac:dyDescent="0.3">
      <c r="A349" s="1">
        <v>1500</v>
      </c>
      <c r="B349" s="1">
        <v>75</v>
      </c>
      <c r="C349" s="1">
        <v>1504</v>
      </c>
      <c r="D349" s="1">
        <v>47</v>
      </c>
      <c r="E349" s="15">
        <v>214.650172948837</v>
      </c>
    </row>
    <row r="350" spans="1:5" x14ac:dyDescent="0.3">
      <c r="A350" s="1">
        <v>1500</v>
      </c>
      <c r="B350" s="1">
        <v>76</v>
      </c>
      <c r="C350" s="1">
        <v>1504</v>
      </c>
      <c r="D350" s="1">
        <v>47</v>
      </c>
      <c r="E350" s="15">
        <v>223.68254899978601</v>
      </c>
    </row>
    <row r="351" spans="1:5" x14ac:dyDescent="0.3">
      <c r="A351" s="1">
        <v>1500</v>
      </c>
      <c r="B351" s="1">
        <v>77</v>
      </c>
      <c r="C351" s="1">
        <v>1504</v>
      </c>
      <c r="D351" s="1">
        <v>47</v>
      </c>
      <c r="E351" s="15">
        <v>225.5036008358</v>
      </c>
    </row>
    <row r="352" spans="1:5" x14ac:dyDescent="0.3">
      <c r="A352" s="1">
        <v>1500</v>
      </c>
      <c r="B352" s="1">
        <v>78</v>
      </c>
      <c r="C352" s="1">
        <v>1504</v>
      </c>
      <c r="D352" s="1">
        <v>47</v>
      </c>
      <c r="E352" s="15">
        <v>170.69611382484399</v>
      </c>
    </row>
    <row r="353" spans="1:5" x14ac:dyDescent="0.3">
      <c r="A353" s="1">
        <v>1500</v>
      </c>
      <c r="B353" s="1">
        <v>79</v>
      </c>
      <c r="C353" s="1">
        <v>1504</v>
      </c>
      <c r="D353" s="1">
        <v>47</v>
      </c>
      <c r="E353" s="15">
        <v>170.51701807975701</v>
      </c>
    </row>
    <row r="354" spans="1:5" x14ac:dyDescent="0.3">
      <c r="A354" s="1">
        <v>1500</v>
      </c>
      <c r="B354" s="1">
        <v>80</v>
      </c>
      <c r="C354" s="1">
        <v>1504</v>
      </c>
      <c r="D354" s="1">
        <v>47</v>
      </c>
      <c r="E354" s="15">
        <v>170.12409496307299</v>
      </c>
    </row>
    <row r="355" spans="1:5" x14ac:dyDescent="0.3">
      <c r="A355" s="1">
        <v>1500</v>
      </c>
      <c r="B355" s="1">
        <v>81</v>
      </c>
      <c r="C355" s="1">
        <v>1504</v>
      </c>
      <c r="D355" s="1">
        <v>47</v>
      </c>
      <c r="E355" s="15">
        <v>170.10239887237501</v>
      </c>
    </row>
    <row r="356" spans="1:5" x14ac:dyDescent="0.3">
      <c r="A356" s="1">
        <v>1500</v>
      </c>
      <c r="B356" s="1">
        <v>82</v>
      </c>
      <c r="C356" s="1">
        <v>1504</v>
      </c>
      <c r="D356" s="1">
        <v>47</v>
      </c>
      <c r="E356" s="15">
        <v>170.132728099823</v>
      </c>
    </row>
    <row r="357" spans="1:5" x14ac:dyDescent="0.3">
      <c r="A357" s="1">
        <v>1500</v>
      </c>
      <c r="B357" s="1">
        <v>83</v>
      </c>
      <c r="C357" s="1">
        <v>1504</v>
      </c>
      <c r="D357" s="1">
        <v>47</v>
      </c>
      <c r="E357" s="15">
        <v>170.12615203857399</v>
      </c>
    </row>
    <row r="358" spans="1:5" x14ac:dyDescent="0.3">
      <c r="A358" s="1">
        <v>1500</v>
      </c>
      <c r="B358" s="1">
        <v>84</v>
      </c>
      <c r="C358" s="1">
        <v>1504</v>
      </c>
      <c r="D358" s="1">
        <v>47</v>
      </c>
      <c r="E358" s="15">
        <v>170.67995333671499</v>
      </c>
    </row>
    <row r="359" spans="1:5" x14ac:dyDescent="0.3">
      <c r="A359" s="1">
        <v>1500</v>
      </c>
      <c r="B359" s="1">
        <v>85</v>
      </c>
      <c r="C359" s="1">
        <v>1504</v>
      </c>
      <c r="D359" s="1">
        <v>47</v>
      </c>
      <c r="E359" s="15">
        <v>170.12629127502399</v>
      </c>
    </row>
    <row r="360" spans="1:5" x14ac:dyDescent="0.3">
      <c r="A360" s="1">
        <v>1500</v>
      </c>
      <c r="B360" s="1">
        <v>86</v>
      </c>
      <c r="C360" s="1">
        <v>1504</v>
      </c>
      <c r="D360" s="1">
        <v>47</v>
      </c>
      <c r="E360" s="15">
        <v>170.039324283599</v>
      </c>
    </row>
    <row r="361" spans="1:5" x14ac:dyDescent="0.3">
      <c r="A361" s="1">
        <v>1500</v>
      </c>
      <c r="B361" s="1">
        <v>87</v>
      </c>
      <c r="C361" s="1">
        <v>1504</v>
      </c>
      <c r="D361" s="1">
        <v>47</v>
      </c>
      <c r="E361" s="15">
        <v>170.10194802284201</v>
      </c>
    </row>
    <row r="362" spans="1:5" x14ac:dyDescent="0.3">
      <c r="A362" s="1">
        <v>1500</v>
      </c>
      <c r="B362" s="1">
        <v>88</v>
      </c>
      <c r="C362" s="1">
        <v>1504</v>
      </c>
      <c r="D362" s="1">
        <v>47</v>
      </c>
      <c r="E362" s="15">
        <v>170.06619501113801</v>
      </c>
    </row>
    <row r="363" spans="1:5" x14ac:dyDescent="0.3">
      <c r="A363" s="1">
        <v>1500</v>
      </c>
      <c r="B363" s="1">
        <v>89</v>
      </c>
      <c r="C363" s="1">
        <v>1504</v>
      </c>
      <c r="D363" s="1">
        <v>47</v>
      </c>
      <c r="E363" s="15">
        <v>170.07997488975499</v>
      </c>
    </row>
    <row r="364" spans="1:5" x14ac:dyDescent="0.3">
      <c r="A364" s="1">
        <v>1500</v>
      </c>
      <c r="B364" s="1">
        <v>90</v>
      </c>
      <c r="C364" s="1">
        <v>1504</v>
      </c>
      <c r="D364" s="1">
        <v>47</v>
      </c>
      <c r="E364" s="15">
        <v>170.34257531166</v>
      </c>
    </row>
    <row r="365" spans="1:5" x14ac:dyDescent="0.3">
      <c r="A365" s="1">
        <v>1500</v>
      </c>
      <c r="B365" s="1">
        <v>91</v>
      </c>
      <c r="C365" s="1">
        <v>1504</v>
      </c>
      <c r="D365" s="1">
        <v>47</v>
      </c>
      <c r="E365" s="15">
        <v>170.20005512237501</v>
      </c>
    </row>
    <row r="366" spans="1:5" x14ac:dyDescent="0.3">
      <c r="A366" s="1">
        <v>1500</v>
      </c>
      <c r="B366" s="1">
        <v>92</v>
      </c>
      <c r="C366" s="1">
        <v>1504</v>
      </c>
      <c r="D366" s="1">
        <v>47</v>
      </c>
      <c r="E366" s="15">
        <v>170.14811897277801</v>
      </c>
    </row>
    <row r="367" spans="1:5" x14ac:dyDescent="0.3">
      <c r="A367" s="1">
        <v>1500</v>
      </c>
      <c r="B367" s="1">
        <v>93</v>
      </c>
      <c r="C367" s="1">
        <v>1504</v>
      </c>
      <c r="D367" s="1">
        <v>47</v>
      </c>
      <c r="E367" s="15">
        <v>170.376936912536</v>
      </c>
    </row>
    <row r="368" spans="1:5" x14ac:dyDescent="0.3">
      <c r="A368" s="1">
        <v>1500</v>
      </c>
      <c r="B368" s="1">
        <v>94</v>
      </c>
      <c r="C368" s="1">
        <v>1504</v>
      </c>
      <c r="D368" s="1">
        <v>94</v>
      </c>
      <c r="E368" s="15">
        <v>180.99820232391301</v>
      </c>
    </row>
    <row r="369" spans="1:5" x14ac:dyDescent="0.3">
      <c r="A369" s="1">
        <v>1500</v>
      </c>
      <c r="B369" s="1">
        <v>95</v>
      </c>
      <c r="C369" s="1">
        <v>1504</v>
      </c>
      <c r="D369" s="1">
        <v>94</v>
      </c>
      <c r="E369" s="15">
        <v>227.01274204254099</v>
      </c>
    </row>
    <row r="370" spans="1:5" x14ac:dyDescent="0.3">
      <c r="A370" s="1">
        <v>1500</v>
      </c>
      <c r="B370" s="1">
        <v>96</v>
      </c>
      <c r="C370" s="1">
        <v>1504</v>
      </c>
      <c r="D370" s="1">
        <v>94</v>
      </c>
      <c r="E370" s="15">
        <v>232.616818904876</v>
      </c>
    </row>
    <row r="371" spans="1:5" x14ac:dyDescent="0.3">
      <c r="A371" s="1">
        <v>1500</v>
      </c>
      <c r="B371" s="1">
        <v>97</v>
      </c>
      <c r="C371" s="1">
        <v>1504</v>
      </c>
      <c r="D371" s="1">
        <v>94</v>
      </c>
      <c r="E371" s="15">
        <v>232.92897295951801</v>
      </c>
    </row>
    <row r="372" spans="1:5" x14ac:dyDescent="0.3">
      <c r="A372" s="1">
        <v>1500</v>
      </c>
      <c r="B372" s="1">
        <v>98</v>
      </c>
      <c r="C372" s="1">
        <v>1504</v>
      </c>
      <c r="D372" s="1">
        <v>94</v>
      </c>
      <c r="E372" s="15">
        <v>181.52615690231301</v>
      </c>
    </row>
    <row r="373" spans="1:5" x14ac:dyDescent="0.3">
      <c r="A373" s="1">
        <v>1500</v>
      </c>
      <c r="B373" s="1">
        <v>99</v>
      </c>
      <c r="C373" s="1">
        <v>1504</v>
      </c>
      <c r="D373" s="1">
        <v>94</v>
      </c>
      <c r="E373" s="15">
        <v>181.098048686981</v>
      </c>
    </row>
    <row r="374" spans="1:5" x14ac:dyDescent="0.3">
      <c r="A374" s="1">
        <v>1500</v>
      </c>
      <c r="B374" s="1">
        <v>100</v>
      </c>
      <c r="C374" s="1">
        <v>1504</v>
      </c>
      <c r="D374" s="1">
        <v>94</v>
      </c>
      <c r="E374" s="15">
        <v>180.79582786559999</v>
      </c>
    </row>
    <row r="375" spans="1:5" x14ac:dyDescent="0.3">
      <c r="A375" s="1">
        <v>1500</v>
      </c>
      <c r="B375" s="1">
        <v>101</v>
      </c>
      <c r="C375" s="1">
        <v>1504</v>
      </c>
      <c r="D375" s="1">
        <v>94</v>
      </c>
      <c r="E375" s="15">
        <v>180.81290864944401</v>
      </c>
    </row>
    <row r="376" spans="1:5" x14ac:dyDescent="0.3">
      <c r="A376" s="1">
        <v>1500</v>
      </c>
      <c r="B376" s="1">
        <v>102</v>
      </c>
      <c r="C376" s="1">
        <v>1504</v>
      </c>
      <c r="D376" s="1">
        <v>94</v>
      </c>
      <c r="E376" s="15">
        <v>180.78303289413401</v>
      </c>
    </row>
    <row r="377" spans="1:5" x14ac:dyDescent="0.3">
      <c r="A377" s="1">
        <v>1500</v>
      </c>
      <c r="B377" s="1">
        <v>103</v>
      </c>
      <c r="C377" s="1">
        <v>1504</v>
      </c>
      <c r="D377" s="1">
        <v>94</v>
      </c>
      <c r="E377" s="15">
        <v>180.80974411964399</v>
      </c>
    </row>
    <row r="378" spans="1:5" x14ac:dyDescent="0.3">
      <c r="A378" s="1">
        <v>1500</v>
      </c>
      <c r="B378" s="1">
        <v>104</v>
      </c>
      <c r="C378" s="1">
        <v>1504</v>
      </c>
      <c r="D378" s="1">
        <v>94</v>
      </c>
      <c r="E378" s="15">
        <v>181.20535707473701</v>
      </c>
    </row>
    <row r="379" spans="1:5" x14ac:dyDescent="0.3">
      <c r="A379" s="1">
        <v>1500</v>
      </c>
      <c r="B379" s="1">
        <v>105</v>
      </c>
      <c r="C379" s="1">
        <v>1504</v>
      </c>
      <c r="D379" s="1">
        <v>94</v>
      </c>
      <c r="E379" s="15">
        <v>180.800212860107</v>
      </c>
    </row>
    <row r="380" spans="1:5" x14ac:dyDescent="0.3">
      <c r="A380" s="1">
        <v>1500</v>
      </c>
      <c r="B380" s="1">
        <v>106</v>
      </c>
      <c r="C380" s="1">
        <v>1504</v>
      </c>
      <c r="D380" s="1">
        <v>94</v>
      </c>
      <c r="E380" s="15">
        <v>180.75798606872499</v>
      </c>
    </row>
    <row r="381" spans="1:5" x14ac:dyDescent="0.3">
      <c r="A381" s="1">
        <v>1500</v>
      </c>
      <c r="B381" s="1">
        <v>107</v>
      </c>
      <c r="C381" s="1">
        <v>1504</v>
      </c>
      <c r="D381" s="1">
        <v>94</v>
      </c>
      <c r="E381" s="15">
        <v>180.82127165794299</v>
      </c>
    </row>
    <row r="382" spans="1:5" x14ac:dyDescent="0.3">
      <c r="A382" s="1">
        <v>1500</v>
      </c>
      <c r="B382" s="1">
        <v>108</v>
      </c>
      <c r="C382" s="1">
        <v>1504</v>
      </c>
      <c r="D382" s="1">
        <v>94</v>
      </c>
      <c r="E382" s="15">
        <v>180.76973414420999</v>
      </c>
    </row>
    <row r="383" spans="1:5" x14ac:dyDescent="0.3">
      <c r="A383" s="1">
        <v>1500</v>
      </c>
      <c r="B383" s="1">
        <v>109</v>
      </c>
      <c r="C383" s="1">
        <v>1504</v>
      </c>
      <c r="D383" s="1">
        <v>94</v>
      </c>
      <c r="E383" s="15">
        <v>180.80009484291</v>
      </c>
    </row>
    <row r="384" spans="1:5" x14ac:dyDescent="0.3">
      <c r="A384" s="1">
        <v>1500</v>
      </c>
      <c r="B384" s="1">
        <v>110</v>
      </c>
      <c r="C384" s="1">
        <v>1504</v>
      </c>
      <c r="D384" s="1">
        <v>94</v>
      </c>
      <c r="E384" s="15">
        <v>181.42278337478601</v>
      </c>
    </row>
    <row r="385" spans="1:5" x14ac:dyDescent="0.3">
      <c r="A385" s="1">
        <v>1500</v>
      </c>
      <c r="B385" s="1">
        <v>111</v>
      </c>
      <c r="C385" s="1">
        <v>1504</v>
      </c>
      <c r="D385" s="1">
        <v>94</v>
      </c>
      <c r="E385" s="15">
        <v>181.26219797134399</v>
      </c>
    </row>
    <row r="386" spans="1:5" x14ac:dyDescent="0.3">
      <c r="A386" s="1">
        <v>1500</v>
      </c>
      <c r="B386" s="1">
        <v>112</v>
      </c>
      <c r="C386" s="1">
        <v>1504</v>
      </c>
      <c r="D386" s="1">
        <v>94</v>
      </c>
      <c r="E386" s="15">
        <v>181.159626960754</v>
      </c>
    </row>
    <row r="387" spans="1:5" x14ac:dyDescent="0.3">
      <c r="A387" s="1">
        <v>1500</v>
      </c>
      <c r="B387" s="1">
        <v>113</v>
      </c>
      <c r="C387" s="1">
        <v>1504</v>
      </c>
      <c r="D387" s="1">
        <v>94</v>
      </c>
      <c r="E387" s="15">
        <v>181.375782012939</v>
      </c>
    </row>
    <row r="388" spans="1:5" x14ac:dyDescent="0.3">
      <c r="A388" s="1">
        <v>1500</v>
      </c>
      <c r="B388" s="1">
        <v>114</v>
      </c>
      <c r="C388" s="1">
        <v>1504</v>
      </c>
      <c r="D388" s="1">
        <v>94</v>
      </c>
      <c r="E388" s="15">
        <v>181.46981215476899</v>
      </c>
    </row>
    <row r="389" spans="1:5" x14ac:dyDescent="0.3">
      <c r="A389" s="1">
        <v>1500</v>
      </c>
      <c r="B389" s="1">
        <v>115</v>
      </c>
      <c r="C389" s="1">
        <v>1504</v>
      </c>
      <c r="D389" s="1">
        <v>94</v>
      </c>
      <c r="E389" s="15">
        <v>228.35430908203099</v>
      </c>
    </row>
    <row r="390" spans="1:5" x14ac:dyDescent="0.3">
      <c r="A390" s="1">
        <v>1500</v>
      </c>
      <c r="B390" s="1">
        <v>116</v>
      </c>
      <c r="C390" s="1">
        <v>1504</v>
      </c>
      <c r="D390" s="1">
        <v>94</v>
      </c>
      <c r="E390" s="15">
        <v>242.96905994415201</v>
      </c>
    </row>
    <row r="391" spans="1:5" x14ac:dyDescent="0.3">
      <c r="A391" s="1">
        <v>1500</v>
      </c>
      <c r="B391" s="1">
        <v>117</v>
      </c>
      <c r="C391" s="1">
        <v>1504</v>
      </c>
      <c r="D391" s="1">
        <v>94</v>
      </c>
      <c r="E391" s="15">
        <v>232.92503404617301</v>
      </c>
    </row>
    <row r="392" spans="1:5" x14ac:dyDescent="0.3">
      <c r="A392" s="1">
        <v>1500</v>
      </c>
      <c r="B392" s="1">
        <v>118</v>
      </c>
      <c r="C392" s="1">
        <v>1504</v>
      </c>
      <c r="D392" s="1">
        <v>94</v>
      </c>
      <c r="E392" s="15">
        <v>181.58837199211101</v>
      </c>
    </row>
    <row r="393" spans="1:5" x14ac:dyDescent="0.3">
      <c r="A393" s="1">
        <v>1500</v>
      </c>
      <c r="B393" s="1">
        <v>119</v>
      </c>
      <c r="C393" s="1">
        <v>1504</v>
      </c>
      <c r="D393" s="1">
        <v>94</v>
      </c>
      <c r="E393" s="15">
        <v>181.618015050888</v>
      </c>
    </row>
    <row r="394" spans="1:5" x14ac:dyDescent="0.3">
      <c r="A394" s="1">
        <v>1500</v>
      </c>
      <c r="B394" s="1">
        <v>120</v>
      </c>
      <c r="C394" s="1">
        <v>1504</v>
      </c>
      <c r="D394" s="1">
        <v>94</v>
      </c>
      <c r="E394" s="15">
        <v>181.20430803298899</v>
      </c>
    </row>
    <row r="395" spans="1:5" x14ac:dyDescent="0.3">
      <c r="A395" s="1">
        <v>1500</v>
      </c>
      <c r="B395" s="1">
        <v>121</v>
      </c>
      <c r="C395" s="1">
        <v>1504</v>
      </c>
      <c r="D395" s="1">
        <v>94</v>
      </c>
      <c r="E395" s="15">
        <v>181.18237423896699</v>
      </c>
    </row>
    <row r="396" spans="1:5" x14ac:dyDescent="0.3">
      <c r="A396" s="1">
        <v>1500</v>
      </c>
      <c r="B396" s="1">
        <v>122</v>
      </c>
      <c r="C396" s="1">
        <v>1504</v>
      </c>
      <c r="D396" s="1">
        <v>94</v>
      </c>
      <c r="E396" s="15">
        <v>181.191341161727</v>
      </c>
    </row>
    <row r="397" spans="1:5" x14ac:dyDescent="0.3">
      <c r="A397" s="1">
        <v>1500</v>
      </c>
      <c r="B397" s="1">
        <v>123</v>
      </c>
      <c r="C397" s="1">
        <v>1504</v>
      </c>
      <c r="D397" s="1">
        <v>94</v>
      </c>
      <c r="E397" s="15">
        <v>181.50129318237299</v>
      </c>
    </row>
    <row r="398" spans="1:5" x14ac:dyDescent="0.3">
      <c r="A398" s="1">
        <v>1500</v>
      </c>
      <c r="B398" s="1">
        <v>124</v>
      </c>
      <c r="C398" s="1">
        <v>1504</v>
      </c>
      <c r="D398" s="1">
        <v>94</v>
      </c>
      <c r="E398" s="15">
        <v>181.73823308944699</v>
      </c>
    </row>
    <row r="399" spans="1:5" x14ac:dyDescent="0.3">
      <c r="A399" s="1">
        <v>1500</v>
      </c>
      <c r="B399" s="1">
        <v>125</v>
      </c>
      <c r="C399" s="1">
        <v>1504</v>
      </c>
      <c r="D399" s="1">
        <v>94</v>
      </c>
      <c r="E399" s="15">
        <v>181.21634101867599</v>
      </c>
    </row>
    <row r="400" spans="1:5" x14ac:dyDescent="0.3">
      <c r="A400" s="1">
        <v>1500</v>
      </c>
      <c r="B400" s="1">
        <v>126</v>
      </c>
      <c r="C400" s="1">
        <v>1504</v>
      </c>
      <c r="D400" s="1">
        <v>94</v>
      </c>
      <c r="E400" s="15">
        <v>181.26842999458299</v>
      </c>
    </row>
    <row r="401" spans="1:5" x14ac:dyDescent="0.3">
      <c r="A401" s="1">
        <v>1500</v>
      </c>
      <c r="B401" s="1">
        <v>127</v>
      </c>
      <c r="C401" s="1">
        <v>1504</v>
      </c>
      <c r="D401" s="1">
        <v>94</v>
      </c>
      <c r="E401" s="15">
        <v>181.19178390502901</v>
      </c>
    </row>
    <row r="402" spans="1:5" x14ac:dyDescent="0.3">
      <c r="A402" s="1">
        <v>1500</v>
      </c>
      <c r="B402" s="1">
        <v>128</v>
      </c>
      <c r="C402" s="1">
        <v>1504</v>
      </c>
      <c r="D402" s="1">
        <v>94</v>
      </c>
      <c r="E402" s="15">
        <v>181.224913835525</v>
      </c>
    </row>
    <row r="403" spans="1:5" x14ac:dyDescent="0.3">
      <c r="A403" s="1">
        <v>1500</v>
      </c>
      <c r="B403" s="1">
        <v>129</v>
      </c>
      <c r="C403" s="1">
        <v>1504</v>
      </c>
      <c r="D403" s="1">
        <v>94</v>
      </c>
      <c r="E403" s="15">
        <v>181.24522066116299</v>
      </c>
    </row>
    <row r="404" spans="1:5" x14ac:dyDescent="0.3">
      <c r="A404" s="1">
        <v>1500</v>
      </c>
      <c r="B404" s="1">
        <v>130</v>
      </c>
      <c r="C404" s="1">
        <v>1504</v>
      </c>
      <c r="D404" s="1">
        <v>94</v>
      </c>
      <c r="E404" s="15">
        <v>181.40278291702199</v>
      </c>
    </row>
    <row r="405" spans="1:5" x14ac:dyDescent="0.3">
      <c r="A405" s="1">
        <v>1500</v>
      </c>
      <c r="B405" s="1">
        <v>131</v>
      </c>
      <c r="C405" s="1">
        <v>1504</v>
      </c>
      <c r="D405" s="1">
        <v>94</v>
      </c>
      <c r="E405" s="15">
        <v>181.15158772468499</v>
      </c>
    </row>
    <row r="406" spans="1:5" x14ac:dyDescent="0.3">
      <c r="A406" s="1">
        <v>1500</v>
      </c>
      <c r="B406" s="1">
        <v>132</v>
      </c>
      <c r="C406" s="1">
        <v>1504</v>
      </c>
      <c r="D406" s="1">
        <v>94</v>
      </c>
      <c r="E406" s="15">
        <v>181.17744207382199</v>
      </c>
    </row>
    <row r="407" spans="1:5" x14ac:dyDescent="0.3">
      <c r="A407" s="1">
        <v>1500</v>
      </c>
      <c r="B407" s="1">
        <v>133</v>
      </c>
      <c r="C407" s="1">
        <v>1504</v>
      </c>
      <c r="D407" s="1">
        <v>94</v>
      </c>
      <c r="E407" s="15">
        <v>185.111962795257</v>
      </c>
    </row>
    <row r="408" spans="1:5" x14ac:dyDescent="0.3">
      <c r="A408" s="1">
        <v>1500</v>
      </c>
      <c r="B408" s="1">
        <v>134</v>
      </c>
      <c r="C408" s="1">
        <v>1504</v>
      </c>
      <c r="D408" s="1">
        <v>94</v>
      </c>
      <c r="E408" s="15">
        <v>181.29524016380299</v>
      </c>
    </row>
    <row r="409" spans="1:5" x14ac:dyDescent="0.3">
      <c r="A409" s="1">
        <v>1500</v>
      </c>
      <c r="B409" s="1">
        <v>135</v>
      </c>
      <c r="C409" s="1">
        <v>1504</v>
      </c>
      <c r="D409" s="1">
        <v>94</v>
      </c>
      <c r="E409" s="15">
        <v>230.88434004783599</v>
      </c>
    </row>
    <row r="410" spans="1:5" x14ac:dyDescent="0.3">
      <c r="A410" s="1">
        <v>1500</v>
      </c>
      <c r="B410" s="1">
        <v>136</v>
      </c>
      <c r="C410" s="1">
        <v>1504</v>
      </c>
      <c r="D410" s="1">
        <v>94</v>
      </c>
      <c r="E410" s="15">
        <v>234.60206103324799</v>
      </c>
    </row>
    <row r="411" spans="1:5" x14ac:dyDescent="0.3">
      <c r="A411" s="1">
        <v>1500</v>
      </c>
      <c r="B411" s="1">
        <v>137</v>
      </c>
      <c r="C411" s="1">
        <v>1504</v>
      </c>
      <c r="D411" s="1">
        <v>94</v>
      </c>
      <c r="E411" s="15">
        <v>227.90332698821999</v>
      </c>
    </row>
    <row r="412" spans="1:5" x14ac:dyDescent="0.3">
      <c r="A412" s="1">
        <v>1500</v>
      </c>
      <c r="B412" s="1">
        <v>138</v>
      </c>
      <c r="C412" s="1">
        <v>1504</v>
      </c>
      <c r="D412" s="1">
        <v>94</v>
      </c>
      <c r="E412" s="15">
        <v>181.467048883438</v>
      </c>
    </row>
    <row r="413" spans="1:5" x14ac:dyDescent="0.3">
      <c r="A413" s="1">
        <v>1500</v>
      </c>
      <c r="B413" s="1">
        <v>139</v>
      </c>
      <c r="C413" s="1">
        <v>1504</v>
      </c>
      <c r="D413" s="1">
        <v>94</v>
      </c>
      <c r="E413" s="15">
        <v>181.533384084701</v>
      </c>
    </row>
    <row r="414" spans="1:5" x14ac:dyDescent="0.3">
      <c r="A414" s="1">
        <v>1500</v>
      </c>
      <c r="B414" s="1">
        <v>140</v>
      </c>
      <c r="C414" s="1">
        <v>1504</v>
      </c>
      <c r="D414" s="1">
        <v>94</v>
      </c>
      <c r="E414" s="15">
        <v>181.204603910446</v>
      </c>
    </row>
    <row r="415" spans="1:5" x14ac:dyDescent="0.3">
      <c r="A415" s="1">
        <v>1500</v>
      </c>
      <c r="B415" s="1">
        <v>141</v>
      </c>
      <c r="C415" s="1">
        <v>1504</v>
      </c>
      <c r="D415" s="1">
        <v>94</v>
      </c>
      <c r="E415" s="15">
        <v>181.14752602577201</v>
      </c>
    </row>
    <row r="416" spans="1:5" x14ac:dyDescent="0.3">
      <c r="A416" s="1">
        <v>1500</v>
      </c>
      <c r="B416" s="1">
        <v>142</v>
      </c>
      <c r="C416" s="1">
        <v>1504</v>
      </c>
      <c r="D416" s="1">
        <v>94</v>
      </c>
      <c r="E416" s="15">
        <v>181.21019005775401</v>
      </c>
    </row>
    <row r="417" spans="1:5" x14ac:dyDescent="0.3">
      <c r="A417" s="1">
        <v>1500</v>
      </c>
      <c r="B417" s="1">
        <v>143</v>
      </c>
      <c r="C417" s="1">
        <v>1504</v>
      </c>
      <c r="D417" s="1">
        <v>94</v>
      </c>
      <c r="E417" s="15">
        <v>181.553266048431</v>
      </c>
    </row>
    <row r="418" spans="1:5" x14ac:dyDescent="0.3">
      <c r="A418" s="1">
        <v>1500</v>
      </c>
      <c r="B418" s="1">
        <v>144</v>
      </c>
      <c r="C418" s="1">
        <v>1504</v>
      </c>
      <c r="D418" s="1">
        <v>94</v>
      </c>
      <c r="E418" s="15">
        <v>181.53879499435399</v>
      </c>
    </row>
    <row r="419" spans="1:5" x14ac:dyDescent="0.3">
      <c r="A419" s="1">
        <v>1500</v>
      </c>
      <c r="B419" s="1">
        <v>145</v>
      </c>
      <c r="C419" s="1">
        <v>1504</v>
      </c>
      <c r="D419" s="1">
        <v>94</v>
      </c>
      <c r="E419" s="15">
        <v>181.13691616058301</v>
      </c>
    </row>
    <row r="420" spans="1:5" x14ac:dyDescent="0.3">
      <c r="A420" s="1">
        <v>1500</v>
      </c>
      <c r="B420" s="1">
        <v>146</v>
      </c>
      <c r="C420" s="1">
        <v>1504</v>
      </c>
      <c r="D420" s="1">
        <v>94</v>
      </c>
      <c r="E420" s="15">
        <v>181.09967803955001</v>
      </c>
    </row>
    <row r="421" spans="1:5" x14ac:dyDescent="0.3">
      <c r="A421" s="1">
        <v>1500</v>
      </c>
      <c r="B421" s="1">
        <v>147</v>
      </c>
      <c r="C421" s="1">
        <v>1504</v>
      </c>
      <c r="D421" s="1">
        <v>94</v>
      </c>
      <c r="E421" s="15">
        <v>181.12766814231799</v>
      </c>
    </row>
    <row r="422" spans="1:5" x14ac:dyDescent="0.3">
      <c r="A422" s="1">
        <v>1500</v>
      </c>
      <c r="B422" s="1">
        <v>148</v>
      </c>
      <c r="C422" s="1">
        <v>1504</v>
      </c>
      <c r="D422" s="1">
        <v>94</v>
      </c>
      <c r="E422" s="15">
        <v>181.22283601760799</v>
      </c>
    </row>
    <row r="423" spans="1:5" x14ac:dyDescent="0.3">
      <c r="A423" s="1">
        <v>1500</v>
      </c>
      <c r="B423" s="1">
        <v>149</v>
      </c>
      <c r="C423" s="1">
        <v>1504</v>
      </c>
      <c r="D423" s="1">
        <v>94</v>
      </c>
      <c r="E423" s="15">
        <v>181.22020983695899</v>
      </c>
    </row>
    <row r="424" spans="1:5" x14ac:dyDescent="0.3">
      <c r="A424" s="1">
        <v>1500</v>
      </c>
      <c r="B424" s="1">
        <v>150</v>
      </c>
      <c r="C424" s="1">
        <v>1504</v>
      </c>
      <c r="D424" s="1">
        <v>94</v>
      </c>
      <c r="E424" s="15">
        <v>172.18888998031599</v>
      </c>
    </row>
    <row r="425" spans="1:5" x14ac:dyDescent="0.3">
      <c r="A425" s="1">
        <v>2000</v>
      </c>
      <c r="B425" s="1">
        <v>10</v>
      </c>
      <c r="C425" s="1">
        <v>2048</v>
      </c>
      <c r="D425" s="1">
        <v>8</v>
      </c>
      <c r="E425" s="15">
        <v>472.96747684478697</v>
      </c>
    </row>
    <row r="426" spans="1:5" x14ac:dyDescent="0.3">
      <c r="A426" s="1">
        <v>2000</v>
      </c>
      <c r="B426" s="1">
        <v>11</v>
      </c>
      <c r="C426" s="1">
        <v>2048</v>
      </c>
      <c r="D426" s="1">
        <v>8</v>
      </c>
      <c r="E426" s="15">
        <v>473.156438112258</v>
      </c>
    </row>
    <row r="427" spans="1:5" x14ac:dyDescent="0.3">
      <c r="A427" s="1">
        <v>2000</v>
      </c>
      <c r="B427" s="1">
        <v>12</v>
      </c>
      <c r="C427" s="1">
        <v>2048</v>
      </c>
      <c r="D427" s="1">
        <v>8</v>
      </c>
      <c r="E427" s="15">
        <v>479.14716386794998</v>
      </c>
    </row>
    <row r="428" spans="1:5" x14ac:dyDescent="0.3">
      <c r="A428" s="1">
        <v>2000</v>
      </c>
      <c r="B428" s="1">
        <v>13</v>
      </c>
      <c r="C428" s="1">
        <v>2048</v>
      </c>
      <c r="D428" s="1">
        <v>8</v>
      </c>
      <c r="E428" s="15">
        <v>473.94071602821299</v>
      </c>
    </row>
    <row r="429" spans="1:5" x14ac:dyDescent="0.3">
      <c r="A429" s="1">
        <v>2000</v>
      </c>
      <c r="B429" s="1">
        <v>14</v>
      </c>
      <c r="C429" s="1">
        <v>2048</v>
      </c>
      <c r="D429" s="1">
        <v>8</v>
      </c>
      <c r="E429" s="15">
        <v>631.16421389579705</v>
      </c>
    </row>
    <row r="430" spans="1:5" x14ac:dyDescent="0.3">
      <c r="A430" s="1">
        <v>2000</v>
      </c>
      <c r="B430" s="1">
        <v>15</v>
      </c>
      <c r="C430" s="1">
        <v>2048</v>
      </c>
      <c r="D430" s="1">
        <v>8</v>
      </c>
      <c r="E430" s="15">
        <v>612.63549208640995</v>
      </c>
    </row>
    <row r="431" spans="1:5" x14ac:dyDescent="0.3">
      <c r="A431" s="1">
        <v>2000</v>
      </c>
      <c r="B431" s="1">
        <v>16</v>
      </c>
      <c r="C431" s="1">
        <v>2048</v>
      </c>
      <c r="D431" s="1">
        <v>16</v>
      </c>
      <c r="E431" s="15">
        <v>432.33127880096401</v>
      </c>
    </row>
    <row r="432" spans="1:5" x14ac:dyDescent="0.3">
      <c r="A432" s="1">
        <v>2000</v>
      </c>
      <c r="B432" s="1">
        <v>17</v>
      </c>
      <c r="C432" s="1">
        <v>2048</v>
      </c>
      <c r="D432" s="1">
        <v>16</v>
      </c>
      <c r="E432" s="15">
        <v>392.69079208374001</v>
      </c>
    </row>
    <row r="433" spans="1:5" x14ac:dyDescent="0.3">
      <c r="A433" s="1">
        <v>2000</v>
      </c>
      <c r="B433" s="1">
        <v>18</v>
      </c>
      <c r="C433" s="1">
        <v>2048</v>
      </c>
      <c r="D433" s="1">
        <v>16</v>
      </c>
      <c r="E433" s="15">
        <v>393.90161204338</v>
      </c>
    </row>
    <row r="434" spans="1:5" x14ac:dyDescent="0.3">
      <c r="A434" s="1">
        <v>2000</v>
      </c>
      <c r="B434" s="1">
        <v>19</v>
      </c>
      <c r="C434" s="1">
        <v>2048</v>
      </c>
      <c r="D434" s="1">
        <v>16</v>
      </c>
      <c r="E434" s="15">
        <v>392.49920225143399</v>
      </c>
    </row>
    <row r="435" spans="1:5" x14ac:dyDescent="0.3">
      <c r="A435" s="1">
        <v>2000</v>
      </c>
      <c r="B435" s="1">
        <v>20</v>
      </c>
      <c r="C435" s="1">
        <v>2048</v>
      </c>
      <c r="D435" s="1">
        <v>16</v>
      </c>
      <c r="E435" s="15">
        <v>392.57826709747297</v>
      </c>
    </row>
    <row r="436" spans="1:5" x14ac:dyDescent="0.3">
      <c r="A436" s="1">
        <v>2000</v>
      </c>
      <c r="B436" s="1">
        <v>21</v>
      </c>
      <c r="C436" s="1">
        <v>2048</v>
      </c>
      <c r="D436" s="1">
        <v>16</v>
      </c>
      <c r="E436" s="15">
        <v>392.58941078186001</v>
      </c>
    </row>
    <row r="437" spans="1:5" x14ac:dyDescent="0.3">
      <c r="A437" s="1">
        <v>2000</v>
      </c>
      <c r="B437" s="1">
        <v>22</v>
      </c>
      <c r="C437" s="1">
        <v>2048</v>
      </c>
      <c r="D437" s="1">
        <v>16</v>
      </c>
      <c r="E437" s="15">
        <v>393.69154930114701</v>
      </c>
    </row>
    <row r="438" spans="1:5" x14ac:dyDescent="0.3">
      <c r="A438" s="1">
        <v>2000</v>
      </c>
      <c r="B438" s="1">
        <v>23</v>
      </c>
      <c r="C438" s="1">
        <v>2048</v>
      </c>
      <c r="D438" s="1">
        <v>16</v>
      </c>
      <c r="E438" s="15">
        <v>393.34450387954701</v>
      </c>
    </row>
    <row r="439" spans="1:5" x14ac:dyDescent="0.3">
      <c r="A439" s="1">
        <v>2000</v>
      </c>
      <c r="B439" s="1">
        <v>24</v>
      </c>
      <c r="C439" s="1">
        <v>2048</v>
      </c>
      <c r="D439" s="1">
        <v>16</v>
      </c>
      <c r="E439" s="15">
        <v>392.55228090286198</v>
      </c>
    </row>
    <row r="440" spans="1:5" x14ac:dyDescent="0.3">
      <c r="A440" s="1">
        <v>2000</v>
      </c>
      <c r="B440" s="1">
        <v>25</v>
      </c>
      <c r="C440" s="1">
        <v>2048</v>
      </c>
      <c r="D440" s="1">
        <v>16</v>
      </c>
      <c r="E440" s="15">
        <v>392.48844909667901</v>
      </c>
    </row>
    <row r="441" spans="1:5" x14ac:dyDescent="0.3">
      <c r="A441" s="1">
        <v>2000</v>
      </c>
      <c r="B441" s="1">
        <v>26</v>
      </c>
      <c r="C441" s="1">
        <v>2048</v>
      </c>
      <c r="D441" s="1">
        <v>16</v>
      </c>
      <c r="E441" s="15">
        <v>392.61084008216801</v>
      </c>
    </row>
    <row r="442" spans="1:5" x14ac:dyDescent="0.3">
      <c r="A442" s="1">
        <v>2000</v>
      </c>
      <c r="B442" s="1">
        <v>27</v>
      </c>
      <c r="C442" s="1">
        <v>2048</v>
      </c>
      <c r="D442" s="1">
        <v>16</v>
      </c>
      <c r="E442" s="15">
        <v>392.509119987487</v>
      </c>
    </row>
    <row r="443" spans="1:5" x14ac:dyDescent="0.3">
      <c r="A443" s="1">
        <v>2000</v>
      </c>
      <c r="B443" s="1">
        <v>28</v>
      </c>
      <c r="C443" s="1">
        <v>2048</v>
      </c>
      <c r="D443" s="1">
        <v>16</v>
      </c>
      <c r="E443" s="15">
        <v>392.54645681381197</v>
      </c>
    </row>
    <row r="444" spans="1:5" x14ac:dyDescent="0.3">
      <c r="A444" s="1">
        <v>2000</v>
      </c>
      <c r="B444" s="1">
        <v>29</v>
      </c>
      <c r="C444" s="1">
        <v>2048</v>
      </c>
      <c r="D444" s="1">
        <v>16</v>
      </c>
      <c r="E444" s="15">
        <v>380.327522039413</v>
      </c>
    </row>
    <row r="445" spans="1:5" x14ac:dyDescent="0.3">
      <c r="A445" s="1">
        <v>2000</v>
      </c>
      <c r="B445" s="1">
        <v>30</v>
      </c>
      <c r="C445" s="1">
        <v>2048</v>
      </c>
      <c r="D445" s="1">
        <v>16</v>
      </c>
      <c r="E445" s="15">
        <v>390.61262011527998</v>
      </c>
    </row>
    <row r="446" spans="1:5" x14ac:dyDescent="0.3">
      <c r="A446" s="1">
        <v>2000</v>
      </c>
      <c r="B446" s="1">
        <v>31</v>
      </c>
      <c r="C446" s="1">
        <v>2048</v>
      </c>
      <c r="D446" s="1">
        <v>16</v>
      </c>
      <c r="E446" s="15">
        <v>390.33721899986199</v>
      </c>
    </row>
    <row r="447" spans="1:5" x14ac:dyDescent="0.3">
      <c r="A447" s="1">
        <v>2000</v>
      </c>
      <c r="B447" s="1">
        <v>32</v>
      </c>
      <c r="C447" s="1">
        <v>2048</v>
      </c>
      <c r="D447" s="1">
        <v>32</v>
      </c>
      <c r="E447" s="15">
        <v>396.00501298904402</v>
      </c>
    </row>
    <row r="448" spans="1:5" x14ac:dyDescent="0.3">
      <c r="A448" s="1">
        <v>2000</v>
      </c>
      <c r="B448" s="1">
        <v>33</v>
      </c>
      <c r="C448" s="1">
        <v>2048</v>
      </c>
      <c r="D448" s="1">
        <v>32</v>
      </c>
      <c r="E448" s="15">
        <v>401.48308205604502</v>
      </c>
    </row>
    <row r="449" spans="1:5" x14ac:dyDescent="0.3">
      <c r="A449" s="1">
        <v>2000</v>
      </c>
      <c r="B449" s="1">
        <v>34</v>
      </c>
      <c r="C449" s="1">
        <v>2048</v>
      </c>
      <c r="D449" s="1">
        <v>32</v>
      </c>
      <c r="E449" s="15">
        <v>397.38998913764902</v>
      </c>
    </row>
    <row r="450" spans="1:5" x14ac:dyDescent="0.3">
      <c r="A450" s="1">
        <v>2000</v>
      </c>
      <c r="B450" s="1">
        <v>35</v>
      </c>
      <c r="C450" s="1">
        <v>2048</v>
      </c>
      <c r="D450" s="1">
        <v>32</v>
      </c>
      <c r="E450" s="15">
        <v>532.13545298576298</v>
      </c>
    </row>
    <row r="451" spans="1:5" x14ac:dyDescent="0.3">
      <c r="A451" s="1">
        <v>2000</v>
      </c>
      <c r="B451" s="1">
        <v>36</v>
      </c>
      <c r="C451" s="1">
        <v>2048</v>
      </c>
      <c r="D451" s="1">
        <v>32</v>
      </c>
      <c r="E451" s="15">
        <v>513.010311365127</v>
      </c>
    </row>
    <row r="452" spans="1:5" x14ac:dyDescent="0.3">
      <c r="A452" s="1">
        <v>2000</v>
      </c>
      <c r="B452" s="1">
        <v>37</v>
      </c>
      <c r="C452" s="1">
        <v>2048</v>
      </c>
      <c r="D452" s="1">
        <v>32</v>
      </c>
      <c r="E452" s="15">
        <v>463.83250713348298</v>
      </c>
    </row>
    <row r="453" spans="1:5" x14ac:dyDescent="0.3">
      <c r="A453" s="1">
        <v>2000</v>
      </c>
      <c r="B453" s="1">
        <v>38</v>
      </c>
      <c r="C453" s="1">
        <v>2048</v>
      </c>
      <c r="D453" s="1">
        <v>32</v>
      </c>
      <c r="E453" s="15">
        <v>397.145923137664</v>
      </c>
    </row>
    <row r="454" spans="1:5" x14ac:dyDescent="0.3">
      <c r="A454" s="1">
        <v>2000</v>
      </c>
      <c r="B454" s="1">
        <v>39</v>
      </c>
      <c r="C454" s="1">
        <v>2048</v>
      </c>
      <c r="D454" s="1">
        <v>32</v>
      </c>
      <c r="E454" s="15">
        <v>396.60734510421702</v>
      </c>
    </row>
    <row r="455" spans="1:5" x14ac:dyDescent="0.3">
      <c r="A455" s="1">
        <v>2000</v>
      </c>
      <c r="B455" s="1">
        <v>40</v>
      </c>
      <c r="C455" s="1">
        <v>2048</v>
      </c>
      <c r="D455" s="1">
        <v>32</v>
      </c>
      <c r="E455" s="15">
        <v>395.78723692893902</v>
      </c>
    </row>
    <row r="456" spans="1:5" x14ac:dyDescent="0.3">
      <c r="A456" s="1">
        <v>2000</v>
      </c>
      <c r="B456" s="1">
        <v>41</v>
      </c>
      <c r="C456" s="1">
        <v>2048</v>
      </c>
      <c r="D456" s="1">
        <v>32</v>
      </c>
      <c r="E456" s="15">
        <v>395.75423884391699</v>
      </c>
    </row>
    <row r="457" spans="1:5" x14ac:dyDescent="0.3">
      <c r="A457" s="1">
        <v>2000</v>
      </c>
      <c r="B457" s="1">
        <v>42</v>
      </c>
      <c r="C457" s="1">
        <v>2048</v>
      </c>
      <c r="D457" s="1">
        <v>32</v>
      </c>
      <c r="E457" s="15">
        <v>395.82910275459199</v>
      </c>
    </row>
    <row r="458" spans="1:5" x14ac:dyDescent="0.3">
      <c r="A458" s="1">
        <v>2000</v>
      </c>
      <c r="B458" s="1">
        <v>43</v>
      </c>
      <c r="C458" s="1">
        <v>2048</v>
      </c>
      <c r="D458" s="1">
        <v>32</v>
      </c>
      <c r="E458" s="15">
        <v>396.95308518409701</v>
      </c>
    </row>
    <row r="459" spans="1:5" x14ac:dyDescent="0.3">
      <c r="A459" s="1">
        <v>2000</v>
      </c>
      <c r="B459" s="1">
        <v>44</v>
      </c>
      <c r="C459" s="1">
        <v>2048</v>
      </c>
      <c r="D459" s="1">
        <v>32</v>
      </c>
      <c r="E459" s="15">
        <v>396.89182186126698</v>
      </c>
    </row>
    <row r="460" spans="1:5" x14ac:dyDescent="0.3">
      <c r="A460" s="1">
        <v>2000</v>
      </c>
      <c r="B460" s="1">
        <v>45</v>
      </c>
      <c r="C460" s="1">
        <v>2048</v>
      </c>
      <c r="D460" s="1">
        <v>32</v>
      </c>
      <c r="E460" s="15">
        <v>395.90345621108997</v>
      </c>
    </row>
    <row r="461" spans="1:5" x14ac:dyDescent="0.3">
      <c r="A461" s="1">
        <v>2000</v>
      </c>
      <c r="B461" s="1">
        <v>46</v>
      </c>
      <c r="C461" s="1">
        <v>2048</v>
      </c>
      <c r="D461" s="1">
        <v>32</v>
      </c>
      <c r="E461" s="15">
        <v>395.91486907005299</v>
      </c>
    </row>
    <row r="462" spans="1:5" x14ac:dyDescent="0.3">
      <c r="A462" s="1">
        <v>2000</v>
      </c>
      <c r="B462" s="1">
        <v>47</v>
      </c>
      <c r="C462" s="1">
        <v>2048</v>
      </c>
      <c r="D462" s="1">
        <v>32</v>
      </c>
      <c r="E462" s="15">
        <v>395.95020627975401</v>
      </c>
    </row>
    <row r="463" spans="1:5" x14ac:dyDescent="0.3">
      <c r="A463" s="1">
        <v>2000</v>
      </c>
      <c r="B463" s="1">
        <v>48</v>
      </c>
      <c r="C463" s="1">
        <v>2048</v>
      </c>
      <c r="D463" s="1">
        <v>32</v>
      </c>
      <c r="E463" s="15">
        <v>395.96659684181202</v>
      </c>
    </row>
    <row r="464" spans="1:5" x14ac:dyDescent="0.3">
      <c r="A464" s="1">
        <v>2000</v>
      </c>
      <c r="B464" s="1">
        <v>49</v>
      </c>
      <c r="C464" s="1">
        <v>2048</v>
      </c>
      <c r="D464" s="1">
        <v>32</v>
      </c>
      <c r="E464" s="15">
        <v>395.46686387061999</v>
      </c>
    </row>
    <row r="465" spans="1:5" x14ac:dyDescent="0.3">
      <c r="A465" s="1">
        <v>2000</v>
      </c>
      <c r="B465" s="1">
        <v>50</v>
      </c>
      <c r="C465" s="1">
        <v>2048</v>
      </c>
      <c r="D465" s="1">
        <v>32</v>
      </c>
      <c r="E465" s="15">
        <v>396.14493107795698</v>
      </c>
    </row>
    <row r="466" spans="1:5" x14ac:dyDescent="0.3">
      <c r="A466" s="1">
        <v>2000</v>
      </c>
      <c r="B466" s="1">
        <v>51</v>
      </c>
      <c r="C466" s="1">
        <v>2048</v>
      </c>
      <c r="D466" s="1">
        <v>32</v>
      </c>
      <c r="E466" s="15">
        <v>395.87969875335602</v>
      </c>
    </row>
    <row r="467" spans="1:5" x14ac:dyDescent="0.3">
      <c r="A467" s="1">
        <v>2000</v>
      </c>
      <c r="B467" s="1">
        <v>52</v>
      </c>
      <c r="C467" s="1">
        <v>2048</v>
      </c>
      <c r="D467" s="1">
        <v>32</v>
      </c>
      <c r="E467" s="15">
        <v>396.30993938445999</v>
      </c>
    </row>
    <row r="468" spans="1:5" x14ac:dyDescent="0.3">
      <c r="A468" s="1">
        <v>2000</v>
      </c>
      <c r="B468" s="1">
        <v>53</v>
      </c>
      <c r="C468" s="1">
        <v>2048</v>
      </c>
      <c r="D468" s="1">
        <v>32</v>
      </c>
      <c r="E468" s="15">
        <v>401.82140803337097</v>
      </c>
    </row>
    <row r="469" spans="1:5" x14ac:dyDescent="0.3">
      <c r="A469" s="1">
        <v>2000</v>
      </c>
      <c r="B469" s="1">
        <v>54</v>
      </c>
      <c r="C469" s="1">
        <v>2048</v>
      </c>
      <c r="D469" s="1">
        <v>32</v>
      </c>
      <c r="E469" s="15">
        <v>396.48674821853598</v>
      </c>
    </row>
    <row r="470" spans="1:5" x14ac:dyDescent="0.3">
      <c r="A470" s="1">
        <v>2000</v>
      </c>
      <c r="B470" s="1">
        <v>55</v>
      </c>
      <c r="C470" s="1">
        <v>2048</v>
      </c>
      <c r="D470" s="1">
        <v>32</v>
      </c>
      <c r="E470" s="15">
        <v>531.24948692321698</v>
      </c>
    </row>
    <row r="471" spans="1:5" x14ac:dyDescent="0.3">
      <c r="A471" s="1">
        <v>2000</v>
      </c>
      <c r="B471" s="1">
        <v>56</v>
      </c>
      <c r="C471" s="1">
        <v>2048</v>
      </c>
      <c r="D471" s="1">
        <v>32</v>
      </c>
      <c r="E471" s="15">
        <v>517.25023913383404</v>
      </c>
    </row>
    <row r="472" spans="1:5" x14ac:dyDescent="0.3">
      <c r="A472" s="1">
        <v>2000</v>
      </c>
      <c r="B472" s="1">
        <v>57</v>
      </c>
      <c r="C472" s="1">
        <v>2048</v>
      </c>
      <c r="D472" s="1">
        <v>32</v>
      </c>
      <c r="E472" s="15">
        <v>470.11348199844298</v>
      </c>
    </row>
    <row r="473" spans="1:5" x14ac:dyDescent="0.3">
      <c r="A473" s="1">
        <v>2000</v>
      </c>
      <c r="B473" s="1">
        <v>58</v>
      </c>
      <c r="C473" s="1">
        <v>2048</v>
      </c>
      <c r="D473" s="1">
        <v>32</v>
      </c>
      <c r="E473" s="15">
        <v>397.53379869461003</v>
      </c>
    </row>
    <row r="474" spans="1:5" x14ac:dyDescent="0.3">
      <c r="A474" s="1">
        <v>2000</v>
      </c>
      <c r="B474" s="1">
        <v>59</v>
      </c>
      <c r="C474" s="1">
        <v>2048</v>
      </c>
      <c r="D474" s="1">
        <v>32</v>
      </c>
      <c r="E474" s="15">
        <v>396.84948110580399</v>
      </c>
    </row>
    <row r="475" spans="1:5" x14ac:dyDescent="0.3">
      <c r="A475" s="1">
        <v>2000</v>
      </c>
      <c r="B475" s="1">
        <v>60</v>
      </c>
      <c r="C475" s="1">
        <v>2048</v>
      </c>
      <c r="D475" s="1">
        <v>32</v>
      </c>
      <c r="E475" s="15">
        <v>396.06742930412202</v>
      </c>
    </row>
    <row r="476" spans="1:5" x14ac:dyDescent="0.3">
      <c r="A476" s="1">
        <v>2000</v>
      </c>
      <c r="B476" s="1">
        <v>61</v>
      </c>
      <c r="C476" s="1">
        <v>2048</v>
      </c>
      <c r="D476" s="1">
        <v>32</v>
      </c>
      <c r="E476" s="15">
        <v>396.117981910705</v>
      </c>
    </row>
    <row r="477" spans="1:5" x14ac:dyDescent="0.3">
      <c r="A477" s="1">
        <v>2000</v>
      </c>
      <c r="B477" s="1">
        <v>62</v>
      </c>
      <c r="C477" s="1">
        <v>2048</v>
      </c>
      <c r="D477" s="1">
        <v>32</v>
      </c>
      <c r="E477" s="15">
        <v>396.06613302230801</v>
      </c>
    </row>
    <row r="478" spans="1:5" x14ac:dyDescent="0.3">
      <c r="A478" s="1">
        <v>2000</v>
      </c>
      <c r="B478" s="1">
        <v>63</v>
      </c>
      <c r="C478" s="1">
        <v>2016</v>
      </c>
      <c r="D478" s="1">
        <v>63</v>
      </c>
      <c r="E478" s="15">
        <v>396.42301511764498</v>
      </c>
    </row>
    <row r="479" spans="1:5" x14ac:dyDescent="0.3">
      <c r="A479" s="1">
        <v>2000</v>
      </c>
      <c r="B479" s="1">
        <v>64</v>
      </c>
      <c r="C479" s="1">
        <v>2016</v>
      </c>
      <c r="D479" s="1">
        <v>63</v>
      </c>
      <c r="E479" s="15">
        <v>396.46930003166199</v>
      </c>
    </row>
    <row r="480" spans="1:5" x14ac:dyDescent="0.3">
      <c r="A480" s="1">
        <v>2000</v>
      </c>
      <c r="B480" s="1">
        <v>65</v>
      </c>
      <c r="C480" s="1">
        <v>2016</v>
      </c>
      <c r="D480" s="1">
        <v>63</v>
      </c>
      <c r="E480" s="15">
        <v>395.733376026153</v>
      </c>
    </row>
    <row r="481" spans="1:5" x14ac:dyDescent="0.3">
      <c r="A481" s="1">
        <v>2000</v>
      </c>
      <c r="B481" s="1">
        <v>66</v>
      </c>
      <c r="C481" s="1">
        <v>2016</v>
      </c>
      <c r="D481" s="1">
        <v>63</v>
      </c>
      <c r="E481" s="15">
        <v>395.54839777946398</v>
      </c>
    </row>
    <row r="482" spans="1:5" x14ac:dyDescent="0.3">
      <c r="A482" s="1">
        <v>2000</v>
      </c>
      <c r="B482" s="1">
        <v>67</v>
      </c>
      <c r="C482" s="1">
        <v>2016</v>
      </c>
      <c r="D482" s="1">
        <v>63</v>
      </c>
      <c r="E482" s="15">
        <v>395.60869622230501</v>
      </c>
    </row>
    <row r="483" spans="1:5" x14ac:dyDescent="0.3">
      <c r="A483" s="1">
        <v>2000</v>
      </c>
      <c r="B483" s="1">
        <v>68</v>
      </c>
      <c r="C483" s="1">
        <v>2016</v>
      </c>
      <c r="D483" s="1">
        <v>63</v>
      </c>
      <c r="E483" s="15">
        <v>395.61645102500898</v>
      </c>
    </row>
    <row r="484" spans="1:5" x14ac:dyDescent="0.3">
      <c r="A484" s="1">
        <v>2000</v>
      </c>
      <c r="B484" s="1">
        <v>69</v>
      </c>
      <c r="C484" s="1">
        <v>2016</v>
      </c>
      <c r="D484" s="1">
        <v>63</v>
      </c>
      <c r="E484" s="15">
        <v>395.64589786529501</v>
      </c>
    </row>
    <row r="485" spans="1:5" x14ac:dyDescent="0.3">
      <c r="A485" s="1">
        <v>2000</v>
      </c>
      <c r="B485" s="1">
        <v>70</v>
      </c>
      <c r="C485" s="1">
        <v>2016</v>
      </c>
      <c r="D485" s="1">
        <v>63</v>
      </c>
      <c r="E485" s="15">
        <v>395.96165418624798</v>
      </c>
    </row>
    <row r="486" spans="1:5" x14ac:dyDescent="0.3">
      <c r="A486" s="1">
        <v>2000</v>
      </c>
      <c r="B486" s="1">
        <v>71</v>
      </c>
      <c r="C486" s="1">
        <v>2016</v>
      </c>
      <c r="D486" s="1">
        <v>63</v>
      </c>
      <c r="E486" s="15">
        <v>395.74581193923899</v>
      </c>
    </row>
    <row r="487" spans="1:5" x14ac:dyDescent="0.3">
      <c r="A487" s="1">
        <v>2000</v>
      </c>
      <c r="B487" s="1">
        <v>72</v>
      </c>
      <c r="C487" s="1">
        <v>2016</v>
      </c>
      <c r="D487" s="1">
        <v>63</v>
      </c>
      <c r="E487" s="15">
        <v>396.11909675598099</v>
      </c>
    </row>
    <row r="488" spans="1:5" x14ac:dyDescent="0.3">
      <c r="A488" s="1">
        <v>2000</v>
      </c>
      <c r="B488" s="1">
        <v>73</v>
      </c>
      <c r="C488" s="1">
        <v>2016</v>
      </c>
      <c r="D488" s="1">
        <v>63</v>
      </c>
      <c r="E488" s="15">
        <v>401.50412273406903</v>
      </c>
    </row>
    <row r="489" spans="1:5" x14ac:dyDescent="0.3">
      <c r="A489" s="1">
        <v>2000</v>
      </c>
      <c r="B489" s="1">
        <v>74</v>
      </c>
      <c r="C489" s="1">
        <v>2016</v>
      </c>
      <c r="D489" s="1">
        <v>63</v>
      </c>
      <c r="E489" s="15">
        <v>396.357759952545</v>
      </c>
    </row>
    <row r="490" spans="1:5" x14ac:dyDescent="0.3">
      <c r="A490" s="1">
        <v>2000</v>
      </c>
      <c r="B490" s="1">
        <v>75</v>
      </c>
      <c r="C490" s="1">
        <v>2016</v>
      </c>
      <c r="D490" s="1">
        <v>63</v>
      </c>
      <c r="E490" s="15">
        <v>532.22400903701703</v>
      </c>
    </row>
    <row r="491" spans="1:5" x14ac:dyDescent="0.3">
      <c r="A491" s="1">
        <v>2000</v>
      </c>
      <c r="B491" s="1">
        <v>76</v>
      </c>
      <c r="C491" s="1">
        <v>2016</v>
      </c>
      <c r="D491" s="1">
        <v>63</v>
      </c>
      <c r="E491" s="15">
        <v>518.473708152771</v>
      </c>
    </row>
    <row r="492" spans="1:5" x14ac:dyDescent="0.3">
      <c r="A492" s="1">
        <v>2000</v>
      </c>
      <c r="B492" s="1">
        <v>77</v>
      </c>
      <c r="C492" s="1">
        <v>2016</v>
      </c>
      <c r="D492" s="1">
        <v>63</v>
      </c>
      <c r="E492" s="15">
        <v>470.554453134536</v>
      </c>
    </row>
    <row r="493" spans="1:5" x14ac:dyDescent="0.3">
      <c r="A493" s="1">
        <v>2000</v>
      </c>
      <c r="B493" s="1">
        <v>78</v>
      </c>
      <c r="C493" s="1">
        <v>2016</v>
      </c>
      <c r="D493" s="1">
        <v>63</v>
      </c>
      <c r="E493" s="15">
        <v>396.987912893295</v>
      </c>
    </row>
    <row r="494" spans="1:5" x14ac:dyDescent="0.3">
      <c r="A494" s="1">
        <v>2000</v>
      </c>
      <c r="B494" s="1">
        <v>79</v>
      </c>
      <c r="C494" s="1">
        <v>2016</v>
      </c>
      <c r="D494" s="1">
        <v>63</v>
      </c>
      <c r="E494" s="15">
        <v>396.601019144058</v>
      </c>
    </row>
    <row r="495" spans="1:5" x14ac:dyDescent="0.3">
      <c r="A495" s="1">
        <v>2000</v>
      </c>
      <c r="B495" s="1">
        <v>80</v>
      </c>
      <c r="C495" s="1">
        <v>2016</v>
      </c>
      <c r="D495" s="1">
        <v>63</v>
      </c>
      <c r="E495" s="15">
        <v>395.79040789604102</v>
      </c>
    </row>
    <row r="496" spans="1:5" x14ac:dyDescent="0.3">
      <c r="A496" s="1">
        <v>2000</v>
      </c>
      <c r="B496" s="1">
        <v>81</v>
      </c>
      <c r="C496" s="1">
        <v>2016</v>
      </c>
      <c r="D496" s="1">
        <v>63</v>
      </c>
      <c r="E496" s="15">
        <v>395.74822402000399</v>
      </c>
    </row>
    <row r="497" spans="1:5" x14ac:dyDescent="0.3">
      <c r="A497" s="1">
        <v>2000</v>
      </c>
      <c r="B497" s="1">
        <v>82</v>
      </c>
      <c r="C497" s="1">
        <v>2016</v>
      </c>
      <c r="D497" s="1">
        <v>63</v>
      </c>
      <c r="E497" s="15">
        <v>395.66205692291197</v>
      </c>
    </row>
    <row r="498" spans="1:5" x14ac:dyDescent="0.3">
      <c r="A498" s="1">
        <v>2000</v>
      </c>
      <c r="B498" s="1">
        <v>83</v>
      </c>
      <c r="C498" s="1">
        <v>2016</v>
      </c>
      <c r="D498" s="1">
        <v>63</v>
      </c>
      <c r="E498" s="15">
        <v>396.56684684753401</v>
      </c>
    </row>
    <row r="499" spans="1:5" x14ac:dyDescent="0.3">
      <c r="A499" s="1">
        <v>2000</v>
      </c>
      <c r="B499" s="1">
        <v>84</v>
      </c>
      <c r="C499" s="1">
        <v>2016</v>
      </c>
      <c r="D499" s="1">
        <v>63</v>
      </c>
      <c r="E499" s="15">
        <v>396.592405080795</v>
      </c>
    </row>
    <row r="500" spans="1:5" x14ac:dyDescent="0.3">
      <c r="A500" s="1">
        <v>2000</v>
      </c>
      <c r="B500" s="1">
        <v>85</v>
      </c>
      <c r="C500" s="1">
        <v>2016</v>
      </c>
      <c r="D500" s="1">
        <v>63</v>
      </c>
      <c r="E500" s="15">
        <v>395.81943297386101</v>
      </c>
    </row>
    <row r="501" spans="1:5" x14ac:dyDescent="0.3">
      <c r="A501" s="1">
        <v>2000</v>
      </c>
      <c r="B501" s="1">
        <v>86</v>
      </c>
      <c r="C501" s="1">
        <v>2016</v>
      </c>
      <c r="D501" s="1">
        <v>63</v>
      </c>
      <c r="E501" s="15">
        <v>395.740290164947</v>
      </c>
    </row>
    <row r="502" spans="1:5" x14ac:dyDescent="0.3">
      <c r="A502" s="1">
        <v>2000</v>
      </c>
      <c r="B502" s="1">
        <v>87</v>
      </c>
      <c r="C502" s="1">
        <v>2016</v>
      </c>
      <c r="D502" s="1">
        <v>63</v>
      </c>
      <c r="E502" s="15">
        <v>395.90166306495598</v>
      </c>
    </row>
    <row r="503" spans="1:5" x14ac:dyDescent="0.3">
      <c r="A503" s="1">
        <v>2000</v>
      </c>
      <c r="B503" s="1">
        <v>88</v>
      </c>
      <c r="C503" s="1">
        <v>2016</v>
      </c>
      <c r="D503" s="1">
        <v>63</v>
      </c>
      <c r="E503" s="15">
        <v>395.81453394889797</v>
      </c>
    </row>
    <row r="504" spans="1:5" x14ac:dyDescent="0.3">
      <c r="A504" s="1">
        <v>2000</v>
      </c>
      <c r="B504" s="1">
        <v>89</v>
      </c>
      <c r="C504" s="1">
        <v>2016</v>
      </c>
      <c r="D504" s="1">
        <v>63</v>
      </c>
      <c r="E504" s="15">
        <v>395.804943084716</v>
      </c>
    </row>
    <row r="505" spans="1:5" x14ac:dyDescent="0.3">
      <c r="A505" s="1">
        <v>2000</v>
      </c>
      <c r="B505" s="1">
        <v>90</v>
      </c>
      <c r="C505" s="1">
        <v>2016</v>
      </c>
      <c r="D505" s="1">
        <v>63</v>
      </c>
      <c r="E505" s="15">
        <v>396.07525873184198</v>
      </c>
    </row>
    <row r="506" spans="1:5" x14ac:dyDescent="0.3">
      <c r="A506" s="1">
        <v>2000</v>
      </c>
      <c r="B506" s="1">
        <v>91</v>
      </c>
      <c r="C506" s="1">
        <v>2016</v>
      </c>
      <c r="D506" s="1">
        <v>63</v>
      </c>
      <c r="E506" s="15">
        <v>395.809302091598</v>
      </c>
    </row>
    <row r="507" spans="1:5" x14ac:dyDescent="0.3">
      <c r="A507" s="1">
        <v>2000</v>
      </c>
      <c r="B507" s="1">
        <v>92</v>
      </c>
      <c r="C507" s="1">
        <v>2016</v>
      </c>
      <c r="D507" s="1">
        <v>63</v>
      </c>
      <c r="E507" s="15">
        <v>396.12617707252502</v>
      </c>
    </row>
    <row r="508" spans="1:5" x14ac:dyDescent="0.3">
      <c r="A508" s="1">
        <v>2000</v>
      </c>
      <c r="B508" s="1">
        <v>93</v>
      </c>
      <c r="C508" s="1">
        <v>2016</v>
      </c>
      <c r="D508" s="1">
        <v>63</v>
      </c>
      <c r="E508" s="15">
        <v>401.71878075599602</v>
      </c>
    </row>
    <row r="509" spans="1:5" x14ac:dyDescent="0.3">
      <c r="A509" s="1">
        <v>2000</v>
      </c>
      <c r="B509" s="1">
        <v>94</v>
      </c>
      <c r="C509" s="1">
        <v>2016</v>
      </c>
      <c r="D509" s="1">
        <v>63</v>
      </c>
      <c r="E509" s="15">
        <v>397.898607969284</v>
      </c>
    </row>
    <row r="510" spans="1:5" x14ac:dyDescent="0.3">
      <c r="A510" s="1">
        <v>2000</v>
      </c>
      <c r="B510" s="1">
        <v>95</v>
      </c>
      <c r="C510" s="1">
        <v>2016</v>
      </c>
      <c r="D510" s="1">
        <v>63</v>
      </c>
      <c r="E510" s="15">
        <v>535.12178301811196</v>
      </c>
    </row>
    <row r="511" spans="1:5" x14ac:dyDescent="0.3">
      <c r="A511" s="1">
        <v>2000</v>
      </c>
      <c r="B511" s="1">
        <v>96</v>
      </c>
      <c r="C511" s="1">
        <v>2016</v>
      </c>
      <c r="D511" s="1">
        <v>63</v>
      </c>
      <c r="E511" s="15">
        <v>515.786869764328</v>
      </c>
    </row>
    <row r="512" spans="1:5" x14ac:dyDescent="0.3">
      <c r="A512" s="1">
        <v>2000</v>
      </c>
      <c r="B512" s="1">
        <v>97</v>
      </c>
      <c r="C512" s="1">
        <v>2016</v>
      </c>
      <c r="D512" s="1">
        <v>63</v>
      </c>
      <c r="E512" s="15">
        <v>460.48320198059002</v>
      </c>
    </row>
    <row r="513" spans="1:5" x14ac:dyDescent="0.3">
      <c r="A513" s="1">
        <v>2000</v>
      </c>
      <c r="B513" s="1">
        <v>98</v>
      </c>
      <c r="C513" s="1">
        <v>2016</v>
      </c>
      <c r="D513" s="1">
        <v>63</v>
      </c>
      <c r="E513" s="15">
        <v>397.17689704895002</v>
      </c>
    </row>
    <row r="514" spans="1:5" x14ac:dyDescent="0.3">
      <c r="A514" s="1">
        <v>2000</v>
      </c>
      <c r="B514" s="1">
        <v>99</v>
      </c>
      <c r="C514" s="1">
        <v>2016</v>
      </c>
      <c r="D514" s="1">
        <v>63</v>
      </c>
      <c r="E514" s="15">
        <v>396.770023107528</v>
      </c>
    </row>
    <row r="515" spans="1:5" x14ac:dyDescent="0.3">
      <c r="A515" s="1">
        <v>2000</v>
      </c>
      <c r="B515" s="1">
        <v>100</v>
      </c>
      <c r="C515" s="1">
        <v>2016</v>
      </c>
      <c r="D515" s="1">
        <v>63</v>
      </c>
      <c r="E515" s="15">
        <v>395.94146299362097</v>
      </c>
    </row>
    <row r="516" spans="1:5" x14ac:dyDescent="0.3">
      <c r="A516" s="1">
        <v>2000</v>
      </c>
      <c r="B516" s="1">
        <v>101</v>
      </c>
      <c r="C516" s="1">
        <v>2016</v>
      </c>
      <c r="D516" s="1">
        <v>63</v>
      </c>
      <c r="E516" s="15">
        <v>395.85646581649701</v>
      </c>
    </row>
    <row r="517" spans="1:5" x14ac:dyDescent="0.3">
      <c r="A517" s="1">
        <v>2000</v>
      </c>
      <c r="B517" s="1">
        <v>102</v>
      </c>
      <c r="C517" s="1">
        <v>2016</v>
      </c>
      <c r="D517" s="1">
        <v>63</v>
      </c>
      <c r="E517" s="15">
        <v>395.83564019203101</v>
      </c>
    </row>
    <row r="518" spans="1:5" x14ac:dyDescent="0.3">
      <c r="A518" s="1">
        <v>2000</v>
      </c>
      <c r="B518" s="1">
        <v>103</v>
      </c>
      <c r="C518" s="1">
        <v>2016</v>
      </c>
      <c r="D518" s="1">
        <v>63</v>
      </c>
      <c r="E518" s="15">
        <v>396.99090576171801</v>
      </c>
    </row>
    <row r="519" spans="1:5" x14ac:dyDescent="0.3">
      <c r="A519" s="1">
        <v>2000</v>
      </c>
      <c r="B519" s="1">
        <v>104</v>
      </c>
      <c r="C519" s="1">
        <v>2016</v>
      </c>
      <c r="D519" s="1">
        <v>63</v>
      </c>
      <c r="E519" s="15">
        <v>396.72081112861599</v>
      </c>
    </row>
    <row r="520" spans="1:5" x14ac:dyDescent="0.3">
      <c r="A520" s="1">
        <v>2000</v>
      </c>
      <c r="B520" s="1">
        <v>105</v>
      </c>
      <c r="C520" s="1">
        <v>2016</v>
      </c>
      <c r="D520" s="1">
        <v>63</v>
      </c>
      <c r="E520" s="15">
        <v>395.86504578590302</v>
      </c>
    </row>
    <row r="521" spans="1:5" x14ac:dyDescent="0.3">
      <c r="A521" s="1">
        <v>2000</v>
      </c>
      <c r="B521" s="1">
        <v>106</v>
      </c>
      <c r="C521" s="1">
        <v>2016</v>
      </c>
      <c r="D521" s="1">
        <v>63</v>
      </c>
      <c r="E521" s="15">
        <v>395.86129379272398</v>
      </c>
    </row>
    <row r="522" spans="1:5" x14ac:dyDescent="0.3">
      <c r="A522" s="1">
        <v>2000</v>
      </c>
      <c r="B522" s="1">
        <v>107</v>
      </c>
      <c r="C522" s="1">
        <v>2016</v>
      </c>
      <c r="D522" s="1">
        <v>63</v>
      </c>
      <c r="E522" s="15">
        <v>395.80524206161499</v>
      </c>
    </row>
    <row r="523" spans="1:5" x14ac:dyDescent="0.3">
      <c r="A523" s="1">
        <v>2000</v>
      </c>
      <c r="B523" s="1">
        <v>108</v>
      </c>
      <c r="C523" s="1">
        <v>2016</v>
      </c>
      <c r="D523" s="1">
        <v>63</v>
      </c>
      <c r="E523" s="15">
        <v>395.85806417465199</v>
      </c>
    </row>
    <row r="524" spans="1:5" x14ac:dyDescent="0.3">
      <c r="A524" s="1">
        <v>2000</v>
      </c>
      <c r="B524" s="1">
        <v>109</v>
      </c>
      <c r="C524" s="1">
        <v>2016</v>
      </c>
      <c r="D524" s="1">
        <v>63</v>
      </c>
      <c r="E524" s="15">
        <v>395.31746029853798</v>
      </c>
    </row>
    <row r="525" spans="1:5" x14ac:dyDescent="0.3">
      <c r="A525" s="1">
        <v>2000</v>
      </c>
      <c r="B525" s="1">
        <v>110</v>
      </c>
      <c r="C525" s="1">
        <v>2016</v>
      </c>
      <c r="D525" s="1">
        <v>63</v>
      </c>
      <c r="E525" s="15">
        <v>396.13653111457802</v>
      </c>
    </row>
    <row r="526" spans="1:5" x14ac:dyDescent="0.3">
      <c r="A526" s="1">
        <v>2000</v>
      </c>
      <c r="B526" s="1">
        <v>111</v>
      </c>
      <c r="C526" s="1">
        <v>2016</v>
      </c>
      <c r="D526" s="1">
        <v>63</v>
      </c>
      <c r="E526" s="15">
        <v>395.93944716453501</v>
      </c>
    </row>
    <row r="527" spans="1:5" x14ac:dyDescent="0.3">
      <c r="A527" s="1">
        <v>2000</v>
      </c>
      <c r="B527" s="1">
        <v>112</v>
      </c>
      <c r="C527" s="1">
        <v>2016</v>
      </c>
      <c r="D527" s="1">
        <v>63</v>
      </c>
      <c r="E527" s="15">
        <v>396.36126375198302</v>
      </c>
    </row>
    <row r="528" spans="1:5" x14ac:dyDescent="0.3">
      <c r="A528" s="1">
        <v>2000</v>
      </c>
      <c r="B528" s="1">
        <v>113</v>
      </c>
      <c r="C528" s="1">
        <v>2016</v>
      </c>
      <c r="D528" s="1">
        <v>63</v>
      </c>
      <c r="E528" s="15">
        <v>401.70836591720501</v>
      </c>
    </row>
    <row r="529" spans="1:5" x14ac:dyDescent="0.3">
      <c r="A529" s="1">
        <v>2000</v>
      </c>
      <c r="B529" s="1">
        <v>114</v>
      </c>
      <c r="C529" s="1">
        <v>2016</v>
      </c>
      <c r="D529" s="1">
        <v>63</v>
      </c>
      <c r="E529" s="15">
        <v>413.138685941696</v>
      </c>
    </row>
    <row r="530" spans="1:5" x14ac:dyDescent="0.3">
      <c r="A530" s="1">
        <v>2000</v>
      </c>
      <c r="B530" s="1">
        <v>115</v>
      </c>
      <c r="C530" s="1">
        <v>2016</v>
      </c>
      <c r="D530" s="1">
        <v>63</v>
      </c>
      <c r="E530" s="15">
        <v>536.07237219810395</v>
      </c>
    </row>
    <row r="531" spans="1:5" x14ac:dyDescent="0.3">
      <c r="A531" s="1">
        <v>2000</v>
      </c>
      <c r="B531" s="1">
        <v>116</v>
      </c>
      <c r="C531" s="1">
        <v>2016</v>
      </c>
      <c r="D531" s="1">
        <v>63</v>
      </c>
      <c r="E531" s="15">
        <v>513.54194903373696</v>
      </c>
    </row>
    <row r="532" spans="1:5" x14ac:dyDescent="0.3">
      <c r="A532" s="1">
        <v>2000</v>
      </c>
      <c r="B532" s="1">
        <v>117</v>
      </c>
      <c r="C532" s="1">
        <v>2016</v>
      </c>
      <c r="D532" s="1">
        <v>63</v>
      </c>
      <c r="E532" s="15">
        <v>448.39636993408197</v>
      </c>
    </row>
    <row r="533" spans="1:5" x14ac:dyDescent="0.3">
      <c r="A533" s="1">
        <v>2000</v>
      </c>
      <c r="B533" s="1">
        <v>118</v>
      </c>
      <c r="C533" s="1">
        <v>2016</v>
      </c>
      <c r="D533" s="1">
        <v>63</v>
      </c>
      <c r="E533" s="15">
        <v>397.301540136337</v>
      </c>
    </row>
    <row r="534" spans="1:5" x14ac:dyDescent="0.3">
      <c r="A534" s="1">
        <v>2000</v>
      </c>
      <c r="B534" s="1">
        <v>119</v>
      </c>
      <c r="C534" s="1">
        <v>2016</v>
      </c>
      <c r="D534" s="1">
        <v>63</v>
      </c>
      <c r="E534" s="15">
        <v>396.64446687698302</v>
      </c>
    </row>
    <row r="535" spans="1:5" x14ac:dyDescent="0.3">
      <c r="A535" s="1">
        <v>2000</v>
      </c>
      <c r="B535" s="1">
        <v>120</v>
      </c>
      <c r="C535" s="1">
        <v>2016</v>
      </c>
      <c r="D535" s="1">
        <v>63</v>
      </c>
      <c r="E535" s="15">
        <v>396.09086489677401</v>
      </c>
    </row>
    <row r="536" spans="1:5" x14ac:dyDescent="0.3">
      <c r="A536" s="1">
        <v>2000</v>
      </c>
      <c r="B536" s="1">
        <v>121</v>
      </c>
      <c r="C536" s="1">
        <v>2016</v>
      </c>
      <c r="D536" s="1">
        <v>63</v>
      </c>
      <c r="E536" s="15">
        <v>396.14230608940102</v>
      </c>
    </row>
    <row r="537" spans="1:5" x14ac:dyDescent="0.3">
      <c r="A537" s="1">
        <v>2000</v>
      </c>
      <c r="B537" s="1">
        <v>122</v>
      </c>
      <c r="C537" s="1">
        <v>2016</v>
      </c>
      <c r="D537" s="1">
        <v>63</v>
      </c>
      <c r="E537" s="15">
        <v>396.11600303649902</v>
      </c>
    </row>
    <row r="538" spans="1:5" x14ac:dyDescent="0.3">
      <c r="A538" s="1">
        <v>2000</v>
      </c>
      <c r="B538" s="1">
        <v>123</v>
      </c>
      <c r="C538" s="1">
        <v>2016</v>
      </c>
      <c r="D538" s="1">
        <v>63</v>
      </c>
      <c r="E538" s="15">
        <v>397.09981799125597</v>
      </c>
    </row>
    <row r="539" spans="1:5" x14ac:dyDescent="0.3">
      <c r="A539" s="1">
        <v>2000</v>
      </c>
      <c r="B539" s="1">
        <v>124</v>
      </c>
      <c r="C539" s="1">
        <v>2016</v>
      </c>
      <c r="D539" s="1">
        <v>63</v>
      </c>
      <c r="E539" s="15">
        <v>396.75403285026499</v>
      </c>
    </row>
    <row r="540" spans="1:5" x14ac:dyDescent="0.3">
      <c r="A540" s="1">
        <v>2000</v>
      </c>
      <c r="B540" s="1">
        <v>125</v>
      </c>
      <c r="C540" s="1">
        <v>2000</v>
      </c>
      <c r="D540" s="1">
        <v>125</v>
      </c>
      <c r="E540" s="15">
        <v>418.21318292617798</v>
      </c>
    </row>
    <row r="541" spans="1:5" x14ac:dyDescent="0.3">
      <c r="A541" s="1">
        <v>2000</v>
      </c>
      <c r="B541" s="1">
        <v>126</v>
      </c>
      <c r="C541" s="1">
        <v>2000</v>
      </c>
      <c r="D541" s="1">
        <v>125</v>
      </c>
      <c r="E541" s="15">
        <v>418.17095303535399</v>
      </c>
    </row>
    <row r="542" spans="1:5" x14ac:dyDescent="0.3">
      <c r="A542" s="1">
        <v>2000</v>
      </c>
      <c r="B542" s="1">
        <v>127</v>
      </c>
      <c r="C542" s="1">
        <v>2000</v>
      </c>
      <c r="D542" s="1">
        <v>125</v>
      </c>
      <c r="E542" s="15">
        <v>418.271137952804</v>
      </c>
    </row>
    <row r="543" spans="1:5" x14ac:dyDescent="0.3">
      <c r="A543" s="1">
        <v>2000</v>
      </c>
      <c r="B543" s="1">
        <v>128</v>
      </c>
      <c r="C543" s="1">
        <v>2000</v>
      </c>
      <c r="D543" s="1">
        <v>125</v>
      </c>
      <c r="E543" s="15">
        <v>418.232999801635</v>
      </c>
    </row>
    <row r="544" spans="1:5" x14ac:dyDescent="0.3">
      <c r="A544" s="1">
        <v>2000</v>
      </c>
      <c r="B544" s="1">
        <v>129</v>
      </c>
      <c r="C544" s="1">
        <v>2000</v>
      </c>
      <c r="D544" s="1">
        <v>125</v>
      </c>
      <c r="E544" s="15">
        <v>418.06239533424298</v>
      </c>
    </row>
    <row r="545" spans="1:5" x14ac:dyDescent="0.3">
      <c r="A545" s="1">
        <v>2000</v>
      </c>
      <c r="B545" s="1">
        <v>130</v>
      </c>
      <c r="C545" s="1">
        <v>2000</v>
      </c>
      <c r="D545" s="1">
        <v>125</v>
      </c>
      <c r="E545" s="15">
        <v>418.33413219451899</v>
      </c>
    </row>
    <row r="546" spans="1:5" x14ac:dyDescent="0.3">
      <c r="A546" s="1">
        <v>2000</v>
      </c>
      <c r="B546" s="1">
        <v>131</v>
      </c>
      <c r="C546" s="1">
        <v>2000</v>
      </c>
      <c r="D546" s="1">
        <v>125</v>
      </c>
      <c r="E546" s="15">
        <v>418.07925009727398</v>
      </c>
    </row>
    <row r="547" spans="1:5" x14ac:dyDescent="0.3">
      <c r="A547" s="1">
        <v>2000</v>
      </c>
      <c r="B547" s="1">
        <v>132</v>
      </c>
      <c r="C547" s="1">
        <v>2000</v>
      </c>
      <c r="D547" s="1">
        <v>125</v>
      </c>
      <c r="E547" s="15">
        <v>418.303995132446</v>
      </c>
    </row>
    <row r="548" spans="1:5" x14ac:dyDescent="0.3">
      <c r="A548" s="1">
        <v>2000</v>
      </c>
      <c r="B548" s="1">
        <v>133</v>
      </c>
      <c r="C548" s="1">
        <v>2000</v>
      </c>
      <c r="D548" s="1">
        <v>125</v>
      </c>
      <c r="E548" s="15">
        <v>419.77276325225802</v>
      </c>
    </row>
    <row r="549" spans="1:5" x14ac:dyDescent="0.3">
      <c r="A549" s="1">
        <v>2000</v>
      </c>
      <c r="B549" s="1">
        <v>134</v>
      </c>
      <c r="C549" s="1">
        <v>2000</v>
      </c>
      <c r="D549" s="1">
        <v>125</v>
      </c>
      <c r="E549" s="15">
        <v>462.33489036560002</v>
      </c>
    </row>
    <row r="550" spans="1:5" x14ac:dyDescent="0.3">
      <c r="A550" s="1">
        <v>2000</v>
      </c>
      <c r="B550" s="1">
        <v>135</v>
      </c>
      <c r="C550" s="1">
        <v>2000</v>
      </c>
      <c r="D550" s="1">
        <v>125</v>
      </c>
      <c r="E550" s="15">
        <v>561.39484596252396</v>
      </c>
    </row>
    <row r="551" spans="1:5" x14ac:dyDescent="0.3">
      <c r="A551" s="1">
        <v>2000</v>
      </c>
      <c r="B551" s="1">
        <v>136</v>
      </c>
      <c r="C551" s="1">
        <v>2000</v>
      </c>
      <c r="D551" s="1">
        <v>125</v>
      </c>
      <c r="E551" s="15">
        <v>538.27912592887799</v>
      </c>
    </row>
    <row r="552" spans="1:5" x14ac:dyDescent="0.3">
      <c r="A552" s="1">
        <v>2000</v>
      </c>
      <c r="B552" s="1">
        <v>137</v>
      </c>
      <c r="C552" s="1">
        <v>2000</v>
      </c>
      <c r="D552" s="1">
        <v>125</v>
      </c>
      <c r="E552" s="15">
        <v>424.26559591293301</v>
      </c>
    </row>
    <row r="553" spans="1:5" x14ac:dyDescent="0.3">
      <c r="A553" s="1">
        <v>2000</v>
      </c>
      <c r="B553" s="1">
        <v>138</v>
      </c>
      <c r="C553" s="1">
        <v>2000</v>
      </c>
      <c r="D553" s="1">
        <v>125</v>
      </c>
      <c r="E553" s="15">
        <v>418.575526237487</v>
      </c>
    </row>
    <row r="554" spans="1:5" x14ac:dyDescent="0.3">
      <c r="A554" s="1">
        <v>2000</v>
      </c>
      <c r="B554" s="1">
        <v>139</v>
      </c>
      <c r="C554" s="1">
        <v>2000</v>
      </c>
      <c r="D554" s="1">
        <v>125</v>
      </c>
      <c r="E554" s="15">
        <v>418.14739394187899</v>
      </c>
    </row>
    <row r="555" spans="1:5" x14ac:dyDescent="0.3">
      <c r="A555" s="1">
        <v>2000</v>
      </c>
      <c r="B555" s="1">
        <v>140</v>
      </c>
      <c r="C555" s="1">
        <v>2000</v>
      </c>
      <c r="D555" s="1">
        <v>125</v>
      </c>
      <c r="E555" s="15">
        <v>418.17652821540798</v>
      </c>
    </row>
    <row r="556" spans="1:5" x14ac:dyDescent="0.3">
      <c r="A556" s="1">
        <v>2000</v>
      </c>
      <c r="B556" s="1">
        <v>141</v>
      </c>
      <c r="C556" s="1">
        <v>2000</v>
      </c>
      <c r="D556" s="1">
        <v>125</v>
      </c>
      <c r="E556" s="15">
        <v>418.20808792114201</v>
      </c>
    </row>
    <row r="557" spans="1:5" x14ac:dyDescent="0.3">
      <c r="A557" s="1">
        <v>2000</v>
      </c>
      <c r="B557" s="1">
        <v>142</v>
      </c>
      <c r="C557" s="1">
        <v>2000</v>
      </c>
      <c r="D557" s="1">
        <v>125</v>
      </c>
      <c r="E557" s="15">
        <v>418.42535400390602</v>
      </c>
    </row>
    <row r="558" spans="1:5" x14ac:dyDescent="0.3">
      <c r="A558" s="1">
        <v>2000</v>
      </c>
      <c r="B558" s="1">
        <v>143</v>
      </c>
      <c r="C558" s="1">
        <v>2000</v>
      </c>
      <c r="D558" s="1">
        <v>125</v>
      </c>
      <c r="E558" s="15">
        <v>418.50392723083399</v>
      </c>
    </row>
    <row r="559" spans="1:5" x14ac:dyDescent="0.3">
      <c r="A559" s="1">
        <v>2000</v>
      </c>
      <c r="B559" s="1">
        <v>144</v>
      </c>
      <c r="C559" s="1">
        <v>2000</v>
      </c>
      <c r="D559" s="1">
        <v>125</v>
      </c>
      <c r="E559" s="15">
        <v>418.11098814010597</v>
      </c>
    </row>
    <row r="560" spans="1:5" x14ac:dyDescent="0.3">
      <c r="A560" s="1">
        <v>2000</v>
      </c>
      <c r="B560" s="1">
        <v>145</v>
      </c>
      <c r="C560" s="1">
        <v>2000</v>
      </c>
      <c r="D560" s="1">
        <v>125</v>
      </c>
      <c r="E560" s="15">
        <v>418.12417984008698</v>
      </c>
    </row>
    <row r="561" spans="1:5" x14ac:dyDescent="0.3">
      <c r="A561" s="1">
        <v>2000</v>
      </c>
      <c r="B561" s="1">
        <v>146</v>
      </c>
      <c r="C561" s="1">
        <v>2000</v>
      </c>
      <c r="D561" s="1">
        <v>125</v>
      </c>
      <c r="E561" s="15">
        <v>418.17739272117598</v>
      </c>
    </row>
    <row r="562" spans="1:5" x14ac:dyDescent="0.3">
      <c r="A562" s="1">
        <v>2000</v>
      </c>
      <c r="B562" s="1">
        <v>147</v>
      </c>
      <c r="C562" s="1">
        <v>2000</v>
      </c>
      <c r="D562" s="1">
        <v>125</v>
      </c>
      <c r="E562" s="15">
        <v>418.12928390502901</v>
      </c>
    </row>
    <row r="563" spans="1:5" x14ac:dyDescent="0.3">
      <c r="A563" s="1">
        <v>2000</v>
      </c>
      <c r="B563" s="1">
        <v>148</v>
      </c>
      <c r="C563" s="1">
        <v>2000</v>
      </c>
      <c r="D563" s="1">
        <v>125</v>
      </c>
      <c r="E563" s="15">
        <v>417.01026606559702</v>
      </c>
    </row>
    <row r="564" spans="1:5" x14ac:dyDescent="0.3">
      <c r="A564" s="1">
        <v>2000</v>
      </c>
      <c r="B564" s="1">
        <v>149</v>
      </c>
      <c r="C564" s="1">
        <v>2000</v>
      </c>
      <c r="D564" s="1">
        <v>125</v>
      </c>
      <c r="E564" s="15">
        <v>407.03057312965302</v>
      </c>
    </row>
    <row r="565" spans="1:5" x14ac:dyDescent="0.3">
      <c r="A565" s="1">
        <v>2000</v>
      </c>
      <c r="B565" s="1">
        <v>150</v>
      </c>
      <c r="C565" s="1">
        <v>2000</v>
      </c>
      <c r="D565" s="1">
        <v>125</v>
      </c>
      <c r="E565" s="15">
        <v>393.43786787986699</v>
      </c>
    </row>
  </sheetData>
  <autoFilter ref="A1:E565" xr:uid="{B4B54D04-1C50-854B-85BA-E28213DBC96B}">
    <sortState xmlns:xlrd2="http://schemas.microsoft.com/office/spreadsheetml/2017/richdata2" ref="A2:E565">
      <sortCondition ref="A1:A565"/>
    </sortState>
  </autoFilter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7980-FEEA-D64D-A65B-62CE0D2223C5}">
  <dimension ref="A1:AE570"/>
  <sheetViews>
    <sheetView topLeftCell="A340" workbookViewId="0">
      <selection activeCell="A362" sqref="A362:E362"/>
    </sheetView>
  </sheetViews>
  <sheetFormatPr defaultColWidth="11.19921875" defaultRowHeight="15.6" x14ac:dyDescent="0.3"/>
  <cols>
    <col min="5" max="5" width="11.69921875" bestFit="1" customWidth="1"/>
    <col min="6" max="6" width="11.69921875" customWidth="1"/>
  </cols>
  <sheetData>
    <row r="1" spans="1:10" x14ac:dyDescent="0.3">
      <c r="A1" t="s">
        <v>0</v>
      </c>
      <c r="B1" t="s">
        <v>43</v>
      </c>
      <c r="C1" t="s">
        <v>44</v>
      </c>
      <c r="D1" t="s">
        <v>45</v>
      </c>
      <c r="E1" t="s">
        <v>46</v>
      </c>
      <c r="G1" s="1" t="s">
        <v>9</v>
      </c>
      <c r="H1" s="1" t="s">
        <v>43</v>
      </c>
      <c r="I1" t="s">
        <v>47</v>
      </c>
    </row>
    <row r="2" spans="1:10" x14ac:dyDescent="0.3">
      <c r="A2" s="1">
        <v>500</v>
      </c>
      <c r="B2" s="1">
        <v>10</v>
      </c>
      <c r="C2" s="1">
        <v>512</v>
      </c>
      <c r="D2" s="1">
        <v>8</v>
      </c>
      <c r="E2" s="15">
        <v>9.6307129859924299</v>
      </c>
      <c r="F2" s="15"/>
      <c r="G2" s="2">
        <v>500</v>
      </c>
      <c r="H2" s="2">
        <f>INDEX(B:B,MATCH(I2,E:E,0))</f>
        <v>16</v>
      </c>
      <c r="I2" s="18">
        <f>_xlfn.MINIFS(E:E,A:A,G2)</f>
        <v>8.0125482082366908</v>
      </c>
      <c r="J2" s="18"/>
    </row>
    <row r="3" spans="1:10" x14ac:dyDescent="0.3">
      <c r="A3" s="1">
        <v>500</v>
      </c>
      <c r="B3" s="1">
        <v>11</v>
      </c>
      <c r="C3" s="1">
        <v>512</v>
      </c>
      <c r="D3" s="1">
        <v>8</v>
      </c>
      <c r="E3" s="15">
        <v>9.6274669170379603</v>
      </c>
      <c r="F3" s="15"/>
      <c r="G3" s="2">
        <v>1000</v>
      </c>
      <c r="H3" s="2">
        <f t="shared" ref="H3:H5" si="0">INDEX(B:B,MATCH(I3,E:E,0))</f>
        <v>17</v>
      </c>
      <c r="I3" s="18">
        <f t="shared" ref="I3:I5" si="1">_xlfn.MINIFS(E:E,A:A,G3)</f>
        <v>55.900084972381499</v>
      </c>
      <c r="J3" s="18"/>
    </row>
    <row r="4" spans="1:10" x14ac:dyDescent="0.3">
      <c r="A4" s="1">
        <v>500</v>
      </c>
      <c r="B4" s="1">
        <v>12</v>
      </c>
      <c r="C4" s="1">
        <v>512</v>
      </c>
      <c r="D4" s="1">
        <v>8</v>
      </c>
      <c r="E4" s="15">
        <v>9.6343889236450195</v>
      </c>
      <c r="F4" s="15"/>
      <c r="G4" s="2">
        <v>1500</v>
      </c>
      <c r="H4" s="2">
        <f t="shared" si="0"/>
        <v>80</v>
      </c>
      <c r="I4" s="18">
        <f t="shared" si="1"/>
        <v>170.02252602577201</v>
      </c>
      <c r="J4" s="18"/>
    </row>
    <row r="5" spans="1:10" x14ac:dyDescent="0.3">
      <c r="A5" s="1">
        <v>500</v>
      </c>
      <c r="B5" s="1">
        <v>13</v>
      </c>
      <c r="C5" s="1">
        <v>512</v>
      </c>
      <c r="D5" s="1">
        <v>8</v>
      </c>
      <c r="E5" s="15">
        <v>9.6358780860900808</v>
      </c>
      <c r="F5" s="15"/>
      <c r="G5" s="2">
        <v>2000</v>
      </c>
      <c r="H5" s="2">
        <f t="shared" si="0"/>
        <v>16</v>
      </c>
      <c r="I5" s="18">
        <f t="shared" si="1"/>
        <v>391.60942697525002</v>
      </c>
      <c r="J5" s="18"/>
    </row>
    <row r="6" spans="1:10" x14ac:dyDescent="0.3">
      <c r="A6" s="1">
        <v>500</v>
      </c>
      <c r="B6" s="1">
        <v>14</v>
      </c>
      <c r="C6" s="1">
        <v>512</v>
      </c>
      <c r="D6" s="1">
        <v>8</v>
      </c>
      <c r="E6" s="15">
        <v>9.6413359642028809</v>
      </c>
      <c r="F6" s="15"/>
    </row>
    <row r="7" spans="1:10" x14ac:dyDescent="0.3">
      <c r="A7" s="1">
        <v>500</v>
      </c>
      <c r="B7" s="1">
        <v>15</v>
      </c>
      <c r="C7" s="1">
        <v>512</v>
      </c>
      <c r="D7" s="1">
        <v>8</v>
      </c>
      <c r="E7" s="15">
        <v>9.6423161029815603</v>
      </c>
      <c r="F7" s="15"/>
    </row>
    <row r="8" spans="1:10" x14ac:dyDescent="0.3">
      <c r="A8" s="1">
        <v>500</v>
      </c>
      <c r="B8" s="1">
        <v>16</v>
      </c>
      <c r="C8" s="1">
        <v>512</v>
      </c>
      <c r="D8" s="1">
        <v>16</v>
      </c>
      <c r="E8" s="15">
        <v>8.0125482082366908</v>
      </c>
      <c r="F8" s="15"/>
    </row>
    <row r="9" spans="1:10" x14ac:dyDescent="0.3">
      <c r="A9" s="1">
        <v>500</v>
      </c>
      <c r="B9" s="1">
        <v>17</v>
      </c>
      <c r="C9" s="1">
        <v>512</v>
      </c>
      <c r="D9" s="1">
        <v>16</v>
      </c>
      <c r="E9" s="15">
        <v>8.0173771381378103</v>
      </c>
      <c r="F9" s="15"/>
    </row>
    <row r="10" spans="1:10" x14ac:dyDescent="0.3">
      <c r="A10" s="1">
        <v>500</v>
      </c>
      <c r="B10" s="1">
        <v>18</v>
      </c>
      <c r="C10" s="1">
        <v>512</v>
      </c>
      <c r="D10" s="1">
        <v>16</v>
      </c>
      <c r="E10" s="15">
        <v>8.0280089378356898</v>
      </c>
      <c r="F10" s="15"/>
    </row>
    <row r="11" spans="1:10" x14ac:dyDescent="0.3">
      <c r="A11" s="1">
        <v>500</v>
      </c>
      <c r="B11" s="1">
        <v>19</v>
      </c>
      <c r="C11" s="1">
        <v>512</v>
      </c>
      <c r="D11" s="1">
        <v>16</v>
      </c>
      <c r="E11" s="15">
        <v>8.0339689254760707</v>
      </c>
      <c r="F11" s="15"/>
    </row>
    <row r="12" spans="1:10" x14ac:dyDescent="0.3">
      <c r="A12" s="1">
        <v>500</v>
      </c>
      <c r="B12" s="1">
        <v>20</v>
      </c>
      <c r="C12" s="1">
        <v>512</v>
      </c>
      <c r="D12" s="1">
        <v>16</v>
      </c>
      <c r="E12" s="15">
        <v>8.0461390018463099</v>
      </c>
      <c r="F12" s="15"/>
    </row>
    <row r="13" spans="1:10" x14ac:dyDescent="0.3">
      <c r="A13" s="1">
        <v>500</v>
      </c>
      <c r="B13" s="1">
        <v>21</v>
      </c>
      <c r="C13" s="1">
        <v>512</v>
      </c>
      <c r="D13" s="1">
        <v>16</v>
      </c>
      <c r="E13" s="15">
        <v>8.0453250408172607</v>
      </c>
      <c r="F13" s="15"/>
    </row>
    <row r="14" spans="1:10" x14ac:dyDescent="0.3">
      <c r="A14" s="1">
        <v>500</v>
      </c>
      <c r="B14" s="1">
        <v>22</v>
      </c>
      <c r="C14" s="1">
        <v>512</v>
      </c>
      <c r="D14" s="1">
        <v>16</v>
      </c>
      <c r="E14" s="15">
        <v>8.0334091186523402</v>
      </c>
      <c r="F14" s="15"/>
    </row>
    <row r="15" spans="1:10" x14ac:dyDescent="0.3">
      <c r="A15" s="1">
        <v>500</v>
      </c>
      <c r="B15" s="1">
        <v>23</v>
      </c>
      <c r="C15" s="1">
        <v>512</v>
      </c>
      <c r="D15" s="1">
        <v>16</v>
      </c>
      <c r="E15" s="15">
        <v>8.0292310714721609</v>
      </c>
      <c r="F15" s="15"/>
    </row>
    <row r="16" spans="1:10" x14ac:dyDescent="0.3">
      <c r="A16" s="1">
        <v>500</v>
      </c>
      <c r="B16" s="1">
        <v>24</v>
      </c>
      <c r="C16" s="1">
        <v>512</v>
      </c>
      <c r="D16" s="1">
        <v>16</v>
      </c>
      <c r="E16" s="15">
        <v>8.0184230804443306</v>
      </c>
      <c r="F16" s="15"/>
    </row>
    <row r="17" spans="1:10" x14ac:dyDescent="0.3">
      <c r="A17" s="1">
        <v>500</v>
      </c>
      <c r="B17" s="1">
        <v>25</v>
      </c>
      <c r="C17" s="1">
        <v>512</v>
      </c>
      <c r="D17" s="1">
        <v>16</v>
      </c>
      <c r="E17" s="15">
        <v>8.0290899276733398</v>
      </c>
      <c r="F17" s="15"/>
    </row>
    <row r="18" spans="1:10" x14ac:dyDescent="0.3">
      <c r="A18" s="1">
        <v>500</v>
      </c>
      <c r="B18" s="1">
        <v>26</v>
      </c>
      <c r="C18" s="1">
        <v>512</v>
      </c>
      <c r="D18" s="1">
        <v>16</v>
      </c>
      <c r="E18" s="15">
        <v>8.0269320011138898</v>
      </c>
      <c r="F18" s="15"/>
    </row>
    <row r="19" spans="1:10" x14ac:dyDescent="0.3">
      <c r="A19" s="1">
        <v>500</v>
      </c>
      <c r="B19" s="1">
        <v>27</v>
      </c>
      <c r="C19" s="1">
        <v>512</v>
      </c>
      <c r="D19" s="1">
        <v>16</v>
      </c>
      <c r="E19" s="15">
        <v>8.0372607707977295</v>
      </c>
      <c r="F19" s="15"/>
    </row>
    <row r="20" spans="1:10" x14ac:dyDescent="0.3">
      <c r="A20" s="1">
        <v>500</v>
      </c>
      <c r="B20" s="1">
        <v>28</v>
      </c>
      <c r="C20" s="1">
        <v>512</v>
      </c>
      <c r="D20" s="1">
        <v>16</v>
      </c>
      <c r="E20" s="15">
        <v>8.0263578891754097</v>
      </c>
      <c r="F20" s="15"/>
    </row>
    <row r="21" spans="1:10" x14ac:dyDescent="0.3">
      <c r="A21" s="1">
        <v>500</v>
      </c>
      <c r="B21" s="1">
        <v>29</v>
      </c>
      <c r="C21" s="1">
        <v>512</v>
      </c>
      <c r="D21" s="1">
        <v>16</v>
      </c>
      <c r="E21" s="15">
        <v>8.0375590324401802</v>
      </c>
      <c r="F21" s="15"/>
    </row>
    <row r="22" spans="1:10" x14ac:dyDescent="0.3">
      <c r="A22" s="1">
        <v>500</v>
      </c>
      <c r="B22" s="1">
        <v>30</v>
      </c>
      <c r="C22" s="1">
        <v>512</v>
      </c>
      <c r="D22" s="1">
        <v>16</v>
      </c>
      <c r="E22" s="15">
        <v>8.0230908393859792</v>
      </c>
      <c r="F22" s="15"/>
    </row>
    <row r="23" spans="1:10" x14ac:dyDescent="0.3">
      <c r="A23" s="1">
        <v>500</v>
      </c>
      <c r="B23" s="1">
        <v>31</v>
      </c>
      <c r="C23" s="1">
        <v>512</v>
      </c>
      <c r="D23" s="1">
        <v>16</v>
      </c>
      <c r="E23" s="15">
        <v>8.0325720310211093</v>
      </c>
      <c r="F23" s="15"/>
    </row>
    <row r="24" spans="1:10" x14ac:dyDescent="0.3">
      <c r="A24" s="1">
        <v>500</v>
      </c>
      <c r="B24" s="1">
        <v>32</v>
      </c>
      <c r="C24" s="1">
        <v>512</v>
      </c>
      <c r="D24" s="1">
        <v>32</v>
      </c>
      <c r="E24" s="15">
        <v>8.0675158500671298</v>
      </c>
      <c r="F24" s="15"/>
    </row>
    <row r="25" spans="1:10" x14ac:dyDescent="0.3">
      <c r="A25" s="1">
        <v>500</v>
      </c>
      <c r="B25" s="1">
        <v>33</v>
      </c>
      <c r="C25" s="1">
        <v>512</v>
      </c>
      <c r="D25" s="1">
        <v>32</v>
      </c>
      <c r="E25" s="15">
        <v>8.0648190975189191</v>
      </c>
      <c r="F25" s="15"/>
    </row>
    <row r="26" spans="1:10" x14ac:dyDescent="0.3">
      <c r="A26" s="1">
        <v>500</v>
      </c>
      <c r="B26" s="1">
        <v>34</v>
      </c>
      <c r="C26" s="1">
        <v>512</v>
      </c>
      <c r="D26" s="1">
        <v>32</v>
      </c>
      <c r="E26" s="15">
        <v>8.0568358898162806</v>
      </c>
      <c r="F26" s="15"/>
    </row>
    <row r="27" spans="1:10" x14ac:dyDescent="0.3">
      <c r="A27" s="1">
        <v>500</v>
      </c>
      <c r="B27" s="1">
        <v>35</v>
      </c>
      <c r="C27" s="1">
        <v>512</v>
      </c>
      <c r="D27" s="1">
        <v>32</v>
      </c>
      <c r="E27" s="15">
        <v>8.0687012672424299</v>
      </c>
      <c r="F27" s="15"/>
    </row>
    <row r="28" spans="1:10" x14ac:dyDescent="0.3">
      <c r="A28" s="1">
        <v>500</v>
      </c>
      <c r="B28" s="1">
        <v>36</v>
      </c>
      <c r="C28" s="1">
        <v>512</v>
      </c>
      <c r="D28" s="1">
        <v>32</v>
      </c>
      <c r="E28" s="15">
        <v>8.0694079399108798</v>
      </c>
      <c r="F28" s="15"/>
    </row>
    <row r="29" spans="1:10" x14ac:dyDescent="0.3">
      <c r="A29" s="1">
        <v>500</v>
      </c>
      <c r="B29" s="1">
        <v>37</v>
      </c>
      <c r="C29" s="1">
        <v>512</v>
      </c>
      <c r="D29" s="1">
        <v>32</v>
      </c>
      <c r="E29" s="15">
        <v>8.0759801864624006</v>
      </c>
      <c r="F29" s="15"/>
    </row>
    <row r="30" spans="1:10" x14ac:dyDescent="0.3">
      <c r="A30" s="1">
        <v>500</v>
      </c>
      <c r="B30" s="1">
        <v>38</v>
      </c>
      <c r="C30" s="1">
        <v>512</v>
      </c>
      <c r="D30" s="1">
        <v>32</v>
      </c>
      <c r="E30" s="15">
        <v>8.0662090778350795</v>
      </c>
      <c r="F30" s="15"/>
    </row>
    <row r="31" spans="1:10" x14ac:dyDescent="0.3">
      <c r="A31" s="1">
        <v>500</v>
      </c>
      <c r="B31" s="1">
        <v>39</v>
      </c>
      <c r="C31" s="1">
        <v>512</v>
      </c>
      <c r="D31" s="1">
        <v>32</v>
      </c>
      <c r="E31" s="15">
        <v>8.0729269981384206</v>
      </c>
      <c r="J31" s="82"/>
    </row>
    <row r="32" spans="1:10" x14ac:dyDescent="0.3">
      <c r="A32" s="1">
        <v>500</v>
      </c>
      <c r="B32" s="1">
        <v>40</v>
      </c>
      <c r="C32" s="1">
        <v>512</v>
      </c>
      <c r="D32" s="1">
        <v>32</v>
      </c>
      <c r="E32" s="15">
        <v>8.0638420581817591</v>
      </c>
      <c r="J32" s="82"/>
    </row>
    <row r="33" spans="1:10" x14ac:dyDescent="0.3">
      <c r="A33" s="1">
        <v>500</v>
      </c>
      <c r="B33" s="1">
        <v>41</v>
      </c>
      <c r="C33" s="1">
        <v>512</v>
      </c>
      <c r="D33" s="1">
        <v>32</v>
      </c>
      <c r="E33" s="15">
        <v>8.0665199756622297</v>
      </c>
      <c r="J33" s="82"/>
    </row>
    <row r="34" spans="1:10" x14ac:dyDescent="0.3">
      <c r="A34" s="1">
        <v>500</v>
      </c>
      <c r="B34" s="1">
        <v>42</v>
      </c>
      <c r="C34" s="1">
        <v>512</v>
      </c>
      <c r="D34" s="1">
        <v>32</v>
      </c>
      <c r="E34" s="15">
        <v>8.0653231143951398</v>
      </c>
      <c r="J34" s="82"/>
    </row>
    <row r="35" spans="1:10" x14ac:dyDescent="0.3">
      <c r="A35" s="1">
        <v>500</v>
      </c>
      <c r="B35" s="1">
        <v>43</v>
      </c>
      <c r="C35" s="1">
        <v>512</v>
      </c>
      <c r="D35" s="1">
        <v>32</v>
      </c>
      <c r="E35" s="15">
        <v>8.06644606590271</v>
      </c>
      <c r="J35" s="82"/>
    </row>
    <row r="36" spans="1:10" x14ac:dyDescent="0.3">
      <c r="A36" s="1">
        <v>500</v>
      </c>
      <c r="B36" s="1">
        <v>44</v>
      </c>
      <c r="C36" s="1">
        <v>512</v>
      </c>
      <c r="D36" s="1">
        <v>32</v>
      </c>
      <c r="E36" s="15">
        <v>8.0648868083953804</v>
      </c>
      <c r="J36" s="82"/>
    </row>
    <row r="37" spans="1:10" x14ac:dyDescent="0.3">
      <c r="A37" s="1">
        <v>500</v>
      </c>
      <c r="B37" s="1">
        <v>45</v>
      </c>
      <c r="C37" s="1">
        <v>512</v>
      </c>
      <c r="D37" s="1">
        <v>32</v>
      </c>
      <c r="E37" s="15">
        <v>8.0446178913116402</v>
      </c>
      <c r="J37" s="82"/>
    </row>
    <row r="38" spans="1:10" x14ac:dyDescent="0.3">
      <c r="A38" s="1">
        <v>500</v>
      </c>
      <c r="B38" s="1">
        <v>46</v>
      </c>
      <c r="C38" s="1">
        <v>512</v>
      </c>
      <c r="D38" s="1">
        <v>32</v>
      </c>
      <c r="E38" s="15">
        <v>8.0442962646484304</v>
      </c>
      <c r="J38" s="82"/>
    </row>
    <row r="39" spans="1:10" x14ac:dyDescent="0.3">
      <c r="A39" s="1">
        <v>500</v>
      </c>
      <c r="B39" s="1">
        <v>47</v>
      </c>
      <c r="C39" s="1">
        <v>512</v>
      </c>
      <c r="D39" s="1">
        <v>32</v>
      </c>
      <c r="E39" s="15">
        <v>8.0432562828063894</v>
      </c>
      <c r="J39" s="82"/>
    </row>
    <row r="40" spans="1:10" x14ac:dyDescent="0.3">
      <c r="A40" s="1">
        <v>500</v>
      </c>
      <c r="B40" s="1">
        <v>48</v>
      </c>
      <c r="C40" s="1">
        <v>512</v>
      </c>
      <c r="D40" s="1">
        <v>32</v>
      </c>
      <c r="E40" s="15">
        <v>8.0444161891937203</v>
      </c>
      <c r="J40" s="82"/>
    </row>
    <row r="41" spans="1:10" x14ac:dyDescent="0.3">
      <c r="A41" s="1">
        <v>500</v>
      </c>
      <c r="B41" s="1">
        <v>49</v>
      </c>
      <c r="C41" s="1">
        <v>512</v>
      </c>
      <c r="D41" s="1">
        <v>32</v>
      </c>
      <c r="E41" s="15">
        <v>8.0556168556213308</v>
      </c>
      <c r="J41" s="82"/>
    </row>
    <row r="42" spans="1:10" x14ac:dyDescent="0.3">
      <c r="A42" s="1">
        <v>500</v>
      </c>
      <c r="B42" s="1">
        <v>50</v>
      </c>
      <c r="C42" s="1">
        <v>512</v>
      </c>
      <c r="D42" s="1">
        <v>32</v>
      </c>
      <c r="E42" s="15">
        <v>8.0460648536682093</v>
      </c>
      <c r="J42" s="82"/>
    </row>
    <row r="43" spans="1:10" x14ac:dyDescent="0.3">
      <c r="A43" s="1">
        <v>500</v>
      </c>
      <c r="B43" s="1">
        <v>51</v>
      </c>
      <c r="C43" s="1">
        <v>512</v>
      </c>
      <c r="D43" s="1">
        <v>32</v>
      </c>
      <c r="E43" s="15">
        <v>8.05346584320068</v>
      </c>
      <c r="J43" s="82"/>
    </row>
    <row r="44" spans="1:10" x14ac:dyDescent="0.3">
      <c r="A44" s="1">
        <v>500</v>
      </c>
      <c r="B44" s="1">
        <v>52</v>
      </c>
      <c r="C44" s="1">
        <v>512</v>
      </c>
      <c r="D44" s="1">
        <v>32</v>
      </c>
      <c r="E44" s="15">
        <v>8.0479941368102992</v>
      </c>
      <c r="J44" s="82"/>
    </row>
    <row r="45" spans="1:10" x14ac:dyDescent="0.3">
      <c r="A45" s="1">
        <v>500</v>
      </c>
      <c r="B45" s="1">
        <v>53</v>
      </c>
      <c r="C45" s="1">
        <v>512</v>
      </c>
      <c r="D45" s="1">
        <v>32</v>
      </c>
      <c r="E45" s="15">
        <v>8.0500807762145996</v>
      </c>
      <c r="F45" s="15"/>
    </row>
    <row r="46" spans="1:10" x14ac:dyDescent="0.3">
      <c r="A46" s="1">
        <v>500</v>
      </c>
      <c r="B46" s="1">
        <v>54</v>
      </c>
      <c r="C46" s="1">
        <v>512</v>
      </c>
      <c r="D46" s="1">
        <v>32</v>
      </c>
      <c r="E46" s="15">
        <v>8.0524737834930402</v>
      </c>
      <c r="F46" s="15"/>
    </row>
    <row r="47" spans="1:10" x14ac:dyDescent="0.3">
      <c r="A47" s="1">
        <v>500</v>
      </c>
      <c r="B47" s="1">
        <v>55</v>
      </c>
      <c r="C47" s="1">
        <v>512</v>
      </c>
      <c r="D47" s="1">
        <v>32</v>
      </c>
      <c r="E47" s="15">
        <v>8.0547828674316406</v>
      </c>
      <c r="F47" s="15"/>
    </row>
    <row r="48" spans="1:10" x14ac:dyDescent="0.3">
      <c r="A48" s="1">
        <v>500</v>
      </c>
      <c r="B48" s="1">
        <v>56</v>
      </c>
      <c r="C48" s="1">
        <v>512</v>
      </c>
      <c r="D48" s="1">
        <v>32</v>
      </c>
      <c r="E48" s="15">
        <v>8.04805183410644</v>
      </c>
      <c r="F48" s="15"/>
    </row>
    <row r="49" spans="1:6" x14ac:dyDescent="0.3">
      <c r="A49" s="1">
        <v>500</v>
      </c>
      <c r="B49" s="1">
        <v>57</v>
      </c>
      <c r="C49" s="1">
        <v>512</v>
      </c>
      <c r="D49" s="1">
        <v>32</v>
      </c>
      <c r="E49" s="15">
        <v>8.0464890003204292</v>
      </c>
      <c r="F49" s="15"/>
    </row>
    <row r="50" spans="1:6" x14ac:dyDescent="0.3">
      <c r="A50" s="1">
        <v>500</v>
      </c>
      <c r="B50" s="1">
        <v>58</v>
      </c>
      <c r="C50" s="1">
        <v>512</v>
      </c>
      <c r="D50" s="1">
        <v>32</v>
      </c>
      <c r="E50" s="15">
        <v>8.0501081943511892</v>
      </c>
      <c r="F50" s="15"/>
    </row>
    <row r="51" spans="1:6" x14ac:dyDescent="0.3">
      <c r="A51" s="1">
        <v>500</v>
      </c>
      <c r="B51" s="1">
        <v>59</v>
      </c>
      <c r="C51" s="1">
        <v>512</v>
      </c>
      <c r="D51" s="1">
        <v>32</v>
      </c>
      <c r="E51" s="15">
        <v>8.0484900474548304</v>
      </c>
      <c r="F51" s="15"/>
    </row>
    <row r="52" spans="1:6" x14ac:dyDescent="0.3">
      <c r="A52" s="1">
        <v>500</v>
      </c>
      <c r="B52" s="1">
        <v>60</v>
      </c>
      <c r="C52" s="1">
        <v>512</v>
      </c>
      <c r="D52" s="1">
        <v>32</v>
      </c>
      <c r="E52" s="15">
        <v>8.0511589050292898</v>
      </c>
      <c r="F52" s="15"/>
    </row>
    <row r="53" spans="1:6" x14ac:dyDescent="0.3">
      <c r="A53" s="1">
        <v>500</v>
      </c>
      <c r="B53" s="1">
        <v>61</v>
      </c>
      <c r="C53" s="1">
        <v>512</v>
      </c>
      <c r="D53" s="1">
        <v>32</v>
      </c>
      <c r="E53" s="15">
        <v>8.0439789295196498</v>
      </c>
      <c r="F53" s="15"/>
    </row>
    <row r="54" spans="1:6" x14ac:dyDescent="0.3">
      <c r="A54" s="1">
        <v>500</v>
      </c>
      <c r="B54" s="1">
        <v>62</v>
      </c>
      <c r="C54" s="1">
        <v>512</v>
      </c>
      <c r="D54" s="1">
        <v>32</v>
      </c>
      <c r="E54" s="15">
        <v>8.0489571094512904</v>
      </c>
      <c r="F54" s="15"/>
    </row>
    <row r="55" spans="1:6" x14ac:dyDescent="0.3">
      <c r="A55" s="1">
        <v>500</v>
      </c>
      <c r="B55" s="1">
        <v>63</v>
      </c>
      <c r="C55" s="1">
        <v>504</v>
      </c>
      <c r="D55" s="1">
        <v>63</v>
      </c>
      <c r="E55" s="15">
        <v>8.0501258373260498</v>
      </c>
      <c r="F55" s="15"/>
    </row>
    <row r="56" spans="1:6" x14ac:dyDescent="0.3">
      <c r="A56" s="1">
        <v>500</v>
      </c>
      <c r="B56" s="1">
        <v>64</v>
      </c>
      <c r="C56" s="1">
        <v>504</v>
      </c>
      <c r="D56" s="1">
        <v>63</v>
      </c>
      <c r="E56" s="15">
        <v>8.0507290363311697</v>
      </c>
      <c r="F56" s="15"/>
    </row>
    <row r="57" spans="1:6" x14ac:dyDescent="0.3">
      <c r="A57" s="1">
        <v>500</v>
      </c>
      <c r="B57" s="1">
        <v>65</v>
      </c>
      <c r="C57" s="1">
        <v>504</v>
      </c>
      <c r="D57" s="1">
        <v>63</v>
      </c>
      <c r="E57" s="15">
        <v>8.0575180053710902</v>
      </c>
      <c r="F57" s="15"/>
    </row>
    <row r="58" spans="1:6" x14ac:dyDescent="0.3">
      <c r="A58" s="1">
        <v>500</v>
      </c>
      <c r="B58" s="1">
        <v>66</v>
      </c>
      <c r="C58" s="1">
        <v>504</v>
      </c>
      <c r="D58" s="1">
        <v>63</v>
      </c>
      <c r="E58" s="15">
        <v>8.0623998641967702</v>
      </c>
      <c r="F58" s="15"/>
    </row>
    <row r="59" spans="1:6" x14ac:dyDescent="0.3">
      <c r="A59" s="1">
        <v>500</v>
      </c>
      <c r="B59" s="1">
        <v>67</v>
      </c>
      <c r="C59" s="1">
        <v>504</v>
      </c>
      <c r="D59" s="1">
        <v>63</v>
      </c>
      <c r="E59" s="15">
        <v>8.0621669292449898</v>
      </c>
      <c r="F59" s="15"/>
    </row>
    <row r="60" spans="1:6" x14ac:dyDescent="0.3">
      <c r="A60" s="1">
        <v>500</v>
      </c>
      <c r="B60" s="1">
        <v>68</v>
      </c>
      <c r="C60" s="1">
        <v>504</v>
      </c>
      <c r="D60" s="1">
        <v>63</v>
      </c>
      <c r="E60" s="15">
        <v>8.0564117431640607</v>
      </c>
      <c r="F60" s="15"/>
    </row>
    <row r="61" spans="1:6" x14ac:dyDescent="0.3">
      <c r="A61" s="1">
        <v>500</v>
      </c>
      <c r="B61" s="1">
        <v>69</v>
      </c>
      <c r="C61" s="1">
        <v>504</v>
      </c>
      <c r="D61" s="1">
        <v>63</v>
      </c>
      <c r="E61" s="15">
        <v>8.0572547912597603</v>
      </c>
      <c r="F61" s="15"/>
    </row>
    <row r="62" spans="1:6" x14ac:dyDescent="0.3">
      <c r="A62" s="1">
        <v>500</v>
      </c>
      <c r="B62" s="1">
        <v>70</v>
      </c>
      <c r="C62" s="1">
        <v>504</v>
      </c>
      <c r="D62" s="1">
        <v>63</v>
      </c>
      <c r="E62" s="15">
        <v>8.0587220191955495</v>
      </c>
      <c r="F62" s="15"/>
    </row>
    <row r="63" spans="1:6" x14ac:dyDescent="0.3">
      <c r="A63" s="1">
        <v>500</v>
      </c>
      <c r="B63" s="1">
        <v>71</v>
      </c>
      <c r="C63" s="1">
        <v>504</v>
      </c>
      <c r="D63" s="1">
        <v>63</v>
      </c>
      <c r="E63" s="15">
        <v>8.0600018501281703</v>
      </c>
      <c r="F63" s="15"/>
    </row>
    <row r="64" spans="1:6" x14ac:dyDescent="0.3">
      <c r="A64" s="1">
        <v>500</v>
      </c>
      <c r="B64" s="1">
        <v>72</v>
      </c>
      <c r="C64" s="1">
        <v>504</v>
      </c>
      <c r="D64" s="1">
        <v>63</v>
      </c>
      <c r="E64" s="15">
        <v>8.0579283237457204</v>
      </c>
      <c r="F64" s="15"/>
    </row>
    <row r="65" spans="1:31" x14ac:dyDescent="0.3">
      <c r="A65" s="1">
        <v>500</v>
      </c>
      <c r="B65" s="1">
        <v>73</v>
      </c>
      <c r="C65" s="1">
        <v>504</v>
      </c>
      <c r="D65" s="1">
        <v>63</v>
      </c>
      <c r="E65" s="15">
        <v>8.0647974014282209</v>
      </c>
      <c r="F65" s="15"/>
    </row>
    <row r="66" spans="1:31" x14ac:dyDescent="0.3">
      <c r="A66" s="1">
        <v>500</v>
      </c>
      <c r="B66" s="1">
        <v>74</v>
      </c>
      <c r="C66" s="1">
        <v>504</v>
      </c>
      <c r="D66" s="1">
        <v>63</v>
      </c>
      <c r="E66" s="15">
        <v>8.0566458702087402</v>
      </c>
      <c r="F66" s="15"/>
    </row>
    <row r="67" spans="1:31" x14ac:dyDescent="0.3">
      <c r="A67" s="1">
        <v>500</v>
      </c>
      <c r="B67" s="1">
        <v>75</v>
      </c>
      <c r="C67" s="1">
        <v>504</v>
      </c>
      <c r="D67" s="1">
        <v>63</v>
      </c>
      <c r="E67" s="15">
        <v>8.0703668594360298</v>
      </c>
      <c r="F67" s="15"/>
    </row>
    <row r="68" spans="1:31" x14ac:dyDescent="0.3">
      <c r="A68" s="1">
        <v>500</v>
      </c>
      <c r="B68" s="1">
        <v>76</v>
      </c>
      <c r="C68" s="1">
        <v>504</v>
      </c>
      <c r="D68" s="1">
        <v>63</v>
      </c>
      <c r="E68" s="15">
        <v>8.0547978878021205</v>
      </c>
      <c r="F68" s="15"/>
    </row>
    <row r="69" spans="1:31" x14ac:dyDescent="0.3">
      <c r="A69" s="1">
        <v>500</v>
      </c>
      <c r="B69" s="1">
        <v>77</v>
      </c>
      <c r="C69" s="1">
        <v>504</v>
      </c>
      <c r="D69" s="1">
        <v>63</v>
      </c>
      <c r="E69" s="15">
        <v>8.0525770187377894</v>
      </c>
      <c r="F69" s="15"/>
    </row>
    <row r="70" spans="1:31" x14ac:dyDescent="0.3">
      <c r="A70" s="1">
        <v>500</v>
      </c>
      <c r="B70" s="1">
        <v>78</v>
      </c>
      <c r="C70" s="1">
        <v>504</v>
      </c>
      <c r="D70" s="1">
        <v>63</v>
      </c>
      <c r="E70" s="15">
        <v>8.0606300830840993</v>
      </c>
      <c r="F70" s="15"/>
    </row>
    <row r="71" spans="1:31" x14ac:dyDescent="0.3">
      <c r="A71" s="1">
        <v>500</v>
      </c>
      <c r="B71" s="1">
        <v>79</v>
      </c>
      <c r="C71" s="1">
        <v>504</v>
      </c>
      <c r="D71" s="1">
        <v>63</v>
      </c>
      <c r="E71" s="15">
        <v>8.0512881278991699</v>
      </c>
      <c r="F71" s="15"/>
    </row>
    <row r="72" spans="1:31" x14ac:dyDescent="0.3">
      <c r="A72" s="1">
        <v>500</v>
      </c>
      <c r="B72" s="1">
        <v>80</v>
      </c>
      <c r="C72" s="1">
        <v>504</v>
      </c>
      <c r="D72" s="1">
        <v>63</v>
      </c>
      <c r="E72" s="15">
        <v>8.0687057971954292</v>
      </c>
      <c r="F72" s="15"/>
    </row>
    <row r="73" spans="1:31" x14ac:dyDescent="0.3">
      <c r="A73" s="1">
        <v>500</v>
      </c>
      <c r="B73" s="1">
        <v>81</v>
      </c>
      <c r="C73" s="1">
        <v>504</v>
      </c>
      <c r="D73" s="1">
        <v>63</v>
      </c>
      <c r="E73" s="15">
        <v>8.0668709278106601</v>
      </c>
      <c r="F73" s="15"/>
    </row>
    <row r="74" spans="1:31" x14ac:dyDescent="0.3">
      <c r="A74" s="1">
        <v>500</v>
      </c>
      <c r="B74" s="1">
        <v>82</v>
      </c>
      <c r="C74" s="1">
        <v>504</v>
      </c>
      <c r="D74" s="1">
        <v>63</v>
      </c>
      <c r="E74" s="15">
        <v>8.0669839382171595</v>
      </c>
      <c r="F74" s="15"/>
    </row>
    <row r="75" spans="1:31" x14ac:dyDescent="0.3">
      <c r="A75" s="1">
        <v>500</v>
      </c>
      <c r="B75" s="1">
        <v>83</v>
      </c>
      <c r="C75" s="1">
        <v>504</v>
      </c>
      <c r="D75" s="1">
        <v>63</v>
      </c>
      <c r="E75" s="15">
        <v>8.0650112628936697</v>
      </c>
      <c r="F75" s="15"/>
    </row>
    <row r="76" spans="1:31" x14ac:dyDescent="0.3">
      <c r="A76" s="1">
        <v>500</v>
      </c>
      <c r="B76" s="1">
        <v>84</v>
      </c>
      <c r="C76" s="1">
        <v>504</v>
      </c>
      <c r="D76" s="1">
        <v>63</v>
      </c>
      <c r="E76" s="15">
        <v>8.0559091567993093</v>
      </c>
      <c r="F76" s="15"/>
    </row>
    <row r="77" spans="1:31" x14ac:dyDescent="0.3">
      <c r="A77" s="1">
        <v>500</v>
      </c>
      <c r="B77" s="1">
        <v>85</v>
      </c>
      <c r="C77" s="1">
        <v>504</v>
      </c>
      <c r="D77" s="1">
        <v>63</v>
      </c>
      <c r="E77" s="15">
        <v>8.0579190254211408</v>
      </c>
      <c r="F77" s="15"/>
    </row>
    <row r="78" spans="1:31" x14ac:dyDescent="0.3">
      <c r="A78" s="1">
        <v>500</v>
      </c>
      <c r="B78" s="1">
        <v>86</v>
      </c>
      <c r="C78" s="1">
        <v>504</v>
      </c>
      <c r="D78" s="1">
        <v>63</v>
      </c>
      <c r="E78" s="15">
        <v>8.0528378486633301</v>
      </c>
      <c r="F78" s="15"/>
    </row>
    <row r="79" spans="1:31" x14ac:dyDescent="0.3">
      <c r="A79" s="1">
        <v>500</v>
      </c>
      <c r="B79" s="1">
        <v>87</v>
      </c>
      <c r="C79" s="1">
        <v>504</v>
      </c>
      <c r="D79" s="1">
        <v>63</v>
      </c>
      <c r="E79" s="15">
        <v>8.0620360374450595</v>
      </c>
      <c r="F79" s="15"/>
      <c r="AA79" t="s">
        <v>0</v>
      </c>
      <c r="AB79" t="s">
        <v>43</v>
      </c>
      <c r="AC79" t="s">
        <v>44</v>
      </c>
      <c r="AD79" t="s">
        <v>45</v>
      </c>
      <c r="AE79" t="s">
        <v>46</v>
      </c>
    </row>
    <row r="80" spans="1:31" x14ac:dyDescent="0.3">
      <c r="A80" s="1">
        <v>500</v>
      </c>
      <c r="B80" s="1">
        <v>88</v>
      </c>
      <c r="C80" s="1">
        <v>504</v>
      </c>
      <c r="D80" s="1">
        <v>63</v>
      </c>
      <c r="E80" s="15">
        <v>8.0650451183319092</v>
      </c>
      <c r="F80" s="15"/>
      <c r="AA80">
        <v>500</v>
      </c>
      <c r="AB80">
        <v>43</v>
      </c>
      <c r="AC80">
        <v>512</v>
      </c>
      <c r="AD80">
        <v>32</v>
      </c>
      <c r="AE80">
        <v>8.0509831905364901</v>
      </c>
    </row>
    <row r="81" spans="1:31" x14ac:dyDescent="0.3">
      <c r="A81" s="1">
        <v>500</v>
      </c>
      <c r="B81" s="1">
        <v>89</v>
      </c>
      <c r="C81" s="1">
        <v>504</v>
      </c>
      <c r="D81" s="1">
        <v>63</v>
      </c>
      <c r="E81" s="15">
        <v>8.0759081840515101</v>
      </c>
      <c r="F81" s="15"/>
      <c r="AA81">
        <v>500</v>
      </c>
      <c r="AB81">
        <v>43</v>
      </c>
      <c r="AC81">
        <v>512</v>
      </c>
      <c r="AD81">
        <v>32</v>
      </c>
      <c r="AE81">
        <v>8.0489349365234304</v>
      </c>
    </row>
    <row r="82" spans="1:31" x14ac:dyDescent="0.3">
      <c r="A82" s="1">
        <v>500</v>
      </c>
      <c r="B82" s="1">
        <v>90</v>
      </c>
      <c r="C82" s="1">
        <v>504</v>
      </c>
      <c r="D82" s="1">
        <v>63</v>
      </c>
      <c r="E82" s="15">
        <v>8.0748560428619296</v>
      </c>
      <c r="F82" s="15"/>
      <c r="AA82">
        <v>500</v>
      </c>
      <c r="AB82">
        <v>44</v>
      </c>
      <c r="AC82">
        <v>512</v>
      </c>
      <c r="AD82">
        <v>32</v>
      </c>
      <c r="AE82">
        <v>8.03962898254394</v>
      </c>
    </row>
    <row r="83" spans="1:31" x14ac:dyDescent="0.3">
      <c r="A83" s="1">
        <v>500</v>
      </c>
      <c r="B83" s="1">
        <v>91</v>
      </c>
      <c r="C83" s="1">
        <v>504</v>
      </c>
      <c r="D83" s="1">
        <v>63</v>
      </c>
      <c r="E83" s="15">
        <v>8.0665659904479892</v>
      </c>
      <c r="F83" s="15"/>
      <c r="AA83">
        <v>500</v>
      </c>
      <c r="AB83">
        <v>44</v>
      </c>
      <c r="AC83">
        <v>512</v>
      </c>
      <c r="AD83">
        <v>32</v>
      </c>
      <c r="AE83">
        <v>8.0648868083953804</v>
      </c>
    </row>
    <row r="84" spans="1:31" x14ac:dyDescent="0.3">
      <c r="A84" s="1">
        <v>500</v>
      </c>
      <c r="B84" s="1">
        <v>92</v>
      </c>
      <c r="C84" s="1">
        <v>504</v>
      </c>
      <c r="D84" s="1">
        <v>63</v>
      </c>
      <c r="E84" s="15">
        <v>8.07093906402587</v>
      </c>
      <c r="F84" s="15"/>
      <c r="AA84">
        <v>500</v>
      </c>
      <c r="AB84">
        <v>45</v>
      </c>
      <c r="AC84">
        <v>512</v>
      </c>
      <c r="AD84">
        <v>32</v>
      </c>
      <c r="AE84">
        <v>8.0647318363189697</v>
      </c>
    </row>
    <row r="85" spans="1:31" x14ac:dyDescent="0.3">
      <c r="A85" s="1">
        <v>500</v>
      </c>
      <c r="B85" s="1">
        <v>93</v>
      </c>
      <c r="C85" s="1">
        <v>504</v>
      </c>
      <c r="D85" s="1">
        <v>63</v>
      </c>
      <c r="E85" s="15">
        <v>8.0581209659576398</v>
      </c>
      <c r="F85" s="15"/>
      <c r="AA85">
        <v>500</v>
      </c>
      <c r="AB85">
        <v>45</v>
      </c>
      <c r="AC85">
        <v>512</v>
      </c>
      <c r="AD85">
        <v>32</v>
      </c>
      <c r="AE85">
        <v>8.0580968856811506</v>
      </c>
    </row>
    <row r="86" spans="1:31" x14ac:dyDescent="0.3">
      <c r="A86" s="1">
        <v>500</v>
      </c>
      <c r="B86" s="1">
        <v>94</v>
      </c>
      <c r="C86" s="1">
        <v>504</v>
      </c>
      <c r="D86" s="1">
        <v>63</v>
      </c>
      <c r="E86" s="15">
        <v>8.0661277770996094</v>
      </c>
      <c r="F86" s="15"/>
      <c r="AA86">
        <v>500</v>
      </c>
      <c r="AB86">
        <v>46</v>
      </c>
      <c r="AC86">
        <v>512</v>
      </c>
      <c r="AD86">
        <v>32</v>
      </c>
      <c r="AE86">
        <v>8.0576260089874197</v>
      </c>
    </row>
    <row r="87" spans="1:31" x14ac:dyDescent="0.3">
      <c r="A87" s="1">
        <v>500</v>
      </c>
      <c r="B87" s="1">
        <v>95</v>
      </c>
      <c r="C87" s="1">
        <v>504</v>
      </c>
      <c r="D87" s="1">
        <v>63</v>
      </c>
      <c r="E87" s="15">
        <v>8.0639090538024902</v>
      </c>
      <c r="F87" s="15"/>
      <c r="AA87">
        <v>500</v>
      </c>
      <c r="AB87">
        <v>46</v>
      </c>
      <c r="AC87">
        <v>512</v>
      </c>
      <c r="AD87">
        <v>32</v>
      </c>
      <c r="AE87">
        <v>8.0573382377624494</v>
      </c>
    </row>
    <row r="88" spans="1:31" x14ac:dyDescent="0.3">
      <c r="A88" s="1">
        <v>500</v>
      </c>
      <c r="B88" s="1">
        <v>96</v>
      </c>
      <c r="C88" s="1">
        <v>504</v>
      </c>
      <c r="D88" s="1">
        <v>63</v>
      </c>
      <c r="E88" s="15">
        <v>8.0675239562988192</v>
      </c>
      <c r="F88" s="15"/>
      <c r="AA88">
        <v>500</v>
      </c>
      <c r="AB88">
        <v>148</v>
      </c>
      <c r="AC88">
        <v>500</v>
      </c>
      <c r="AD88">
        <v>125</v>
      </c>
      <c r="AE88">
        <v>8.4428589344024605</v>
      </c>
    </row>
    <row r="89" spans="1:31" x14ac:dyDescent="0.3">
      <c r="A89" s="1">
        <v>500</v>
      </c>
      <c r="B89" s="1">
        <v>97</v>
      </c>
      <c r="C89" s="1">
        <v>504</v>
      </c>
      <c r="D89" s="1">
        <v>63</v>
      </c>
      <c r="E89" s="15">
        <v>8.0642619132995605</v>
      </c>
      <c r="F89" s="15"/>
      <c r="AA89">
        <v>500</v>
      </c>
      <c r="AB89">
        <v>148</v>
      </c>
      <c r="AC89">
        <v>500</v>
      </c>
      <c r="AD89">
        <v>125</v>
      </c>
      <c r="AE89">
        <v>8.4693970680236799</v>
      </c>
    </row>
    <row r="90" spans="1:31" x14ac:dyDescent="0.3">
      <c r="A90" s="1">
        <v>500</v>
      </c>
      <c r="B90" s="1">
        <v>98</v>
      </c>
      <c r="C90" s="1">
        <v>504</v>
      </c>
      <c r="D90" s="1">
        <v>63</v>
      </c>
      <c r="E90" s="15">
        <v>8.0617868900299001</v>
      </c>
      <c r="F90" s="15"/>
      <c r="AA90">
        <v>500</v>
      </c>
      <c r="AB90">
        <v>149</v>
      </c>
      <c r="AC90">
        <v>500</v>
      </c>
      <c r="AD90">
        <v>125</v>
      </c>
      <c r="AE90">
        <v>8.4236190319061208</v>
      </c>
    </row>
    <row r="91" spans="1:31" x14ac:dyDescent="0.3">
      <c r="A91" s="1">
        <v>500</v>
      </c>
      <c r="B91" s="1">
        <v>99</v>
      </c>
      <c r="C91" s="1">
        <v>504</v>
      </c>
      <c r="D91" s="1">
        <v>63</v>
      </c>
      <c r="E91" s="15">
        <v>8.0542321205139107</v>
      </c>
      <c r="F91" s="15"/>
      <c r="AA91">
        <v>500</v>
      </c>
      <c r="AB91">
        <v>149</v>
      </c>
      <c r="AC91">
        <v>500</v>
      </c>
      <c r="AD91">
        <v>125</v>
      </c>
      <c r="AE91">
        <v>8.4579300880432093</v>
      </c>
    </row>
    <row r="92" spans="1:31" x14ac:dyDescent="0.3">
      <c r="A92" s="1">
        <v>500</v>
      </c>
      <c r="B92" s="1">
        <v>100</v>
      </c>
      <c r="C92" s="1">
        <v>504</v>
      </c>
      <c r="D92" s="1">
        <v>63</v>
      </c>
      <c r="E92" s="15">
        <v>8.0673041343688894</v>
      </c>
      <c r="F92" s="15"/>
      <c r="AA92">
        <v>500</v>
      </c>
      <c r="AB92">
        <v>150</v>
      </c>
      <c r="AC92">
        <v>500</v>
      </c>
      <c r="AD92">
        <v>125</v>
      </c>
      <c r="AE92">
        <v>8.4454481601714999</v>
      </c>
    </row>
    <row r="93" spans="1:31" x14ac:dyDescent="0.3">
      <c r="A93" s="1">
        <v>500</v>
      </c>
      <c r="B93" s="1">
        <v>101</v>
      </c>
      <c r="C93" s="1">
        <v>504</v>
      </c>
      <c r="D93" s="1">
        <v>63</v>
      </c>
      <c r="E93" s="15">
        <v>8.0671498775482107</v>
      </c>
      <c r="F93" s="15"/>
      <c r="AA93">
        <v>500</v>
      </c>
      <c r="AB93">
        <v>150</v>
      </c>
      <c r="AC93">
        <v>500</v>
      </c>
      <c r="AD93">
        <v>125</v>
      </c>
      <c r="AE93">
        <v>8.4694271087646396</v>
      </c>
    </row>
    <row r="94" spans="1:31" x14ac:dyDescent="0.3">
      <c r="A94" s="1">
        <v>500</v>
      </c>
      <c r="B94" s="1">
        <v>102</v>
      </c>
      <c r="C94" s="1">
        <v>504</v>
      </c>
      <c r="D94" s="1">
        <v>63</v>
      </c>
      <c r="E94" s="15">
        <v>8.0611751079559308</v>
      </c>
      <c r="F94" s="15"/>
      <c r="AA94">
        <v>500</v>
      </c>
      <c r="AB94">
        <v>151</v>
      </c>
      <c r="AC94">
        <v>500</v>
      </c>
      <c r="AD94">
        <v>125</v>
      </c>
      <c r="AE94">
        <v>8.4580621719360298</v>
      </c>
    </row>
    <row r="95" spans="1:31" x14ac:dyDescent="0.3">
      <c r="A95" s="1">
        <v>500</v>
      </c>
      <c r="B95" s="1">
        <v>103</v>
      </c>
      <c r="C95" s="1">
        <v>504</v>
      </c>
      <c r="D95" s="1">
        <v>63</v>
      </c>
      <c r="E95" s="15">
        <v>8.0617058277130091</v>
      </c>
      <c r="F95" s="15"/>
    </row>
    <row r="96" spans="1:31" x14ac:dyDescent="0.3">
      <c r="A96" s="1">
        <v>500</v>
      </c>
      <c r="B96" s="1">
        <v>104</v>
      </c>
      <c r="C96" s="1">
        <v>504</v>
      </c>
      <c r="D96" s="1">
        <v>63</v>
      </c>
      <c r="E96" s="15">
        <v>8.0699810981750399</v>
      </c>
      <c r="F96" s="15"/>
    </row>
    <row r="97" spans="1:6" x14ac:dyDescent="0.3">
      <c r="A97" s="1">
        <v>500</v>
      </c>
      <c r="B97" s="1">
        <v>105</v>
      </c>
      <c r="C97" s="1">
        <v>504</v>
      </c>
      <c r="D97" s="1">
        <v>63</v>
      </c>
      <c r="E97" s="15">
        <v>8.0630390644073398</v>
      </c>
      <c r="F97" s="15"/>
    </row>
    <row r="98" spans="1:6" x14ac:dyDescent="0.3">
      <c r="A98" s="1">
        <v>500</v>
      </c>
      <c r="B98" s="1">
        <v>106</v>
      </c>
      <c r="C98" s="1">
        <v>504</v>
      </c>
      <c r="D98" s="1">
        <v>63</v>
      </c>
      <c r="E98" s="15">
        <v>8.0678451061248708</v>
      </c>
      <c r="F98" s="15"/>
    </row>
    <row r="99" spans="1:6" x14ac:dyDescent="0.3">
      <c r="A99" s="1">
        <v>500</v>
      </c>
      <c r="B99" s="1">
        <v>107</v>
      </c>
      <c r="C99" s="1">
        <v>504</v>
      </c>
      <c r="D99" s="1">
        <v>63</v>
      </c>
      <c r="E99" s="15">
        <v>8.0763440132141096</v>
      </c>
      <c r="F99" s="15"/>
    </row>
    <row r="100" spans="1:6" x14ac:dyDescent="0.3">
      <c r="A100" s="1">
        <v>500</v>
      </c>
      <c r="B100" s="1">
        <v>108</v>
      </c>
      <c r="C100" s="1">
        <v>504</v>
      </c>
      <c r="D100" s="1">
        <v>63</v>
      </c>
      <c r="E100" s="15">
        <v>8.0652880668640101</v>
      </c>
      <c r="F100" s="15"/>
    </row>
    <row r="101" spans="1:6" x14ac:dyDescent="0.3">
      <c r="A101" s="1">
        <v>500</v>
      </c>
      <c r="B101" s="1">
        <v>109</v>
      </c>
      <c r="C101" s="1">
        <v>504</v>
      </c>
      <c r="D101" s="1">
        <v>63</v>
      </c>
      <c r="E101" s="15">
        <v>8.0739929676055908</v>
      </c>
      <c r="F101" s="15"/>
    </row>
    <row r="102" spans="1:6" x14ac:dyDescent="0.3">
      <c r="A102" s="1">
        <v>500</v>
      </c>
      <c r="B102" s="1">
        <v>110</v>
      </c>
      <c r="C102" s="1">
        <v>504</v>
      </c>
      <c r="D102" s="1">
        <v>63</v>
      </c>
      <c r="E102" s="15">
        <v>8.0600070953369105</v>
      </c>
      <c r="F102" s="15"/>
    </row>
    <row r="103" spans="1:6" x14ac:dyDescent="0.3">
      <c r="A103" s="1">
        <v>500</v>
      </c>
      <c r="B103" s="1">
        <v>111</v>
      </c>
      <c r="C103" s="1">
        <v>504</v>
      </c>
      <c r="D103" s="1">
        <v>63</v>
      </c>
      <c r="E103" s="15">
        <v>8.0641779899597097</v>
      </c>
      <c r="F103" s="15"/>
    </row>
    <row r="104" spans="1:6" x14ac:dyDescent="0.3">
      <c r="A104" s="1">
        <v>500</v>
      </c>
      <c r="B104" s="1">
        <v>112</v>
      </c>
      <c r="C104" s="1">
        <v>504</v>
      </c>
      <c r="D104" s="1">
        <v>63</v>
      </c>
      <c r="E104" s="15">
        <v>8.0603940486907906</v>
      </c>
      <c r="F104" s="15"/>
    </row>
    <row r="105" spans="1:6" x14ac:dyDescent="0.3">
      <c r="A105" s="1">
        <v>500</v>
      </c>
      <c r="B105" s="1">
        <v>113</v>
      </c>
      <c r="C105" s="1">
        <v>504</v>
      </c>
      <c r="D105" s="1">
        <v>63</v>
      </c>
      <c r="E105" s="15">
        <v>8.0723068714141792</v>
      </c>
      <c r="F105" s="15"/>
    </row>
    <row r="106" spans="1:6" x14ac:dyDescent="0.3">
      <c r="A106" s="1">
        <v>500</v>
      </c>
      <c r="B106" s="1">
        <v>114</v>
      </c>
      <c r="C106" s="1">
        <v>504</v>
      </c>
      <c r="D106" s="1">
        <v>63</v>
      </c>
      <c r="E106" s="15">
        <v>8.0683112144470197</v>
      </c>
      <c r="F106" s="15"/>
    </row>
    <row r="107" spans="1:6" x14ac:dyDescent="0.3">
      <c r="A107" s="1">
        <v>500</v>
      </c>
      <c r="B107" s="1">
        <v>115</v>
      </c>
      <c r="C107" s="1">
        <v>504</v>
      </c>
      <c r="D107" s="1">
        <v>63</v>
      </c>
      <c r="E107" s="15">
        <v>8.0833172798156703</v>
      </c>
      <c r="F107" s="15"/>
    </row>
    <row r="108" spans="1:6" x14ac:dyDescent="0.3">
      <c r="A108" s="1">
        <v>500</v>
      </c>
      <c r="B108" s="1">
        <v>116</v>
      </c>
      <c r="C108" s="1">
        <v>504</v>
      </c>
      <c r="D108" s="1">
        <v>63</v>
      </c>
      <c r="E108" s="15">
        <v>8.0655570030212402</v>
      </c>
      <c r="F108" s="15"/>
    </row>
    <row r="109" spans="1:6" x14ac:dyDescent="0.3">
      <c r="A109" s="1">
        <v>500</v>
      </c>
      <c r="B109" s="1">
        <v>117</v>
      </c>
      <c r="C109" s="1">
        <v>504</v>
      </c>
      <c r="D109" s="1">
        <v>63</v>
      </c>
      <c r="E109" s="15">
        <v>8.0635368824005091</v>
      </c>
      <c r="F109" s="15"/>
    </row>
    <row r="110" spans="1:6" x14ac:dyDescent="0.3">
      <c r="A110" s="1">
        <v>500</v>
      </c>
      <c r="B110" s="1">
        <v>118</v>
      </c>
      <c r="C110" s="1">
        <v>504</v>
      </c>
      <c r="D110" s="1">
        <v>63</v>
      </c>
      <c r="E110" s="15">
        <v>8.0603859424590993</v>
      </c>
      <c r="F110" s="15"/>
    </row>
    <row r="111" spans="1:6" x14ac:dyDescent="0.3">
      <c r="A111" s="1">
        <v>500</v>
      </c>
      <c r="B111" s="1">
        <v>119</v>
      </c>
      <c r="C111" s="1">
        <v>504</v>
      </c>
      <c r="D111" s="1">
        <v>63</v>
      </c>
      <c r="E111" s="15">
        <v>8.0660979747772199</v>
      </c>
      <c r="F111" s="15"/>
    </row>
    <row r="112" spans="1:6" x14ac:dyDescent="0.3">
      <c r="A112" s="1">
        <v>500</v>
      </c>
      <c r="B112" s="1">
        <v>120</v>
      </c>
      <c r="C112" s="1">
        <v>504</v>
      </c>
      <c r="D112" s="1">
        <v>63</v>
      </c>
      <c r="E112" s="15">
        <v>8.0709018707275302</v>
      </c>
      <c r="F112" s="15"/>
    </row>
    <row r="113" spans="1:10" x14ac:dyDescent="0.3">
      <c r="A113" s="1">
        <v>500</v>
      </c>
      <c r="B113" s="1">
        <v>121</v>
      </c>
      <c r="C113" s="1">
        <v>504</v>
      </c>
      <c r="D113" s="1">
        <v>63</v>
      </c>
      <c r="E113" s="15">
        <v>8.0678598880767805</v>
      </c>
      <c r="F113" s="15"/>
    </row>
    <row r="114" spans="1:10" x14ac:dyDescent="0.3">
      <c r="A114" s="1">
        <v>500</v>
      </c>
      <c r="B114" s="1">
        <v>122</v>
      </c>
      <c r="C114" s="1">
        <v>504</v>
      </c>
      <c r="D114" s="1">
        <v>63</v>
      </c>
      <c r="E114" s="15">
        <v>8.0676138401031494</v>
      </c>
      <c r="F114" s="15"/>
    </row>
    <row r="115" spans="1:10" x14ac:dyDescent="0.3">
      <c r="A115" s="1">
        <v>500</v>
      </c>
      <c r="B115" s="1">
        <v>123</v>
      </c>
      <c r="C115" s="1">
        <v>504</v>
      </c>
      <c r="D115" s="1">
        <v>63</v>
      </c>
      <c r="E115" s="15">
        <v>8.0724630355834908</v>
      </c>
      <c r="F115" s="15"/>
    </row>
    <row r="116" spans="1:10" x14ac:dyDescent="0.3">
      <c r="A116" s="1">
        <v>500</v>
      </c>
      <c r="B116" s="1">
        <v>124</v>
      </c>
      <c r="C116" s="1">
        <v>504</v>
      </c>
      <c r="D116" s="1">
        <v>63</v>
      </c>
      <c r="E116" s="15">
        <v>8.0942220687866193</v>
      </c>
      <c r="F116" s="15"/>
    </row>
    <row r="117" spans="1:10" x14ac:dyDescent="0.3">
      <c r="A117" s="1">
        <v>500</v>
      </c>
      <c r="B117" s="1">
        <v>125</v>
      </c>
      <c r="C117" s="1">
        <v>500</v>
      </c>
      <c r="D117" s="1">
        <v>125</v>
      </c>
      <c r="E117" s="15">
        <v>8.4875509738922101</v>
      </c>
      <c r="F117" s="15"/>
    </row>
    <row r="118" spans="1:10" x14ac:dyDescent="0.3">
      <c r="A118" s="1">
        <v>500</v>
      </c>
      <c r="B118" s="1">
        <v>126</v>
      </c>
      <c r="C118" s="1">
        <v>500</v>
      </c>
      <c r="D118" s="1">
        <v>125</v>
      </c>
      <c r="E118" s="15">
        <v>8.4741322994232107</v>
      </c>
      <c r="F118" s="15"/>
    </row>
    <row r="119" spans="1:10" x14ac:dyDescent="0.3">
      <c r="A119" s="1">
        <v>500</v>
      </c>
      <c r="B119" s="1">
        <v>127</v>
      </c>
      <c r="C119" s="1">
        <v>500</v>
      </c>
      <c r="D119" s="1">
        <v>125</v>
      </c>
      <c r="E119" s="15">
        <v>8.4833688735961896</v>
      </c>
      <c r="F119" s="15"/>
    </row>
    <row r="120" spans="1:10" x14ac:dyDescent="0.3">
      <c r="A120" s="1">
        <v>500</v>
      </c>
      <c r="B120" s="1">
        <v>128</v>
      </c>
      <c r="C120" s="1">
        <v>500</v>
      </c>
      <c r="D120" s="1">
        <v>125</v>
      </c>
      <c r="E120" s="15">
        <v>8.4814262390136701</v>
      </c>
      <c r="F120" s="15"/>
    </row>
    <row r="121" spans="1:10" x14ac:dyDescent="0.3">
      <c r="A121" s="1">
        <v>500</v>
      </c>
      <c r="B121" s="1">
        <v>129</v>
      </c>
      <c r="C121" s="1">
        <v>500</v>
      </c>
      <c r="D121" s="1">
        <v>125</v>
      </c>
      <c r="E121" s="15">
        <v>8.4844899177551198</v>
      </c>
      <c r="F121" s="15"/>
    </row>
    <row r="122" spans="1:10" x14ac:dyDescent="0.3">
      <c r="A122" s="1">
        <v>500</v>
      </c>
      <c r="B122" s="1">
        <v>130</v>
      </c>
      <c r="C122" s="1">
        <v>500</v>
      </c>
      <c r="D122" s="1">
        <v>125</v>
      </c>
      <c r="E122" s="15">
        <v>8.4874958992004395</v>
      </c>
      <c r="F122" s="15"/>
    </row>
    <row r="123" spans="1:10" x14ac:dyDescent="0.3">
      <c r="A123" s="1">
        <v>500</v>
      </c>
      <c r="B123" s="1">
        <v>131</v>
      </c>
      <c r="C123" s="1">
        <v>500</v>
      </c>
      <c r="D123" s="1">
        <v>125</v>
      </c>
      <c r="E123" s="15">
        <v>8.4910728931427002</v>
      </c>
      <c r="F123" s="15"/>
    </row>
    <row r="124" spans="1:10" x14ac:dyDescent="0.3">
      <c r="A124" s="1">
        <v>500</v>
      </c>
      <c r="B124" s="1">
        <v>132</v>
      </c>
      <c r="C124" s="1">
        <v>500</v>
      </c>
      <c r="D124" s="1">
        <v>125</v>
      </c>
      <c r="E124" s="15">
        <v>8.4841198921203596</v>
      </c>
      <c r="F124" s="15"/>
    </row>
    <row r="125" spans="1:10" x14ac:dyDescent="0.3">
      <c r="A125" s="1">
        <v>500</v>
      </c>
      <c r="B125" s="1">
        <v>133</v>
      </c>
      <c r="C125" s="1">
        <v>500</v>
      </c>
      <c r="D125" s="1">
        <v>125</v>
      </c>
      <c r="E125" s="15">
        <v>8.48433113098144</v>
      </c>
      <c r="F125" s="15"/>
    </row>
    <row r="126" spans="1:10" x14ac:dyDescent="0.3">
      <c r="A126" s="1">
        <v>500</v>
      </c>
      <c r="B126" s="1">
        <v>134</v>
      </c>
      <c r="C126" s="1">
        <v>500</v>
      </c>
      <c r="D126" s="1">
        <v>125</v>
      </c>
      <c r="E126" s="15">
        <v>8.4792640209197998</v>
      </c>
      <c r="F126" s="15"/>
    </row>
    <row r="127" spans="1:10" x14ac:dyDescent="0.3">
      <c r="A127" s="1">
        <v>500</v>
      </c>
      <c r="B127" s="1">
        <v>135</v>
      </c>
      <c r="C127" s="1">
        <v>500</v>
      </c>
      <c r="D127" s="1">
        <v>125</v>
      </c>
      <c r="E127" s="15">
        <v>8.4768810272216797</v>
      </c>
      <c r="F127" s="15"/>
    </row>
    <row r="128" spans="1:10" x14ac:dyDescent="0.3">
      <c r="A128" s="1">
        <v>500</v>
      </c>
      <c r="B128" s="1">
        <v>136</v>
      </c>
      <c r="C128" s="1">
        <v>500</v>
      </c>
      <c r="D128" s="1">
        <v>125</v>
      </c>
      <c r="E128" s="15">
        <v>8.4822561740875209</v>
      </c>
      <c r="J128" s="82"/>
    </row>
    <row r="129" spans="1:10" x14ac:dyDescent="0.3">
      <c r="A129" s="1">
        <v>500</v>
      </c>
      <c r="B129" s="1">
        <v>137</v>
      </c>
      <c r="C129" s="1">
        <v>500</v>
      </c>
      <c r="D129" s="1">
        <v>125</v>
      </c>
      <c r="E129" s="15">
        <v>8.4814901351928693</v>
      </c>
      <c r="J129" s="82"/>
    </row>
    <row r="130" spans="1:10" x14ac:dyDescent="0.3">
      <c r="A130" s="1">
        <v>500</v>
      </c>
      <c r="B130" s="1">
        <v>138</v>
      </c>
      <c r="C130" s="1">
        <v>500</v>
      </c>
      <c r="D130" s="1">
        <v>125</v>
      </c>
      <c r="E130" s="15">
        <v>8.4927220344543404</v>
      </c>
      <c r="F130" s="15"/>
    </row>
    <row r="131" spans="1:10" x14ac:dyDescent="0.3">
      <c r="A131" s="1">
        <v>500</v>
      </c>
      <c r="B131" s="1">
        <v>139</v>
      </c>
      <c r="C131" s="1">
        <v>500</v>
      </c>
      <c r="D131" s="1">
        <v>125</v>
      </c>
      <c r="E131" s="15">
        <v>8.4781789779662997</v>
      </c>
      <c r="F131" s="15"/>
    </row>
    <row r="132" spans="1:10" x14ac:dyDescent="0.3">
      <c r="A132" s="1">
        <v>500</v>
      </c>
      <c r="B132" s="1">
        <v>140</v>
      </c>
      <c r="C132" s="1">
        <v>500</v>
      </c>
      <c r="D132" s="1">
        <v>125</v>
      </c>
      <c r="E132" s="15">
        <v>8.4888451099395699</v>
      </c>
      <c r="F132" s="15"/>
    </row>
    <row r="133" spans="1:10" x14ac:dyDescent="0.3">
      <c r="A133" s="1">
        <v>500</v>
      </c>
      <c r="B133" s="1">
        <v>141</v>
      </c>
      <c r="C133" s="1">
        <v>500</v>
      </c>
      <c r="D133" s="1">
        <v>125</v>
      </c>
      <c r="E133" s="15">
        <v>8.4859478473663295</v>
      </c>
      <c r="F133" s="15"/>
    </row>
    <row r="134" spans="1:10" x14ac:dyDescent="0.3">
      <c r="A134" s="1">
        <v>500</v>
      </c>
      <c r="B134" s="1">
        <v>142</v>
      </c>
      <c r="C134" s="1">
        <v>500</v>
      </c>
      <c r="D134" s="1">
        <v>125</v>
      </c>
      <c r="E134" s="15">
        <v>8.4782087802886892</v>
      </c>
      <c r="F134" s="15"/>
    </row>
    <row r="135" spans="1:10" x14ac:dyDescent="0.3">
      <c r="A135" s="1">
        <v>500</v>
      </c>
      <c r="B135" s="1">
        <v>143</v>
      </c>
      <c r="C135" s="1">
        <v>500</v>
      </c>
      <c r="D135" s="1">
        <v>125</v>
      </c>
      <c r="E135" s="15">
        <v>8.4788582324981601</v>
      </c>
      <c r="F135" s="15"/>
    </row>
    <row r="136" spans="1:10" x14ac:dyDescent="0.3">
      <c r="A136" s="1">
        <v>500</v>
      </c>
      <c r="B136" s="1">
        <v>144</v>
      </c>
      <c r="C136" s="1">
        <v>500</v>
      </c>
      <c r="D136" s="1">
        <v>125</v>
      </c>
      <c r="E136" s="15">
        <v>8.4833788871765101</v>
      </c>
      <c r="F136" s="15"/>
    </row>
    <row r="137" spans="1:10" x14ac:dyDescent="0.3">
      <c r="A137" s="1">
        <v>500</v>
      </c>
      <c r="B137" s="1">
        <v>145</v>
      </c>
      <c r="C137" s="1">
        <v>500</v>
      </c>
      <c r="D137" s="1">
        <v>125</v>
      </c>
      <c r="E137" s="15">
        <v>8.4814207553863508</v>
      </c>
      <c r="F137" s="15"/>
    </row>
    <row r="138" spans="1:10" x14ac:dyDescent="0.3">
      <c r="A138" s="1">
        <v>500</v>
      </c>
      <c r="B138" s="1">
        <v>146</v>
      </c>
      <c r="C138" s="1">
        <v>500</v>
      </c>
      <c r="D138" s="1">
        <v>125</v>
      </c>
      <c r="E138" s="15">
        <v>8.4781160354614205</v>
      </c>
      <c r="F138" s="15"/>
    </row>
    <row r="139" spans="1:10" x14ac:dyDescent="0.3">
      <c r="A139" s="1">
        <v>500</v>
      </c>
      <c r="B139" s="1">
        <v>147</v>
      </c>
      <c r="C139" s="1">
        <v>500</v>
      </c>
      <c r="D139" s="1">
        <v>125</v>
      </c>
      <c r="E139" s="15">
        <v>8.4903810024261404</v>
      </c>
      <c r="F139" s="15"/>
    </row>
    <row r="140" spans="1:10" x14ac:dyDescent="0.3">
      <c r="A140" s="1">
        <v>500</v>
      </c>
      <c r="B140" s="1">
        <v>148</v>
      </c>
      <c r="C140" s="1">
        <v>500</v>
      </c>
      <c r="D140" s="1">
        <v>125</v>
      </c>
      <c r="E140" s="15">
        <v>8.4789791107177699</v>
      </c>
      <c r="F140" s="15"/>
    </row>
    <row r="141" spans="1:10" x14ac:dyDescent="0.3">
      <c r="A141" s="1">
        <v>500</v>
      </c>
      <c r="B141" s="1">
        <v>149</v>
      </c>
      <c r="C141" s="1">
        <v>500</v>
      </c>
      <c r="D141" s="1">
        <v>125</v>
      </c>
      <c r="E141" s="15">
        <v>8.4579300880432093</v>
      </c>
      <c r="F141" s="15"/>
    </row>
    <row r="142" spans="1:10" x14ac:dyDescent="0.3">
      <c r="A142" s="2">
        <v>500</v>
      </c>
      <c r="B142" s="2">
        <v>150</v>
      </c>
      <c r="C142" s="2">
        <v>500</v>
      </c>
      <c r="D142" s="2">
        <v>125</v>
      </c>
      <c r="E142" s="20">
        <v>8.4694271087646396</v>
      </c>
      <c r="F142" s="15"/>
    </row>
    <row r="143" spans="1:10" x14ac:dyDescent="0.3">
      <c r="A143" s="1">
        <v>1000</v>
      </c>
      <c r="B143" s="1">
        <v>10</v>
      </c>
      <c r="C143" s="1">
        <v>1024</v>
      </c>
      <c r="D143" s="1">
        <v>8</v>
      </c>
      <c r="E143" s="15">
        <v>67.179275035858097</v>
      </c>
      <c r="F143" s="15"/>
    </row>
    <row r="144" spans="1:10" x14ac:dyDescent="0.3">
      <c r="A144" s="1">
        <v>1000</v>
      </c>
      <c r="B144" s="1">
        <v>11</v>
      </c>
      <c r="C144" s="1">
        <v>1024</v>
      </c>
      <c r="D144" s="1">
        <v>8</v>
      </c>
      <c r="E144" s="15">
        <v>67.273081779479895</v>
      </c>
      <c r="F144" s="15"/>
    </row>
    <row r="145" spans="1:6" x14ac:dyDescent="0.3">
      <c r="A145" s="1">
        <v>1000</v>
      </c>
      <c r="B145" s="1">
        <v>12</v>
      </c>
      <c r="C145" s="1">
        <v>1024</v>
      </c>
      <c r="D145" s="1">
        <v>8</v>
      </c>
      <c r="E145" s="15">
        <v>67.2599680423736</v>
      </c>
      <c r="F145" s="15"/>
    </row>
    <row r="146" spans="1:6" x14ac:dyDescent="0.3">
      <c r="A146" s="1">
        <v>1000</v>
      </c>
      <c r="B146" s="1">
        <v>13</v>
      </c>
      <c r="C146" s="1">
        <v>1024</v>
      </c>
      <c r="D146" s="1">
        <v>8</v>
      </c>
      <c r="E146" s="15">
        <v>67.247872114181504</v>
      </c>
      <c r="F146" s="15"/>
    </row>
    <row r="147" spans="1:6" x14ac:dyDescent="0.3">
      <c r="A147" s="1">
        <v>1000</v>
      </c>
      <c r="B147" s="1">
        <v>14</v>
      </c>
      <c r="C147" s="1">
        <v>1024</v>
      </c>
      <c r="D147" s="1">
        <v>8</v>
      </c>
      <c r="E147" s="15">
        <v>67.254849195480304</v>
      </c>
      <c r="F147" s="15"/>
    </row>
    <row r="148" spans="1:6" x14ac:dyDescent="0.3">
      <c r="A148" s="1">
        <v>1000</v>
      </c>
      <c r="B148" s="1">
        <v>15</v>
      </c>
      <c r="C148" s="1">
        <v>1024</v>
      </c>
      <c r="D148" s="1">
        <v>8</v>
      </c>
      <c r="E148" s="15">
        <v>67.308368206024099</v>
      </c>
      <c r="F148" s="15"/>
    </row>
    <row r="149" spans="1:6" x14ac:dyDescent="0.3">
      <c r="A149" s="1">
        <v>1000</v>
      </c>
      <c r="B149" s="1">
        <v>16</v>
      </c>
      <c r="C149" s="1">
        <v>1024</v>
      </c>
      <c r="D149" s="1">
        <v>16</v>
      </c>
      <c r="E149" s="15">
        <v>55.918823957443202</v>
      </c>
      <c r="F149" s="15"/>
    </row>
    <row r="150" spans="1:6" x14ac:dyDescent="0.3">
      <c r="A150" s="1">
        <v>1000</v>
      </c>
      <c r="B150" s="1">
        <v>17</v>
      </c>
      <c r="C150" s="1">
        <v>1024</v>
      </c>
      <c r="D150" s="1">
        <v>16</v>
      </c>
      <c r="E150" s="15">
        <v>55.900084972381499</v>
      </c>
      <c r="F150" s="15"/>
    </row>
    <row r="151" spans="1:6" x14ac:dyDescent="0.3">
      <c r="A151" s="1">
        <v>1000</v>
      </c>
      <c r="B151" s="1">
        <v>18</v>
      </c>
      <c r="C151" s="1">
        <v>1024</v>
      </c>
      <c r="D151" s="1">
        <v>16</v>
      </c>
      <c r="E151" s="15">
        <v>55.910233736038201</v>
      </c>
      <c r="F151" s="15"/>
    </row>
    <row r="152" spans="1:6" x14ac:dyDescent="0.3">
      <c r="A152" s="1">
        <v>1000</v>
      </c>
      <c r="B152" s="1">
        <v>19</v>
      </c>
      <c r="C152" s="1">
        <v>1024</v>
      </c>
      <c r="D152" s="1">
        <v>16</v>
      </c>
      <c r="E152" s="15">
        <v>55.981817245483398</v>
      </c>
      <c r="F152" s="15"/>
    </row>
    <row r="153" spans="1:6" x14ac:dyDescent="0.3">
      <c r="A153" s="1">
        <v>1000</v>
      </c>
      <c r="B153" s="1">
        <v>20</v>
      </c>
      <c r="C153" s="1">
        <v>1024</v>
      </c>
      <c r="D153" s="1">
        <v>16</v>
      </c>
      <c r="E153" s="15">
        <v>56.063366174697798</v>
      </c>
      <c r="F153" s="15"/>
    </row>
    <row r="154" spans="1:6" x14ac:dyDescent="0.3">
      <c r="A154" s="1">
        <v>1000</v>
      </c>
      <c r="B154" s="1">
        <v>21</v>
      </c>
      <c r="C154" s="1">
        <v>1024</v>
      </c>
      <c r="D154" s="1">
        <v>16</v>
      </c>
      <c r="E154" s="15">
        <v>56.024147987365701</v>
      </c>
      <c r="F154" s="15"/>
    </row>
    <row r="155" spans="1:6" x14ac:dyDescent="0.3">
      <c r="A155" s="1">
        <v>1000</v>
      </c>
      <c r="B155" s="1">
        <v>22</v>
      </c>
      <c r="C155" s="1">
        <v>1024</v>
      </c>
      <c r="D155" s="1">
        <v>16</v>
      </c>
      <c r="E155" s="15">
        <v>56.0648930072784</v>
      </c>
      <c r="F155" s="15"/>
    </row>
    <row r="156" spans="1:6" x14ac:dyDescent="0.3">
      <c r="A156" s="1">
        <v>1000</v>
      </c>
      <c r="B156" s="1">
        <v>23</v>
      </c>
      <c r="C156" s="1">
        <v>1024</v>
      </c>
      <c r="D156" s="1">
        <v>16</v>
      </c>
      <c r="E156" s="15">
        <v>56.028213977813699</v>
      </c>
      <c r="F156" s="15"/>
    </row>
    <row r="157" spans="1:6" x14ac:dyDescent="0.3">
      <c r="A157" s="1">
        <v>1000</v>
      </c>
      <c r="B157" s="1">
        <v>24</v>
      </c>
      <c r="C157" s="1">
        <v>1024</v>
      </c>
      <c r="D157" s="1">
        <v>16</v>
      </c>
      <c r="E157" s="15">
        <v>56.0481889247894</v>
      </c>
      <c r="F157" s="15"/>
    </row>
    <row r="158" spans="1:6" x14ac:dyDescent="0.3">
      <c r="A158" s="1">
        <v>1000</v>
      </c>
      <c r="B158" s="1">
        <v>25</v>
      </c>
      <c r="C158" s="1">
        <v>1024</v>
      </c>
      <c r="D158" s="1">
        <v>16</v>
      </c>
      <c r="E158" s="15">
        <v>56.0133440494537</v>
      </c>
      <c r="F158" s="15"/>
    </row>
    <row r="159" spans="1:6" x14ac:dyDescent="0.3">
      <c r="A159" s="1">
        <v>1000</v>
      </c>
      <c r="B159" s="1">
        <v>26</v>
      </c>
      <c r="C159" s="1">
        <v>1024</v>
      </c>
      <c r="D159" s="1">
        <v>16</v>
      </c>
      <c r="E159" s="15">
        <v>56.011333942413302</v>
      </c>
      <c r="F159" s="15"/>
    </row>
    <row r="160" spans="1:6" x14ac:dyDescent="0.3">
      <c r="A160" s="1">
        <v>1000</v>
      </c>
      <c r="B160" s="1">
        <v>27</v>
      </c>
      <c r="C160" s="1">
        <v>1024</v>
      </c>
      <c r="D160" s="1">
        <v>16</v>
      </c>
      <c r="E160" s="15">
        <v>56.034499168395897</v>
      </c>
      <c r="F160" s="15"/>
    </row>
    <row r="161" spans="1:6" x14ac:dyDescent="0.3">
      <c r="A161" s="1">
        <v>1000</v>
      </c>
      <c r="B161" s="1">
        <v>28</v>
      </c>
      <c r="C161" s="1">
        <v>1024</v>
      </c>
      <c r="D161" s="1">
        <v>16</v>
      </c>
      <c r="E161" s="15">
        <v>56.027455091476398</v>
      </c>
      <c r="F161" s="15"/>
    </row>
    <row r="162" spans="1:6" x14ac:dyDescent="0.3">
      <c r="A162" s="1">
        <v>1000</v>
      </c>
      <c r="B162" s="1">
        <v>29</v>
      </c>
      <c r="C162" s="1">
        <v>1024</v>
      </c>
      <c r="D162" s="1">
        <v>16</v>
      </c>
      <c r="E162" s="15">
        <v>55.999010086059499</v>
      </c>
      <c r="F162" s="15"/>
    </row>
    <row r="163" spans="1:6" x14ac:dyDescent="0.3">
      <c r="A163" s="1">
        <v>1000</v>
      </c>
      <c r="B163" s="1">
        <v>30</v>
      </c>
      <c r="C163" s="1">
        <v>1024</v>
      </c>
      <c r="D163" s="1">
        <v>16</v>
      </c>
      <c r="E163" s="15">
        <v>56.033622026443403</v>
      </c>
      <c r="F163" s="15"/>
    </row>
    <row r="164" spans="1:6" x14ac:dyDescent="0.3">
      <c r="A164" s="1">
        <v>1000</v>
      </c>
      <c r="B164" s="1">
        <v>31</v>
      </c>
      <c r="C164" s="1">
        <v>1024</v>
      </c>
      <c r="D164" s="1">
        <v>16</v>
      </c>
      <c r="E164" s="15">
        <v>56.011023998260498</v>
      </c>
      <c r="F164" s="15"/>
    </row>
    <row r="165" spans="1:6" x14ac:dyDescent="0.3">
      <c r="A165" s="1">
        <v>1000</v>
      </c>
      <c r="B165" s="1">
        <v>32</v>
      </c>
      <c r="C165" s="1">
        <v>1024</v>
      </c>
      <c r="D165" s="1">
        <v>32</v>
      </c>
      <c r="E165" s="15">
        <v>56.556704044341998</v>
      </c>
      <c r="F165" s="15"/>
    </row>
    <row r="166" spans="1:6" x14ac:dyDescent="0.3">
      <c r="A166" s="1">
        <v>1000</v>
      </c>
      <c r="B166" s="1">
        <v>33</v>
      </c>
      <c r="C166" s="1">
        <v>1024</v>
      </c>
      <c r="D166" s="1">
        <v>32</v>
      </c>
      <c r="E166" s="15">
        <v>56.586425065994199</v>
      </c>
      <c r="F166" s="15"/>
    </row>
    <row r="167" spans="1:6" x14ac:dyDescent="0.3">
      <c r="A167" s="1">
        <v>1000</v>
      </c>
      <c r="B167" s="1">
        <v>34</v>
      </c>
      <c r="C167" s="1">
        <v>1024</v>
      </c>
      <c r="D167" s="1">
        <v>32</v>
      </c>
      <c r="E167" s="15">
        <v>56.586328268051098</v>
      </c>
      <c r="F167" s="15"/>
    </row>
    <row r="168" spans="1:6" x14ac:dyDescent="0.3">
      <c r="A168" s="1">
        <v>1000</v>
      </c>
      <c r="B168" s="1">
        <v>35</v>
      </c>
      <c r="C168" s="1">
        <v>1024</v>
      </c>
      <c r="D168" s="1">
        <v>32</v>
      </c>
      <c r="E168" s="15">
        <v>56.5912151336669</v>
      </c>
      <c r="F168" s="15"/>
    </row>
    <row r="169" spans="1:6" x14ac:dyDescent="0.3">
      <c r="A169" s="1">
        <v>1000</v>
      </c>
      <c r="B169" s="1">
        <v>36</v>
      </c>
      <c r="C169" s="1">
        <v>1024</v>
      </c>
      <c r="D169" s="1">
        <v>32</v>
      </c>
      <c r="E169" s="15">
        <v>56.581094980239797</v>
      </c>
      <c r="F169" s="15"/>
    </row>
    <row r="170" spans="1:6" x14ac:dyDescent="0.3">
      <c r="A170" s="1">
        <v>1000</v>
      </c>
      <c r="B170" s="1">
        <v>37</v>
      </c>
      <c r="C170" s="1">
        <v>1024</v>
      </c>
      <c r="D170" s="1">
        <v>32</v>
      </c>
      <c r="E170" s="15">
        <v>56.600425958633402</v>
      </c>
      <c r="F170" s="15"/>
    </row>
    <row r="171" spans="1:6" x14ac:dyDescent="0.3">
      <c r="A171" s="1">
        <v>1000</v>
      </c>
      <c r="B171" s="1">
        <v>38</v>
      </c>
      <c r="C171" s="1">
        <v>1024</v>
      </c>
      <c r="D171" s="1">
        <v>32</v>
      </c>
      <c r="E171" s="15">
        <v>56.559279918670597</v>
      </c>
      <c r="F171" s="15"/>
    </row>
    <row r="172" spans="1:6" x14ac:dyDescent="0.3">
      <c r="A172" s="1">
        <v>1000</v>
      </c>
      <c r="B172" s="1">
        <v>39</v>
      </c>
      <c r="C172" s="1">
        <v>1024</v>
      </c>
      <c r="D172" s="1">
        <v>32</v>
      </c>
      <c r="E172" s="15">
        <v>56.572962045669499</v>
      </c>
      <c r="F172" s="15"/>
    </row>
    <row r="173" spans="1:6" x14ac:dyDescent="0.3">
      <c r="A173" s="1">
        <v>1000</v>
      </c>
      <c r="B173" s="1">
        <v>40</v>
      </c>
      <c r="C173" s="1">
        <v>1024</v>
      </c>
      <c r="D173" s="1">
        <v>32</v>
      </c>
      <c r="E173" s="15">
        <v>56.586003065109203</v>
      </c>
      <c r="F173" s="15"/>
    </row>
    <row r="174" spans="1:6" x14ac:dyDescent="0.3">
      <c r="A174" s="1">
        <v>1000</v>
      </c>
      <c r="B174" s="1">
        <v>41</v>
      </c>
      <c r="C174" s="1">
        <v>1024</v>
      </c>
      <c r="D174" s="1">
        <v>32</v>
      </c>
      <c r="E174" s="15">
        <v>56.579733133315997</v>
      </c>
      <c r="F174" s="15"/>
    </row>
    <row r="175" spans="1:6" x14ac:dyDescent="0.3">
      <c r="A175" s="1">
        <v>1000</v>
      </c>
      <c r="B175" s="1">
        <v>42</v>
      </c>
      <c r="C175" s="1">
        <v>1024</v>
      </c>
      <c r="D175" s="1">
        <v>32</v>
      </c>
      <c r="E175" s="15">
        <v>56.612842082977203</v>
      </c>
      <c r="F175" s="15"/>
    </row>
    <row r="176" spans="1:6" x14ac:dyDescent="0.3">
      <c r="A176" s="1">
        <v>1000</v>
      </c>
      <c r="B176" s="1">
        <v>43</v>
      </c>
      <c r="C176" s="1">
        <v>1024</v>
      </c>
      <c r="D176" s="1">
        <v>32</v>
      </c>
      <c r="E176" s="15">
        <v>56.575944900512603</v>
      </c>
      <c r="F176" s="15"/>
    </row>
    <row r="177" spans="1:6" x14ac:dyDescent="0.3">
      <c r="A177" s="1">
        <v>1000</v>
      </c>
      <c r="B177" s="1">
        <v>44</v>
      </c>
      <c r="C177" s="1">
        <v>1024</v>
      </c>
      <c r="D177" s="1">
        <v>32</v>
      </c>
      <c r="E177" s="15">
        <v>56.2600548267364</v>
      </c>
      <c r="F177" s="15"/>
    </row>
    <row r="178" spans="1:6" x14ac:dyDescent="0.3">
      <c r="A178" s="1">
        <v>1000</v>
      </c>
      <c r="B178" s="1">
        <v>45</v>
      </c>
      <c r="C178" s="1">
        <v>1024</v>
      </c>
      <c r="D178" s="1">
        <v>32</v>
      </c>
      <c r="E178" s="15">
        <v>56.347009181976297</v>
      </c>
      <c r="F178" s="15"/>
    </row>
    <row r="179" spans="1:6" x14ac:dyDescent="0.3">
      <c r="A179" s="1">
        <v>1000</v>
      </c>
      <c r="B179" s="1">
        <v>46</v>
      </c>
      <c r="C179" s="1">
        <v>1024</v>
      </c>
      <c r="D179" s="1">
        <v>32</v>
      </c>
      <c r="E179" s="15">
        <v>56.439069032669003</v>
      </c>
      <c r="F179" s="15"/>
    </row>
    <row r="180" spans="1:6" x14ac:dyDescent="0.3">
      <c r="A180" s="1">
        <v>1000</v>
      </c>
      <c r="B180" s="1">
        <v>47</v>
      </c>
      <c r="C180" s="1">
        <v>1024</v>
      </c>
      <c r="D180" s="1">
        <v>32</v>
      </c>
      <c r="E180" s="15">
        <v>56.399137020110999</v>
      </c>
      <c r="F180" s="15"/>
    </row>
    <row r="181" spans="1:6" x14ac:dyDescent="0.3">
      <c r="A181" s="1">
        <v>1000</v>
      </c>
      <c r="B181" s="1">
        <v>48</v>
      </c>
      <c r="C181" s="1">
        <v>1024</v>
      </c>
      <c r="D181" s="1">
        <v>32</v>
      </c>
      <c r="E181" s="15">
        <v>56.416202783584502</v>
      </c>
      <c r="F181" s="15"/>
    </row>
    <row r="182" spans="1:6" x14ac:dyDescent="0.3">
      <c r="A182" s="1">
        <v>1000</v>
      </c>
      <c r="B182" s="1">
        <v>49</v>
      </c>
      <c r="C182" s="1">
        <v>1024</v>
      </c>
      <c r="D182" s="1">
        <v>32</v>
      </c>
      <c r="E182" s="15">
        <v>56.382427930831902</v>
      </c>
      <c r="F182" s="15"/>
    </row>
    <row r="183" spans="1:6" x14ac:dyDescent="0.3">
      <c r="A183" s="1">
        <v>1000</v>
      </c>
      <c r="B183" s="1">
        <v>50</v>
      </c>
      <c r="C183" s="1">
        <v>1024</v>
      </c>
      <c r="D183" s="1">
        <v>32</v>
      </c>
      <c r="E183" s="15">
        <v>56.437398910522397</v>
      </c>
      <c r="F183" s="15"/>
    </row>
    <row r="184" spans="1:6" x14ac:dyDescent="0.3">
      <c r="A184" s="1">
        <v>1000</v>
      </c>
      <c r="B184" s="1">
        <v>51</v>
      </c>
      <c r="C184" s="1">
        <v>1024</v>
      </c>
      <c r="D184" s="1">
        <v>32</v>
      </c>
      <c r="E184" s="15">
        <v>56.410738945007303</v>
      </c>
      <c r="F184" s="15"/>
    </row>
    <row r="185" spans="1:6" x14ac:dyDescent="0.3">
      <c r="A185" s="1">
        <v>1000</v>
      </c>
      <c r="B185" s="1">
        <v>52</v>
      </c>
      <c r="C185" s="1">
        <v>1024</v>
      </c>
      <c r="D185" s="1">
        <v>32</v>
      </c>
      <c r="E185" s="15">
        <v>56.401222229003899</v>
      </c>
      <c r="F185" s="15"/>
    </row>
    <row r="186" spans="1:6" x14ac:dyDescent="0.3">
      <c r="A186" s="1">
        <v>1000</v>
      </c>
      <c r="B186" s="1">
        <v>53</v>
      </c>
      <c r="C186" s="1">
        <v>1024</v>
      </c>
      <c r="D186" s="1">
        <v>32</v>
      </c>
      <c r="E186" s="15">
        <v>56.4122760295867</v>
      </c>
      <c r="F186" s="15"/>
    </row>
    <row r="187" spans="1:6" x14ac:dyDescent="0.3">
      <c r="A187" s="1">
        <v>1000</v>
      </c>
      <c r="B187" s="1">
        <v>54</v>
      </c>
      <c r="C187" s="1">
        <v>1024</v>
      </c>
      <c r="D187" s="1">
        <v>32</v>
      </c>
      <c r="E187" s="15">
        <v>56.426419973373399</v>
      </c>
      <c r="F187" s="15"/>
    </row>
    <row r="188" spans="1:6" x14ac:dyDescent="0.3">
      <c r="A188" s="1">
        <v>1000</v>
      </c>
      <c r="B188" s="1">
        <v>55</v>
      </c>
      <c r="C188" s="1">
        <v>1024</v>
      </c>
      <c r="D188" s="1">
        <v>32</v>
      </c>
      <c r="E188" s="15">
        <v>56.417931079864502</v>
      </c>
      <c r="F188" s="15"/>
    </row>
    <row r="189" spans="1:6" x14ac:dyDescent="0.3">
      <c r="A189" s="1">
        <v>1000</v>
      </c>
      <c r="B189" s="1">
        <v>56</v>
      </c>
      <c r="C189" s="1">
        <v>1024</v>
      </c>
      <c r="D189" s="1">
        <v>32</v>
      </c>
      <c r="E189" s="15">
        <v>56.446132421493502</v>
      </c>
      <c r="F189" s="15"/>
    </row>
    <row r="190" spans="1:6" x14ac:dyDescent="0.3">
      <c r="A190" s="1">
        <v>1000</v>
      </c>
      <c r="B190" s="1">
        <v>57</v>
      </c>
      <c r="C190" s="1">
        <v>1024</v>
      </c>
      <c r="D190" s="1">
        <v>32</v>
      </c>
      <c r="E190" s="15">
        <v>56.428570032119701</v>
      </c>
      <c r="F190" s="15"/>
    </row>
    <row r="191" spans="1:6" x14ac:dyDescent="0.3">
      <c r="A191" s="1">
        <v>1000</v>
      </c>
      <c r="B191" s="1">
        <v>58</v>
      </c>
      <c r="C191" s="1">
        <v>1024</v>
      </c>
      <c r="D191" s="1">
        <v>32</v>
      </c>
      <c r="E191" s="15">
        <v>56.392052173614502</v>
      </c>
      <c r="F191" s="15"/>
    </row>
    <row r="192" spans="1:6" x14ac:dyDescent="0.3">
      <c r="A192" s="1">
        <v>1000</v>
      </c>
      <c r="B192" s="1">
        <v>59</v>
      </c>
      <c r="C192" s="1">
        <v>1024</v>
      </c>
      <c r="D192" s="1">
        <v>32</v>
      </c>
      <c r="E192" s="15">
        <v>56.4290351867675</v>
      </c>
      <c r="F192" s="15"/>
    </row>
    <row r="193" spans="1:6" x14ac:dyDescent="0.3">
      <c r="A193" s="1">
        <v>1000</v>
      </c>
      <c r="B193" s="1">
        <v>60</v>
      </c>
      <c r="C193" s="1">
        <v>1024</v>
      </c>
      <c r="D193" s="1">
        <v>32</v>
      </c>
      <c r="E193" s="15">
        <v>56.471610069274902</v>
      </c>
      <c r="F193" s="15"/>
    </row>
    <row r="194" spans="1:6" x14ac:dyDescent="0.3">
      <c r="A194" s="1">
        <v>1000</v>
      </c>
      <c r="B194" s="1">
        <v>61</v>
      </c>
      <c r="C194" s="1">
        <v>1024</v>
      </c>
      <c r="D194" s="1">
        <v>32</v>
      </c>
      <c r="E194" s="15">
        <v>56.447138071060103</v>
      </c>
      <c r="F194" s="15"/>
    </row>
    <row r="195" spans="1:6" x14ac:dyDescent="0.3">
      <c r="A195" s="1">
        <v>1000</v>
      </c>
      <c r="B195" s="1">
        <v>62</v>
      </c>
      <c r="C195" s="1">
        <v>1024</v>
      </c>
      <c r="D195" s="1">
        <v>32</v>
      </c>
      <c r="E195" s="15">
        <v>56.441092729568403</v>
      </c>
      <c r="F195" s="15"/>
    </row>
    <row r="196" spans="1:6" x14ac:dyDescent="0.3">
      <c r="A196" s="1">
        <v>1000</v>
      </c>
      <c r="B196" s="1">
        <v>63</v>
      </c>
      <c r="C196" s="1">
        <v>1008</v>
      </c>
      <c r="D196" s="1">
        <v>63</v>
      </c>
      <c r="E196" s="15">
        <v>56.2611179351806</v>
      </c>
      <c r="F196" s="15"/>
    </row>
    <row r="197" spans="1:6" x14ac:dyDescent="0.3">
      <c r="A197" s="1">
        <v>1000</v>
      </c>
      <c r="B197" s="1">
        <v>64</v>
      </c>
      <c r="C197" s="1">
        <v>1008</v>
      </c>
      <c r="D197" s="1">
        <v>63</v>
      </c>
      <c r="E197" s="15">
        <v>56.244930028915398</v>
      </c>
      <c r="F197" s="15"/>
    </row>
    <row r="198" spans="1:6" x14ac:dyDescent="0.3">
      <c r="A198" s="1">
        <v>1000</v>
      </c>
      <c r="B198" s="1">
        <v>65</v>
      </c>
      <c r="C198" s="1">
        <v>1008</v>
      </c>
      <c r="D198" s="1">
        <v>63</v>
      </c>
      <c r="E198" s="15">
        <v>56.265847682952803</v>
      </c>
      <c r="F198" s="15"/>
    </row>
    <row r="199" spans="1:6" x14ac:dyDescent="0.3">
      <c r="A199" s="1">
        <v>1000</v>
      </c>
      <c r="B199" s="1">
        <v>66</v>
      </c>
      <c r="C199" s="1">
        <v>1008</v>
      </c>
      <c r="D199" s="1">
        <v>63</v>
      </c>
      <c r="E199" s="15">
        <v>56.218624830245901</v>
      </c>
      <c r="F199" s="15"/>
    </row>
    <row r="200" spans="1:6" x14ac:dyDescent="0.3">
      <c r="A200" s="1">
        <v>1000</v>
      </c>
      <c r="B200" s="1">
        <v>67</v>
      </c>
      <c r="C200" s="1">
        <v>1008</v>
      </c>
      <c r="D200" s="1">
        <v>63</v>
      </c>
      <c r="E200" s="15">
        <v>56.261989116668701</v>
      </c>
      <c r="F200" s="15"/>
    </row>
    <row r="201" spans="1:6" x14ac:dyDescent="0.3">
      <c r="A201" s="1">
        <v>1000</v>
      </c>
      <c r="B201" s="1">
        <v>68</v>
      </c>
      <c r="C201" s="1">
        <v>1008</v>
      </c>
      <c r="D201" s="1">
        <v>63</v>
      </c>
      <c r="E201" s="15">
        <v>56.283580064773503</v>
      </c>
      <c r="F201" s="15"/>
    </row>
    <row r="202" spans="1:6" x14ac:dyDescent="0.3">
      <c r="A202" s="1">
        <v>1000</v>
      </c>
      <c r="B202" s="1">
        <v>69</v>
      </c>
      <c r="C202" s="1">
        <v>1008</v>
      </c>
      <c r="D202" s="1">
        <v>63</v>
      </c>
      <c r="E202" s="15">
        <v>56.273405790328901</v>
      </c>
      <c r="F202" s="15"/>
    </row>
    <row r="203" spans="1:6" x14ac:dyDescent="0.3">
      <c r="A203" s="1">
        <v>1000</v>
      </c>
      <c r="B203" s="1">
        <v>70</v>
      </c>
      <c r="C203" s="1">
        <v>1008</v>
      </c>
      <c r="D203" s="1">
        <v>63</v>
      </c>
      <c r="E203" s="15">
        <v>56.230211257934499</v>
      </c>
      <c r="F203" s="15"/>
    </row>
    <row r="204" spans="1:6" x14ac:dyDescent="0.3">
      <c r="A204" s="1">
        <v>1000</v>
      </c>
      <c r="B204" s="1">
        <v>71</v>
      </c>
      <c r="C204" s="1">
        <v>1008</v>
      </c>
      <c r="D204" s="1">
        <v>63</v>
      </c>
      <c r="E204" s="15">
        <v>56.231481075286801</v>
      </c>
      <c r="F204" s="15"/>
    </row>
    <row r="205" spans="1:6" x14ac:dyDescent="0.3">
      <c r="A205" s="1">
        <v>1000</v>
      </c>
      <c r="B205" s="1">
        <v>72</v>
      </c>
      <c r="C205" s="1">
        <v>1008</v>
      </c>
      <c r="D205" s="1">
        <v>63</v>
      </c>
      <c r="E205" s="15">
        <v>56.247799873352001</v>
      </c>
      <c r="F205" s="15"/>
    </row>
    <row r="206" spans="1:6" x14ac:dyDescent="0.3">
      <c r="A206" s="1">
        <v>1000</v>
      </c>
      <c r="B206" s="1">
        <v>73</v>
      </c>
      <c r="C206" s="1">
        <v>1008</v>
      </c>
      <c r="D206" s="1">
        <v>63</v>
      </c>
      <c r="E206" s="15">
        <v>56.278697967529297</v>
      </c>
      <c r="F206" s="15"/>
    </row>
    <row r="207" spans="1:6" x14ac:dyDescent="0.3">
      <c r="A207" s="1">
        <v>1000</v>
      </c>
      <c r="B207" s="1">
        <v>74</v>
      </c>
      <c r="C207" s="1">
        <v>1008</v>
      </c>
      <c r="D207" s="1">
        <v>63</v>
      </c>
      <c r="E207" s="15">
        <v>56.279261112213099</v>
      </c>
      <c r="F207" s="15"/>
    </row>
    <row r="208" spans="1:6" x14ac:dyDescent="0.3">
      <c r="A208" s="1">
        <v>1000</v>
      </c>
      <c r="B208" s="1">
        <v>75</v>
      </c>
      <c r="C208" s="1">
        <v>1008</v>
      </c>
      <c r="D208" s="1">
        <v>63</v>
      </c>
      <c r="E208" s="15">
        <v>56.260896921157801</v>
      </c>
      <c r="F208" s="15"/>
    </row>
    <row r="209" spans="1:6" x14ac:dyDescent="0.3">
      <c r="A209" s="1">
        <v>1000</v>
      </c>
      <c r="B209" s="1">
        <v>76</v>
      </c>
      <c r="C209" s="1">
        <v>1008</v>
      </c>
      <c r="D209" s="1">
        <v>63</v>
      </c>
      <c r="E209" s="15">
        <v>56.279726743698099</v>
      </c>
      <c r="F209" s="15"/>
    </row>
    <row r="210" spans="1:6" x14ac:dyDescent="0.3">
      <c r="A210" s="1">
        <v>1000</v>
      </c>
      <c r="B210" s="1">
        <v>77</v>
      </c>
      <c r="C210" s="1">
        <v>1008</v>
      </c>
      <c r="D210" s="1">
        <v>63</v>
      </c>
      <c r="E210" s="15">
        <v>56.270406007766702</v>
      </c>
      <c r="F210" s="15"/>
    </row>
    <row r="211" spans="1:6" x14ac:dyDescent="0.3">
      <c r="A211" s="1">
        <v>1000</v>
      </c>
      <c r="B211" s="1">
        <v>78</v>
      </c>
      <c r="C211" s="1">
        <v>1008</v>
      </c>
      <c r="D211" s="1">
        <v>63</v>
      </c>
      <c r="E211" s="15">
        <v>56.243670940399099</v>
      </c>
      <c r="F211" s="15"/>
    </row>
    <row r="212" spans="1:6" x14ac:dyDescent="0.3">
      <c r="A212" s="1">
        <v>1000</v>
      </c>
      <c r="B212" s="1">
        <v>79</v>
      </c>
      <c r="C212" s="1">
        <v>1008</v>
      </c>
      <c r="D212" s="1">
        <v>63</v>
      </c>
      <c r="E212" s="15">
        <v>56.255196094512897</v>
      </c>
      <c r="F212" s="15"/>
    </row>
    <row r="213" spans="1:6" x14ac:dyDescent="0.3">
      <c r="A213" s="1">
        <v>1000</v>
      </c>
      <c r="B213" s="1">
        <v>80</v>
      </c>
      <c r="C213" s="1">
        <v>1008</v>
      </c>
      <c r="D213" s="1">
        <v>63</v>
      </c>
      <c r="E213" s="15">
        <v>56.304084777832003</v>
      </c>
      <c r="F213" s="15"/>
    </row>
    <row r="214" spans="1:6" x14ac:dyDescent="0.3">
      <c r="A214" s="1">
        <v>1000</v>
      </c>
      <c r="B214" s="1">
        <v>81</v>
      </c>
      <c r="C214" s="1">
        <v>1008</v>
      </c>
      <c r="D214" s="1">
        <v>63</v>
      </c>
      <c r="E214" s="15">
        <v>56.356482028961103</v>
      </c>
      <c r="F214" s="15"/>
    </row>
    <row r="215" spans="1:6" x14ac:dyDescent="0.3">
      <c r="A215" s="1">
        <v>1000</v>
      </c>
      <c r="B215" s="1">
        <v>82</v>
      </c>
      <c r="C215" s="1">
        <v>1008</v>
      </c>
      <c r="D215" s="1">
        <v>63</v>
      </c>
      <c r="E215" s="15">
        <v>56.3829250335693</v>
      </c>
      <c r="F215" s="15"/>
    </row>
    <row r="216" spans="1:6" x14ac:dyDescent="0.3">
      <c r="A216" s="1">
        <v>1000</v>
      </c>
      <c r="B216" s="1">
        <v>83</v>
      </c>
      <c r="C216" s="1">
        <v>1008</v>
      </c>
      <c r="D216" s="1">
        <v>63</v>
      </c>
      <c r="E216" s="15">
        <v>56.394678115844698</v>
      </c>
      <c r="F216" s="15"/>
    </row>
    <row r="217" spans="1:6" x14ac:dyDescent="0.3">
      <c r="A217" s="1">
        <v>1000</v>
      </c>
      <c r="B217" s="1">
        <v>84</v>
      </c>
      <c r="C217" s="1">
        <v>1008</v>
      </c>
      <c r="D217" s="1">
        <v>63</v>
      </c>
      <c r="E217" s="15">
        <v>56.368871927261303</v>
      </c>
      <c r="F217" s="15"/>
    </row>
    <row r="218" spans="1:6" x14ac:dyDescent="0.3">
      <c r="A218" s="1">
        <v>1000</v>
      </c>
      <c r="B218" s="1">
        <v>85</v>
      </c>
      <c r="C218" s="1">
        <v>1008</v>
      </c>
      <c r="D218" s="1">
        <v>63</v>
      </c>
      <c r="E218" s="15">
        <v>56.341689825057898</v>
      </c>
      <c r="F218" s="15"/>
    </row>
    <row r="219" spans="1:6" x14ac:dyDescent="0.3">
      <c r="A219" s="1">
        <v>1000</v>
      </c>
      <c r="B219" s="1">
        <v>86</v>
      </c>
      <c r="C219" s="1">
        <v>1008</v>
      </c>
      <c r="D219" s="1">
        <v>63</v>
      </c>
      <c r="E219" s="15">
        <v>56.348191976547199</v>
      </c>
      <c r="F219" s="15"/>
    </row>
    <row r="220" spans="1:6" x14ac:dyDescent="0.3">
      <c r="A220" s="1">
        <v>1000</v>
      </c>
      <c r="B220" s="1">
        <v>87</v>
      </c>
      <c r="C220" s="1">
        <v>1008</v>
      </c>
      <c r="D220" s="1">
        <v>63</v>
      </c>
      <c r="E220" s="15">
        <v>56.359430074691701</v>
      </c>
      <c r="F220" s="15"/>
    </row>
    <row r="221" spans="1:6" x14ac:dyDescent="0.3">
      <c r="A221" s="1">
        <v>1000</v>
      </c>
      <c r="B221" s="1">
        <v>88</v>
      </c>
      <c r="C221" s="1">
        <v>1008</v>
      </c>
      <c r="D221" s="1">
        <v>63</v>
      </c>
      <c r="E221" s="15">
        <v>56.329093933105398</v>
      </c>
      <c r="F221" s="15"/>
    </row>
    <row r="222" spans="1:6" x14ac:dyDescent="0.3">
      <c r="A222" s="1">
        <v>1000</v>
      </c>
      <c r="B222" s="1">
        <v>89</v>
      </c>
      <c r="C222" s="1">
        <v>1008</v>
      </c>
      <c r="D222" s="1">
        <v>63</v>
      </c>
      <c r="E222" s="15">
        <v>56.3689057826995</v>
      </c>
      <c r="F222" s="15"/>
    </row>
    <row r="223" spans="1:6" x14ac:dyDescent="0.3">
      <c r="A223" s="1">
        <v>1000</v>
      </c>
      <c r="B223" s="1">
        <v>90</v>
      </c>
      <c r="C223" s="1">
        <v>1008</v>
      </c>
      <c r="D223" s="1">
        <v>63</v>
      </c>
      <c r="E223" s="15">
        <v>56.3417000770568</v>
      </c>
      <c r="F223" s="15"/>
    </row>
    <row r="224" spans="1:6" x14ac:dyDescent="0.3">
      <c r="A224" s="1">
        <v>1000</v>
      </c>
      <c r="B224" s="1">
        <v>91</v>
      </c>
      <c r="C224" s="1">
        <v>1008</v>
      </c>
      <c r="D224" s="1">
        <v>63</v>
      </c>
      <c r="E224" s="15">
        <v>56.353884935379</v>
      </c>
      <c r="F224" s="15"/>
    </row>
    <row r="225" spans="1:6" x14ac:dyDescent="0.3">
      <c r="A225" s="1">
        <v>1000</v>
      </c>
      <c r="B225" s="1">
        <v>92</v>
      </c>
      <c r="C225" s="1">
        <v>1008</v>
      </c>
      <c r="D225" s="1">
        <v>63</v>
      </c>
      <c r="E225" s="15">
        <v>56.337331056594799</v>
      </c>
      <c r="F225" s="15"/>
    </row>
    <row r="226" spans="1:6" x14ac:dyDescent="0.3">
      <c r="A226" s="1">
        <v>1000</v>
      </c>
      <c r="B226" s="1">
        <v>93</v>
      </c>
      <c r="C226" s="1">
        <v>1008</v>
      </c>
      <c r="D226" s="1">
        <v>63</v>
      </c>
      <c r="E226" s="15">
        <v>56.3499689102172</v>
      </c>
      <c r="F226" s="15"/>
    </row>
    <row r="227" spans="1:6" x14ac:dyDescent="0.3">
      <c r="A227" s="1">
        <v>1000</v>
      </c>
      <c r="B227" s="1">
        <v>94</v>
      </c>
      <c r="C227" s="1">
        <v>1008</v>
      </c>
      <c r="D227" s="1">
        <v>63</v>
      </c>
      <c r="E227" s="15">
        <v>56.347111940383897</v>
      </c>
      <c r="F227" s="15"/>
    </row>
    <row r="228" spans="1:6" x14ac:dyDescent="0.3">
      <c r="A228" s="1">
        <v>1000</v>
      </c>
      <c r="B228" s="1">
        <v>95</v>
      </c>
      <c r="C228" s="1">
        <v>1008</v>
      </c>
      <c r="D228" s="1">
        <v>63</v>
      </c>
      <c r="E228" s="15">
        <v>56.351195812225299</v>
      </c>
      <c r="F228" s="15"/>
    </row>
    <row r="229" spans="1:6" x14ac:dyDescent="0.3">
      <c r="A229" s="1">
        <v>1000</v>
      </c>
      <c r="B229" s="1">
        <v>96</v>
      </c>
      <c r="C229" s="1">
        <v>1008</v>
      </c>
      <c r="D229" s="1">
        <v>63</v>
      </c>
      <c r="E229" s="15">
        <v>56.350789070129302</v>
      </c>
      <c r="F229" s="15"/>
    </row>
    <row r="230" spans="1:6" x14ac:dyDescent="0.3">
      <c r="A230" s="1">
        <v>1000</v>
      </c>
      <c r="B230" s="1">
        <v>97</v>
      </c>
      <c r="C230" s="1">
        <v>1008</v>
      </c>
      <c r="D230" s="1">
        <v>63</v>
      </c>
      <c r="E230" s="15">
        <v>56.365589857101398</v>
      </c>
      <c r="F230" s="15"/>
    </row>
    <row r="231" spans="1:6" x14ac:dyDescent="0.3">
      <c r="A231" s="1">
        <v>1000</v>
      </c>
      <c r="B231" s="1">
        <v>98</v>
      </c>
      <c r="C231" s="1">
        <v>1008</v>
      </c>
      <c r="D231" s="1">
        <v>63</v>
      </c>
      <c r="E231" s="15">
        <v>56.360719203948896</v>
      </c>
      <c r="F231" s="15"/>
    </row>
    <row r="232" spans="1:6" x14ac:dyDescent="0.3">
      <c r="A232" s="1">
        <v>1000</v>
      </c>
      <c r="B232" s="1">
        <v>99</v>
      </c>
      <c r="C232" s="1">
        <v>1008</v>
      </c>
      <c r="D232" s="1">
        <v>63</v>
      </c>
      <c r="E232" s="15">
        <v>56.372322082519503</v>
      </c>
      <c r="F232" s="15"/>
    </row>
    <row r="233" spans="1:6" x14ac:dyDescent="0.3">
      <c r="A233" s="1">
        <v>1000</v>
      </c>
      <c r="B233" s="1">
        <v>100</v>
      </c>
      <c r="C233" s="1">
        <v>1008</v>
      </c>
      <c r="D233" s="1">
        <v>63</v>
      </c>
      <c r="E233" s="15">
        <v>56.389540195465003</v>
      </c>
      <c r="F233" s="15"/>
    </row>
    <row r="234" spans="1:6" x14ac:dyDescent="0.3">
      <c r="A234" s="1">
        <v>1000</v>
      </c>
      <c r="B234" s="1">
        <v>101</v>
      </c>
      <c r="C234" s="1">
        <v>1008</v>
      </c>
      <c r="D234" s="1">
        <v>63</v>
      </c>
      <c r="E234" s="15">
        <v>56.341032981872502</v>
      </c>
      <c r="F234" s="15"/>
    </row>
    <row r="235" spans="1:6" x14ac:dyDescent="0.3">
      <c r="A235" s="1">
        <v>1000</v>
      </c>
      <c r="B235" s="1">
        <v>102</v>
      </c>
      <c r="C235" s="1">
        <v>1008</v>
      </c>
      <c r="D235" s="1">
        <v>63</v>
      </c>
      <c r="E235" s="15">
        <v>56.345416069030698</v>
      </c>
      <c r="F235" s="15"/>
    </row>
    <row r="236" spans="1:6" x14ac:dyDescent="0.3">
      <c r="A236" s="1">
        <v>1000</v>
      </c>
      <c r="B236" s="1">
        <v>103</v>
      </c>
      <c r="C236" s="1">
        <v>1008</v>
      </c>
      <c r="D236" s="1">
        <v>63</v>
      </c>
      <c r="E236" s="15">
        <v>56.343931198120103</v>
      </c>
      <c r="F236" s="15"/>
    </row>
    <row r="237" spans="1:6" x14ac:dyDescent="0.3">
      <c r="A237" s="1">
        <v>1000</v>
      </c>
      <c r="B237" s="1">
        <v>104</v>
      </c>
      <c r="C237" s="1">
        <v>1008</v>
      </c>
      <c r="D237" s="1">
        <v>63</v>
      </c>
      <c r="E237" s="15">
        <v>56.374259233474703</v>
      </c>
      <c r="F237" s="15"/>
    </row>
    <row r="238" spans="1:6" x14ac:dyDescent="0.3">
      <c r="A238" s="1">
        <v>1000</v>
      </c>
      <c r="B238" s="1">
        <v>105</v>
      </c>
      <c r="C238" s="1">
        <v>1008</v>
      </c>
      <c r="D238" s="1">
        <v>63</v>
      </c>
      <c r="E238" s="15">
        <v>56.372967004776001</v>
      </c>
      <c r="F238" s="15"/>
    </row>
    <row r="239" spans="1:6" x14ac:dyDescent="0.3">
      <c r="A239" s="1">
        <v>1000</v>
      </c>
      <c r="B239" s="1">
        <v>106</v>
      </c>
      <c r="C239" s="1">
        <v>1008</v>
      </c>
      <c r="D239" s="1">
        <v>63</v>
      </c>
      <c r="E239" s="15">
        <v>56.370332956314002</v>
      </c>
      <c r="F239" s="15"/>
    </row>
    <row r="240" spans="1:6" x14ac:dyDescent="0.3">
      <c r="A240" s="1">
        <v>1000</v>
      </c>
      <c r="B240" s="1">
        <v>107</v>
      </c>
      <c r="C240" s="1">
        <v>1008</v>
      </c>
      <c r="D240" s="1">
        <v>63</v>
      </c>
      <c r="E240" s="15">
        <v>56.377931833267198</v>
      </c>
      <c r="F240" s="15"/>
    </row>
    <row r="241" spans="1:6" x14ac:dyDescent="0.3">
      <c r="A241" s="1">
        <v>1000</v>
      </c>
      <c r="B241" s="1">
        <v>108</v>
      </c>
      <c r="C241" s="1">
        <v>1008</v>
      </c>
      <c r="D241" s="1">
        <v>63</v>
      </c>
      <c r="E241" s="15">
        <v>56.3607177734375</v>
      </c>
      <c r="F241" s="15"/>
    </row>
    <row r="242" spans="1:6" x14ac:dyDescent="0.3">
      <c r="A242" s="1">
        <v>1000</v>
      </c>
      <c r="B242" s="1">
        <v>109</v>
      </c>
      <c r="C242" s="1">
        <v>1008</v>
      </c>
      <c r="D242" s="1">
        <v>63</v>
      </c>
      <c r="E242" s="15">
        <v>56.365357160568202</v>
      </c>
      <c r="F242" s="15"/>
    </row>
    <row r="243" spans="1:6" x14ac:dyDescent="0.3">
      <c r="A243" s="1">
        <v>1000</v>
      </c>
      <c r="B243" s="1">
        <v>110</v>
      </c>
      <c r="C243" s="1">
        <v>1008</v>
      </c>
      <c r="D243" s="1">
        <v>63</v>
      </c>
      <c r="E243" s="15">
        <v>56.360963106155303</v>
      </c>
      <c r="F243" s="15"/>
    </row>
    <row r="244" spans="1:6" x14ac:dyDescent="0.3">
      <c r="A244" s="1">
        <v>1000</v>
      </c>
      <c r="B244" s="1">
        <v>111</v>
      </c>
      <c r="C244" s="1">
        <v>1008</v>
      </c>
      <c r="D244" s="1">
        <v>63</v>
      </c>
      <c r="E244" s="15">
        <v>56.360265016555701</v>
      </c>
      <c r="F244" s="15"/>
    </row>
    <row r="245" spans="1:6" x14ac:dyDescent="0.3">
      <c r="A245" s="1">
        <v>1000</v>
      </c>
      <c r="B245" s="1">
        <v>112</v>
      </c>
      <c r="C245" s="1">
        <v>1008</v>
      </c>
      <c r="D245" s="1">
        <v>63</v>
      </c>
      <c r="E245" s="15">
        <v>56.377779960632303</v>
      </c>
      <c r="F245" s="15"/>
    </row>
    <row r="246" spans="1:6" x14ac:dyDescent="0.3">
      <c r="A246" s="1">
        <v>1000</v>
      </c>
      <c r="B246" s="1">
        <v>113</v>
      </c>
      <c r="C246" s="1">
        <v>1008</v>
      </c>
      <c r="D246" s="1">
        <v>63</v>
      </c>
      <c r="E246" s="15">
        <v>56.385310888290398</v>
      </c>
      <c r="F246" s="15"/>
    </row>
    <row r="247" spans="1:6" x14ac:dyDescent="0.3">
      <c r="A247" s="1">
        <v>1000</v>
      </c>
      <c r="B247" s="1">
        <v>114</v>
      </c>
      <c r="C247" s="1">
        <v>1008</v>
      </c>
      <c r="D247" s="1">
        <v>63</v>
      </c>
      <c r="E247" s="15">
        <v>56.386111974716101</v>
      </c>
      <c r="F247" s="15"/>
    </row>
    <row r="248" spans="1:6" x14ac:dyDescent="0.3">
      <c r="A248" s="1">
        <v>1000</v>
      </c>
      <c r="B248" s="1">
        <v>115</v>
      </c>
      <c r="C248" s="1">
        <v>1008</v>
      </c>
      <c r="D248" s="1">
        <v>63</v>
      </c>
      <c r="E248" s="15">
        <v>56.188013076782198</v>
      </c>
      <c r="F248" s="15"/>
    </row>
    <row r="249" spans="1:6" x14ac:dyDescent="0.3">
      <c r="A249" s="1">
        <v>1000</v>
      </c>
      <c r="B249" s="1">
        <v>116</v>
      </c>
      <c r="C249" s="1">
        <v>1008</v>
      </c>
      <c r="D249" s="1">
        <v>63</v>
      </c>
      <c r="E249" s="15">
        <v>56.222481966018599</v>
      </c>
      <c r="F249" s="15"/>
    </row>
    <row r="250" spans="1:6" x14ac:dyDescent="0.3">
      <c r="A250" s="1">
        <v>1000</v>
      </c>
      <c r="B250" s="1">
        <v>117</v>
      </c>
      <c r="C250" s="1">
        <v>1008</v>
      </c>
      <c r="D250" s="1">
        <v>63</v>
      </c>
      <c r="E250" s="15">
        <v>56.239409923553403</v>
      </c>
      <c r="F250" s="15"/>
    </row>
    <row r="251" spans="1:6" x14ac:dyDescent="0.3">
      <c r="A251" s="1">
        <v>1000</v>
      </c>
      <c r="B251" s="1">
        <v>118</v>
      </c>
      <c r="C251" s="1">
        <v>1008</v>
      </c>
      <c r="D251" s="1">
        <v>63</v>
      </c>
      <c r="E251" s="15">
        <v>56.243084907531703</v>
      </c>
      <c r="F251" s="15"/>
    </row>
    <row r="252" spans="1:6" x14ac:dyDescent="0.3">
      <c r="A252" s="1">
        <v>1000</v>
      </c>
      <c r="B252" s="1">
        <v>119</v>
      </c>
      <c r="C252" s="1">
        <v>1008</v>
      </c>
      <c r="D252" s="1">
        <v>63</v>
      </c>
      <c r="E252" s="15">
        <v>56.284011125564497</v>
      </c>
      <c r="F252" s="15"/>
    </row>
    <row r="253" spans="1:6" x14ac:dyDescent="0.3">
      <c r="A253" s="1">
        <v>1000</v>
      </c>
      <c r="B253" s="1">
        <v>120</v>
      </c>
      <c r="C253" s="1">
        <v>1008</v>
      </c>
      <c r="D253" s="1">
        <v>63</v>
      </c>
      <c r="E253" s="15">
        <v>56.228648900985696</v>
      </c>
      <c r="F253" s="15"/>
    </row>
    <row r="254" spans="1:6" x14ac:dyDescent="0.3">
      <c r="A254" s="1">
        <v>1000</v>
      </c>
      <c r="B254" s="1">
        <v>121</v>
      </c>
      <c r="C254" s="1">
        <v>1008</v>
      </c>
      <c r="D254" s="1">
        <v>63</v>
      </c>
      <c r="E254" s="15">
        <v>56.262675046920698</v>
      </c>
      <c r="F254" s="15"/>
    </row>
    <row r="255" spans="1:6" x14ac:dyDescent="0.3">
      <c r="A255" s="1">
        <v>1000</v>
      </c>
      <c r="B255" s="1">
        <v>122</v>
      </c>
      <c r="C255" s="1">
        <v>1008</v>
      </c>
      <c r="D255" s="1">
        <v>63</v>
      </c>
      <c r="E255" s="15">
        <v>56.270313024520803</v>
      </c>
      <c r="F255" s="15"/>
    </row>
    <row r="256" spans="1:6" x14ac:dyDescent="0.3">
      <c r="A256" s="1">
        <v>1000</v>
      </c>
      <c r="B256" s="1">
        <v>123</v>
      </c>
      <c r="C256" s="1">
        <v>1008</v>
      </c>
      <c r="D256" s="1">
        <v>63</v>
      </c>
      <c r="E256" s="15">
        <v>56.247477054595898</v>
      </c>
      <c r="F256" s="15"/>
    </row>
    <row r="257" spans="1:6" x14ac:dyDescent="0.3">
      <c r="A257" s="1">
        <v>1000</v>
      </c>
      <c r="B257" s="1">
        <v>124</v>
      </c>
      <c r="C257" s="1">
        <v>1008</v>
      </c>
      <c r="D257" s="1">
        <v>63</v>
      </c>
      <c r="E257" s="15">
        <v>56.271893024444502</v>
      </c>
      <c r="F257" s="15"/>
    </row>
    <row r="258" spans="1:6" x14ac:dyDescent="0.3">
      <c r="A258" s="1">
        <v>1000</v>
      </c>
      <c r="B258" s="1">
        <v>125</v>
      </c>
      <c r="C258" s="1">
        <v>1000</v>
      </c>
      <c r="D258" s="1">
        <v>125</v>
      </c>
      <c r="E258" s="15">
        <v>59.531126022338803</v>
      </c>
      <c r="F258" s="15"/>
    </row>
    <row r="259" spans="1:6" x14ac:dyDescent="0.3">
      <c r="A259" s="1">
        <v>1000</v>
      </c>
      <c r="B259" s="1">
        <v>126</v>
      </c>
      <c r="C259" s="1">
        <v>1000</v>
      </c>
      <c r="D259" s="1">
        <v>125</v>
      </c>
      <c r="E259" s="15">
        <v>59.533795833587597</v>
      </c>
      <c r="F259" s="15"/>
    </row>
    <row r="260" spans="1:6" x14ac:dyDescent="0.3">
      <c r="A260" s="1">
        <v>1000</v>
      </c>
      <c r="B260" s="1">
        <v>127</v>
      </c>
      <c r="C260" s="1">
        <v>1000</v>
      </c>
      <c r="D260" s="1">
        <v>125</v>
      </c>
      <c r="E260" s="15">
        <v>59.558922052383402</v>
      </c>
      <c r="F260" s="15"/>
    </row>
    <row r="261" spans="1:6" x14ac:dyDescent="0.3">
      <c r="A261" s="1">
        <v>1000</v>
      </c>
      <c r="B261" s="1">
        <v>128</v>
      </c>
      <c r="C261" s="1">
        <v>1000</v>
      </c>
      <c r="D261" s="1">
        <v>125</v>
      </c>
      <c r="E261" s="15">
        <v>59.556397676467803</v>
      </c>
      <c r="F261" s="15"/>
    </row>
    <row r="262" spans="1:6" x14ac:dyDescent="0.3">
      <c r="A262" s="1">
        <v>1000</v>
      </c>
      <c r="B262" s="1">
        <v>129</v>
      </c>
      <c r="C262" s="1">
        <v>1000</v>
      </c>
      <c r="D262" s="1">
        <v>125</v>
      </c>
      <c r="E262" s="15">
        <v>59.5022389888763</v>
      </c>
      <c r="F262" s="15"/>
    </row>
    <row r="263" spans="1:6" x14ac:dyDescent="0.3">
      <c r="A263" s="1">
        <v>1000</v>
      </c>
      <c r="B263" s="1">
        <v>130</v>
      </c>
      <c r="C263" s="1">
        <v>1000</v>
      </c>
      <c r="D263" s="1">
        <v>125</v>
      </c>
      <c r="E263" s="15">
        <v>59.504508256912203</v>
      </c>
      <c r="F263" s="15"/>
    </row>
    <row r="264" spans="1:6" x14ac:dyDescent="0.3">
      <c r="A264" s="1">
        <v>1000</v>
      </c>
      <c r="B264" s="1">
        <v>131</v>
      </c>
      <c r="C264" s="1">
        <v>1000</v>
      </c>
      <c r="D264" s="1">
        <v>125</v>
      </c>
      <c r="E264" s="15">
        <v>59.515308856964097</v>
      </c>
      <c r="F264" s="15"/>
    </row>
    <row r="265" spans="1:6" x14ac:dyDescent="0.3">
      <c r="A265" s="1">
        <v>1000</v>
      </c>
      <c r="B265" s="1">
        <v>132</v>
      </c>
      <c r="C265" s="1">
        <v>1000</v>
      </c>
      <c r="D265" s="1">
        <v>125</v>
      </c>
      <c r="E265" s="15">
        <v>59.499593973159698</v>
      </c>
      <c r="F265" s="15"/>
    </row>
    <row r="266" spans="1:6" x14ac:dyDescent="0.3">
      <c r="A266" s="1">
        <v>1000</v>
      </c>
      <c r="B266" s="1">
        <v>133</v>
      </c>
      <c r="C266" s="1">
        <v>1000</v>
      </c>
      <c r="D266" s="1">
        <v>125</v>
      </c>
      <c r="E266" s="15">
        <v>59.5098040103912</v>
      </c>
      <c r="F266" s="15"/>
    </row>
    <row r="267" spans="1:6" x14ac:dyDescent="0.3">
      <c r="A267" s="1">
        <v>1000</v>
      </c>
      <c r="B267" s="1">
        <v>134</v>
      </c>
      <c r="C267" s="1">
        <v>1000</v>
      </c>
      <c r="D267" s="1">
        <v>125</v>
      </c>
      <c r="E267" s="15">
        <v>59.516436100006104</v>
      </c>
      <c r="F267" s="15"/>
    </row>
    <row r="268" spans="1:6" x14ac:dyDescent="0.3">
      <c r="A268" s="1">
        <v>1000</v>
      </c>
      <c r="B268" s="1">
        <v>135</v>
      </c>
      <c r="C268" s="1">
        <v>1000</v>
      </c>
      <c r="D268" s="1">
        <v>125</v>
      </c>
      <c r="E268" s="15">
        <v>59.521625041961599</v>
      </c>
      <c r="F268" s="15"/>
    </row>
    <row r="269" spans="1:6" x14ac:dyDescent="0.3">
      <c r="A269" s="1">
        <v>1000</v>
      </c>
      <c r="B269" s="1">
        <v>136</v>
      </c>
      <c r="C269" s="1">
        <v>1000</v>
      </c>
      <c r="D269" s="1">
        <v>125</v>
      </c>
      <c r="E269" s="15">
        <v>59.551397085189798</v>
      </c>
      <c r="F269" s="15"/>
    </row>
    <row r="270" spans="1:6" x14ac:dyDescent="0.3">
      <c r="A270" s="1">
        <v>1000</v>
      </c>
      <c r="B270" s="1">
        <v>137</v>
      </c>
      <c r="C270" s="1">
        <v>1000</v>
      </c>
      <c r="D270" s="1">
        <v>125</v>
      </c>
      <c r="E270" s="15">
        <v>59.481616258621202</v>
      </c>
      <c r="F270" s="15"/>
    </row>
    <row r="271" spans="1:6" x14ac:dyDescent="0.3">
      <c r="A271" s="1">
        <v>1000</v>
      </c>
      <c r="B271" s="1">
        <v>138</v>
      </c>
      <c r="C271" s="1">
        <v>1000</v>
      </c>
      <c r="D271" s="1">
        <v>125</v>
      </c>
      <c r="E271" s="15">
        <v>59.530497074127197</v>
      </c>
      <c r="F271" s="15"/>
    </row>
    <row r="272" spans="1:6" x14ac:dyDescent="0.3">
      <c r="A272" s="1">
        <v>1000</v>
      </c>
      <c r="B272" s="1">
        <v>139</v>
      </c>
      <c r="C272" s="1">
        <v>1000</v>
      </c>
      <c r="D272" s="1">
        <v>125</v>
      </c>
      <c r="E272" s="15">
        <v>59.541002988815301</v>
      </c>
      <c r="F272" s="15"/>
    </row>
    <row r="273" spans="1:6" x14ac:dyDescent="0.3">
      <c r="A273" s="1">
        <v>1000</v>
      </c>
      <c r="B273" s="1">
        <v>140</v>
      </c>
      <c r="C273" s="1">
        <v>1000</v>
      </c>
      <c r="D273" s="1">
        <v>125</v>
      </c>
      <c r="E273" s="15">
        <v>59.549150228500302</v>
      </c>
      <c r="F273" s="15"/>
    </row>
    <row r="274" spans="1:6" x14ac:dyDescent="0.3">
      <c r="A274" s="1">
        <v>1000</v>
      </c>
      <c r="B274" s="1">
        <v>141</v>
      </c>
      <c r="C274" s="1">
        <v>1000</v>
      </c>
      <c r="D274" s="1">
        <v>125</v>
      </c>
      <c r="E274" s="15">
        <v>59.512382030486997</v>
      </c>
      <c r="F274" s="15"/>
    </row>
    <row r="275" spans="1:6" x14ac:dyDescent="0.3">
      <c r="A275" s="1">
        <v>1000</v>
      </c>
      <c r="B275" s="1">
        <v>142</v>
      </c>
      <c r="C275" s="1">
        <v>1000</v>
      </c>
      <c r="D275" s="1">
        <v>125</v>
      </c>
      <c r="E275" s="15">
        <v>59.533799886703399</v>
      </c>
      <c r="F275" s="15"/>
    </row>
    <row r="276" spans="1:6" x14ac:dyDescent="0.3">
      <c r="A276" s="1">
        <v>1000</v>
      </c>
      <c r="B276" s="1">
        <v>143</v>
      </c>
      <c r="C276" s="1">
        <v>1000</v>
      </c>
      <c r="D276" s="1">
        <v>125</v>
      </c>
      <c r="E276" s="15">
        <v>59.528075218200598</v>
      </c>
      <c r="F276" s="15"/>
    </row>
    <row r="277" spans="1:6" x14ac:dyDescent="0.3">
      <c r="A277" s="1">
        <v>1000</v>
      </c>
      <c r="B277" s="1">
        <v>144</v>
      </c>
      <c r="C277" s="1">
        <v>1000</v>
      </c>
      <c r="D277" s="1">
        <v>125</v>
      </c>
      <c r="E277" s="15">
        <v>59.532751083374002</v>
      </c>
      <c r="F277" s="15"/>
    </row>
    <row r="278" spans="1:6" x14ac:dyDescent="0.3">
      <c r="A278" s="1">
        <v>1000</v>
      </c>
      <c r="B278" s="1">
        <v>145</v>
      </c>
      <c r="C278" s="1">
        <v>1000</v>
      </c>
      <c r="D278" s="1">
        <v>125</v>
      </c>
      <c r="E278" s="15">
        <v>59.535343170166001</v>
      </c>
      <c r="F278" s="15"/>
    </row>
    <row r="279" spans="1:6" x14ac:dyDescent="0.3">
      <c r="A279" s="1">
        <v>1000</v>
      </c>
      <c r="B279" s="1">
        <v>146</v>
      </c>
      <c r="C279" s="1">
        <v>1000</v>
      </c>
      <c r="D279" s="1">
        <v>125</v>
      </c>
      <c r="E279" s="15">
        <v>59.515166997909503</v>
      </c>
      <c r="F279" s="15"/>
    </row>
    <row r="280" spans="1:6" x14ac:dyDescent="0.3">
      <c r="A280" s="1">
        <v>1000</v>
      </c>
      <c r="B280" s="1">
        <v>147</v>
      </c>
      <c r="C280" s="1">
        <v>1000</v>
      </c>
      <c r="D280" s="1">
        <v>125</v>
      </c>
      <c r="E280" s="15">
        <v>59.536162853240903</v>
      </c>
      <c r="F280" s="15"/>
    </row>
    <row r="281" spans="1:6" x14ac:dyDescent="0.3">
      <c r="A281" s="1">
        <v>1000</v>
      </c>
      <c r="B281" s="1">
        <v>148</v>
      </c>
      <c r="C281" s="1">
        <v>1000</v>
      </c>
      <c r="D281" s="1">
        <v>125</v>
      </c>
      <c r="E281" s="15">
        <v>59.5430650711059</v>
      </c>
      <c r="F281" s="15"/>
    </row>
    <row r="282" spans="1:6" x14ac:dyDescent="0.3">
      <c r="A282" s="1">
        <v>1000</v>
      </c>
      <c r="B282" s="1">
        <v>149</v>
      </c>
      <c r="C282" s="1">
        <v>1000</v>
      </c>
      <c r="D282" s="1">
        <v>125</v>
      </c>
      <c r="E282" s="15">
        <v>59.382664918899501</v>
      </c>
      <c r="F282" s="15"/>
    </row>
    <row r="283" spans="1:6" x14ac:dyDescent="0.3">
      <c r="A283" s="1">
        <v>1000</v>
      </c>
      <c r="B283" s="1">
        <v>150</v>
      </c>
      <c r="C283" s="1">
        <v>1000</v>
      </c>
      <c r="D283" s="1">
        <v>125</v>
      </c>
      <c r="E283" s="15">
        <v>59.376848220825103</v>
      </c>
      <c r="F283" s="15"/>
    </row>
    <row r="284" spans="1:6" x14ac:dyDescent="0.3">
      <c r="A284" s="1">
        <v>1500</v>
      </c>
      <c r="B284" s="1">
        <v>10</v>
      </c>
      <c r="C284" s="1">
        <v>1536</v>
      </c>
      <c r="D284" s="1">
        <v>6</v>
      </c>
      <c r="E284" s="15">
        <v>241.92822194099401</v>
      </c>
      <c r="F284" s="15"/>
    </row>
    <row r="285" spans="1:6" x14ac:dyDescent="0.3">
      <c r="A285" s="1">
        <v>1500</v>
      </c>
      <c r="B285" s="1">
        <v>11</v>
      </c>
      <c r="C285" s="1">
        <v>1536</v>
      </c>
      <c r="D285" s="1">
        <v>6</v>
      </c>
      <c r="E285" s="15">
        <v>242.02875113487201</v>
      </c>
      <c r="F285" s="15"/>
    </row>
    <row r="286" spans="1:6" x14ac:dyDescent="0.3">
      <c r="A286" s="1">
        <v>1500</v>
      </c>
      <c r="B286" s="1">
        <v>12</v>
      </c>
      <c r="C286" s="1">
        <v>1536</v>
      </c>
      <c r="D286" s="1">
        <v>12</v>
      </c>
      <c r="E286" s="15">
        <v>186.25443100929201</v>
      </c>
      <c r="F286" s="15"/>
    </row>
    <row r="287" spans="1:6" x14ac:dyDescent="0.3">
      <c r="A287" s="1">
        <v>1500</v>
      </c>
      <c r="B287" s="1">
        <v>13</v>
      </c>
      <c r="C287" s="1">
        <v>1536</v>
      </c>
      <c r="D287" s="1">
        <v>12</v>
      </c>
      <c r="E287" s="15">
        <v>186.26836395263601</v>
      </c>
      <c r="F287" s="15"/>
    </row>
    <row r="288" spans="1:6" x14ac:dyDescent="0.3">
      <c r="A288" s="1">
        <v>1500</v>
      </c>
      <c r="B288" s="1">
        <v>14</v>
      </c>
      <c r="C288" s="1">
        <v>1536</v>
      </c>
      <c r="D288" s="1">
        <v>12</v>
      </c>
      <c r="E288" s="15">
        <v>186.15906286239601</v>
      </c>
      <c r="F288" s="15"/>
    </row>
    <row r="289" spans="1:6" x14ac:dyDescent="0.3">
      <c r="A289" s="1">
        <v>1500</v>
      </c>
      <c r="B289" s="1">
        <v>15</v>
      </c>
      <c r="C289" s="1">
        <v>1536</v>
      </c>
      <c r="D289" s="1">
        <v>12</v>
      </c>
      <c r="E289" s="15">
        <v>186.255746603012</v>
      </c>
      <c r="F289" s="15"/>
    </row>
    <row r="290" spans="1:6" x14ac:dyDescent="0.3">
      <c r="A290" s="1">
        <v>1500</v>
      </c>
      <c r="B290" s="1">
        <v>16</v>
      </c>
      <c r="C290" s="1">
        <v>1536</v>
      </c>
      <c r="D290" s="1">
        <v>12</v>
      </c>
      <c r="E290" s="15">
        <v>186.202563047409</v>
      </c>
      <c r="F290" s="15"/>
    </row>
    <row r="291" spans="1:6" x14ac:dyDescent="0.3">
      <c r="A291" s="1">
        <v>1500</v>
      </c>
      <c r="B291" s="1">
        <v>17</v>
      </c>
      <c r="C291" s="1">
        <v>1536</v>
      </c>
      <c r="D291" s="1">
        <v>12</v>
      </c>
      <c r="E291" s="15">
        <v>186.243780136108</v>
      </c>
      <c r="F291" s="15"/>
    </row>
    <row r="292" spans="1:6" x14ac:dyDescent="0.3">
      <c r="A292" s="1">
        <v>1500</v>
      </c>
      <c r="B292" s="1">
        <v>18</v>
      </c>
      <c r="C292" s="1">
        <v>1536</v>
      </c>
      <c r="D292" s="1">
        <v>12</v>
      </c>
      <c r="E292" s="15">
        <v>186.28219318389799</v>
      </c>
      <c r="F292" s="15"/>
    </row>
    <row r="293" spans="1:6" x14ac:dyDescent="0.3">
      <c r="A293" s="1">
        <v>1500</v>
      </c>
      <c r="B293" s="1">
        <v>19</v>
      </c>
      <c r="C293" s="1">
        <v>1536</v>
      </c>
      <c r="D293" s="1">
        <v>12</v>
      </c>
      <c r="E293" s="15">
        <v>186.61631083488399</v>
      </c>
      <c r="F293" s="15"/>
    </row>
    <row r="294" spans="1:6" x14ac:dyDescent="0.3">
      <c r="A294" s="1">
        <v>1500</v>
      </c>
      <c r="B294" s="1">
        <v>20</v>
      </c>
      <c r="C294" s="1">
        <v>1536</v>
      </c>
      <c r="D294" s="1">
        <v>12</v>
      </c>
      <c r="E294" s="15">
        <v>186.77562904357899</v>
      </c>
      <c r="F294" s="15"/>
    </row>
    <row r="295" spans="1:6" x14ac:dyDescent="0.3">
      <c r="A295" s="1">
        <v>1500</v>
      </c>
      <c r="B295" s="1">
        <v>21</v>
      </c>
      <c r="C295" s="1">
        <v>1536</v>
      </c>
      <c r="D295" s="1">
        <v>12</v>
      </c>
      <c r="E295" s="15">
        <v>186.639842033386</v>
      </c>
      <c r="F295" s="15"/>
    </row>
    <row r="296" spans="1:6" x14ac:dyDescent="0.3">
      <c r="A296" s="1">
        <v>1500</v>
      </c>
      <c r="B296" s="1">
        <v>22</v>
      </c>
      <c r="C296" s="1">
        <v>1536</v>
      </c>
      <c r="D296" s="1">
        <v>12</v>
      </c>
      <c r="E296" s="15">
        <v>186.51869893073999</v>
      </c>
      <c r="F296" s="15"/>
    </row>
    <row r="297" spans="1:6" x14ac:dyDescent="0.3">
      <c r="A297" s="1">
        <v>1500</v>
      </c>
      <c r="B297" s="1">
        <v>23</v>
      </c>
      <c r="C297" s="1">
        <v>1536</v>
      </c>
      <c r="D297" s="1">
        <v>12</v>
      </c>
      <c r="E297" s="15">
        <v>186.61046004295301</v>
      </c>
      <c r="F297" s="15"/>
    </row>
    <row r="298" spans="1:6" x14ac:dyDescent="0.3">
      <c r="A298" s="1">
        <v>1500</v>
      </c>
      <c r="B298" s="1">
        <v>24</v>
      </c>
      <c r="C298" s="1">
        <v>1536</v>
      </c>
      <c r="D298" s="1">
        <v>24</v>
      </c>
      <c r="E298" s="15">
        <v>175.93342208862299</v>
      </c>
      <c r="F298" s="15"/>
    </row>
    <row r="299" spans="1:6" x14ac:dyDescent="0.3">
      <c r="A299" s="1">
        <v>1500</v>
      </c>
      <c r="B299" s="1">
        <v>25</v>
      </c>
      <c r="C299" s="1">
        <v>1536</v>
      </c>
      <c r="D299" s="1">
        <v>24</v>
      </c>
      <c r="E299" s="15">
        <v>175.90058112144399</v>
      </c>
      <c r="F299" s="15"/>
    </row>
    <row r="300" spans="1:6" x14ac:dyDescent="0.3">
      <c r="A300" s="1">
        <v>1500</v>
      </c>
      <c r="B300" s="1">
        <v>26</v>
      </c>
      <c r="C300" s="1">
        <v>1536</v>
      </c>
      <c r="D300" s="1">
        <v>24</v>
      </c>
      <c r="E300" s="15">
        <v>175.96760606765699</v>
      </c>
      <c r="F300" s="15"/>
    </row>
    <row r="301" spans="1:6" x14ac:dyDescent="0.3">
      <c r="A301" s="1">
        <v>1500</v>
      </c>
      <c r="B301" s="1">
        <v>27</v>
      </c>
      <c r="C301" s="1">
        <v>1536</v>
      </c>
      <c r="D301" s="1">
        <v>24</v>
      </c>
      <c r="E301" s="15">
        <v>175.868632793426</v>
      </c>
      <c r="F301" s="15"/>
    </row>
    <row r="302" spans="1:6" x14ac:dyDescent="0.3">
      <c r="A302" s="1">
        <v>1500</v>
      </c>
      <c r="B302" s="1">
        <v>28</v>
      </c>
      <c r="C302" s="1">
        <v>1536</v>
      </c>
      <c r="D302" s="1">
        <v>24</v>
      </c>
      <c r="E302" s="15">
        <v>175.893314123153</v>
      </c>
      <c r="F302" s="15"/>
    </row>
    <row r="303" spans="1:6" x14ac:dyDescent="0.3">
      <c r="A303" s="1">
        <v>1500</v>
      </c>
      <c r="B303" s="1">
        <v>29</v>
      </c>
      <c r="C303" s="1">
        <v>1536</v>
      </c>
      <c r="D303" s="1">
        <v>24</v>
      </c>
      <c r="E303" s="15">
        <v>175.87119889259299</v>
      </c>
      <c r="F303" s="15"/>
    </row>
    <row r="304" spans="1:6" x14ac:dyDescent="0.3">
      <c r="A304" s="1">
        <v>1500</v>
      </c>
      <c r="B304" s="1">
        <v>30</v>
      </c>
      <c r="C304" s="1">
        <v>1536</v>
      </c>
      <c r="D304" s="1">
        <v>24</v>
      </c>
      <c r="E304" s="15">
        <v>175.99732089042601</v>
      </c>
      <c r="F304" s="15"/>
    </row>
    <row r="305" spans="1:6" x14ac:dyDescent="0.3">
      <c r="A305" s="1">
        <v>1500</v>
      </c>
      <c r="B305" s="1">
        <v>31</v>
      </c>
      <c r="C305" s="1">
        <v>1536</v>
      </c>
      <c r="D305" s="1">
        <v>24</v>
      </c>
      <c r="E305" s="15">
        <v>175.93645620346001</v>
      </c>
      <c r="F305" s="15"/>
    </row>
    <row r="306" spans="1:6" x14ac:dyDescent="0.3">
      <c r="A306" s="1">
        <v>1500</v>
      </c>
      <c r="B306" s="1">
        <v>32</v>
      </c>
      <c r="C306" s="1">
        <v>1536</v>
      </c>
      <c r="D306" s="1">
        <v>24</v>
      </c>
      <c r="E306" s="15">
        <v>175.895253896713</v>
      </c>
      <c r="F306" s="15"/>
    </row>
    <row r="307" spans="1:6" x14ac:dyDescent="0.3">
      <c r="A307" s="1">
        <v>1500</v>
      </c>
      <c r="B307" s="1">
        <v>33</v>
      </c>
      <c r="C307" s="1">
        <v>1536</v>
      </c>
      <c r="D307" s="1">
        <v>24</v>
      </c>
      <c r="E307" s="15">
        <v>175.94266796112001</v>
      </c>
      <c r="F307" s="15"/>
    </row>
    <row r="308" spans="1:6" x14ac:dyDescent="0.3">
      <c r="A308" s="1">
        <v>1500</v>
      </c>
      <c r="B308" s="1">
        <v>34</v>
      </c>
      <c r="C308" s="1">
        <v>1536</v>
      </c>
      <c r="D308" s="1">
        <v>24</v>
      </c>
      <c r="E308" s="15">
        <v>176.00032377242999</v>
      </c>
      <c r="F308" s="15"/>
    </row>
    <row r="309" spans="1:6" x14ac:dyDescent="0.3">
      <c r="A309" s="1">
        <v>1500</v>
      </c>
      <c r="B309" s="1">
        <v>35</v>
      </c>
      <c r="C309" s="1">
        <v>1536</v>
      </c>
      <c r="D309" s="1">
        <v>24</v>
      </c>
      <c r="E309" s="15">
        <v>175.93545293807901</v>
      </c>
      <c r="F309" s="15"/>
    </row>
    <row r="310" spans="1:6" x14ac:dyDescent="0.3">
      <c r="A310" s="1">
        <v>1500</v>
      </c>
      <c r="B310" s="1">
        <v>36</v>
      </c>
      <c r="C310" s="1">
        <v>1536</v>
      </c>
      <c r="D310" s="1">
        <v>24</v>
      </c>
      <c r="E310" s="15">
        <v>175.832243204116</v>
      </c>
      <c r="F310" s="15"/>
    </row>
    <row r="311" spans="1:6" x14ac:dyDescent="0.3">
      <c r="A311" s="1">
        <v>1500</v>
      </c>
      <c r="B311" s="1">
        <v>37</v>
      </c>
      <c r="C311" s="1">
        <v>1536</v>
      </c>
      <c r="D311" s="1">
        <v>24</v>
      </c>
      <c r="E311" s="15">
        <v>175.948267936706</v>
      </c>
      <c r="F311" s="15"/>
    </row>
    <row r="312" spans="1:6" x14ac:dyDescent="0.3">
      <c r="A312" s="1">
        <v>1500</v>
      </c>
      <c r="B312" s="1">
        <v>38</v>
      </c>
      <c r="C312" s="1">
        <v>1536</v>
      </c>
      <c r="D312" s="1">
        <v>24</v>
      </c>
      <c r="E312" s="15">
        <v>175.91938090324399</v>
      </c>
      <c r="F312" s="15"/>
    </row>
    <row r="313" spans="1:6" x14ac:dyDescent="0.3">
      <c r="A313" s="1">
        <v>1500</v>
      </c>
      <c r="B313" s="1">
        <v>39</v>
      </c>
      <c r="C313" s="1">
        <v>1536</v>
      </c>
      <c r="D313" s="1">
        <v>24</v>
      </c>
      <c r="E313" s="15">
        <v>176.03509879112201</v>
      </c>
      <c r="F313" s="15"/>
    </row>
    <row r="314" spans="1:6" x14ac:dyDescent="0.3">
      <c r="A314" s="1">
        <v>1500</v>
      </c>
      <c r="B314" s="1">
        <v>40</v>
      </c>
      <c r="C314" s="1">
        <v>1536</v>
      </c>
      <c r="D314" s="1">
        <v>24</v>
      </c>
      <c r="E314" s="15">
        <v>175.91887211799599</v>
      </c>
      <c r="F314" s="15"/>
    </row>
    <row r="315" spans="1:6" x14ac:dyDescent="0.3">
      <c r="A315" s="1">
        <v>1500</v>
      </c>
      <c r="B315" s="1">
        <v>41</v>
      </c>
      <c r="C315" s="1">
        <v>1536</v>
      </c>
      <c r="D315" s="1">
        <v>24</v>
      </c>
      <c r="E315" s="15">
        <v>175.88519597053499</v>
      </c>
      <c r="F315" s="15"/>
    </row>
    <row r="316" spans="1:6" x14ac:dyDescent="0.3">
      <c r="A316" s="1">
        <v>1500</v>
      </c>
      <c r="B316" s="1">
        <v>42</v>
      </c>
      <c r="C316" s="1">
        <v>1536</v>
      </c>
      <c r="D316" s="1">
        <v>24</v>
      </c>
      <c r="E316" s="15">
        <v>175.981453895568</v>
      </c>
      <c r="F316" s="15"/>
    </row>
    <row r="317" spans="1:6" x14ac:dyDescent="0.3">
      <c r="A317" s="1">
        <v>1500</v>
      </c>
      <c r="B317" s="1">
        <v>43</v>
      </c>
      <c r="C317" s="1">
        <v>1536</v>
      </c>
      <c r="D317" s="1">
        <v>24</v>
      </c>
      <c r="E317" s="15">
        <v>175.94902181625301</v>
      </c>
      <c r="F317" s="15"/>
    </row>
    <row r="318" spans="1:6" x14ac:dyDescent="0.3">
      <c r="A318" s="1">
        <v>1500</v>
      </c>
      <c r="B318" s="1">
        <v>44</v>
      </c>
      <c r="C318" s="1">
        <v>1536</v>
      </c>
      <c r="D318" s="1">
        <v>24</v>
      </c>
      <c r="E318" s="15">
        <v>175.271510839462</v>
      </c>
      <c r="F318" s="15"/>
    </row>
    <row r="319" spans="1:6" x14ac:dyDescent="0.3">
      <c r="A319" s="1">
        <v>1500</v>
      </c>
      <c r="B319" s="1">
        <v>45</v>
      </c>
      <c r="C319" s="1">
        <v>1536</v>
      </c>
      <c r="D319" s="1">
        <v>24</v>
      </c>
      <c r="E319" s="15">
        <v>175.138163805007</v>
      </c>
      <c r="F319" s="15"/>
    </row>
    <row r="320" spans="1:6" x14ac:dyDescent="0.3">
      <c r="A320" s="1">
        <v>1500</v>
      </c>
      <c r="B320" s="1">
        <v>46</v>
      </c>
      <c r="C320" s="1">
        <v>1536</v>
      </c>
      <c r="D320" s="1">
        <v>24</v>
      </c>
      <c r="E320" s="15">
        <v>175.33532810211099</v>
      </c>
      <c r="F320" s="15"/>
    </row>
    <row r="321" spans="1:6" x14ac:dyDescent="0.3">
      <c r="A321" s="1">
        <v>1500</v>
      </c>
      <c r="B321" s="1">
        <v>47</v>
      </c>
      <c r="C321" s="1">
        <v>1504</v>
      </c>
      <c r="D321" s="1">
        <v>47</v>
      </c>
      <c r="E321" s="15">
        <v>170.364322662353</v>
      </c>
      <c r="F321" s="15"/>
    </row>
    <row r="322" spans="1:6" x14ac:dyDescent="0.3">
      <c r="A322" s="1">
        <v>1500</v>
      </c>
      <c r="B322" s="1">
        <v>48</v>
      </c>
      <c r="C322" s="1">
        <v>1504</v>
      </c>
      <c r="D322" s="1">
        <v>47</v>
      </c>
      <c r="E322" s="15">
        <v>170.414057016372</v>
      </c>
      <c r="F322" s="15"/>
    </row>
    <row r="323" spans="1:6" x14ac:dyDescent="0.3">
      <c r="A323" s="1">
        <v>1500</v>
      </c>
      <c r="B323" s="1">
        <v>49</v>
      </c>
      <c r="C323" s="1">
        <v>1504</v>
      </c>
      <c r="D323" s="1">
        <v>47</v>
      </c>
      <c r="E323" s="15">
        <v>170.42138075828501</v>
      </c>
      <c r="F323" s="15"/>
    </row>
    <row r="324" spans="1:6" x14ac:dyDescent="0.3">
      <c r="A324" s="1">
        <v>1500</v>
      </c>
      <c r="B324" s="1">
        <v>50</v>
      </c>
      <c r="C324" s="1">
        <v>1504</v>
      </c>
      <c r="D324" s="1">
        <v>47</v>
      </c>
      <c r="E324" s="15">
        <v>170.484421014785</v>
      </c>
      <c r="F324" s="15"/>
    </row>
    <row r="325" spans="1:6" x14ac:dyDescent="0.3">
      <c r="A325" s="1">
        <v>1500</v>
      </c>
      <c r="B325" s="1">
        <v>51</v>
      </c>
      <c r="C325" s="1">
        <v>1504</v>
      </c>
      <c r="D325" s="1">
        <v>47</v>
      </c>
      <c r="E325" s="15">
        <v>170.44386601447999</v>
      </c>
      <c r="F325" s="15"/>
    </row>
    <row r="326" spans="1:6" x14ac:dyDescent="0.3">
      <c r="A326" s="1">
        <v>1500</v>
      </c>
      <c r="B326" s="1">
        <v>52</v>
      </c>
      <c r="C326" s="1">
        <v>1504</v>
      </c>
      <c r="D326" s="1">
        <v>47</v>
      </c>
      <c r="E326" s="15">
        <v>170.475252151489</v>
      </c>
      <c r="F326" s="15"/>
    </row>
    <row r="327" spans="1:6" x14ac:dyDescent="0.3">
      <c r="A327" s="1">
        <v>1500</v>
      </c>
      <c r="B327" s="1">
        <v>53</v>
      </c>
      <c r="C327" s="1">
        <v>1504</v>
      </c>
      <c r="D327" s="1">
        <v>47</v>
      </c>
      <c r="E327" s="15">
        <v>170.542032957077</v>
      </c>
      <c r="F327" s="15"/>
    </row>
    <row r="328" spans="1:6" x14ac:dyDescent="0.3">
      <c r="A328" s="1">
        <v>1500</v>
      </c>
      <c r="B328" s="1">
        <v>54</v>
      </c>
      <c r="C328" s="1">
        <v>1504</v>
      </c>
      <c r="D328" s="1">
        <v>47</v>
      </c>
      <c r="E328" s="15">
        <v>170.548544883728</v>
      </c>
      <c r="F328" s="15"/>
    </row>
    <row r="329" spans="1:6" x14ac:dyDescent="0.3">
      <c r="A329" s="1">
        <v>1500</v>
      </c>
      <c r="B329" s="1">
        <v>55</v>
      </c>
      <c r="C329" s="1">
        <v>1504</v>
      </c>
      <c r="D329" s="1">
        <v>47</v>
      </c>
      <c r="E329" s="15">
        <v>170.62383389472899</v>
      </c>
      <c r="F329" s="15"/>
    </row>
    <row r="330" spans="1:6" x14ac:dyDescent="0.3">
      <c r="A330" s="1">
        <v>1500</v>
      </c>
      <c r="B330" s="1">
        <v>56</v>
      </c>
      <c r="C330" s="1">
        <v>1504</v>
      </c>
      <c r="D330" s="1">
        <v>47</v>
      </c>
      <c r="E330" s="15">
        <v>170.57951569557099</v>
      </c>
      <c r="F330" s="15"/>
    </row>
    <row r="331" spans="1:6" x14ac:dyDescent="0.3">
      <c r="A331" s="1">
        <v>1500</v>
      </c>
      <c r="B331" s="1">
        <v>57</v>
      </c>
      <c r="C331" s="1">
        <v>1504</v>
      </c>
      <c r="D331" s="1">
        <v>47</v>
      </c>
      <c r="E331" s="15">
        <v>170.54571509361199</v>
      </c>
      <c r="F331" s="15"/>
    </row>
    <row r="332" spans="1:6" x14ac:dyDescent="0.3">
      <c r="A332" s="1">
        <v>1500</v>
      </c>
      <c r="B332" s="1">
        <v>58</v>
      </c>
      <c r="C332" s="1">
        <v>1504</v>
      </c>
      <c r="D332" s="1">
        <v>47</v>
      </c>
      <c r="E332" s="15">
        <v>170.45249509811401</v>
      </c>
      <c r="F332" s="15"/>
    </row>
    <row r="333" spans="1:6" x14ac:dyDescent="0.3">
      <c r="A333" s="1">
        <v>1500</v>
      </c>
      <c r="B333" s="1">
        <v>59</v>
      </c>
      <c r="C333" s="1">
        <v>1504</v>
      </c>
      <c r="D333" s="1">
        <v>47</v>
      </c>
      <c r="E333" s="15">
        <v>170.517707824707</v>
      </c>
      <c r="F333" s="15"/>
    </row>
    <row r="334" spans="1:6" x14ac:dyDescent="0.3">
      <c r="A334" s="1">
        <v>1500</v>
      </c>
      <c r="B334" s="1">
        <v>60</v>
      </c>
      <c r="C334" s="1">
        <v>1504</v>
      </c>
      <c r="D334" s="1">
        <v>47</v>
      </c>
      <c r="E334" s="15">
        <v>170.51463794708201</v>
      </c>
      <c r="F334" s="15"/>
    </row>
    <row r="335" spans="1:6" x14ac:dyDescent="0.3">
      <c r="A335" s="1">
        <v>1500</v>
      </c>
      <c r="B335" s="1">
        <v>61</v>
      </c>
      <c r="C335" s="1">
        <v>1504</v>
      </c>
      <c r="D335" s="1">
        <v>47</v>
      </c>
      <c r="E335" s="15">
        <v>170.52267169952299</v>
      </c>
      <c r="F335" s="15"/>
    </row>
    <row r="336" spans="1:6" x14ac:dyDescent="0.3">
      <c r="A336" s="1">
        <v>1500</v>
      </c>
      <c r="B336" s="1">
        <v>62</v>
      </c>
      <c r="C336" s="1">
        <v>1504</v>
      </c>
      <c r="D336" s="1">
        <v>47</v>
      </c>
      <c r="E336" s="15">
        <v>170.516288995742</v>
      </c>
      <c r="F336" s="15"/>
    </row>
    <row r="337" spans="1:6" x14ac:dyDescent="0.3">
      <c r="A337" s="1">
        <v>1500</v>
      </c>
      <c r="B337" s="1">
        <v>63</v>
      </c>
      <c r="C337" s="1">
        <v>1504</v>
      </c>
      <c r="D337" s="1">
        <v>47</v>
      </c>
      <c r="E337" s="15">
        <v>170.49389481544401</v>
      </c>
      <c r="F337" s="15"/>
    </row>
    <row r="338" spans="1:6" x14ac:dyDescent="0.3">
      <c r="A338" s="1">
        <v>1500</v>
      </c>
      <c r="B338" s="1">
        <v>64</v>
      </c>
      <c r="C338" s="1">
        <v>1504</v>
      </c>
      <c r="D338" s="1">
        <v>47</v>
      </c>
      <c r="E338" s="15">
        <v>170.463503122329</v>
      </c>
      <c r="F338" s="15"/>
    </row>
    <row r="339" spans="1:6" x14ac:dyDescent="0.3">
      <c r="A339" s="1">
        <v>1500</v>
      </c>
      <c r="B339" s="1">
        <v>65</v>
      </c>
      <c r="C339" s="1">
        <v>1504</v>
      </c>
      <c r="D339" s="1">
        <v>47</v>
      </c>
      <c r="E339" s="15">
        <v>170.49242401123001</v>
      </c>
      <c r="F339" s="15"/>
    </row>
    <row r="340" spans="1:6" x14ac:dyDescent="0.3">
      <c r="A340" s="1">
        <v>1500</v>
      </c>
      <c r="B340" s="1">
        <v>66</v>
      </c>
      <c r="C340" s="1">
        <v>1504</v>
      </c>
      <c r="D340" s="1">
        <v>47</v>
      </c>
      <c r="E340" s="15">
        <v>170.62164807319601</v>
      </c>
      <c r="F340" s="15"/>
    </row>
    <row r="341" spans="1:6" x14ac:dyDescent="0.3">
      <c r="A341" s="1">
        <v>1500</v>
      </c>
      <c r="B341" s="1">
        <v>67</v>
      </c>
      <c r="C341" s="1">
        <v>1504</v>
      </c>
      <c r="D341" s="1">
        <v>47</v>
      </c>
      <c r="E341" s="15">
        <v>170.45421195030201</v>
      </c>
      <c r="F341" s="15"/>
    </row>
    <row r="342" spans="1:6" x14ac:dyDescent="0.3">
      <c r="A342" s="1">
        <v>1500</v>
      </c>
      <c r="B342" s="1">
        <v>68</v>
      </c>
      <c r="C342" s="1">
        <v>1504</v>
      </c>
      <c r="D342" s="1">
        <v>47</v>
      </c>
      <c r="E342" s="15">
        <v>170.50032281875599</v>
      </c>
      <c r="F342" s="15"/>
    </row>
    <row r="343" spans="1:6" x14ac:dyDescent="0.3">
      <c r="A343" s="1">
        <v>1500</v>
      </c>
      <c r="B343" s="1">
        <v>69</v>
      </c>
      <c r="C343" s="1">
        <v>1504</v>
      </c>
      <c r="D343" s="1">
        <v>47</v>
      </c>
      <c r="E343" s="15">
        <v>170.563288211822</v>
      </c>
      <c r="F343" s="15"/>
    </row>
    <row r="344" spans="1:6" x14ac:dyDescent="0.3">
      <c r="A344" s="1">
        <v>1500</v>
      </c>
      <c r="B344" s="1">
        <v>70</v>
      </c>
      <c r="C344" s="1">
        <v>1504</v>
      </c>
      <c r="D344" s="1">
        <v>47</v>
      </c>
      <c r="E344" s="15">
        <v>170.57331800460801</v>
      </c>
      <c r="F344" s="15"/>
    </row>
    <row r="345" spans="1:6" x14ac:dyDescent="0.3">
      <c r="A345" s="1">
        <v>1500</v>
      </c>
      <c r="B345" s="1">
        <v>71</v>
      </c>
      <c r="C345" s="1">
        <v>1504</v>
      </c>
      <c r="D345" s="1">
        <v>47</v>
      </c>
      <c r="E345" s="15">
        <v>170.548504829406</v>
      </c>
      <c r="F345" s="15"/>
    </row>
    <row r="346" spans="1:6" x14ac:dyDescent="0.3">
      <c r="A346" s="1">
        <v>1500</v>
      </c>
      <c r="B346" s="1">
        <v>72</v>
      </c>
      <c r="C346" s="1">
        <v>1504</v>
      </c>
      <c r="D346" s="1">
        <v>47</v>
      </c>
      <c r="E346" s="15">
        <v>170.56703805923399</v>
      </c>
      <c r="F346" s="15"/>
    </row>
    <row r="347" spans="1:6" x14ac:dyDescent="0.3">
      <c r="A347" s="1">
        <v>1500</v>
      </c>
      <c r="B347" s="1">
        <v>73</v>
      </c>
      <c r="C347" s="1">
        <v>1504</v>
      </c>
      <c r="D347" s="1">
        <v>47</v>
      </c>
      <c r="E347" s="15">
        <v>170.503196001052</v>
      </c>
      <c r="F347" s="15"/>
    </row>
    <row r="348" spans="1:6" x14ac:dyDescent="0.3">
      <c r="A348" s="1">
        <v>1500</v>
      </c>
      <c r="B348" s="1">
        <v>74</v>
      </c>
      <c r="C348" s="1">
        <v>1504</v>
      </c>
      <c r="D348" s="1">
        <v>47</v>
      </c>
      <c r="E348" s="15">
        <v>170.50431585311799</v>
      </c>
      <c r="F348" s="15"/>
    </row>
    <row r="349" spans="1:6" x14ac:dyDescent="0.3">
      <c r="A349" s="1">
        <v>1500</v>
      </c>
      <c r="B349" s="1">
        <v>75</v>
      </c>
      <c r="C349" s="1">
        <v>1504</v>
      </c>
      <c r="D349" s="1">
        <v>47</v>
      </c>
      <c r="E349" s="15">
        <v>170.55290794372499</v>
      </c>
      <c r="F349" s="15"/>
    </row>
    <row r="350" spans="1:6" x14ac:dyDescent="0.3">
      <c r="A350" s="1">
        <v>1500</v>
      </c>
      <c r="B350" s="1">
        <v>76</v>
      </c>
      <c r="C350" s="1">
        <v>1504</v>
      </c>
      <c r="D350" s="1">
        <v>47</v>
      </c>
      <c r="E350" s="15">
        <v>170.485118150711</v>
      </c>
      <c r="F350" s="15"/>
    </row>
    <row r="351" spans="1:6" x14ac:dyDescent="0.3">
      <c r="A351" s="1">
        <v>1500</v>
      </c>
      <c r="B351" s="1">
        <v>77</v>
      </c>
      <c r="C351" s="1">
        <v>1504</v>
      </c>
      <c r="D351" s="1">
        <v>47</v>
      </c>
      <c r="E351" s="15">
        <v>170.50512671470599</v>
      </c>
      <c r="F351" s="15"/>
    </row>
    <row r="352" spans="1:6" x14ac:dyDescent="0.3">
      <c r="A352" s="1">
        <v>1500</v>
      </c>
      <c r="B352" s="1">
        <v>78</v>
      </c>
      <c r="C352" s="1">
        <v>1504</v>
      </c>
      <c r="D352" s="1">
        <v>47</v>
      </c>
      <c r="E352" s="15">
        <v>170.549160957336</v>
      </c>
      <c r="F352" s="15"/>
    </row>
    <row r="353" spans="1:6" x14ac:dyDescent="0.3">
      <c r="A353" s="1">
        <v>1500</v>
      </c>
      <c r="B353" s="1">
        <v>79</v>
      </c>
      <c r="C353" s="1">
        <v>1504</v>
      </c>
      <c r="D353" s="1">
        <v>47</v>
      </c>
      <c r="E353" s="15">
        <v>170.562498092651</v>
      </c>
      <c r="F353" s="15"/>
    </row>
    <row r="354" spans="1:6" x14ac:dyDescent="0.3">
      <c r="A354" s="1">
        <v>1500</v>
      </c>
      <c r="B354" s="1">
        <v>80</v>
      </c>
      <c r="C354" s="1">
        <v>1504</v>
      </c>
      <c r="D354" s="1">
        <v>47</v>
      </c>
      <c r="E354" s="15">
        <v>170.02252602577201</v>
      </c>
      <c r="F354" s="15"/>
    </row>
    <row r="355" spans="1:6" x14ac:dyDescent="0.3">
      <c r="A355" s="1">
        <v>1500</v>
      </c>
      <c r="B355" s="1">
        <v>81</v>
      </c>
      <c r="C355" s="1">
        <v>1504</v>
      </c>
      <c r="D355" s="1">
        <v>47</v>
      </c>
      <c r="E355" s="15">
        <v>170.15819191932599</v>
      </c>
      <c r="F355" s="15"/>
    </row>
    <row r="356" spans="1:6" x14ac:dyDescent="0.3">
      <c r="A356" s="1">
        <v>1500</v>
      </c>
      <c r="B356" s="1">
        <v>82</v>
      </c>
      <c r="C356" s="1">
        <v>1504</v>
      </c>
      <c r="D356" s="1">
        <v>47</v>
      </c>
      <c r="E356" s="15">
        <v>170.121708154678</v>
      </c>
      <c r="F356" s="15"/>
    </row>
    <row r="357" spans="1:6" x14ac:dyDescent="0.3">
      <c r="A357" s="1">
        <v>1500</v>
      </c>
      <c r="B357" s="1">
        <v>83</v>
      </c>
      <c r="C357" s="1">
        <v>1504</v>
      </c>
      <c r="D357" s="1">
        <v>47</v>
      </c>
      <c r="E357" s="15">
        <v>170.13619613647401</v>
      </c>
      <c r="F357" s="15"/>
    </row>
    <row r="358" spans="1:6" x14ac:dyDescent="0.3">
      <c r="A358" s="1">
        <v>1500</v>
      </c>
      <c r="B358" s="1">
        <v>84</v>
      </c>
      <c r="C358" s="1">
        <v>1504</v>
      </c>
      <c r="D358" s="1">
        <v>47</v>
      </c>
      <c r="E358" s="15">
        <v>170.16872811317401</v>
      </c>
      <c r="F358" s="15"/>
    </row>
    <row r="359" spans="1:6" x14ac:dyDescent="0.3">
      <c r="A359" s="1">
        <v>1500</v>
      </c>
      <c r="B359" s="1">
        <v>85</v>
      </c>
      <c r="C359" s="1">
        <v>1504</v>
      </c>
      <c r="D359" s="1">
        <v>47</v>
      </c>
      <c r="E359" s="15">
        <v>170.22852301597499</v>
      </c>
      <c r="F359" s="15"/>
    </row>
    <row r="360" spans="1:6" x14ac:dyDescent="0.3">
      <c r="A360" s="1">
        <v>1500</v>
      </c>
      <c r="B360" s="1">
        <v>86</v>
      </c>
      <c r="C360" s="1">
        <v>1504</v>
      </c>
      <c r="D360" s="1">
        <v>47</v>
      </c>
      <c r="E360" s="15">
        <v>170.27265214920001</v>
      </c>
      <c r="F360" s="15"/>
    </row>
    <row r="361" spans="1:6" x14ac:dyDescent="0.3">
      <c r="A361" s="1">
        <v>1500</v>
      </c>
      <c r="B361" s="1">
        <v>87</v>
      </c>
      <c r="C361" s="1">
        <v>1504</v>
      </c>
      <c r="D361" s="1">
        <v>47</v>
      </c>
      <c r="E361" s="15">
        <v>170.23039197921699</v>
      </c>
      <c r="F361" s="15"/>
    </row>
    <row r="362" spans="1:6" x14ac:dyDescent="0.3">
      <c r="A362" s="1">
        <v>1500</v>
      </c>
      <c r="B362" s="1">
        <v>88</v>
      </c>
      <c r="C362" s="1">
        <v>1504</v>
      </c>
      <c r="D362" s="1">
        <v>47</v>
      </c>
      <c r="E362" s="15">
        <v>170.25889515876699</v>
      </c>
      <c r="F362" s="15"/>
    </row>
    <row r="363" spans="1:6" x14ac:dyDescent="0.3">
      <c r="A363" s="1">
        <v>1500</v>
      </c>
      <c r="B363" s="1">
        <v>89</v>
      </c>
      <c r="C363" s="1">
        <v>1504</v>
      </c>
      <c r="D363" s="1">
        <v>47</v>
      </c>
      <c r="E363" s="15">
        <v>170.29505801200801</v>
      </c>
      <c r="F363" s="15"/>
    </row>
    <row r="364" spans="1:6" x14ac:dyDescent="0.3">
      <c r="A364" s="1">
        <v>1500</v>
      </c>
      <c r="B364" s="1">
        <v>90</v>
      </c>
      <c r="C364" s="1">
        <v>1504</v>
      </c>
      <c r="D364" s="1">
        <v>47</v>
      </c>
      <c r="E364" s="15">
        <v>170.274388074874</v>
      </c>
      <c r="F364" s="15"/>
    </row>
    <row r="365" spans="1:6" x14ac:dyDescent="0.3">
      <c r="A365" s="1">
        <v>1500</v>
      </c>
      <c r="B365" s="1">
        <v>91</v>
      </c>
      <c r="C365" s="1">
        <v>1504</v>
      </c>
      <c r="D365" s="1">
        <v>47</v>
      </c>
      <c r="E365" s="15">
        <v>170.23766303062399</v>
      </c>
      <c r="F365" s="15"/>
    </row>
    <row r="366" spans="1:6" x14ac:dyDescent="0.3">
      <c r="A366" s="1">
        <v>1500</v>
      </c>
      <c r="B366" s="1">
        <v>92</v>
      </c>
      <c r="C366" s="1">
        <v>1504</v>
      </c>
      <c r="D366" s="1">
        <v>47</v>
      </c>
      <c r="E366" s="15">
        <v>170.16637182235701</v>
      </c>
      <c r="F366" s="15"/>
    </row>
    <row r="367" spans="1:6" x14ac:dyDescent="0.3">
      <c r="A367" s="1">
        <v>1500</v>
      </c>
      <c r="B367" s="1">
        <v>93</v>
      </c>
      <c r="C367" s="1">
        <v>1504</v>
      </c>
      <c r="D367" s="1">
        <v>47</v>
      </c>
      <c r="E367" s="15">
        <v>170.196312189102</v>
      </c>
      <c r="F367" s="15"/>
    </row>
    <row r="368" spans="1:6" x14ac:dyDescent="0.3">
      <c r="A368" s="1">
        <v>1500</v>
      </c>
      <c r="B368" s="1">
        <v>94</v>
      </c>
      <c r="C368" s="1">
        <v>1504</v>
      </c>
      <c r="D368" s="1">
        <v>94</v>
      </c>
      <c r="E368" s="15">
        <v>181.286875009536</v>
      </c>
      <c r="F368" s="15"/>
    </row>
    <row r="369" spans="1:6" x14ac:dyDescent="0.3">
      <c r="A369" s="1">
        <v>1500</v>
      </c>
      <c r="B369" s="1">
        <v>95</v>
      </c>
      <c r="C369" s="1">
        <v>1504</v>
      </c>
      <c r="D369" s="1">
        <v>94</v>
      </c>
      <c r="E369" s="15">
        <v>181.304919958114</v>
      </c>
      <c r="F369" s="15"/>
    </row>
    <row r="370" spans="1:6" x14ac:dyDescent="0.3">
      <c r="A370" s="1">
        <v>1500</v>
      </c>
      <c r="B370" s="1">
        <v>96</v>
      </c>
      <c r="C370" s="1">
        <v>1504</v>
      </c>
      <c r="D370" s="1">
        <v>94</v>
      </c>
      <c r="E370" s="15">
        <v>181.278139114379</v>
      </c>
      <c r="F370" s="15"/>
    </row>
    <row r="371" spans="1:6" x14ac:dyDescent="0.3">
      <c r="A371" s="1">
        <v>1500</v>
      </c>
      <c r="B371" s="1">
        <v>97</v>
      </c>
      <c r="C371" s="1">
        <v>1504</v>
      </c>
      <c r="D371" s="1">
        <v>94</v>
      </c>
      <c r="E371" s="15">
        <v>181.39748620986899</v>
      </c>
      <c r="F371" s="15"/>
    </row>
    <row r="372" spans="1:6" x14ac:dyDescent="0.3">
      <c r="A372" s="1">
        <v>1500</v>
      </c>
      <c r="B372" s="1">
        <v>98</v>
      </c>
      <c r="C372" s="1">
        <v>1504</v>
      </c>
      <c r="D372" s="1">
        <v>94</v>
      </c>
      <c r="E372" s="15">
        <v>181.27319622039701</v>
      </c>
      <c r="F372" s="15"/>
    </row>
    <row r="373" spans="1:6" x14ac:dyDescent="0.3">
      <c r="A373" s="1">
        <v>1500</v>
      </c>
      <c r="B373" s="1">
        <v>99</v>
      </c>
      <c r="C373" s="1">
        <v>1504</v>
      </c>
      <c r="D373" s="1">
        <v>94</v>
      </c>
      <c r="E373" s="15">
        <v>181.29062986373901</v>
      </c>
      <c r="F373" s="15"/>
    </row>
    <row r="374" spans="1:6" x14ac:dyDescent="0.3">
      <c r="A374" s="1">
        <v>1500</v>
      </c>
      <c r="B374" s="1">
        <v>100</v>
      </c>
      <c r="C374" s="1">
        <v>1504</v>
      </c>
      <c r="D374" s="1">
        <v>94</v>
      </c>
      <c r="E374" s="15">
        <v>181.28196406364401</v>
      </c>
      <c r="F374" s="15"/>
    </row>
    <row r="375" spans="1:6" x14ac:dyDescent="0.3">
      <c r="A375" s="1">
        <v>1500</v>
      </c>
      <c r="B375" s="1">
        <v>101</v>
      </c>
      <c r="C375" s="1">
        <v>1504</v>
      </c>
      <c r="D375" s="1">
        <v>94</v>
      </c>
      <c r="E375" s="15">
        <v>181.382990837097</v>
      </c>
      <c r="F375" s="15"/>
    </row>
    <row r="376" spans="1:6" x14ac:dyDescent="0.3">
      <c r="A376" s="1">
        <v>1500</v>
      </c>
      <c r="B376" s="1">
        <v>102</v>
      </c>
      <c r="C376" s="1">
        <v>1504</v>
      </c>
      <c r="D376" s="1">
        <v>94</v>
      </c>
      <c r="E376" s="15">
        <v>181.282832860946</v>
      </c>
      <c r="F376" s="15"/>
    </row>
    <row r="377" spans="1:6" x14ac:dyDescent="0.3">
      <c r="A377" s="1">
        <v>1500</v>
      </c>
      <c r="B377" s="1">
        <v>103</v>
      </c>
      <c r="C377" s="1">
        <v>1504</v>
      </c>
      <c r="D377" s="1">
        <v>94</v>
      </c>
      <c r="E377" s="15">
        <v>181.39169001579199</v>
      </c>
      <c r="F377" s="15"/>
    </row>
    <row r="378" spans="1:6" x14ac:dyDescent="0.3">
      <c r="A378" s="1">
        <v>1500</v>
      </c>
      <c r="B378" s="1">
        <v>104</v>
      </c>
      <c r="C378" s="1">
        <v>1504</v>
      </c>
      <c r="D378" s="1">
        <v>94</v>
      </c>
      <c r="E378" s="15">
        <v>181.433551073074</v>
      </c>
      <c r="F378" s="15"/>
    </row>
    <row r="379" spans="1:6" x14ac:dyDescent="0.3">
      <c r="A379" s="1">
        <v>1500</v>
      </c>
      <c r="B379" s="1">
        <v>105</v>
      </c>
      <c r="C379" s="1">
        <v>1504</v>
      </c>
      <c r="D379" s="1">
        <v>94</v>
      </c>
      <c r="E379" s="15">
        <v>181.38544893264699</v>
      </c>
      <c r="F379" s="15"/>
    </row>
    <row r="380" spans="1:6" x14ac:dyDescent="0.3">
      <c r="A380" s="1">
        <v>1500</v>
      </c>
      <c r="B380" s="1">
        <v>106</v>
      </c>
      <c r="C380" s="1">
        <v>1504</v>
      </c>
      <c r="D380" s="1">
        <v>94</v>
      </c>
      <c r="E380" s="15">
        <v>181.37413811683601</v>
      </c>
      <c r="F380" s="15"/>
    </row>
    <row r="381" spans="1:6" x14ac:dyDescent="0.3">
      <c r="A381" s="1">
        <v>1500</v>
      </c>
      <c r="B381" s="1">
        <v>107</v>
      </c>
      <c r="C381" s="1">
        <v>1504</v>
      </c>
      <c r="D381" s="1">
        <v>94</v>
      </c>
      <c r="E381" s="15">
        <v>181.367712974548</v>
      </c>
      <c r="F381" s="15"/>
    </row>
    <row r="382" spans="1:6" x14ac:dyDescent="0.3">
      <c r="A382" s="1">
        <v>1500</v>
      </c>
      <c r="B382" s="1">
        <v>108</v>
      </c>
      <c r="C382" s="1">
        <v>1504</v>
      </c>
      <c r="D382" s="1">
        <v>94</v>
      </c>
      <c r="E382" s="15">
        <v>181.37157797813401</v>
      </c>
      <c r="F382" s="15"/>
    </row>
    <row r="383" spans="1:6" x14ac:dyDescent="0.3">
      <c r="A383" s="1">
        <v>1500</v>
      </c>
      <c r="B383" s="1">
        <v>109</v>
      </c>
      <c r="C383" s="1">
        <v>1504</v>
      </c>
      <c r="D383" s="1">
        <v>94</v>
      </c>
      <c r="E383" s="15">
        <v>181.33557009696901</v>
      </c>
      <c r="F383" s="15"/>
    </row>
    <row r="384" spans="1:6" x14ac:dyDescent="0.3">
      <c r="A384" s="1">
        <v>1500</v>
      </c>
      <c r="B384" s="1">
        <v>110</v>
      </c>
      <c r="C384" s="1">
        <v>1504</v>
      </c>
      <c r="D384" s="1">
        <v>94</v>
      </c>
      <c r="E384" s="15">
        <v>181.33562183380101</v>
      </c>
      <c r="F384" s="15"/>
    </row>
    <row r="385" spans="1:6" x14ac:dyDescent="0.3">
      <c r="A385" s="1">
        <v>1500</v>
      </c>
      <c r="B385" s="1">
        <v>111</v>
      </c>
      <c r="C385" s="1">
        <v>1504</v>
      </c>
      <c r="D385" s="1">
        <v>94</v>
      </c>
      <c r="E385" s="15">
        <v>181.36103582382199</v>
      </c>
      <c r="F385" s="15"/>
    </row>
    <row r="386" spans="1:6" x14ac:dyDescent="0.3">
      <c r="A386" s="1">
        <v>1500</v>
      </c>
      <c r="B386" s="1">
        <v>112</v>
      </c>
      <c r="C386" s="1">
        <v>1504</v>
      </c>
      <c r="D386" s="1">
        <v>94</v>
      </c>
      <c r="E386" s="15">
        <v>181.324816942214</v>
      </c>
      <c r="F386" s="15"/>
    </row>
    <row r="387" spans="1:6" x14ac:dyDescent="0.3">
      <c r="A387" s="1">
        <v>1500</v>
      </c>
      <c r="B387" s="1">
        <v>113</v>
      </c>
      <c r="C387" s="1">
        <v>1504</v>
      </c>
      <c r="D387" s="1">
        <v>94</v>
      </c>
      <c r="E387" s="15">
        <v>181.33572411537099</v>
      </c>
      <c r="F387" s="15"/>
    </row>
    <row r="388" spans="1:6" x14ac:dyDescent="0.3">
      <c r="A388" s="1">
        <v>1500</v>
      </c>
      <c r="B388" s="1">
        <v>114</v>
      </c>
      <c r="C388" s="1">
        <v>1504</v>
      </c>
      <c r="D388" s="1">
        <v>94</v>
      </c>
      <c r="E388" s="15">
        <v>181.33798670768701</v>
      </c>
      <c r="F388" s="15"/>
    </row>
    <row r="389" spans="1:6" x14ac:dyDescent="0.3">
      <c r="A389" s="1">
        <v>1500</v>
      </c>
      <c r="B389" s="1">
        <v>115</v>
      </c>
      <c r="C389" s="1">
        <v>1504</v>
      </c>
      <c r="D389" s="1">
        <v>94</v>
      </c>
      <c r="E389" s="15">
        <v>180.78654074668799</v>
      </c>
      <c r="F389" s="15"/>
    </row>
    <row r="390" spans="1:6" x14ac:dyDescent="0.3">
      <c r="A390" s="1">
        <v>1500</v>
      </c>
      <c r="B390" s="1">
        <v>116</v>
      </c>
      <c r="C390" s="1">
        <v>1504</v>
      </c>
      <c r="D390" s="1">
        <v>94</v>
      </c>
      <c r="E390" s="15">
        <v>180.84377408027601</v>
      </c>
      <c r="F390" s="15"/>
    </row>
    <row r="391" spans="1:6" x14ac:dyDescent="0.3">
      <c r="A391" s="1">
        <v>1500</v>
      </c>
      <c r="B391" s="1">
        <v>117</v>
      </c>
      <c r="C391" s="1">
        <v>1504</v>
      </c>
      <c r="D391" s="1">
        <v>94</v>
      </c>
      <c r="E391" s="15">
        <v>180.89371299743601</v>
      </c>
      <c r="F391" s="15"/>
    </row>
    <row r="392" spans="1:6" x14ac:dyDescent="0.3">
      <c r="A392" s="1">
        <v>1500</v>
      </c>
      <c r="B392" s="1">
        <v>118</v>
      </c>
      <c r="C392" s="1">
        <v>1504</v>
      </c>
      <c r="D392" s="1">
        <v>94</v>
      </c>
      <c r="E392" s="15">
        <v>180.91576886177</v>
      </c>
      <c r="F392" s="15"/>
    </row>
    <row r="393" spans="1:6" x14ac:dyDescent="0.3">
      <c r="A393" s="1">
        <v>1500</v>
      </c>
      <c r="B393" s="1">
        <v>119</v>
      </c>
      <c r="C393" s="1">
        <v>1504</v>
      </c>
      <c r="D393" s="1">
        <v>94</v>
      </c>
      <c r="E393" s="15">
        <v>180.90274715423499</v>
      </c>
      <c r="F393" s="15"/>
    </row>
    <row r="394" spans="1:6" x14ac:dyDescent="0.3">
      <c r="A394" s="1">
        <v>1500</v>
      </c>
      <c r="B394" s="1">
        <v>120</v>
      </c>
      <c r="C394" s="1">
        <v>1504</v>
      </c>
      <c r="D394" s="1">
        <v>94</v>
      </c>
      <c r="E394" s="15">
        <v>180.978464841842</v>
      </c>
      <c r="F394" s="15"/>
    </row>
    <row r="395" spans="1:6" x14ac:dyDescent="0.3">
      <c r="A395" s="1">
        <v>1500</v>
      </c>
      <c r="B395" s="1">
        <v>121</v>
      </c>
      <c r="C395" s="1">
        <v>1504</v>
      </c>
      <c r="D395" s="1">
        <v>94</v>
      </c>
      <c r="E395" s="15">
        <v>180.927531957626</v>
      </c>
      <c r="F395" s="15"/>
    </row>
    <row r="396" spans="1:6" x14ac:dyDescent="0.3">
      <c r="A396" s="1">
        <v>1500</v>
      </c>
      <c r="B396" s="1">
        <v>122</v>
      </c>
      <c r="C396" s="1">
        <v>1504</v>
      </c>
      <c r="D396" s="1">
        <v>94</v>
      </c>
      <c r="E396" s="15">
        <v>180.95560598373399</v>
      </c>
      <c r="F396" s="15"/>
    </row>
    <row r="397" spans="1:6" x14ac:dyDescent="0.3">
      <c r="A397" s="1">
        <v>1500</v>
      </c>
      <c r="B397" s="1">
        <v>123</v>
      </c>
      <c r="C397" s="1">
        <v>1504</v>
      </c>
      <c r="D397" s="1">
        <v>94</v>
      </c>
      <c r="E397" s="15">
        <v>180.97035789489701</v>
      </c>
      <c r="F397" s="15"/>
    </row>
    <row r="398" spans="1:6" x14ac:dyDescent="0.3">
      <c r="A398" s="1">
        <v>1500</v>
      </c>
      <c r="B398" s="1">
        <v>124</v>
      </c>
      <c r="C398" s="1">
        <v>1504</v>
      </c>
      <c r="D398" s="1">
        <v>94</v>
      </c>
      <c r="E398" s="15">
        <v>180.96757698059</v>
      </c>
      <c r="F398" s="15"/>
    </row>
    <row r="399" spans="1:6" x14ac:dyDescent="0.3">
      <c r="A399" s="1">
        <v>1500</v>
      </c>
      <c r="B399" s="1">
        <v>125</v>
      </c>
      <c r="C399" s="1">
        <v>1504</v>
      </c>
      <c r="D399" s="1">
        <v>94</v>
      </c>
      <c r="E399" s="15">
        <v>180.959122896194</v>
      </c>
      <c r="F399" s="15"/>
    </row>
    <row r="400" spans="1:6" x14ac:dyDescent="0.3">
      <c r="A400" s="1">
        <v>1500</v>
      </c>
      <c r="B400" s="1">
        <v>126</v>
      </c>
      <c r="C400" s="1">
        <v>1504</v>
      </c>
      <c r="D400" s="1">
        <v>94</v>
      </c>
      <c r="E400" s="15">
        <v>180.95884013175899</v>
      </c>
      <c r="F400" s="15"/>
    </row>
    <row r="401" spans="1:11" x14ac:dyDescent="0.3">
      <c r="A401" s="1">
        <v>1500</v>
      </c>
      <c r="B401" s="1">
        <v>127</v>
      </c>
      <c r="C401" s="1">
        <v>1504</v>
      </c>
      <c r="D401" s="1">
        <v>94</v>
      </c>
      <c r="E401" s="15">
        <v>180.97281813621501</v>
      </c>
      <c r="F401" s="15"/>
    </row>
    <row r="402" spans="1:11" x14ac:dyDescent="0.3">
      <c r="A402" s="1">
        <v>1500</v>
      </c>
      <c r="B402" s="1">
        <v>128</v>
      </c>
      <c r="C402" s="1">
        <v>1504</v>
      </c>
      <c r="D402" s="1">
        <v>94</v>
      </c>
      <c r="E402" s="15">
        <v>180.928639888763</v>
      </c>
      <c r="F402" s="15"/>
    </row>
    <row r="403" spans="1:11" x14ac:dyDescent="0.3">
      <c r="A403" s="1">
        <v>1500</v>
      </c>
      <c r="B403" s="1">
        <v>129</v>
      </c>
      <c r="C403" s="1">
        <v>1504</v>
      </c>
      <c r="D403" s="1">
        <v>94</v>
      </c>
      <c r="E403" s="15">
        <v>180.946619987487</v>
      </c>
      <c r="F403" s="15"/>
    </row>
    <row r="404" spans="1:11" x14ac:dyDescent="0.3">
      <c r="A404" s="1">
        <v>1500</v>
      </c>
      <c r="B404" s="1">
        <v>130</v>
      </c>
      <c r="C404" s="1">
        <v>1504</v>
      </c>
      <c r="D404" s="1">
        <v>94</v>
      </c>
      <c r="E404" s="15">
        <v>180.98040676116901</v>
      </c>
      <c r="F404" s="15"/>
    </row>
    <row r="405" spans="1:11" x14ac:dyDescent="0.3">
      <c r="A405" s="1">
        <v>1500</v>
      </c>
      <c r="B405" s="1">
        <v>131</v>
      </c>
      <c r="C405" s="1">
        <v>1504</v>
      </c>
      <c r="D405" s="1">
        <v>94</v>
      </c>
      <c r="E405" s="15">
        <v>181.03485417365999</v>
      </c>
      <c r="F405" s="15"/>
    </row>
    <row r="406" spans="1:11" x14ac:dyDescent="0.3">
      <c r="A406" s="1">
        <v>1500</v>
      </c>
      <c r="B406" s="1">
        <v>132</v>
      </c>
      <c r="C406" s="1">
        <v>1504</v>
      </c>
      <c r="D406" s="1">
        <v>94</v>
      </c>
      <c r="E406" s="15">
        <v>180.974961042404</v>
      </c>
      <c r="F406" s="15"/>
    </row>
    <row r="407" spans="1:11" x14ac:dyDescent="0.3">
      <c r="A407" s="1">
        <v>1500</v>
      </c>
      <c r="B407" s="1">
        <v>133</v>
      </c>
      <c r="C407" s="1">
        <v>1504</v>
      </c>
      <c r="D407" s="1">
        <v>94</v>
      </c>
      <c r="E407" s="15">
        <v>180.96832680702201</v>
      </c>
      <c r="F407" s="15"/>
    </row>
    <row r="408" spans="1:11" x14ac:dyDescent="0.3">
      <c r="A408" s="1">
        <v>1500</v>
      </c>
      <c r="B408" s="1">
        <v>134</v>
      </c>
      <c r="C408" s="1">
        <v>1504</v>
      </c>
      <c r="D408" s="1">
        <v>94</v>
      </c>
      <c r="E408" s="15">
        <v>180.944239854812</v>
      </c>
      <c r="F408" s="15"/>
    </row>
    <row r="409" spans="1:11" x14ac:dyDescent="0.3">
      <c r="A409" s="1">
        <v>1500</v>
      </c>
      <c r="B409" s="1">
        <v>135</v>
      </c>
      <c r="C409" s="1">
        <v>1504</v>
      </c>
      <c r="D409" s="1">
        <v>94</v>
      </c>
      <c r="E409" s="15">
        <v>181.02273488044699</v>
      </c>
      <c r="F409" s="15"/>
    </row>
    <row r="410" spans="1:11" x14ac:dyDescent="0.3">
      <c r="A410" s="1">
        <v>1500</v>
      </c>
      <c r="B410" s="1">
        <v>136</v>
      </c>
      <c r="C410" s="1">
        <v>1504</v>
      </c>
      <c r="D410" s="1">
        <v>94</v>
      </c>
      <c r="E410" s="15">
        <v>180.94775581359801</v>
      </c>
      <c r="F410" s="15"/>
    </row>
    <row r="411" spans="1:11" x14ac:dyDescent="0.3">
      <c r="A411" s="1">
        <v>1500</v>
      </c>
      <c r="B411" s="1">
        <v>137</v>
      </c>
      <c r="C411" s="1">
        <v>1504</v>
      </c>
      <c r="D411" s="1">
        <v>94</v>
      </c>
      <c r="E411" s="15">
        <v>181.00319480895899</v>
      </c>
      <c r="F411" s="15"/>
      <c r="G411" s="1"/>
      <c r="H411" s="1"/>
      <c r="I411" s="1"/>
      <c r="J411" s="1"/>
      <c r="K411" s="15"/>
    </row>
    <row r="412" spans="1:11" x14ac:dyDescent="0.3">
      <c r="A412" s="1">
        <v>1500</v>
      </c>
      <c r="B412" s="1">
        <v>138</v>
      </c>
      <c r="C412" s="1">
        <v>1504</v>
      </c>
      <c r="D412" s="1">
        <v>94</v>
      </c>
      <c r="E412" s="15">
        <v>180.98922586441</v>
      </c>
      <c r="F412" s="15"/>
      <c r="G412" s="1"/>
      <c r="H412" s="1"/>
      <c r="I412" s="1"/>
      <c r="J412" s="1"/>
      <c r="K412" s="15"/>
    </row>
    <row r="413" spans="1:11" x14ac:dyDescent="0.3">
      <c r="A413" s="1">
        <v>1500</v>
      </c>
      <c r="B413" s="1">
        <v>139</v>
      </c>
      <c r="C413" s="1">
        <v>1504</v>
      </c>
      <c r="D413" s="1">
        <v>94</v>
      </c>
      <c r="E413" s="15">
        <v>180.96106314659099</v>
      </c>
      <c r="F413" s="15"/>
      <c r="G413" s="1"/>
      <c r="H413" s="1"/>
      <c r="I413" s="1"/>
      <c r="J413" s="1"/>
      <c r="K413" s="15"/>
    </row>
    <row r="414" spans="1:11" x14ac:dyDescent="0.3">
      <c r="A414" s="1">
        <v>1500</v>
      </c>
      <c r="B414" s="1">
        <v>140</v>
      </c>
      <c r="C414" s="1">
        <v>1504</v>
      </c>
      <c r="D414" s="1">
        <v>94</v>
      </c>
      <c r="E414" s="15">
        <v>181.039182186126</v>
      </c>
      <c r="F414" s="15"/>
    </row>
    <row r="415" spans="1:11" x14ac:dyDescent="0.3">
      <c r="A415" s="1">
        <v>1500</v>
      </c>
      <c r="B415" s="1">
        <v>141</v>
      </c>
      <c r="C415" s="1">
        <v>1504</v>
      </c>
      <c r="D415" s="1">
        <v>94</v>
      </c>
      <c r="E415" s="15">
        <v>181.001529693603</v>
      </c>
      <c r="F415" s="15"/>
    </row>
    <row r="416" spans="1:11" x14ac:dyDescent="0.3">
      <c r="A416" s="1">
        <v>1500</v>
      </c>
      <c r="B416" s="1">
        <v>142</v>
      </c>
      <c r="C416" s="1">
        <v>1504</v>
      </c>
      <c r="D416" s="1">
        <v>94</v>
      </c>
      <c r="E416" s="15">
        <v>181.01692676544101</v>
      </c>
      <c r="F416" s="15"/>
    </row>
    <row r="417" spans="1:6" x14ac:dyDescent="0.3">
      <c r="A417" s="1">
        <v>1500</v>
      </c>
      <c r="B417" s="1">
        <v>143</v>
      </c>
      <c r="C417" s="1">
        <v>1504</v>
      </c>
      <c r="D417" s="1">
        <v>94</v>
      </c>
      <c r="E417" s="15">
        <v>181.062903881073</v>
      </c>
      <c r="F417" s="15"/>
    </row>
    <row r="418" spans="1:6" x14ac:dyDescent="0.3">
      <c r="A418" s="1">
        <v>1500</v>
      </c>
      <c r="B418" s="1">
        <v>144</v>
      </c>
      <c r="C418" s="1">
        <v>1504</v>
      </c>
      <c r="D418" s="1">
        <v>94</v>
      </c>
      <c r="E418" s="15">
        <v>181.033197879791</v>
      </c>
      <c r="F418" s="15"/>
    </row>
    <row r="419" spans="1:6" x14ac:dyDescent="0.3">
      <c r="A419" s="1">
        <v>1500</v>
      </c>
      <c r="B419" s="1">
        <v>145</v>
      </c>
      <c r="C419" s="1">
        <v>1504</v>
      </c>
      <c r="D419" s="1">
        <v>94</v>
      </c>
      <c r="E419" s="15">
        <v>181.05194401740999</v>
      </c>
      <c r="F419" s="15"/>
    </row>
    <row r="420" spans="1:6" x14ac:dyDescent="0.3">
      <c r="A420" s="1">
        <v>1500</v>
      </c>
      <c r="B420" s="1">
        <v>146</v>
      </c>
      <c r="C420" s="1">
        <v>1504</v>
      </c>
      <c r="D420" s="1">
        <v>94</v>
      </c>
      <c r="E420" s="15">
        <v>180.99377584457301</v>
      </c>
      <c r="F420" s="15"/>
    </row>
    <row r="421" spans="1:6" x14ac:dyDescent="0.3">
      <c r="A421" s="1">
        <v>1500</v>
      </c>
      <c r="B421" s="1">
        <v>147</v>
      </c>
      <c r="C421" s="1">
        <v>1504</v>
      </c>
      <c r="D421" s="1">
        <v>94</v>
      </c>
      <c r="E421" s="15">
        <v>181.01172518730101</v>
      </c>
      <c r="F421" s="15"/>
    </row>
    <row r="422" spans="1:6" x14ac:dyDescent="0.3">
      <c r="A422" s="1">
        <v>1500</v>
      </c>
      <c r="B422" s="1">
        <v>148</v>
      </c>
      <c r="C422" s="1">
        <v>1504</v>
      </c>
      <c r="D422" s="1">
        <v>94</v>
      </c>
      <c r="E422" s="15">
        <v>181.06169080734199</v>
      </c>
      <c r="F422" s="15"/>
    </row>
    <row r="423" spans="1:6" x14ac:dyDescent="0.3">
      <c r="A423" s="1">
        <v>1500</v>
      </c>
      <c r="B423" s="1">
        <v>149</v>
      </c>
      <c r="C423" s="1">
        <v>1504</v>
      </c>
      <c r="D423" s="1">
        <v>94</v>
      </c>
      <c r="E423" s="15">
        <v>181.381597995758</v>
      </c>
      <c r="F423" s="15"/>
    </row>
    <row r="424" spans="1:6" x14ac:dyDescent="0.3">
      <c r="A424" s="1">
        <v>1500</v>
      </c>
      <c r="B424" s="1">
        <v>150</v>
      </c>
      <c r="C424" s="1">
        <v>1504</v>
      </c>
      <c r="D424" s="1">
        <v>94</v>
      </c>
      <c r="E424" s="15">
        <v>181.291241884231</v>
      </c>
      <c r="F424" s="15"/>
    </row>
    <row r="425" spans="1:6" x14ac:dyDescent="0.3">
      <c r="A425" s="1">
        <v>2000</v>
      </c>
      <c r="B425" s="1">
        <v>10</v>
      </c>
      <c r="C425" s="1">
        <v>2048</v>
      </c>
      <c r="D425" s="1">
        <v>8</v>
      </c>
      <c r="E425" s="15">
        <v>472.71958208084101</v>
      </c>
      <c r="F425" s="15"/>
    </row>
    <row r="426" spans="1:6" x14ac:dyDescent="0.3">
      <c r="A426" s="1">
        <v>2000</v>
      </c>
      <c r="B426" s="1">
        <v>11</v>
      </c>
      <c r="C426" s="1">
        <v>2048</v>
      </c>
      <c r="D426" s="1">
        <v>8</v>
      </c>
      <c r="E426" s="15">
        <v>472.91835212707502</v>
      </c>
      <c r="F426" s="15"/>
    </row>
    <row r="427" spans="1:6" x14ac:dyDescent="0.3">
      <c r="A427" s="1">
        <v>2000</v>
      </c>
      <c r="B427" s="1">
        <v>12</v>
      </c>
      <c r="C427" s="1">
        <v>2048</v>
      </c>
      <c r="D427" s="1">
        <v>8</v>
      </c>
      <c r="E427" s="15">
        <v>473.23455262184098</v>
      </c>
      <c r="F427" s="15"/>
    </row>
    <row r="428" spans="1:6" x14ac:dyDescent="0.3">
      <c r="A428" s="1">
        <v>2000</v>
      </c>
      <c r="B428" s="1">
        <v>13</v>
      </c>
      <c r="C428" s="1">
        <v>2048</v>
      </c>
      <c r="D428" s="1">
        <v>8</v>
      </c>
      <c r="E428" s="15">
        <v>472.984777927398</v>
      </c>
      <c r="F428" s="15"/>
    </row>
    <row r="429" spans="1:6" x14ac:dyDescent="0.3">
      <c r="A429" s="1">
        <v>2000</v>
      </c>
      <c r="B429" s="1">
        <v>14</v>
      </c>
      <c r="C429" s="1">
        <v>2048</v>
      </c>
      <c r="D429" s="1">
        <v>8</v>
      </c>
      <c r="E429" s="15">
        <v>472.99105525016699</v>
      </c>
      <c r="F429" s="15"/>
    </row>
    <row r="430" spans="1:6" x14ac:dyDescent="0.3">
      <c r="A430" s="1">
        <v>2000</v>
      </c>
      <c r="B430" s="1">
        <v>15</v>
      </c>
      <c r="C430" s="1">
        <v>2048</v>
      </c>
      <c r="D430" s="1">
        <v>8</v>
      </c>
      <c r="E430" s="15">
        <v>473.138045787811</v>
      </c>
      <c r="F430" s="15"/>
    </row>
    <row r="431" spans="1:6" x14ac:dyDescent="0.3">
      <c r="A431" s="1">
        <v>2000</v>
      </c>
      <c r="B431" s="1">
        <v>16</v>
      </c>
      <c r="C431" s="1">
        <v>2048</v>
      </c>
      <c r="D431" s="1">
        <v>16</v>
      </c>
      <c r="E431" s="15">
        <v>391.60942697525002</v>
      </c>
      <c r="F431" s="15"/>
    </row>
    <row r="432" spans="1:6" x14ac:dyDescent="0.3">
      <c r="A432" s="1">
        <v>2000</v>
      </c>
      <c r="B432" s="1">
        <v>17</v>
      </c>
      <c r="C432" s="1">
        <v>2048</v>
      </c>
      <c r="D432" s="1">
        <v>16</v>
      </c>
      <c r="E432" s="15">
        <v>391.74088191985999</v>
      </c>
      <c r="F432" s="15"/>
    </row>
    <row r="433" spans="1:6" x14ac:dyDescent="0.3">
      <c r="A433" s="1">
        <v>2000</v>
      </c>
      <c r="B433" s="1">
        <v>18</v>
      </c>
      <c r="C433" s="1">
        <v>2048</v>
      </c>
      <c r="D433" s="1">
        <v>16</v>
      </c>
      <c r="E433" s="15">
        <v>393.42251491546602</v>
      </c>
      <c r="F433" s="15"/>
    </row>
    <row r="434" spans="1:6" x14ac:dyDescent="0.3">
      <c r="A434" s="1">
        <v>2000</v>
      </c>
      <c r="B434" s="1">
        <v>19</v>
      </c>
      <c r="C434" s="1">
        <v>2048</v>
      </c>
      <c r="D434" s="1">
        <v>16</v>
      </c>
      <c r="E434" s="15">
        <v>392.49326395988402</v>
      </c>
      <c r="F434" s="15"/>
    </row>
    <row r="435" spans="1:6" x14ac:dyDescent="0.3">
      <c r="A435" s="1">
        <v>2000</v>
      </c>
      <c r="B435" s="1">
        <v>20</v>
      </c>
      <c r="C435" s="1">
        <v>2048</v>
      </c>
      <c r="D435" s="1">
        <v>16</v>
      </c>
      <c r="E435" s="15">
        <v>392.41539192199701</v>
      </c>
      <c r="F435" s="15"/>
    </row>
    <row r="436" spans="1:6" x14ac:dyDescent="0.3">
      <c r="A436" s="1">
        <v>2000</v>
      </c>
      <c r="B436" s="1">
        <v>21</v>
      </c>
      <c r="C436" s="1">
        <v>2048</v>
      </c>
      <c r="D436" s="1">
        <v>16</v>
      </c>
      <c r="E436" s="15">
        <v>392.39528799057001</v>
      </c>
      <c r="F436" s="15"/>
    </row>
    <row r="437" spans="1:6" x14ac:dyDescent="0.3">
      <c r="A437" s="1">
        <v>2000</v>
      </c>
      <c r="B437" s="1">
        <v>22</v>
      </c>
      <c r="C437" s="1">
        <v>2048</v>
      </c>
      <c r="D437" s="1">
        <v>16</v>
      </c>
      <c r="E437" s="15">
        <v>392.19484591484002</v>
      </c>
      <c r="F437" s="15"/>
    </row>
    <row r="438" spans="1:6" x14ac:dyDescent="0.3">
      <c r="A438" s="1">
        <v>2000</v>
      </c>
      <c r="B438" s="1">
        <v>23</v>
      </c>
      <c r="C438" s="1">
        <v>2048</v>
      </c>
      <c r="D438" s="1">
        <v>16</v>
      </c>
      <c r="E438" s="15">
        <v>392.39515399932799</v>
      </c>
      <c r="F438" s="15"/>
    </row>
    <row r="439" spans="1:6" x14ac:dyDescent="0.3">
      <c r="A439" s="1">
        <v>2000</v>
      </c>
      <c r="B439" s="1">
        <v>24</v>
      </c>
      <c r="C439" s="1">
        <v>2048</v>
      </c>
      <c r="D439" s="1">
        <v>16</v>
      </c>
      <c r="E439" s="15">
        <v>392.33249807357703</v>
      </c>
      <c r="F439" s="15"/>
    </row>
    <row r="440" spans="1:6" x14ac:dyDescent="0.3">
      <c r="A440" s="1">
        <v>2000</v>
      </c>
      <c r="B440" s="1">
        <v>25</v>
      </c>
      <c r="C440" s="1">
        <v>2048</v>
      </c>
      <c r="D440" s="1">
        <v>16</v>
      </c>
      <c r="E440" s="15">
        <v>392.24499607086102</v>
      </c>
      <c r="F440" s="15"/>
    </row>
    <row r="441" spans="1:6" x14ac:dyDescent="0.3">
      <c r="A441" s="1">
        <v>2000</v>
      </c>
      <c r="B441" s="1">
        <v>26</v>
      </c>
      <c r="C441" s="1">
        <v>2048</v>
      </c>
      <c r="D441" s="1">
        <v>16</v>
      </c>
      <c r="E441" s="15">
        <v>392.561193943023</v>
      </c>
      <c r="F441" s="15"/>
    </row>
    <row r="442" spans="1:6" x14ac:dyDescent="0.3">
      <c r="A442" s="1">
        <v>2000</v>
      </c>
      <c r="B442" s="1">
        <v>27</v>
      </c>
      <c r="C442" s="1">
        <v>2048</v>
      </c>
      <c r="D442" s="1">
        <v>16</v>
      </c>
      <c r="E442" s="15">
        <v>392.53067493438698</v>
      </c>
      <c r="F442" s="15"/>
    </row>
    <row r="443" spans="1:6" x14ac:dyDescent="0.3">
      <c r="A443" s="1">
        <v>2000</v>
      </c>
      <c r="B443" s="1">
        <v>28</v>
      </c>
      <c r="C443" s="1">
        <v>2048</v>
      </c>
      <c r="D443" s="1">
        <v>16</v>
      </c>
      <c r="E443" s="15">
        <v>392.47895979881201</v>
      </c>
      <c r="F443" s="15"/>
    </row>
    <row r="444" spans="1:6" x14ac:dyDescent="0.3">
      <c r="A444" s="1">
        <v>2000</v>
      </c>
      <c r="B444" s="1">
        <v>29</v>
      </c>
      <c r="C444" s="1">
        <v>2048</v>
      </c>
      <c r="D444" s="1">
        <v>16</v>
      </c>
      <c r="E444" s="15">
        <v>392.71490311622603</v>
      </c>
      <c r="F444" s="15"/>
    </row>
    <row r="445" spans="1:6" x14ac:dyDescent="0.3">
      <c r="A445" s="1">
        <v>2000</v>
      </c>
      <c r="B445" s="1">
        <v>30</v>
      </c>
      <c r="C445" s="1">
        <v>2048</v>
      </c>
      <c r="D445" s="1">
        <v>16</v>
      </c>
      <c r="E445" s="15">
        <v>392.71730685234002</v>
      </c>
      <c r="F445" s="15"/>
    </row>
    <row r="446" spans="1:6" x14ac:dyDescent="0.3">
      <c r="A446" s="1">
        <v>2000</v>
      </c>
      <c r="B446" s="1">
        <v>31</v>
      </c>
      <c r="C446" s="1">
        <v>2048</v>
      </c>
      <c r="D446" s="1">
        <v>16</v>
      </c>
      <c r="E446" s="15">
        <v>392.62389588356001</v>
      </c>
      <c r="F446" s="15"/>
    </row>
    <row r="447" spans="1:6" x14ac:dyDescent="0.3">
      <c r="A447" s="1">
        <v>2000</v>
      </c>
      <c r="B447" s="1">
        <v>32</v>
      </c>
      <c r="C447" s="1">
        <v>2048</v>
      </c>
      <c r="D447" s="1">
        <v>32</v>
      </c>
      <c r="E447" s="15">
        <v>396.72897315025301</v>
      </c>
      <c r="F447" s="15"/>
    </row>
    <row r="448" spans="1:6" x14ac:dyDescent="0.3">
      <c r="A448" s="1">
        <v>2000</v>
      </c>
      <c r="B448" s="1">
        <v>33</v>
      </c>
      <c r="C448" s="1">
        <v>2048</v>
      </c>
      <c r="D448" s="1">
        <v>32</v>
      </c>
      <c r="E448" s="15">
        <v>396.71262788772498</v>
      </c>
      <c r="F448" s="15"/>
    </row>
    <row r="449" spans="1:6" x14ac:dyDescent="0.3">
      <c r="A449" s="1">
        <v>2000</v>
      </c>
      <c r="B449" s="1">
        <v>34</v>
      </c>
      <c r="C449" s="1">
        <v>2048</v>
      </c>
      <c r="D449" s="1">
        <v>32</v>
      </c>
      <c r="E449" s="15">
        <v>396.59944891929598</v>
      </c>
      <c r="F449" s="15"/>
    </row>
    <row r="450" spans="1:6" x14ac:dyDescent="0.3">
      <c r="A450" s="1">
        <v>2000</v>
      </c>
      <c r="B450" s="1">
        <v>35</v>
      </c>
      <c r="C450" s="1">
        <v>2048</v>
      </c>
      <c r="D450" s="1">
        <v>32</v>
      </c>
      <c r="E450" s="15">
        <v>396.78361964225701</v>
      </c>
      <c r="F450" s="15"/>
    </row>
    <row r="451" spans="1:6" x14ac:dyDescent="0.3">
      <c r="A451" s="1">
        <v>2000</v>
      </c>
      <c r="B451" s="1">
        <v>36</v>
      </c>
      <c r="C451" s="1">
        <v>2048</v>
      </c>
      <c r="D451" s="1">
        <v>32</v>
      </c>
      <c r="E451" s="15">
        <v>396.73882317543001</v>
      </c>
      <c r="F451" s="15"/>
    </row>
    <row r="452" spans="1:6" x14ac:dyDescent="0.3">
      <c r="A452" s="1">
        <v>2000</v>
      </c>
      <c r="B452" s="1">
        <v>37</v>
      </c>
      <c r="C452" s="1">
        <v>2048</v>
      </c>
      <c r="D452" s="1">
        <v>32</v>
      </c>
      <c r="E452" s="15">
        <v>396.72056317329401</v>
      </c>
      <c r="F452" s="15"/>
    </row>
    <row r="453" spans="1:6" x14ac:dyDescent="0.3">
      <c r="A453" s="1">
        <v>2000</v>
      </c>
      <c r="B453" s="1">
        <v>38</v>
      </c>
      <c r="C453" s="1">
        <v>2048</v>
      </c>
      <c r="D453" s="1">
        <v>32</v>
      </c>
      <c r="E453" s="15">
        <v>396.80094981193503</v>
      </c>
      <c r="F453" s="15"/>
    </row>
    <row r="454" spans="1:6" x14ac:dyDescent="0.3">
      <c r="A454" s="1">
        <v>2000</v>
      </c>
      <c r="B454" s="1">
        <v>39</v>
      </c>
      <c r="C454" s="1">
        <v>2048</v>
      </c>
      <c r="D454" s="1">
        <v>32</v>
      </c>
      <c r="E454" s="15">
        <v>396.70247101783701</v>
      </c>
      <c r="F454" s="15"/>
    </row>
    <row r="455" spans="1:6" x14ac:dyDescent="0.3">
      <c r="A455" s="1">
        <v>2000</v>
      </c>
      <c r="B455" s="1">
        <v>40</v>
      </c>
      <c r="C455" s="1">
        <v>2048</v>
      </c>
      <c r="D455" s="1">
        <v>32</v>
      </c>
      <c r="E455" s="15">
        <v>396.76007199287397</v>
      </c>
      <c r="F455" s="15"/>
    </row>
    <row r="456" spans="1:6" x14ac:dyDescent="0.3">
      <c r="A456" s="1">
        <v>2000</v>
      </c>
      <c r="B456" s="1">
        <v>41</v>
      </c>
      <c r="C456" s="1">
        <v>2048</v>
      </c>
      <c r="D456" s="1">
        <v>32</v>
      </c>
      <c r="E456" s="15">
        <v>396.595496177673</v>
      </c>
      <c r="F456" s="15"/>
    </row>
    <row r="457" spans="1:6" x14ac:dyDescent="0.3">
      <c r="A457" s="1">
        <v>2000</v>
      </c>
      <c r="B457" s="1">
        <v>42</v>
      </c>
      <c r="C457" s="1">
        <v>2048</v>
      </c>
      <c r="D457" s="1">
        <v>32</v>
      </c>
      <c r="E457" s="15">
        <v>396.83588385581902</v>
      </c>
      <c r="F457" s="15"/>
    </row>
    <row r="458" spans="1:6" x14ac:dyDescent="0.3">
      <c r="A458" s="1">
        <v>2000</v>
      </c>
      <c r="B458" s="1">
        <v>43</v>
      </c>
      <c r="C458" s="1">
        <v>2048</v>
      </c>
      <c r="D458" s="1">
        <v>32</v>
      </c>
      <c r="E458" s="15">
        <v>394.29148387908901</v>
      </c>
      <c r="F458" s="15"/>
    </row>
    <row r="459" spans="1:6" x14ac:dyDescent="0.3">
      <c r="A459" s="1">
        <v>2000</v>
      </c>
      <c r="B459" s="1">
        <v>44</v>
      </c>
      <c r="C459" s="1">
        <v>2048</v>
      </c>
      <c r="D459" s="1">
        <v>32</v>
      </c>
      <c r="E459" s="15">
        <v>394.81901121139498</v>
      </c>
      <c r="F459" s="15"/>
    </row>
    <row r="460" spans="1:6" x14ac:dyDescent="0.3">
      <c r="A460" s="1">
        <v>2000</v>
      </c>
      <c r="B460" s="1">
        <v>45</v>
      </c>
      <c r="C460" s="1">
        <v>2048</v>
      </c>
      <c r="D460" s="1">
        <v>32</v>
      </c>
      <c r="E460" s="15">
        <v>394.98126697540198</v>
      </c>
      <c r="F460" s="15"/>
    </row>
    <row r="461" spans="1:6" x14ac:dyDescent="0.3">
      <c r="A461" s="1">
        <v>2000</v>
      </c>
      <c r="B461" s="1">
        <v>46</v>
      </c>
      <c r="C461" s="1">
        <v>2048</v>
      </c>
      <c r="D461" s="1">
        <v>32</v>
      </c>
      <c r="E461" s="15">
        <v>395.09478521347</v>
      </c>
      <c r="F461" s="15"/>
    </row>
    <row r="462" spans="1:6" x14ac:dyDescent="0.3">
      <c r="A462" s="1">
        <v>2000</v>
      </c>
      <c r="B462" s="1">
        <v>47</v>
      </c>
      <c r="C462" s="1">
        <v>2048</v>
      </c>
      <c r="D462" s="1">
        <v>32</v>
      </c>
      <c r="E462" s="15">
        <v>395.08339810371399</v>
      </c>
      <c r="F462" s="15"/>
    </row>
    <row r="463" spans="1:6" x14ac:dyDescent="0.3">
      <c r="A463" s="1">
        <v>2000</v>
      </c>
      <c r="B463" s="1">
        <v>48</v>
      </c>
      <c r="C463" s="1">
        <v>2048</v>
      </c>
      <c r="D463" s="1">
        <v>32</v>
      </c>
      <c r="E463" s="15">
        <v>395.10838007926901</v>
      </c>
      <c r="F463" s="15"/>
    </row>
    <row r="464" spans="1:6" x14ac:dyDescent="0.3">
      <c r="A464" s="1">
        <v>2000</v>
      </c>
      <c r="B464" s="1">
        <v>49</v>
      </c>
      <c r="C464" s="1">
        <v>2048</v>
      </c>
      <c r="D464" s="1">
        <v>32</v>
      </c>
      <c r="E464" s="15">
        <v>394.92606902122498</v>
      </c>
      <c r="F464" s="15"/>
    </row>
    <row r="465" spans="1:6" x14ac:dyDescent="0.3">
      <c r="A465" s="1">
        <v>2000</v>
      </c>
      <c r="B465" s="1">
        <v>50</v>
      </c>
      <c r="C465" s="1">
        <v>2048</v>
      </c>
      <c r="D465" s="1">
        <v>32</v>
      </c>
      <c r="E465" s="15">
        <v>394.90651392936701</v>
      </c>
      <c r="F465" s="15"/>
    </row>
    <row r="466" spans="1:6" x14ac:dyDescent="0.3">
      <c r="A466" s="1">
        <v>2000</v>
      </c>
      <c r="B466" s="1">
        <v>51</v>
      </c>
      <c r="C466" s="1">
        <v>2048</v>
      </c>
      <c r="D466" s="1">
        <v>32</v>
      </c>
      <c r="E466" s="15">
        <v>394.888170242309</v>
      </c>
      <c r="F466" s="15"/>
    </row>
    <row r="467" spans="1:6" x14ac:dyDescent="0.3">
      <c r="A467" s="1">
        <v>2000</v>
      </c>
      <c r="B467" s="1">
        <v>52</v>
      </c>
      <c r="C467" s="1">
        <v>2048</v>
      </c>
      <c r="D467" s="1">
        <v>32</v>
      </c>
      <c r="E467" s="15">
        <v>395.07539105415299</v>
      </c>
      <c r="F467" s="15"/>
    </row>
    <row r="468" spans="1:6" x14ac:dyDescent="0.3">
      <c r="A468" s="1">
        <v>2000</v>
      </c>
      <c r="B468" s="1">
        <v>53</v>
      </c>
      <c r="C468" s="1">
        <v>2048</v>
      </c>
      <c r="D468" s="1">
        <v>32</v>
      </c>
      <c r="E468" s="15">
        <v>395.50294923782297</v>
      </c>
      <c r="F468" s="15"/>
    </row>
    <row r="469" spans="1:6" x14ac:dyDescent="0.3">
      <c r="A469" s="1">
        <v>2000</v>
      </c>
      <c r="B469" s="1">
        <v>54</v>
      </c>
      <c r="C469" s="1">
        <v>2048</v>
      </c>
      <c r="D469" s="1">
        <v>32</v>
      </c>
      <c r="E469" s="15">
        <v>395.06046986579798</v>
      </c>
      <c r="F469" s="15"/>
    </row>
    <row r="470" spans="1:6" x14ac:dyDescent="0.3">
      <c r="A470" s="1">
        <v>2000</v>
      </c>
      <c r="B470" s="1">
        <v>55</v>
      </c>
      <c r="C470" s="1">
        <v>2048</v>
      </c>
      <c r="D470" s="1">
        <v>32</v>
      </c>
      <c r="E470" s="15">
        <v>395.12434101104702</v>
      </c>
      <c r="F470" s="15"/>
    </row>
    <row r="471" spans="1:6" x14ac:dyDescent="0.3">
      <c r="A471" s="1">
        <v>2000</v>
      </c>
      <c r="B471" s="1">
        <v>56</v>
      </c>
      <c r="C471" s="1">
        <v>2048</v>
      </c>
      <c r="D471" s="1">
        <v>32</v>
      </c>
      <c r="E471" s="15">
        <v>395.40698289871199</v>
      </c>
      <c r="F471" s="15"/>
    </row>
    <row r="472" spans="1:6" x14ac:dyDescent="0.3">
      <c r="A472" s="1">
        <v>2000</v>
      </c>
      <c r="B472" s="1">
        <v>57</v>
      </c>
      <c r="C472" s="1">
        <v>2048</v>
      </c>
      <c r="D472" s="1">
        <v>32</v>
      </c>
      <c r="E472" s="15">
        <v>395.04872083663901</v>
      </c>
      <c r="F472" s="15"/>
    </row>
    <row r="473" spans="1:6" x14ac:dyDescent="0.3">
      <c r="A473" s="1">
        <v>2000</v>
      </c>
      <c r="B473" s="1">
        <v>58</v>
      </c>
      <c r="C473" s="1">
        <v>2048</v>
      </c>
      <c r="D473" s="1">
        <v>32</v>
      </c>
      <c r="E473" s="15">
        <v>395.11838960647498</v>
      </c>
      <c r="F473" s="15"/>
    </row>
    <row r="474" spans="1:6" x14ac:dyDescent="0.3">
      <c r="A474" s="1">
        <v>2000</v>
      </c>
      <c r="B474" s="1">
        <v>59</v>
      </c>
      <c r="C474" s="1">
        <v>2048</v>
      </c>
      <c r="D474" s="1">
        <v>32</v>
      </c>
      <c r="E474" s="15">
        <v>395.17224407195999</v>
      </c>
      <c r="F474" s="15"/>
    </row>
    <row r="475" spans="1:6" x14ac:dyDescent="0.3">
      <c r="A475" s="1">
        <v>2000</v>
      </c>
      <c r="B475" s="1">
        <v>60</v>
      </c>
      <c r="C475" s="1">
        <v>2048</v>
      </c>
      <c r="D475" s="1">
        <v>32</v>
      </c>
      <c r="E475" s="15">
        <v>395.27068495750399</v>
      </c>
      <c r="F475" s="15"/>
    </row>
    <row r="476" spans="1:6" x14ac:dyDescent="0.3">
      <c r="A476" s="1">
        <v>2000</v>
      </c>
      <c r="B476" s="1">
        <v>61</v>
      </c>
      <c r="C476" s="1">
        <v>2048</v>
      </c>
      <c r="D476" s="1">
        <v>32</v>
      </c>
      <c r="E476" s="15">
        <v>395.333441019058</v>
      </c>
      <c r="F476" s="15"/>
    </row>
    <row r="477" spans="1:6" x14ac:dyDescent="0.3">
      <c r="A477" s="1">
        <v>2000</v>
      </c>
      <c r="B477" s="1">
        <v>62</v>
      </c>
      <c r="C477" s="1">
        <v>2048</v>
      </c>
      <c r="D477" s="1">
        <v>32</v>
      </c>
      <c r="E477" s="15">
        <v>395.29197788238503</v>
      </c>
      <c r="F477" s="15"/>
    </row>
    <row r="478" spans="1:6" x14ac:dyDescent="0.3">
      <c r="A478" s="1">
        <v>2000</v>
      </c>
      <c r="B478" s="1">
        <v>63</v>
      </c>
      <c r="C478" s="1">
        <v>2016</v>
      </c>
      <c r="D478" s="1">
        <v>63</v>
      </c>
      <c r="E478" s="15">
        <v>396.73833489418001</v>
      </c>
      <c r="F478" s="15"/>
    </row>
    <row r="479" spans="1:6" x14ac:dyDescent="0.3">
      <c r="A479" s="1">
        <v>2000</v>
      </c>
      <c r="B479" s="1">
        <v>64</v>
      </c>
      <c r="C479" s="1">
        <v>2016</v>
      </c>
      <c r="D479" s="1">
        <v>63</v>
      </c>
      <c r="E479" s="15">
        <v>396.96210265159601</v>
      </c>
      <c r="F479" s="15"/>
    </row>
    <row r="480" spans="1:6" x14ac:dyDescent="0.3">
      <c r="A480" s="1">
        <v>2000</v>
      </c>
      <c r="B480" s="1">
        <v>65</v>
      </c>
      <c r="C480" s="1">
        <v>2016</v>
      </c>
      <c r="D480" s="1">
        <v>63</v>
      </c>
      <c r="E480" s="15">
        <v>396.853441953659</v>
      </c>
      <c r="F480" s="15"/>
    </row>
    <row r="481" spans="1:6" x14ac:dyDescent="0.3">
      <c r="A481" s="1">
        <v>2000</v>
      </c>
      <c r="B481" s="1">
        <v>66</v>
      </c>
      <c r="C481" s="1">
        <v>2016</v>
      </c>
      <c r="D481" s="1">
        <v>63</v>
      </c>
      <c r="E481" s="15">
        <v>396.87628698348999</v>
      </c>
      <c r="F481" s="15"/>
    </row>
    <row r="482" spans="1:6" x14ac:dyDescent="0.3">
      <c r="A482" s="1">
        <v>2000</v>
      </c>
      <c r="B482" s="1">
        <v>67</v>
      </c>
      <c r="C482" s="1">
        <v>2016</v>
      </c>
      <c r="D482" s="1">
        <v>63</v>
      </c>
      <c r="E482" s="15">
        <v>396.72662210464398</v>
      </c>
      <c r="F482" s="15"/>
    </row>
    <row r="483" spans="1:6" x14ac:dyDescent="0.3">
      <c r="A483" s="1">
        <v>2000</v>
      </c>
      <c r="B483" s="1">
        <v>68</v>
      </c>
      <c r="C483" s="1">
        <v>2016</v>
      </c>
      <c r="D483" s="1">
        <v>63</v>
      </c>
      <c r="E483" s="15">
        <v>396.94235110282898</v>
      </c>
      <c r="F483" s="15"/>
    </row>
    <row r="484" spans="1:6" x14ac:dyDescent="0.3">
      <c r="A484" s="1">
        <v>2000</v>
      </c>
      <c r="B484" s="1">
        <v>69</v>
      </c>
      <c r="C484" s="1">
        <v>2016</v>
      </c>
      <c r="D484" s="1">
        <v>63</v>
      </c>
      <c r="E484" s="15">
        <v>396.854681968688</v>
      </c>
      <c r="F484" s="15"/>
    </row>
    <row r="485" spans="1:6" x14ac:dyDescent="0.3">
      <c r="A485" s="1">
        <v>2000</v>
      </c>
      <c r="B485" s="1">
        <v>70</v>
      </c>
      <c r="C485" s="1">
        <v>2016</v>
      </c>
      <c r="D485" s="1">
        <v>63</v>
      </c>
      <c r="E485" s="15">
        <v>396.75463700294398</v>
      </c>
      <c r="F485" s="15"/>
    </row>
    <row r="486" spans="1:6" x14ac:dyDescent="0.3">
      <c r="A486" s="1">
        <v>2000</v>
      </c>
      <c r="B486" s="1">
        <v>71</v>
      </c>
      <c r="C486" s="1">
        <v>2016</v>
      </c>
      <c r="D486" s="1">
        <v>63</v>
      </c>
      <c r="E486" s="15">
        <v>396.82269811630198</v>
      </c>
      <c r="F486" s="15"/>
    </row>
    <row r="487" spans="1:6" x14ac:dyDescent="0.3">
      <c r="A487" s="1">
        <v>2000</v>
      </c>
      <c r="B487" s="1">
        <v>72</v>
      </c>
      <c r="C487" s="1">
        <v>2016</v>
      </c>
      <c r="D487" s="1">
        <v>63</v>
      </c>
      <c r="E487" s="15">
        <v>396.85241794586102</v>
      </c>
      <c r="F487" s="15"/>
    </row>
    <row r="488" spans="1:6" x14ac:dyDescent="0.3">
      <c r="A488" s="1">
        <v>2000</v>
      </c>
      <c r="B488" s="1">
        <v>73</v>
      </c>
      <c r="C488" s="1">
        <v>2016</v>
      </c>
      <c r="D488" s="1">
        <v>63</v>
      </c>
      <c r="E488" s="15">
        <v>396.90750098228398</v>
      </c>
      <c r="F488" s="15"/>
    </row>
    <row r="489" spans="1:6" x14ac:dyDescent="0.3">
      <c r="A489" s="1">
        <v>2000</v>
      </c>
      <c r="B489" s="1">
        <v>74</v>
      </c>
      <c r="C489" s="1">
        <v>2016</v>
      </c>
      <c r="D489" s="1">
        <v>63</v>
      </c>
      <c r="E489" s="15">
        <v>396.98258996009798</v>
      </c>
      <c r="F489" s="15"/>
    </row>
    <row r="490" spans="1:6" x14ac:dyDescent="0.3">
      <c r="A490" s="1">
        <v>2000</v>
      </c>
      <c r="B490" s="1">
        <v>75</v>
      </c>
      <c r="C490" s="1">
        <v>2016</v>
      </c>
      <c r="D490" s="1">
        <v>63</v>
      </c>
      <c r="E490" s="15">
        <v>396.870126962661</v>
      </c>
      <c r="F490" s="15"/>
    </row>
    <row r="491" spans="1:6" x14ac:dyDescent="0.3">
      <c r="A491" s="1">
        <v>2000</v>
      </c>
      <c r="B491" s="1">
        <v>76</v>
      </c>
      <c r="C491" s="1">
        <v>2016</v>
      </c>
      <c r="D491" s="1">
        <v>63</v>
      </c>
      <c r="E491" s="15">
        <v>396.90459990501398</v>
      </c>
      <c r="F491" s="15"/>
    </row>
    <row r="492" spans="1:6" x14ac:dyDescent="0.3">
      <c r="A492" s="1">
        <v>2000</v>
      </c>
      <c r="B492" s="1">
        <v>77</v>
      </c>
      <c r="C492" s="1">
        <v>2016</v>
      </c>
      <c r="D492" s="1">
        <v>63</v>
      </c>
      <c r="E492" s="15">
        <v>396.83679103851301</v>
      </c>
      <c r="F492" s="15"/>
    </row>
    <row r="493" spans="1:6" x14ac:dyDescent="0.3">
      <c r="A493" s="1">
        <v>2000</v>
      </c>
      <c r="B493" s="1">
        <v>78</v>
      </c>
      <c r="C493" s="1">
        <v>2016</v>
      </c>
      <c r="D493" s="1">
        <v>63</v>
      </c>
      <c r="E493" s="15">
        <v>397.02418708801201</v>
      </c>
      <c r="F493" s="15"/>
    </row>
    <row r="494" spans="1:6" x14ac:dyDescent="0.3">
      <c r="A494" s="1">
        <v>2000</v>
      </c>
      <c r="B494" s="1">
        <v>79</v>
      </c>
      <c r="C494" s="1">
        <v>2016</v>
      </c>
      <c r="D494" s="1">
        <v>63</v>
      </c>
      <c r="E494" s="15">
        <v>396.93712401390002</v>
      </c>
      <c r="F494" s="15"/>
    </row>
    <row r="495" spans="1:6" x14ac:dyDescent="0.3">
      <c r="A495" s="1">
        <v>2000</v>
      </c>
      <c r="B495" s="1">
        <v>80</v>
      </c>
      <c r="C495" s="1">
        <v>2016</v>
      </c>
      <c r="D495" s="1">
        <v>63</v>
      </c>
      <c r="E495" s="15">
        <v>395.68207192420903</v>
      </c>
      <c r="F495" s="15"/>
    </row>
    <row r="496" spans="1:6" x14ac:dyDescent="0.3">
      <c r="A496" s="1">
        <v>2000</v>
      </c>
      <c r="B496" s="1">
        <v>81</v>
      </c>
      <c r="C496" s="1">
        <v>2016</v>
      </c>
      <c r="D496" s="1">
        <v>63</v>
      </c>
      <c r="E496" s="15">
        <v>395.85673093795702</v>
      </c>
      <c r="F496" s="15"/>
    </row>
    <row r="497" spans="1:6" x14ac:dyDescent="0.3">
      <c r="A497" s="1">
        <v>2000</v>
      </c>
      <c r="B497" s="1">
        <v>82</v>
      </c>
      <c r="C497" s="1">
        <v>2016</v>
      </c>
      <c r="D497" s="1">
        <v>63</v>
      </c>
      <c r="E497" s="15">
        <v>395.85843920707703</v>
      </c>
      <c r="F497" s="15"/>
    </row>
    <row r="498" spans="1:6" x14ac:dyDescent="0.3">
      <c r="A498" s="1">
        <v>2000</v>
      </c>
      <c r="B498" s="1">
        <v>83</v>
      </c>
      <c r="C498" s="1">
        <v>2016</v>
      </c>
      <c r="D498" s="1">
        <v>63</v>
      </c>
      <c r="E498" s="15">
        <v>395.77851629257202</v>
      </c>
      <c r="F498" s="15"/>
    </row>
    <row r="499" spans="1:6" x14ac:dyDescent="0.3">
      <c r="A499" s="1">
        <v>2000</v>
      </c>
      <c r="B499" s="1">
        <v>84</v>
      </c>
      <c r="C499" s="1">
        <v>2016</v>
      </c>
      <c r="D499" s="1">
        <v>63</v>
      </c>
      <c r="E499" s="15">
        <v>395.95688009262</v>
      </c>
      <c r="F499" s="15"/>
    </row>
    <row r="500" spans="1:6" x14ac:dyDescent="0.3">
      <c r="A500" s="1">
        <v>2000</v>
      </c>
      <c r="B500" s="1">
        <v>85</v>
      </c>
      <c r="C500" s="1">
        <v>2016</v>
      </c>
      <c r="D500" s="1">
        <v>63</v>
      </c>
      <c r="E500" s="15">
        <v>395.80400705337502</v>
      </c>
      <c r="F500" s="15"/>
    </row>
    <row r="501" spans="1:6" x14ac:dyDescent="0.3">
      <c r="A501" s="1">
        <v>2000</v>
      </c>
      <c r="B501" s="1">
        <v>86</v>
      </c>
      <c r="C501" s="1">
        <v>2016</v>
      </c>
      <c r="D501" s="1">
        <v>63</v>
      </c>
      <c r="E501" s="15">
        <v>395.83826994895901</v>
      </c>
      <c r="F501" s="15"/>
    </row>
    <row r="502" spans="1:6" x14ac:dyDescent="0.3">
      <c r="A502" s="1">
        <v>2000</v>
      </c>
      <c r="B502" s="1">
        <v>87</v>
      </c>
      <c r="C502" s="1">
        <v>2016</v>
      </c>
      <c r="D502" s="1">
        <v>63</v>
      </c>
      <c r="E502" s="15">
        <v>395.969983100891</v>
      </c>
      <c r="F502" s="15"/>
    </row>
    <row r="503" spans="1:6" x14ac:dyDescent="0.3">
      <c r="A503" s="1">
        <v>2000</v>
      </c>
      <c r="B503" s="1">
        <v>88</v>
      </c>
      <c r="C503" s="1">
        <v>2016</v>
      </c>
      <c r="D503" s="1">
        <v>63</v>
      </c>
      <c r="E503" s="15">
        <v>396.31124711036603</v>
      </c>
      <c r="F503" s="15"/>
    </row>
    <row r="504" spans="1:6" x14ac:dyDescent="0.3">
      <c r="A504" s="1">
        <v>2000</v>
      </c>
      <c r="B504" s="1">
        <v>89</v>
      </c>
      <c r="C504" s="1">
        <v>2016</v>
      </c>
      <c r="D504" s="1">
        <v>63</v>
      </c>
      <c r="E504" s="15">
        <v>396.07532095909102</v>
      </c>
      <c r="F504" s="15"/>
    </row>
    <row r="505" spans="1:6" x14ac:dyDescent="0.3">
      <c r="A505" s="1">
        <v>2000</v>
      </c>
      <c r="B505" s="1">
        <v>90</v>
      </c>
      <c r="C505" s="1">
        <v>2016</v>
      </c>
      <c r="D505" s="1">
        <v>63</v>
      </c>
      <c r="E505" s="15">
        <v>395.993956804275</v>
      </c>
      <c r="F505" s="15"/>
    </row>
    <row r="506" spans="1:6" x14ac:dyDescent="0.3">
      <c r="A506" s="1">
        <v>2000</v>
      </c>
      <c r="B506" s="1">
        <v>91</v>
      </c>
      <c r="C506" s="1">
        <v>2016</v>
      </c>
      <c r="D506" s="1">
        <v>63</v>
      </c>
      <c r="E506" s="15">
        <v>396.009871959686</v>
      </c>
      <c r="F506" s="15"/>
    </row>
    <row r="507" spans="1:6" x14ac:dyDescent="0.3">
      <c r="A507" s="1">
        <v>2000</v>
      </c>
      <c r="B507" s="1">
        <v>92</v>
      </c>
      <c r="C507" s="1">
        <v>2016</v>
      </c>
      <c r="D507" s="1">
        <v>63</v>
      </c>
      <c r="E507" s="15">
        <v>396.09673500061001</v>
      </c>
      <c r="F507" s="15"/>
    </row>
    <row r="508" spans="1:6" x14ac:dyDescent="0.3">
      <c r="A508" s="1">
        <v>2000</v>
      </c>
      <c r="B508" s="1">
        <v>93</v>
      </c>
      <c r="C508" s="1">
        <v>2016</v>
      </c>
      <c r="D508" s="1">
        <v>63</v>
      </c>
      <c r="E508" s="15">
        <v>396.08395004272398</v>
      </c>
      <c r="F508" s="15"/>
    </row>
    <row r="509" spans="1:6" x14ac:dyDescent="0.3">
      <c r="A509" s="1">
        <v>2000</v>
      </c>
      <c r="B509" s="1">
        <v>94</v>
      </c>
      <c r="C509" s="1">
        <v>2016</v>
      </c>
      <c r="D509" s="1">
        <v>63</v>
      </c>
      <c r="E509" s="15">
        <v>396.05345487594599</v>
      </c>
      <c r="F509" s="15"/>
    </row>
    <row r="510" spans="1:6" x14ac:dyDescent="0.3">
      <c r="A510" s="1">
        <v>2000</v>
      </c>
      <c r="B510" s="1">
        <v>95</v>
      </c>
      <c r="C510" s="1">
        <v>2016</v>
      </c>
      <c r="D510" s="1">
        <v>63</v>
      </c>
      <c r="E510" s="15">
        <v>396.166857957839</v>
      </c>
      <c r="F510" s="15"/>
    </row>
    <row r="511" spans="1:6" x14ac:dyDescent="0.3">
      <c r="A511" s="1">
        <v>2000</v>
      </c>
      <c r="B511" s="1">
        <v>96</v>
      </c>
      <c r="C511" s="1">
        <v>2016</v>
      </c>
      <c r="D511" s="1">
        <v>63</v>
      </c>
      <c r="E511" s="15">
        <v>396.056484222412</v>
      </c>
      <c r="F511" s="15"/>
    </row>
    <row r="512" spans="1:6" x14ac:dyDescent="0.3">
      <c r="A512" s="1">
        <v>2000</v>
      </c>
      <c r="B512" s="1">
        <v>97</v>
      </c>
      <c r="C512" s="1">
        <v>2016</v>
      </c>
      <c r="D512" s="1">
        <v>63</v>
      </c>
      <c r="E512" s="15">
        <v>396.02897787094099</v>
      </c>
      <c r="F512" s="15"/>
    </row>
    <row r="513" spans="1:6" x14ac:dyDescent="0.3">
      <c r="A513" s="1">
        <v>2000</v>
      </c>
      <c r="B513" s="1">
        <v>98</v>
      </c>
      <c r="C513" s="1">
        <v>2016</v>
      </c>
      <c r="D513" s="1">
        <v>63</v>
      </c>
      <c r="E513" s="15">
        <v>395.973245859146</v>
      </c>
      <c r="F513" s="15"/>
    </row>
    <row r="514" spans="1:6" x14ac:dyDescent="0.3">
      <c r="A514" s="1">
        <v>2000</v>
      </c>
      <c r="B514" s="1">
        <v>99</v>
      </c>
      <c r="C514" s="1">
        <v>2016</v>
      </c>
      <c r="D514" s="1">
        <v>63</v>
      </c>
      <c r="E514" s="15">
        <v>396.24459290504399</v>
      </c>
      <c r="F514" s="15"/>
    </row>
    <row r="515" spans="1:6" x14ac:dyDescent="0.3">
      <c r="A515" s="1">
        <v>2000</v>
      </c>
      <c r="B515" s="1">
        <v>100</v>
      </c>
      <c r="C515" s="1">
        <v>2016</v>
      </c>
      <c r="D515" s="1">
        <v>63</v>
      </c>
      <c r="E515" s="15">
        <v>396.15545916557301</v>
      </c>
      <c r="F515" s="15"/>
    </row>
    <row r="516" spans="1:6" x14ac:dyDescent="0.3">
      <c r="A516" s="1">
        <v>2000</v>
      </c>
      <c r="B516" s="1">
        <v>101</v>
      </c>
      <c r="C516" s="1">
        <v>2016</v>
      </c>
      <c r="D516" s="1">
        <v>63</v>
      </c>
      <c r="E516" s="15">
        <v>396.16948103904701</v>
      </c>
      <c r="F516" s="15"/>
    </row>
    <row r="517" spans="1:6" x14ac:dyDescent="0.3">
      <c r="A517" s="1">
        <v>2000</v>
      </c>
      <c r="B517" s="1">
        <v>102</v>
      </c>
      <c r="C517" s="1">
        <v>2016</v>
      </c>
      <c r="D517" s="1">
        <v>63</v>
      </c>
      <c r="E517" s="15">
        <v>396.09813308715798</v>
      </c>
      <c r="F517" s="15"/>
    </row>
    <row r="518" spans="1:6" x14ac:dyDescent="0.3">
      <c r="A518" s="1">
        <v>2000</v>
      </c>
      <c r="B518" s="1">
        <v>103</v>
      </c>
      <c r="C518" s="1">
        <v>2016</v>
      </c>
      <c r="D518" s="1">
        <v>63</v>
      </c>
      <c r="E518" s="15">
        <v>396.23407006263699</v>
      </c>
      <c r="F518" s="15"/>
    </row>
    <row r="519" spans="1:6" x14ac:dyDescent="0.3">
      <c r="A519" s="1">
        <v>2000</v>
      </c>
      <c r="B519" s="1">
        <v>104</v>
      </c>
      <c r="C519" s="1">
        <v>2016</v>
      </c>
      <c r="D519" s="1">
        <v>63</v>
      </c>
      <c r="E519" s="15">
        <v>396.11257290840098</v>
      </c>
      <c r="F519" s="15"/>
    </row>
    <row r="520" spans="1:6" x14ac:dyDescent="0.3">
      <c r="A520" s="1">
        <v>2000</v>
      </c>
      <c r="B520" s="1">
        <v>105</v>
      </c>
      <c r="C520" s="1">
        <v>2016</v>
      </c>
      <c r="D520" s="1">
        <v>63</v>
      </c>
      <c r="E520" s="15">
        <v>396.30799269676203</v>
      </c>
      <c r="F520" s="15"/>
    </row>
    <row r="521" spans="1:6" x14ac:dyDescent="0.3">
      <c r="A521" s="1">
        <v>2000</v>
      </c>
      <c r="B521" s="1">
        <v>106</v>
      </c>
      <c r="C521" s="1">
        <v>2016</v>
      </c>
      <c r="D521" s="1">
        <v>63</v>
      </c>
      <c r="E521" s="15">
        <v>396.29107403755103</v>
      </c>
      <c r="F521" s="15"/>
    </row>
    <row r="522" spans="1:6" x14ac:dyDescent="0.3">
      <c r="A522" s="1">
        <v>2000</v>
      </c>
      <c r="B522" s="1">
        <v>107</v>
      </c>
      <c r="C522" s="1">
        <v>2016</v>
      </c>
      <c r="D522" s="1">
        <v>63</v>
      </c>
      <c r="E522" s="15">
        <v>396.13235712051301</v>
      </c>
      <c r="F522" s="15"/>
    </row>
    <row r="523" spans="1:6" x14ac:dyDescent="0.3">
      <c r="A523" s="1">
        <v>2000</v>
      </c>
      <c r="B523" s="1">
        <v>108</v>
      </c>
      <c r="C523" s="1">
        <v>2016</v>
      </c>
      <c r="D523" s="1">
        <v>63</v>
      </c>
      <c r="E523" s="15">
        <v>396.20796990394501</v>
      </c>
      <c r="F523" s="15"/>
    </row>
    <row r="524" spans="1:6" x14ac:dyDescent="0.3">
      <c r="A524" s="1">
        <v>2000</v>
      </c>
      <c r="B524" s="1">
        <v>109</v>
      </c>
      <c r="C524" s="1">
        <v>2016</v>
      </c>
      <c r="D524" s="1">
        <v>63</v>
      </c>
      <c r="E524" s="15">
        <v>396.00195598602198</v>
      </c>
      <c r="F524" s="15"/>
    </row>
    <row r="525" spans="1:6" x14ac:dyDescent="0.3">
      <c r="A525" s="1">
        <v>2000</v>
      </c>
      <c r="B525" s="1">
        <v>110</v>
      </c>
      <c r="C525" s="1">
        <v>2016</v>
      </c>
      <c r="D525" s="1">
        <v>63</v>
      </c>
      <c r="E525" s="15">
        <v>396.16321802139203</v>
      </c>
      <c r="F525" s="15"/>
    </row>
    <row r="526" spans="1:6" x14ac:dyDescent="0.3">
      <c r="A526" s="1">
        <v>2000</v>
      </c>
      <c r="B526" s="1">
        <v>111</v>
      </c>
      <c r="C526" s="1">
        <v>2016</v>
      </c>
      <c r="D526" s="1">
        <v>63</v>
      </c>
      <c r="E526" s="15">
        <v>396.22382903098998</v>
      </c>
      <c r="F526" s="15"/>
    </row>
    <row r="527" spans="1:6" x14ac:dyDescent="0.3">
      <c r="A527" s="1">
        <v>2000</v>
      </c>
      <c r="B527" s="1">
        <v>112</v>
      </c>
      <c r="C527" s="1">
        <v>2016</v>
      </c>
      <c r="D527" s="1">
        <v>63</v>
      </c>
      <c r="E527" s="15">
        <v>396.311431884765</v>
      </c>
      <c r="F527" s="15"/>
    </row>
    <row r="528" spans="1:6" x14ac:dyDescent="0.3">
      <c r="A528" s="1">
        <v>2000</v>
      </c>
      <c r="B528" s="1">
        <v>113</v>
      </c>
      <c r="C528" s="1">
        <v>2016</v>
      </c>
      <c r="D528" s="1">
        <v>63</v>
      </c>
      <c r="E528" s="15">
        <v>396.318649768829</v>
      </c>
      <c r="F528" s="15"/>
    </row>
    <row r="529" spans="1:11" x14ac:dyDescent="0.3">
      <c r="A529" s="1">
        <v>2000</v>
      </c>
      <c r="B529" s="1">
        <v>114</v>
      </c>
      <c r="C529" s="1">
        <v>2016</v>
      </c>
      <c r="D529" s="1">
        <v>63</v>
      </c>
      <c r="E529" s="15">
        <v>396.036076068878</v>
      </c>
      <c r="F529" s="15"/>
    </row>
    <row r="530" spans="1:11" x14ac:dyDescent="0.3">
      <c r="A530" s="1">
        <v>2000</v>
      </c>
      <c r="B530" s="1">
        <v>115</v>
      </c>
      <c r="C530" s="1">
        <v>2016</v>
      </c>
      <c r="D530" s="1">
        <v>63</v>
      </c>
      <c r="E530" s="15">
        <v>395.74598073959299</v>
      </c>
      <c r="F530" s="15"/>
    </row>
    <row r="531" spans="1:11" x14ac:dyDescent="0.3">
      <c r="A531" s="1">
        <v>2000</v>
      </c>
      <c r="B531" s="1">
        <v>116</v>
      </c>
      <c r="C531" s="1">
        <v>2016</v>
      </c>
      <c r="D531" s="1">
        <v>63</v>
      </c>
      <c r="E531" s="15">
        <v>396.06944274902298</v>
      </c>
      <c r="F531" s="15"/>
    </row>
    <row r="532" spans="1:11" x14ac:dyDescent="0.3">
      <c r="A532" s="1">
        <v>2000</v>
      </c>
      <c r="B532" s="1">
        <v>117</v>
      </c>
      <c r="C532" s="1">
        <v>2016</v>
      </c>
      <c r="D532" s="1">
        <v>63</v>
      </c>
      <c r="E532" s="15">
        <v>396.03126883506701</v>
      </c>
      <c r="F532" s="15"/>
    </row>
    <row r="533" spans="1:11" x14ac:dyDescent="0.3">
      <c r="A533" s="1">
        <v>2000</v>
      </c>
      <c r="B533" s="1">
        <v>118</v>
      </c>
      <c r="C533" s="1">
        <v>2016</v>
      </c>
      <c r="D533" s="1">
        <v>63</v>
      </c>
      <c r="E533" s="15">
        <v>396.21353816985999</v>
      </c>
      <c r="F533" s="15"/>
      <c r="G533" s="1">
        <v>1000</v>
      </c>
      <c r="H533" s="1">
        <v>43</v>
      </c>
      <c r="I533" s="1">
        <v>1024</v>
      </c>
      <c r="J533" s="1">
        <v>32</v>
      </c>
      <c r="K533" s="15">
        <v>56.148660898208597</v>
      </c>
    </row>
    <row r="534" spans="1:11" x14ac:dyDescent="0.3">
      <c r="A534" s="1">
        <v>2000</v>
      </c>
      <c r="B534" s="1">
        <v>119</v>
      </c>
      <c r="C534" s="1">
        <v>2016</v>
      </c>
      <c r="D534" s="1">
        <v>63</v>
      </c>
      <c r="E534" s="15">
        <v>395.93292307853699</v>
      </c>
      <c r="F534" s="15"/>
      <c r="G534" s="1">
        <v>1000</v>
      </c>
      <c r="H534" s="1">
        <v>43</v>
      </c>
      <c r="I534" s="1">
        <v>1024</v>
      </c>
      <c r="J534" s="1">
        <v>32</v>
      </c>
      <c r="K534" s="15">
        <v>56.203214168548499</v>
      </c>
    </row>
    <row r="535" spans="1:11" x14ac:dyDescent="0.3">
      <c r="A535" s="1">
        <v>2000</v>
      </c>
      <c r="B535" s="1">
        <v>120</v>
      </c>
      <c r="C535" s="1">
        <v>2016</v>
      </c>
      <c r="D535" s="1">
        <v>63</v>
      </c>
      <c r="E535" s="15">
        <v>396.01674509048399</v>
      </c>
      <c r="F535" s="15"/>
      <c r="G535" s="1">
        <v>1000</v>
      </c>
      <c r="H535" s="1">
        <v>44</v>
      </c>
      <c r="I535" s="1">
        <v>1024</v>
      </c>
      <c r="J535" s="1">
        <v>32</v>
      </c>
      <c r="K535" s="15">
        <v>56.215069055557201</v>
      </c>
    </row>
    <row r="536" spans="1:11" x14ac:dyDescent="0.3">
      <c r="A536" s="1">
        <v>2000</v>
      </c>
      <c r="B536" s="1">
        <v>121</v>
      </c>
      <c r="C536" s="1">
        <v>2016</v>
      </c>
      <c r="D536" s="1">
        <v>63</v>
      </c>
      <c r="E536" s="15">
        <v>396.00182485580399</v>
      </c>
      <c r="F536" s="15"/>
      <c r="G536" s="1">
        <v>1000</v>
      </c>
      <c r="H536" s="1">
        <v>44</v>
      </c>
      <c r="I536" s="1">
        <v>1024</v>
      </c>
      <c r="J536" s="1">
        <v>32</v>
      </c>
      <c r="K536" s="15">
        <v>56.2600548267364</v>
      </c>
    </row>
    <row r="537" spans="1:11" x14ac:dyDescent="0.3">
      <c r="A537" s="1">
        <v>2000</v>
      </c>
      <c r="B537" s="1">
        <v>122</v>
      </c>
      <c r="C537" s="1">
        <v>2016</v>
      </c>
      <c r="D537" s="1">
        <v>63</v>
      </c>
      <c r="E537" s="15">
        <v>396.14574599266001</v>
      </c>
      <c r="F537" s="15"/>
      <c r="G537" s="1">
        <v>1000</v>
      </c>
      <c r="H537" s="1">
        <v>45</v>
      </c>
      <c r="I537" s="1">
        <v>1024</v>
      </c>
      <c r="J537" s="1">
        <v>32</v>
      </c>
      <c r="K537" s="15">
        <v>56.223948955535803</v>
      </c>
    </row>
    <row r="538" spans="1:11" x14ac:dyDescent="0.3">
      <c r="A538" s="1">
        <v>2000</v>
      </c>
      <c r="B538" s="1">
        <v>123</v>
      </c>
      <c r="C538" s="1">
        <v>2016</v>
      </c>
      <c r="D538" s="1">
        <v>63</v>
      </c>
      <c r="E538" s="15">
        <v>396.50569224357599</v>
      </c>
      <c r="F538" s="15"/>
      <c r="G538" s="1">
        <v>1000</v>
      </c>
      <c r="H538" s="1">
        <v>45</v>
      </c>
      <c r="I538" s="1">
        <v>1024</v>
      </c>
      <c r="J538" s="1">
        <v>32</v>
      </c>
      <c r="K538" s="15">
        <v>56.254046916961599</v>
      </c>
    </row>
    <row r="539" spans="1:11" x14ac:dyDescent="0.3">
      <c r="A539" s="1">
        <v>2000</v>
      </c>
      <c r="B539" s="1">
        <v>124</v>
      </c>
      <c r="C539" s="1">
        <v>2016</v>
      </c>
      <c r="D539" s="1">
        <v>63</v>
      </c>
      <c r="E539" s="15">
        <v>396.268077135086</v>
      </c>
      <c r="F539" s="15"/>
      <c r="G539" s="1">
        <v>1000</v>
      </c>
      <c r="H539" s="1">
        <v>46</v>
      </c>
      <c r="I539" s="1">
        <v>1024</v>
      </c>
      <c r="J539" s="1">
        <v>32</v>
      </c>
      <c r="K539" s="15">
        <v>56.318073034286499</v>
      </c>
    </row>
    <row r="540" spans="1:11" x14ac:dyDescent="0.3">
      <c r="A540" s="1">
        <v>2000</v>
      </c>
      <c r="B540" s="1">
        <v>125</v>
      </c>
      <c r="C540" s="1">
        <v>2000</v>
      </c>
      <c r="D540" s="1">
        <v>125</v>
      </c>
      <c r="E540" s="15">
        <v>417.29817605018599</v>
      </c>
      <c r="F540" s="15"/>
      <c r="G540" s="1">
        <v>1000</v>
      </c>
      <c r="H540" s="1">
        <v>46</v>
      </c>
      <c r="I540" s="1">
        <v>1024</v>
      </c>
      <c r="J540" s="1">
        <v>32</v>
      </c>
      <c r="K540" s="15">
        <v>56.246911048889103</v>
      </c>
    </row>
    <row r="541" spans="1:11" x14ac:dyDescent="0.3">
      <c r="A541" s="1">
        <v>2000</v>
      </c>
      <c r="B541" s="1">
        <v>126</v>
      </c>
      <c r="C541" s="1">
        <v>2000</v>
      </c>
      <c r="D541" s="1">
        <v>125</v>
      </c>
      <c r="E541" s="15">
        <v>417.32440590858403</v>
      </c>
      <c r="F541" s="15"/>
      <c r="G541" s="1">
        <v>1000</v>
      </c>
      <c r="H541" s="1">
        <v>148</v>
      </c>
      <c r="I541" s="1">
        <v>1000</v>
      </c>
      <c r="J541" s="1">
        <v>125</v>
      </c>
      <c r="K541" s="15">
        <v>59.433418035507202</v>
      </c>
    </row>
    <row r="542" spans="1:11" x14ac:dyDescent="0.3">
      <c r="A542" s="1">
        <v>2000</v>
      </c>
      <c r="B542" s="1">
        <v>127</v>
      </c>
      <c r="C542" s="1">
        <v>2000</v>
      </c>
      <c r="D542" s="1">
        <v>125</v>
      </c>
      <c r="E542" s="15">
        <v>417.32406616210898</v>
      </c>
      <c r="F542" s="15"/>
      <c r="G542" s="1">
        <v>1000</v>
      </c>
      <c r="H542" s="1">
        <v>148</v>
      </c>
      <c r="I542" s="1">
        <v>1000</v>
      </c>
      <c r="J542" s="1">
        <v>125</v>
      </c>
      <c r="K542" s="15">
        <v>59.409420967102001</v>
      </c>
    </row>
    <row r="543" spans="1:11" x14ac:dyDescent="0.3">
      <c r="A543" s="1">
        <v>2000</v>
      </c>
      <c r="B543" s="1">
        <v>128</v>
      </c>
      <c r="C543" s="1">
        <v>2000</v>
      </c>
      <c r="D543" s="1">
        <v>125</v>
      </c>
      <c r="E543" s="15">
        <v>417.42389798164299</v>
      </c>
      <c r="F543" s="15"/>
      <c r="G543" s="1">
        <v>1000</v>
      </c>
      <c r="H543" s="1">
        <v>149</v>
      </c>
      <c r="I543" s="1">
        <v>1000</v>
      </c>
      <c r="J543" s="1">
        <v>125</v>
      </c>
      <c r="K543" s="15">
        <v>59.341704845428403</v>
      </c>
    </row>
    <row r="544" spans="1:11" x14ac:dyDescent="0.3">
      <c r="A544" s="1">
        <v>2000</v>
      </c>
      <c r="B544" s="1">
        <v>129</v>
      </c>
      <c r="C544" s="1">
        <v>2000</v>
      </c>
      <c r="D544" s="1">
        <v>125</v>
      </c>
      <c r="E544" s="15">
        <v>417.38927316665598</v>
      </c>
      <c r="F544" s="15"/>
      <c r="G544" s="1">
        <v>1000</v>
      </c>
      <c r="H544" s="1">
        <v>149</v>
      </c>
      <c r="I544" s="1">
        <v>1000</v>
      </c>
      <c r="J544" s="1">
        <v>125</v>
      </c>
      <c r="K544" s="15">
        <v>59.382664918899501</v>
      </c>
    </row>
    <row r="545" spans="1:11" x14ac:dyDescent="0.3">
      <c r="A545" s="1">
        <v>2000</v>
      </c>
      <c r="B545" s="1">
        <v>130</v>
      </c>
      <c r="C545" s="1">
        <v>2000</v>
      </c>
      <c r="D545" s="1">
        <v>125</v>
      </c>
      <c r="E545" s="15">
        <v>417.43502521514802</v>
      </c>
      <c r="F545" s="15"/>
      <c r="G545" s="1">
        <v>1000</v>
      </c>
      <c r="H545" s="1">
        <v>150</v>
      </c>
      <c r="I545" s="1">
        <v>1000</v>
      </c>
      <c r="J545" s="1">
        <v>125</v>
      </c>
      <c r="K545" s="15">
        <v>59.376848220825103</v>
      </c>
    </row>
    <row r="546" spans="1:11" x14ac:dyDescent="0.3">
      <c r="A546" s="1">
        <v>2000</v>
      </c>
      <c r="B546" s="1">
        <v>131</v>
      </c>
      <c r="C546" s="1">
        <v>2000</v>
      </c>
      <c r="D546" s="1">
        <v>125</v>
      </c>
      <c r="E546" s="15">
        <v>417.37760090827902</v>
      </c>
      <c r="F546" s="15"/>
      <c r="G546" s="1">
        <v>1000</v>
      </c>
      <c r="H546" s="1">
        <v>150</v>
      </c>
      <c r="I546" s="1">
        <v>1000</v>
      </c>
      <c r="J546" s="1">
        <v>125</v>
      </c>
      <c r="K546" s="15">
        <v>59.375241994857703</v>
      </c>
    </row>
    <row r="547" spans="1:11" x14ac:dyDescent="0.3">
      <c r="A547" s="1">
        <v>2000</v>
      </c>
      <c r="B547" s="1">
        <v>132</v>
      </c>
      <c r="C547" s="1">
        <v>2000</v>
      </c>
      <c r="D547" s="1">
        <v>125</v>
      </c>
      <c r="E547" s="15">
        <v>417.43549609184203</v>
      </c>
      <c r="F547" s="15"/>
      <c r="G547" s="1">
        <v>1500</v>
      </c>
      <c r="H547" s="1">
        <v>43</v>
      </c>
      <c r="I547" s="1">
        <v>1536</v>
      </c>
      <c r="J547" s="1">
        <v>24</v>
      </c>
      <c r="K547" s="15">
        <v>175.019367933273</v>
      </c>
    </row>
    <row r="548" spans="1:11" x14ac:dyDescent="0.3">
      <c r="A548" s="1">
        <v>2000</v>
      </c>
      <c r="B548" s="1">
        <v>133</v>
      </c>
      <c r="C548" s="1">
        <v>2000</v>
      </c>
      <c r="D548" s="1">
        <v>125</v>
      </c>
      <c r="E548" s="15">
        <v>417.36981296539301</v>
      </c>
      <c r="F548" s="15"/>
      <c r="G548" s="1">
        <v>1500</v>
      </c>
      <c r="H548" s="1">
        <v>43</v>
      </c>
      <c r="I548" s="1">
        <v>1536</v>
      </c>
      <c r="J548" s="1">
        <v>24</v>
      </c>
      <c r="K548" s="15">
        <v>175.147873878479</v>
      </c>
    </row>
    <row r="549" spans="1:11" x14ac:dyDescent="0.3">
      <c r="A549" s="1">
        <v>2000</v>
      </c>
      <c r="B549" s="1">
        <v>134</v>
      </c>
      <c r="C549" s="1">
        <v>2000</v>
      </c>
      <c r="D549" s="1">
        <v>125</v>
      </c>
      <c r="E549" s="15">
        <v>417.405299901962</v>
      </c>
      <c r="F549" s="15"/>
      <c r="G549" s="1">
        <v>1500</v>
      </c>
      <c r="H549" s="1">
        <v>44</v>
      </c>
      <c r="I549" s="1">
        <v>1536</v>
      </c>
      <c r="J549" s="1">
        <v>24</v>
      </c>
      <c r="K549" s="15">
        <v>175.199010848999</v>
      </c>
    </row>
    <row r="550" spans="1:11" x14ac:dyDescent="0.3">
      <c r="A550" s="1">
        <v>2000</v>
      </c>
      <c r="B550" s="1">
        <v>135</v>
      </c>
      <c r="C550" s="1">
        <v>2000</v>
      </c>
      <c r="D550" s="1">
        <v>125</v>
      </c>
      <c r="E550" s="15">
        <v>417.45079207420298</v>
      </c>
      <c r="F550" s="15"/>
      <c r="G550" s="1">
        <v>1500</v>
      </c>
      <c r="H550" s="1">
        <v>44</v>
      </c>
      <c r="I550" s="1">
        <v>1536</v>
      </c>
      <c r="J550" s="1">
        <v>24</v>
      </c>
      <c r="K550" s="15">
        <v>175.271510839462</v>
      </c>
    </row>
    <row r="551" spans="1:11" x14ac:dyDescent="0.3">
      <c r="A551" s="1">
        <v>2000</v>
      </c>
      <c r="B551" s="1">
        <v>136</v>
      </c>
      <c r="C551" s="1">
        <v>2000</v>
      </c>
      <c r="D551" s="1">
        <v>125</v>
      </c>
      <c r="E551" s="15">
        <v>417.43179202079699</v>
      </c>
      <c r="F551" s="15"/>
      <c r="G551" s="1">
        <v>1500</v>
      </c>
      <c r="H551" s="1">
        <v>45</v>
      </c>
      <c r="I551" s="1">
        <v>1536</v>
      </c>
      <c r="J551" s="1">
        <v>24</v>
      </c>
      <c r="K551" s="15">
        <v>175.16736626625001</v>
      </c>
    </row>
    <row r="552" spans="1:11" x14ac:dyDescent="0.3">
      <c r="A552" s="1">
        <v>2000</v>
      </c>
      <c r="B552" s="1">
        <v>137</v>
      </c>
      <c r="C552" s="1">
        <v>2000</v>
      </c>
      <c r="D552" s="1">
        <v>125</v>
      </c>
      <c r="E552" s="15">
        <v>417.45325708389203</v>
      </c>
      <c r="F552" s="15"/>
      <c r="G552" s="1">
        <v>1500</v>
      </c>
      <c r="H552" s="1">
        <v>45</v>
      </c>
      <c r="I552" s="1">
        <v>1536</v>
      </c>
      <c r="J552" s="1">
        <v>24</v>
      </c>
      <c r="K552" s="15">
        <v>175.31084299087499</v>
      </c>
    </row>
    <row r="553" spans="1:11" x14ac:dyDescent="0.3">
      <c r="A553" s="1">
        <v>2000</v>
      </c>
      <c r="B553" s="1">
        <v>138</v>
      </c>
      <c r="C553" s="1">
        <v>2000</v>
      </c>
      <c r="D553" s="1">
        <v>125</v>
      </c>
      <c r="E553" s="15">
        <v>417.48178577422999</v>
      </c>
      <c r="F553" s="15"/>
      <c r="G553" s="1">
        <v>1500</v>
      </c>
      <c r="H553" s="1">
        <v>148</v>
      </c>
      <c r="I553" s="1">
        <v>1504</v>
      </c>
      <c r="J553" s="1">
        <v>94</v>
      </c>
      <c r="K553" s="15">
        <v>180.34930610656701</v>
      </c>
    </row>
    <row r="554" spans="1:11" x14ac:dyDescent="0.3">
      <c r="A554" s="1">
        <v>2000</v>
      </c>
      <c r="B554" s="1">
        <v>139</v>
      </c>
      <c r="C554" s="1">
        <v>2000</v>
      </c>
      <c r="D554" s="1">
        <v>125</v>
      </c>
      <c r="E554" s="15">
        <v>417.45152711868201</v>
      </c>
      <c r="F554" s="15"/>
      <c r="G554" s="1">
        <v>1500</v>
      </c>
      <c r="H554" s="1">
        <v>148</v>
      </c>
      <c r="I554" s="1">
        <v>1504</v>
      </c>
      <c r="J554" s="1">
        <v>94</v>
      </c>
      <c r="K554" s="15">
        <v>181.19518613815299</v>
      </c>
    </row>
    <row r="555" spans="1:11" x14ac:dyDescent="0.3">
      <c r="A555" s="1">
        <v>2000</v>
      </c>
      <c r="B555" s="1">
        <v>140</v>
      </c>
      <c r="C555" s="1">
        <v>2000</v>
      </c>
      <c r="D555" s="1">
        <v>125</v>
      </c>
      <c r="E555" s="15">
        <v>417.51309299468898</v>
      </c>
      <c r="F555" s="15"/>
      <c r="G555" s="1">
        <v>1500</v>
      </c>
      <c r="H555" s="1">
        <v>149</v>
      </c>
      <c r="I555" s="1">
        <v>1504</v>
      </c>
      <c r="J555" s="1">
        <v>94</v>
      </c>
      <c r="K555" s="15">
        <v>180.561267852783</v>
      </c>
    </row>
    <row r="556" spans="1:11" x14ac:dyDescent="0.3">
      <c r="A556" s="1">
        <v>2000</v>
      </c>
      <c r="B556" s="1">
        <v>141</v>
      </c>
      <c r="C556" s="1">
        <v>2000</v>
      </c>
      <c r="D556" s="1">
        <v>125</v>
      </c>
      <c r="E556" s="15">
        <v>417.48191785812298</v>
      </c>
      <c r="F556" s="15"/>
      <c r="G556" s="1">
        <v>1500</v>
      </c>
      <c r="H556" s="1">
        <v>149</v>
      </c>
      <c r="I556" s="1">
        <v>1504</v>
      </c>
      <c r="J556" s="1">
        <v>94</v>
      </c>
      <c r="K556" s="15">
        <v>181.381597995758</v>
      </c>
    </row>
    <row r="557" spans="1:11" x14ac:dyDescent="0.3">
      <c r="A557" s="1">
        <v>2000</v>
      </c>
      <c r="B557" s="1">
        <v>142</v>
      </c>
      <c r="C557" s="1">
        <v>2000</v>
      </c>
      <c r="D557" s="1">
        <v>125</v>
      </c>
      <c r="E557" s="15">
        <v>417.45230007171602</v>
      </c>
      <c r="F557" s="15"/>
      <c r="G557" s="1">
        <v>1500</v>
      </c>
      <c r="H557" s="1">
        <v>150</v>
      </c>
      <c r="I557" s="1">
        <v>1504</v>
      </c>
      <c r="J557" s="1">
        <v>94</v>
      </c>
      <c r="K557" s="15">
        <v>180.619856834411</v>
      </c>
    </row>
    <row r="558" spans="1:11" x14ac:dyDescent="0.3">
      <c r="A558" s="1">
        <v>2000</v>
      </c>
      <c r="B558" s="1">
        <v>143</v>
      </c>
      <c r="C558" s="1">
        <v>2000</v>
      </c>
      <c r="D558" s="1">
        <v>125</v>
      </c>
      <c r="E558" s="15">
        <v>417.46173405647198</v>
      </c>
      <c r="F558" s="15"/>
      <c r="G558" s="1">
        <v>1500</v>
      </c>
      <c r="H558" s="1">
        <v>150</v>
      </c>
      <c r="I558" s="1">
        <v>1504</v>
      </c>
      <c r="J558" s="1">
        <v>94</v>
      </c>
      <c r="K558" s="15">
        <v>181.291241884231</v>
      </c>
    </row>
    <row r="559" spans="1:11" x14ac:dyDescent="0.3">
      <c r="A559" s="1">
        <v>2000</v>
      </c>
      <c r="B559" s="1">
        <v>144</v>
      </c>
      <c r="C559" s="1">
        <v>2000</v>
      </c>
      <c r="D559" s="1">
        <v>125</v>
      </c>
      <c r="E559" s="15">
        <v>417.49035906791602</v>
      </c>
      <c r="F559" s="15"/>
      <c r="G559" s="1">
        <v>2000</v>
      </c>
      <c r="H559" s="1">
        <v>43</v>
      </c>
      <c r="I559" s="1">
        <v>2048</v>
      </c>
      <c r="J559" s="1">
        <v>32</v>
      </c>
      <c r="K559" s="15">
        <v>394.90361213684002</v>
      </c>
    </row>
    <row r="560" spans="1:11" x14ac:dyDescent="0.3">
      <c r="A560" s="1">
        <v>2000</v>
      </c>
      <c r="B560" s="1">
        <v>145</v>
      </c>
      <c r="C560" s="1">
        <v>2000</v>
      </c>
      <c r="D560" s="1">
        <v>125</v>
      </c>
      <c r="E560" s="15">
        <v>417.46193981170597</v>
      </c>
      <c r="F560" s="15"/>
      <c r="G560" s="1">
        <v>2000</v>
      </c>
      <c r="H560" s="1">
        <v>43</v>
      </c>
      <c r="I560" s="1">
        <v>2048</v>
      </c>
      <c r="J560" s="1">
        <v>32</v>
      </c>
      <c r="K560" s="15">
        <v>394.832872867584</v>
      </c>
    </row>
    <row r="561" spans="1:11" x14ac:dyDescent="0.3">
      <c r="A561" s="1">
        <v>2000</v>
      </c>
      <c r="B561" s="1">
        <v>146</v>
      </c>
      <c r="C561" s="1">
        <v>2000</v>
      </c>
      <c r="D561" s="1">
        <v>125</v>
      </c>
      <c r="E561" s="15">
        <v>417.457434177398</v>
      </c>
      <c r="F561" s="15"/>
      <c r="G561" s="1">
        <v>2000</v>
      </c>
      <c r="H561" s="1">
        <v>44</v>
      </c>
      <c r="I561" s="1">
        <v>2048</v>
      </c>
      <c r="J561" s="1">
        <v>32</v>
      </c>
      <c r="K561" s="15">
        <v>394.81901121139498</v>
      </c>
    </row>
    <row r="562" spans="1:11" x14ac:dyDescent="0.3">
      <c r="A562" s="1">
        <v>2000</v>
      </c>
      <c r="B562" s="1">
        <v>147</v>
      </c>
      <c r="C562" s="1">
        <v>2000</v>
      </c>
      <c r="D562" s="1">
        <v>125</v>
      </c>
      <c r="E562" s="15">
        <v>417.433117866516</v>
      </c>
      <c r="F562" s="15"/>
      <c r="G562" s="1">
        <v>2000</v>
      </c>
      <c r="H562" s="1">
        <v>44</v>
      </c>
      <c r="I562" s="1">
        <v>2048</v>
      </c>
      <c r="J562" s="1">
        <v>32</v>
      </c>
      <c r="K562" s="15">
        <v>394.89959406852699</v>
      </c>
    </row>
    <row r="563" spans="1:11" x14ac:dyDescent="0.3">
      <c r="A563" s="1">
        <v>2000</v>
      </c>
      <c r="B563" s="1">
        <v>148</v>
      </c>
      <c r="C563" s="1">
        <v>2000</v>
      </c>
      <c r="D563" s="1">
        <v>125</v>
      </c>
      <c r="E563" s="15">
        <v>418.46961784362702</v>
      </c>
      <c r="F563" s="15"/>
      <c r="G563" s="1">
        <v>2000</v>
      </c>
      <c r="H563" s="1">
        <v>45</v>
      </c>
      <c r="I563" s="1">
        <v>2048</v>
      </c>
      <c r="J563" s="1">
        <v>32</v>
      </c>
      <c r="K563" s="15">
        <v>394.916527032852</v>
      </c>
    </row>
    <row r="564" spans="1:11" x14ac:dyDescent="0.3">
      <c r="A564" s="1">
        <v>2000</v>
      </c>
      <c r="B564" s="1">
        <v>149</v>
      </c>
      <c r="C564" s="1">
        <v>2000</v>
      </c>
      <c r="D564" s="1">
        <v>125</v>
      </c>
      <c r="E564" s="15">
        <v>418.67690896987898</v>
      </c>
      <c r="F564" s="15"/>
      <c r="G564" s="1">
        <v>2000</v>
      </c>
      <c r="H564" s="1">
        <v>45</v>
      </c>
      <c r="I564" s="1">
        <v>2048</v>
      </c>
      <c r="J564" s="1">
        <v>32</v>
      </c>
      <c r="K564" s="15">
        <v>394.884002923965</v>
      </c>
    </row>
    <row r="565" spans="1:11" x14ac:dyDescent="0.3">
      <c r="A565" s="1">
        <v>2000</v>
      </c>
      <c r="B565" s="1">
        <v>150</v>
      </c>
      <c r="C565" s="1">
        <v>2000</v>
      </c>
      <c r="D565" s="1">
        <v>125</v>
      </c>
      <c r="E565" s="15">
        <v>419.393496990203</v>
      </c>
      <c r="F565" s="15"/>
      <c r="G565" s="1">
        <v>2000</v>
      </c>
      <c r="H565" s="1">
        <v>148</v>
      </c>
      <c r="I565" s="1">
        <v>2000</v>
      </c>
      <c r="J565" s="1">
        <v>125</v>
      </c>
      <c r="K565" s="15">
        <v>416.52757406234701</v>
      </c>
    </row>
    <row r="566" spans="1:11" x14ac:dyDescent="0.3">
      <c r="G566" s="1">
        <v>2000</v>
      </c>
      <c r="H566" s="1">
        <v>148</v>
      </c>
      <c r="I566" s="1">
        <v>2000</v>
      </c>
      <c r="J566" s="1">
        <v>125</v>
      </c>
      <c r="K566" s="15">
        <v>418.46961784362702</v>
      </c>
    </row>
    <row r="567" spans="1:11" x14ac:dyDescent="0.3">
      <c r="G567" s="1">
        <v>2000</v>
      </c>
      <c r="H567" s="1">
        <v>149</v>
      </c>
      <c r="I567" s="1">
        <v>2000</v>
      </c>
      <c r="J567" s="1">
        <v>125</v>
      </c>
      <c r="K567" s="15">
        <v>416.70862579345697</v>
      </c>
    </row>
    <row r="568" spans="1:11" x14ac:dyDescent="0.3">
      <c r="G568" s="1">
        <v>2000</v>
      </c>
      <c r="H568" s="1">
        <v>149</v>
      </c>
      <c r="I568" s="1">
        <v>2000</v>
      </c>
      <c r="J568" s="1">
        <v>125</v>
      </c>
      <c r="K568" s="15">
        <v>418.67690896987898</v>
      </c>
    </row>
    <row r="569" spans="1:11" x14ac:dyDescent="0.3">
      <c r="G569" s="1">
        <v>2000</v>
      </c>
      <c r="H569" s="1">
        <v>150</v>
      </c>
      <c r="I569" s="1">
        <v>2000</v>
      </c>
      <c r="J569" s="1">
        <v>125</v>
      </c>
      <c r="K569" s="15">
        <v>416.82974195480301</v>
      </c>
    </row>
    <row r="570" spans="1:11" x14ac:dyDescent="0.3">
      <c r="G570" s="1">
        <v>2000</v>
      </c>
      <c r="H570" s="1">
        <v>150</v>
      </c>
      <c r="I570" s="1">
        <v>2000</v>
      </c>
      <c r="J570" s="1">
        <v>125</v>
      </c>
      <c r="K570" s="15">
        <v>419.393496990203</v>
      </c>
    </row>
  </sheetData>
  <autoFilter ref="AA79:AE132" xr:uid="{70557980-FEEA-D64D-A65B-62CE0D2223C5}">
    <sortState xmlns:xlrd2="http://schemas.microsoft.com/office/spreadsheetml/2017/richdata2" ref="AA80:AE132">
      <sortCondition ref="AA79:AA132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v1</vt:lpstr>
      <vt:lpstr>v2</vt:lpstr>
      <vt:lpstr>v3</vt:lpstr>
      <vt:lpstr>v4</vt:lpstr>
      <vt:lpstr>v5</vt:lpstr>
      <vt:lpstr>v5_mp_r1</vt:lpstr>
      <vt:lpstr>v5_mp_r2</vt:lpstr>
      <vt:lpstr>1500_vs_2000</vt:lpstr>
      <vt:lpstr>Morton_vs_Conv</vt:lpstr>
      <vt:lpstr>Morton</vt:lpstr>
      <vt:lpstr>conv_mult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Ufuktepe</dc:creator>
  <cp:lastModifiedBy>Burak Ufuktepe</cp:lastModifiedBy>
  <dcterms:created xsi:type="dcterms:W3CDTF">2022-03-27T01:54:33Z</dcterms:created>
  <dcterms:modified xsi:type="dcterms:W3CDTF">2022-03-31T19:36:21Z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8a5bf9a1-1da2-4ab0-92fd-a0a8431961ae</vt:lpwstr>
  </property>
  <property fmtid="{D5CDD505-2E9C-101B-9397-08002B2CF9AE}" pid="3" name="MSIP_Label_4447dd6a-a4a1-440b-a6a3-9124ef1ee017_Enabled">
    <vt:lpwstr>true</vt:lpwstr>
  </property>
  <property fmtid="{D5CDD505-2E9C-101B-9397-08002B2CF9AE}" pid="4" name="MSIP_Label_4447dd6a-a4a1-440b-a6a3-9124ef1ee017_SetDate">
    <vt:lpwstr>2022-03-30T22:25:11Z</vt:lpwstr>
  </property>
  <property fmtid="{D5CDD505-2E9C-101B-9397-08002B2CF9AE}" pid="5" name="MSIP_Label_4447dd6a-a4a1-440b-a6a3-9124ef1ee017_Method">
    <vt:lpwstr>Privileged</vt:lpwstr>
  </property>
  <property fmtid="{D5CDD505-2E9C-101B-9397-08002B2CF9AE}" pid="6" name="MSIP_Label_4447dd6a-a4a1-440b-a6a3-9124ef1ee017_Name">
    <vt:lpwstr>NO TECH DATA</vt:lpwstr>
  </property>
  <property fmtid="{D5CDD505-2E9C-101B-9397-08002B2CF9AE}" pid="7" name="MSIP_Label_4447dd6a-a4a1-440b-a6a3-9124ef1ee017_SiteId">
    <vt:lpwstr>7a18110d-ef9b-4274-acef-e62ab0fe28ed</vt:lpwstr>
  </property>
  <property fmtid="{D5CDD505-2E9C-101B-9397-08002B2CF9AE}" pid="8" name="MSIP_Label_4447dd6a-a4a1-440b-a6a3-9124ef1ee017_ActionId">
    <vt:lpwstr>efef721f-3060-4f9c-803f-55d47f056a62</vt:lpwstr>
  </property>
  <property fmtid="{D5CDD505-2E9C-101B-9397-08002B2CF9AE}" pid="9" name="MSIP_Label_4447dd6a-a4a1-440b-a6a3-9124ef1ee017_ContentBits">
    <vt:lpwstr>0</vt:lpwstr>
  </property>
</Properties>
</file>