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Fadly\Downloads\"/>
    </mc:Choice>
  </mc:AlternateContent>
  <xr:revisionPtr revIDLastSave="0" documentId="8_{10469DD6-FE0E-4B3B-8526-66FBBE9723C3}" xr6:coauthVersionLast="47" xr6:coauthVersionMax="47" xr10:uidLastSave="{00000000-0000-0000-0000-000000000000}"/>
  <bookViews>
    <workbookView xWindow="-98" yWindow="-98" windowWidth="21795" windowHeight="12975" xr2:uid="{BB1AC30D-B457-4217-89B2-83BB0E6394EE}"/>
  </bookViews>
  <sheets>
    <sheet name="KPNPLT-SST-XXX.06.1 Metode SRA" sheetId="2" r:id="rId1"/>
    <sheet name="KPNPLT-SST-XXX.06.2 Perhitungan"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7" i="3" l="1" a="1"/>
  <c r="O7" i="3" s="1"/>
  <c r="O8" i="3" a="1"/>
  <c r="O8" i="3" s="1"/>
  <c r="S8" i="3" s="1"/>
  <c r="O9" i="3" a="1"/>
  <c r="O9" i="3" s="1"/>
  <c r="O10" i="3" a="1"/>
  <c r="O10" i="3" s="1"/>
  <c r="O11" i="3" a="1"/>
  <c r="O11" i="3" s="1"/>
  <c r="K11" i="3" s="1" a="1"/>
  <c r="K11" i="3" s="1"/>
  <c r="O12" i="3" a="1"/>
  <c r="O12" i="3" s="1"/>
  <c r="O13" i="3" a="1"/>
  <c r="O13" i="3" s="1"/>
  <c r="O14" i="3" a="1"/>
  <c r="O14" i="3" s="1"/>
  <c r="O15" i="3" a="1"/>
  <c r="O15" i="3" s="1"/>
  <c r="K15" i="3" s="1" a="1"/>
  <c r="K15" i="3" s="1"/>
  <c r="O16" i="3" a="1"/>
  <c r="O16" i="3" s="1"/>
  <c r="O17" i="3" a="1"/>
  <c r="O17" i="3" s="1"/>
  <c r="O18" i="3" a="1"/>
  <c r="O18" i="3" s="1"/>
  <c r="O19" i="3" a="1"/>
  <c r="O19" i="3" s="1"/>
  <c r="K19" i="3" s="1" a="1"/>
  <c r="K19" i="3" s="1"/>
  <c r="O20" i="3" a="1"/>
  <c r="O20" i="3" s="1"/>
  <c r="O21" i="3" a="1"/>
  <c r="O21" i="3" s="1"/>
  <c r="O22" i="3" a="1"/>
  <c r="O22" i="3" s="1"/>
  <c r="K22" i="3" s="1" a="1"/>
  <c r="K22" i="3" s="1"/>
  <c r="O23" i="3" a="1"/>
  <c r="O23" i="3" s="1"/>
  <c r="K23" i="3" s="1" a="1"/>
  <c r="K23" i="3" s="1"/>
  <c r="O24" i="3" a="1"/>
  <c r="O24" i="3" s="1"/>
  <c r="O25" i="3" a="1"/>
  <c r="O25" i="3" s="1"/>
  <c r="N7" i="3" a="1"/>
  <c r="N7" i="3" s="1"/>
  <c r="N8" i="3" a="1"/>
  <c r="N8" i="3" s="1"/>
  <c r="R8" i="3" s="1"/>
  <c r="N9" i="3" a="1"/>
  <c r="N9" i="3" s="1"/>
  <c r="N10" i="3" a="1"/>
  <c r="N10" i="3" s="1"/>
  <c r="N11" i="3" a="1"/>
  <c r="N11" i="3" s="1"/>
  <c r="N12" i="3" a="1"/>
  <c r="N12" i="3" s="1"/>
  <c r="N13" i="3" a="1"/>
  <c r="N13" i="3" s="1"/>
  <c r="N14" i="3" a="1"/>
  <c r="N14" i="3" s="1"/>
  <c r="N15" i="3" a="1"/>
  <c r="N15" i="3" s="1"/>
  <c r="N16" i="3" a="1"/>
  <c r="N16" i="3" s="1"/>
  <c r="N17" i="3" a="1"/>
  <c r="N17" i="3" s="1"/>
  <c r="N18" i="3" a="1"/>
  <c r="N18" i="3" s="1"/>
  <c r="J18" i="3" s="1" a="1"/>
  <c r="J18" i="3" s="1"/>
  <c r="N19" i="3" a="1"/>
  <c r="N19" i="3" s="1"/>
  <c r="N20" i="3" a="1"/>
  <c r="N20" i="3" s="1"/>
  <c r="N21" i="3" a="1"/>
  <c r="N21" i="3" s="1"/>
  <c r="N22" i="3" a="1"/>
  <c r="N22" i="3" s="1"/>
  <c r="J22" i="3" s="1" a="1"/>
  <c r="J22" i="3" s="1"/>
  <c r="N23" i="3" a="1"/>
  <c r="N23" i="3" s="1"/>
  <c r="N24" i="3" a="1"/>
  <c r="N24" i="3" s="1"/>
  <c r="N25" i="3" a="1"/>
  <c r="N25" i="3" s="1"/>
  <c r="M7" i="3" a="1"/>
  <c r="M7" i="3" s="1"/>
  <c r="M8" i="3" a="1"/>
  <c r="M8" i="3" s="1"/>
  <c r="Q8" i="3" s="1"/>
  <c r="M9" i="3" a="1"/>
  <c r="M9" i="3" s="1"/>
  <c r="M10" i="3" a="1"/>
  <c r="M10" i="3" s="1"/>
  <c r="M11" i="3" a="1"/>
  <c r="M11" i="3" s="1"/>
  <c r="M12" i="3" a="1"/>
  <c r="M12" i="3" s="1"/>
  <c r="M13" i="3" a="1"/>
  <c r="M13" i="3" s="1"/>
  <c r="M14" i="3" a="1"/>
  <c r="M14" i="3" s="1"/>
  <c r="M15" i="3" a="1"/>
  <c r="M15" i="3" s="1"/>
  <c r="M16" i="3" a="1"/>
  <c r="M16" i="3" s="1"/>
  <c r="M17" i="3" a="1"/>
  <c r="M17" i="3" s="1"/>
  <c r="M18" i="3" a="1"/>
  <c r="M18" i="3" s="1"/>
  <c r="Q18" i="3" s="1"/>
  <c r="M19" i="3" a="1"/>
  <c r="M19" i="3" s="1"/>
  <c r="M20" i="3" a="1"/>
  <c r="M20" i="3" s="1"/>
  <c r="M21" i="3" a="1"/>
  <c r="M21" i="3" s="1"/>
  <c r="M22" i="3" a="1"/>
  <c r="M22" i="3" s="1"/>
  <c r="M23" i="3" a="1"/>
  <c r="M23" i="3" s="1"/>
  <c r="M24" i="3" a="1"/>
  <c r="M24" i="3" s="1"/>
  <c r="M25" i="3" a="1"/>
  <c r="M25" i="3" s="1"/>
  <c r="L7" i="3" a="1"/>
  <c r="L7" i="3" s="1"/>
  <c r="L8" i="3" a="1"/>
  <c r="L8" i="3" s="1"/>
  <c r="P8" i="3" s="1"/>
  <c r="L9" i="3" a="1"/>
  <c r="L9" i="3" s="1"/>
  <c r="L10" i="3" a="1"/>
  <c r="L10" i="3" s="1"/>
  <c r="H10" i="3" s="1" a="1"/>
  <c r="H10" i="3" s="1"/>
  <c r="L11" i="3" a="1"/>
  <c r="L11" i="3" s="1"/>
  <c r="L12" i="3" a="1"/>
  <c r="L12" i="3" s="1"/>
  <c r="L13" i="3" a="1"/>
  <c r="L13" i="3" s="1"/>
  <c r="L14" i="3" a="1"/>
  <c r="L14" i="3" s="1"/>
  <c r="P14" i="3" s="1"/>
  <c r="L15" i="3" a="1"/>
  <c r="L15" i="3" s="1"/>
  <c r="L16" i="3" a="1"/>
  <c r="L16" i="3" s="1"/>
  <c r="L17" i="3" a="1"/>
  <c r="L17" i="3" s="1"/>
  <c r="L18" i="3" a="1"/>
  <c r="L18" i="3" s="1"/>
  <c r="L19" i="3" a="1"/>
  <c r="L19" i="3" s="1"/>
  <c r="L20" i="3" a="1"/>
  <c r="L20" i="3" s="1"/>
  <c r="L21" i="3" a="1"/>
  <c r="L21" i="3" s="1"/>
  <c r="L22" i="3" a="1"/>
  <c r="L22" i="3"/>
  <c r="P22" i="3" s="1"/>
  <c r="L23" i="3" a="1"/>
  <c r="L23" i="3" s="1"/>
  <c r="L24" i="3" a="1"/>
  <c r="L24" i="3" s="1"/>
  <c r="L25" i="3" a="1"/>
  <c r="L25" i="3" s="1"/>
  <c r="N6" i="3" a="1"/>
  <c r="N6" i="3" s="1"/>
  <c r="R6" i="3" s="1"/>
  <c r="O6" i="3" a="1"/>
  <c r="O6" i="3" s="1"/>
  <c r="S6" i="3" s="1"/>
  <c r="M6" i="3" a="1"/>
  <c r="M6" i="3" s="1"/>
  <c r="Q6" i="3" s="1"/>
  <c r="L6" i="3" a="1"/>
  <c r="L6" i="3" s="1"/>
  <c r="P6" i="3" s="1"/>
  <c r="W25" i="3"/>
  <c r="V25" i="3"/>
  <c r="U25" i="3"/>
  <c r="T25" i="3"/>
  <c r="W24" i="3"/>
  <c r="V24" i="3"/>
  <c r="U24" i="3"/>
  <c r="T24" i="3"/>
  <c r="W23" i="3"/>
  <c r="V23" i="3"/>
  <c r="U23" i="3"/>
  <c r="T23" i="3"/>
  <c r="W22" i="3"/>
  <c r="V22" i="3"/>
  <c r="U22" i="3"/>
  <c r="T22" i="3"/>
  <c r="W21" i="3"/>
  <c r="V21" i="3"/>
  <c r="U21" i="3"/>
  <c r="T21" i="3"/>
  <c r="W20" i="3"/>
  <c r="V20" i="3"/>
  <c r="U20" i="3"/>
  <c r="T20" i="3"/>
  <c r="W19" i="3"/>
  <c r="V19" i="3"/>
  <c r="U19" i="3"/>
  <c r="T19" i="3"/>
  <c r="W18" i="3"/>
  <c r="V18" i="3"/>
  <c r="U18" i="3"/>
  <c r="T18" i="3"/>
  <c r="W17" i="3"/>
  <c r="V17" i="3"/>
  <c r="U17" i="3"/>
  <c r="T17" i="3"/>
  <c r="W16" i="3"/>
  <c r="V16" i="3"/>
  <c r="U16" i="3"/>
  <c r="T16" i="3"/>
  <c r="W15" i="3"/>
  <c r="V15" i="3"/>
  <c r="U15" i="3"/>
  <c r="T15" i="3"/>
  <c r="W14" i="3"/>
  <c r="V14" i="3"/>
  <c r="U14" i="3"/>
  <c r="T14" i="3"/>
  <c r="W13" i="3"/>
  <c r="V13" i="3"/>
  <c r="U13" i="3"/>
  <c r="T13" i="3"/>
  <c r="W12" i="3"/>
  <c r="V12" i="3"/>
  <c r="U12" i="3"/>
  <c r="T12" i="3"/>
  <c r="W11" i="3"/>
  <c r="V11" i="3"/>
  <c r="U11" i="3"/>
  <c r="T11" i="3"/>
  <c r="W10" i="3"/>
  <c r="V10" i="3"/>
  <c r="U10" i="3"/>
  <c r="T10" i="3"/>
  <c r="W9" i="3"/>
  <c r="V9" i="3"/>
  <c r="U9" i="3"/>
  <c r="T9" i="3"/>
  <c r="W8" i="3"/>
  <c r="V8" i="3"/>
  <c r="U8" i="3"/>
  <c r="T8" i="3"/>
  <c r="W7" i="3"/>
  <c r="V7" i="3"/>
  <c r="U7" i="3"/>
  <c r="T7" i="3"/>
  <c r="W6" i="3"/>
  <c r="V6" i="3"/>
  <c r="U6" i="3"/>
  <c r="T6" i="3"/>
  <c r="I16" i="2"/>
  <c r="J16" i="2" s="1"/>
  <c r="I13" i="2"/>
  <c r="J13" i="2" s="1"/>
  <c r="I10" i="2"/>
  <c r="J10" i="2" s="1"/>
  <c r="I7" i="2"/>
  <c r="J7" i="2" s="1"/>
  <c r="Q22" i="3" l="1"/>
  <c r="I22" i="3" a="1"/>
  <c r="I22" i="3" s="1"/>
  <c r="X14" i="3"/>
  <c r="Y14" i="3" s="1" a="1"/>
  <c r="Y14" i="3" s="1"/>
  <c r="Q14" i="3"/>
  <c r="I14" i="3" a="1"/>
  <c r="I14" i="3" s="1"/>
  <c r="S14" i="3"/>
  <c r="K14" i="3" a="1"/>
  <c r="K14" i="3" s="1"/>
  <c r="K18" i="3" a="1"/>
  <c r="K18" i="3" s="1"/>
  <c r="S18" i="3"/>
  <c r="S19" i="3"/>
  <c r="X22" i="3"/>
  <c r="Y22" i="3" s="1" a="1"/>
  <c r="Y22" i="3" s="1"/>
  <c r="I10" i="3" a="1"/>
  <c r="I10" i="3" s="1"/>
  <c r="Q10" i="3"/>
  <c r="R14" i="3"/>
  <c r="J14" i="3" a="1"/>
  <c r="J14" i="3" s="1"/>
  <c r="P18" i="3"/>
  <c r="X18" i="3" s="1"/>
  <c r="Y18" i="3" s="1" a="1"/>
  <c r="Y18" i="3" s="1"/>
  <c r="H18" i="3" a="1"/>
  <c r="H18" i="3" s="1"/>
  <c r="H22" i="3" a="1"/>
  <c r="H22" i="3" s="1"/>
  <c r="R18" i="3"/>
  <c r="H14" i="3" a="1"/>
  <c r="H14" i="3" s="1"/>
  <c r="J10" i="3" a="1"/>
  <c r="J10" i="3" s="1"/>
  <c r="R10" i="3"/>
  <c r="K10" i="3" a="1"/>
  <c r="K10" i="3" s="1"/>
  <c r="S10" i="3"/>
  <c r="J6" i="3" a="1"/>
  <c r="J6" i="3" s="1"/>
  <c r="S11" i="3"/>
  <c r="S17" i="3"/>
  <c r="K17" i="3" a="1"/>
  <c r="K17" i="3" s="1"/>
  <c r="K16" i="3" a="1"/>
  <c r="K16" i="3" s="1"/>
  <c r="S16" i="3"/>
  <c r="K25" i="3" a="1"/>
  <c r="K25" i="3" s="1"/>
  <c r="S25" i="3"/>
  <c r="S9" i="3"/>
  <c r="K9" i="3" a="1"/>
  <c r="K9" i="3" s="1"/>
  <c r="S12" i="3"/>
  <c r="K12" i="3" a="1"/>
  <c r="K12" i="3" s="1"/>
  <c r="S24" i="3"/>
  <c r="K24" i="3" a="1"/>
  <c r="K24" i="3" s="1"/>
  <c r="K21" i="3" a="1"/>
  <c r="K21" i="3" s="1"/>
  <c r="S21" i="3"/>
  <c r="S20" i="3"/>
  <c r="K20" i="3" a="1"/>
  <c r="K20" i="3" s="1"/>
  <c r="K13" i="3" a="1"/>
  <c r="K13" i="3" s="1"/>
  <c r="S13" i="3"/>
  <c r="K7" i="3" a="1"/>
  <c r="K7" i="3" s="1"/>
  <c r="S7" i="3"/>
  <c r="S23" i="3"/>
  <c r="S15" i="3"/>
  <c r="S22" i="3"/>
  <c r="R19" i="3"/>
  <c r="J19" i="3" a="1"/>
  <c r="J19" i="3" s="1"/>
  <c r="J16" i="3" a="1"/>
  <c r="J16" i="3" s="1"/>
  <c r="R16" i="3"/>
  <c r="J15" i="3" a="1"/>
  <c r="J15" i="3" s="1"/>
  <c r="R15" i="3"/>
  <c r="J9" i="3" a="1"/>
  <c r="J9" i="3" s="1"/>
  <c r="R9" i="3"/>
  <c r="J13" i="3" a="1"/>
  <c r="J13" i="3" s="1"/>
  <c r="R13" i="3"/>
  <c r="R25" i="3"/>
  <c r="J25" i="3" a="1"/>
  <c r="J25" i="3" s="1"/>
  <c r="R12" i="3"/>
  <c r="J12" i="3" a="1"/>
  <c r="J12" i="3" s="1"/>
  <c r="J24" i="3" a="1"/>
  <c r="J24" i="3" s="1"/>
  <c r="R24" i="3"/>
  <c r="R11" i="3"/>
  <c r="J11" i="3" a="1"/>
  <c r="J11" i="3" s="1"/>
  <c r="J23" i="3" a="1"/>
  <c r="J23" i="3" s="1"/>
  <c r="R23" i="3"/>
  <c r="J17" i="3" a="1"/>
  <c r="J17" i="3" s="1"/>
  <c r="R17" i="3"/>
  <c r="J21" i="3" a="1"/>
  <c r="J21" i="3" s="1"/>
  <c r="R21" i="3"/>
  <c r="R20" i="3"/>
  <c r="J20" i="3" a="1"/>
  <c r="J20" i="3" s="1"/>
  <c r="J7" i="3" a="1"/>
  <c r="J7" i="3" s="1"/>
  <c r="R7" i="3"/>
  <c r="R22" i="3"/>
  <c r="Q19" i="3"/>
  <c r="I19" i="3" a="1"/>
  <c r="I19" i="3" s="1"/>
  <c r="Q13" i="3"/>
  <c r="I13" i="3" a="1"/>
  <c r="I13" i="3" s="1"/>
  <c r="Q25" i="3"/>
  <c r="I25" i="3" a="1"/>
  <c r="I25" i="3" s="1"/>
  <c r="I12" i="3" a="1"/>
  <c r="I12" i="3" s="1"/>
  <c r="Q12" i="3"/>
  <c r="I24" i="3" a="1"/>
  <c r="I24" i="3" s="1"/>
  <c r="Q24" i="3"/>
  <c r="Q11" i="3"/>
  <c r="I11" i="3" a="1"/>
  <c r="I11" i="3" s="1"/>
  <c r="I16" i="3" a="1"/>
  <c r="I16" i="3" s="1"/>
  <c r="Q16" i="3"/>
  <c r="I21" i="3" a="1"/>
  <c r="I21" i="3" s="1"/>
  <c r="Q21" i="3"/>
  <c r="I23" i="3" a="1"/>
  <c r="I23" i="3" s="1"/>
  <c r="Q23" i="3"/>
  <c r="Q17" i="3"/>
  <c r="I17" i="3" a="1"/>
  <c r="I17" i="3" s="1"/>
  <c r="Q15" i="3"/>
  <c r="I15" i="3" a="1"/>
  <c r="I15" i="3" s="1"/>
  <c r="I9" i="3" a="1"/>
  <c r="I9" i="3" s="1"/>
  <c r="Q9" i="3"/>
  <c r="Q20" i="3"/>
  <c r="I20" i="3" a="1"/>
  <c r="I20" i="3" s="1"/>
  <c r="I7" i="3" a="1"/>
  <c r="I7" i="3" s="1"/>
  <c r="Q7" i="3"/>
  <c r="H12" i="3" a="1"/>
  <c r="H12" i="3" s="1"/>
  <c r="P12" i="3"/>
  <c r="X12" i="3" s="1"/>
  <c r="Y12" i="3" s="1" a="1"/>
  <c r="Y12" i="3" s="1"/>
  <c r="P24" i="3"/>
  <c r="X24" i="3" s="1"/>
  <c r="Y24" i="3" s="1" a="1"/>
  <c r="Y24" i="3" s="1"/>
  <c r="H24" i="3" a="1"/>
  <c r="H24" i="3" s="1"/>
  <c r="H11" i="3" a="1"/>
  <c r="H11" i="3" s="1"/>
  <c r="P11" i="3"/>
  <c r="X11" i="3" s="1"/>
  <c r="Y11" i="3" s="1" a="1"/>
  <c r="Y11" i="3" s="1"/>
  <c r="P19" i="3"/>
  <c r="X19" i="3" s="1"/>
  <c r="Y19" i="3" s="1" a="1"/>
  <c r="Y19" i="3" s="1"/>
  <c r="H19" i="3" a="1"/>
  <c r="H19" i="3" s="1"/>
  <c r="P13" i="3"/>
  <c r="X13" i="3" s="1"/>
  <c r="Y13" i="3" s="1" a="1"/>
  <c r="Y13" i="3" s="1"/>
  <c r="H13" i="3" a="1"/>
  <c r="H13" i="3" s="1"/>
  <c r="H25" i="3" a="1"/>
  <c r="H25" i="3" s="1"/>
  <c r="P25" i="3"/>
  <c r="H23" i="3" a="1"/>
  <c r="H23" i="3" s="1"/>
  <c r="P23" i="3"/>
  <c r="X23" i="3" s="1"/>
  <c r="Y23" i="3" s="1" a="1"/>
  <c r="Y23" i="3" s="1"/>
  <c r="H17" i="3" a="1"/>
  <c r="H17" i="3" s="1"/>
  <c r="P17" i="3"/>
  <c r="H16" i="3" a="1"/>
  <c r="H16" i="3" s="1"/>
  <c r="P16" i="3"/>
  <c r="X16" i="3" s="1"/>
  <c r="Y16" i="3" s="1" a="1"/>
  <c r="Y16" i="3" s="1"/>
  <c r="H15" i="3" a="1"/>
  <c r="H15" i="3" s="1"/>
  <c r="P15" i="3"/>
  <c r="X15" i="3" s="1"/>
  <c r="Y15" i="3" s="1" a="1"/>
  <c r="Y15" i="3" s="1"/>
  <c r="H9" i="3" a="1"/>
  <c r="H9" i="3" s="1"/>
  <c r="P9" i="3"/>
  <c r="X9" i="3" s="1"/>
  <c r="Y9" i="3" s="1" a="1"/>
  <c r="Y9" i="3" s="1"/>
  <c r="P21" i="3"/>
  <c r="X21" i="3" s="1"/>
  <c r="Y21" i="3" s="1" a="1"/>
  <c r="Y21" i="3" s="1"/>
  <c r="H21" i="3" a="1"/>
  <c r="H21" i="3" s="1"/>
  <c r="P20" i="3"/>
  <c r="X20" i="3" s="1"/>
  <c r="Y20" i="3" s="1" a="1"/>
  <c r="Y20" i="3" s="1"/>
  <c r="H20" i="3" a="1"/>
  <c r="H20" i="3" s="1"/>
  <c r="H7" i="3" a="1"/>
  <c r="H7" i="3" s="1"/>
  <c r="P7" i="3"/>
  <c r="P10" i="3"/>
  <c r="X10" i="3" s="1"/>
  <c r="Y10" i="3" s="1" a="1"/>
  <c r="Y10" i="3" s="1"/>
  <c r="X8" i="3"/>
  <c r="Y8" i="3" s="1" a="1"/>
  <c r="Y8" i="3" s="1"/>
  <c r="H8" i="3" a="1"/>
  <c r="H8" i="3" s="1"/>
  <c r="K8" i="3" a="1"/>
  <c r="K8" i="3" s="1"/>
  <c r="J8" i="3" a="1"/>
  <c r="J8" i="3" s="1"/>
  <c r="I8" i="3" a="1"/>
  <c r="I8" i="3" s="1"/>
  <c r="I6" i="3" a="1"/>
  <c r="I6" i="3" s="1"/>
  <c r="I18" i="3" a="1"/>
  <c r="I18" i="3" s="1"/>
  <c r="K6" i="3" a="1"/>
  <c r="K6" i="3" s="1"/>
  <c r="H6" i="3" a="1"/>
  <c r="H6" i="3" s="1"/>
  <c r="X25" i="3"/>
  <c r="Y25" i="3" s="1" a="1"/>
  <c r="Y25" i="3" s="1"/>
  <c r="X17" i="3"/>
  <c r="Y17" i="3" s="1" a="1"/>
  <c r="Y17" i="3" s="1"/>
  <c r="X6" i="3"/>
  <c r="Y6" i="3" s="1" a="1"/>
  <c r="Y6" i="3" s="1"/>
  <c r="X7" i="3" l="1"/>
  <c r="Y7" i="3" s="1" a="1"/>
  <c r="Y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<sst xmlns="http://schemas.openxmlformats.org/spreadsheetml/2006/main" count="177" uniqueCount="104">
  <si>
    <t>No</t>
  </si>
  <si>
    <t xml:space="preserve">Item Analisa </t>
  </si>
  <si>
    <t xml:space="preserve">Tingkat Risiko </t>
  </si>
  <si>
    <t xml:space="preserve">Parameter </t>
  </si>
  <si>
    <t xml:space="preserve">Sumber </t>
  </si>
  <si>
    <t xml:space="preserve">Mitigasi </t>
  </si>
  <si>
    <t xml:space="preserve">Deforestasi </t>
  </si>
  <si>
    <t xml:space="preserve">Tinggi </t>
  </si>
  <si>
    <t xml:space="preserve">Rendah </t>
  </si>
  <si>
    <t xml:space="preserve">Sedang </t>
  </si>
  <si>
    <t xml:space="preserve">Legalitas Lahan </t>
  </si>
  <si>
    <t xml:space="preserve">Kawasan Gambut </t>
  </si>
  <si>
    <t xml:space="preserve">Kenakeragaman Hayati </t>
  </si>
  <si>
    <t xml:space="preserve">Indigeous People </t>
  </si>
  <si>
    <t xml:space="preserve">Link Sumber </t>
  </si>
  <si>
    <t>1. Hansen (https://storage.googleapis.com/earthenginepartners-hansen/GFC-2024-v1.12/download.html)
2. Glad (http://glad-forest-alert.appspot.com/)
3. JRC (https://data.jrc.ec.europa.eu/dataset/10d1b337-b7d1-4938-a048-686c8185b290)</t>
  </si>
  <si>
    <t>1. Peta gambut (https://brgm.go.id/)</t>
  </si>
  <si>
    <t xml:space="preserve"> 1. https://www.birdlife.org/
2. https://www.protectedplanet.net/en
3. https://www.iucnredlist.org/resources/spatial-data-download</t>
  </si>
  <si>
    <t>https://brwa.or.id/</t>
  </si>
  <si>
    <t>1. WDPA (https://www.protectedplanet.net/en/thematic-areas/wdpa?tab=WDPA)
2.  Kawasan Hutan Indonesia (https://geoportal.menlhk.go.id/portal/apps/webappviewer/index.html?id=2ee8bdda1d714899955fccbe7fdf8468&amp;utm_)</t>
  </si>
  <si>
    <t xml:space="preserve">1. Peta Wilayah Adat (BRWA)
2. Bukti FPIC 
</t>
  </si>
  <si>
    <t>II.</t>
  </si>
  <si>
    <t>Lingkungan</t>
  </si>
  <si>
    <t xml:space="preserve">Hak Pihak Ke 3 termasuk Hak-Hak Masyarakat adat (Pengelolaan Plasma dan FPIC </t>
  </si>
  <si>
    <t>Hak Buruh dan Hak Asasi Manusia</t>
  </si>
  <si>
    <t xml:space="preserve">Perpajakan, Antikorupsi, perdagangan dan Bea Cukai </t>
  </si>
  <si>
    <t>Pemeriksaan ini dilaksanakan sebelum perjanjian kerja sama dengan pemasok diberlakukan</t>
  </si>
  <si>
    <t xml:space="preserve">Jika Tidak Terdapat Pemberitaan di Media Baik Cetak Maupun Elektronik </t>
  </si>
  <si>
    <t xml:space="preserve">1.Media Cetak
2. Media Elektronik </t>
  </si>
  <si>
    <t xml:space="preserve">1. Jika terdapat pemberitaan di media cetak/elektronik mengenai pencemaran lingkungan, perusakan ekosistem, atau pelanggaran izin lingkungan yang signifikan, Seperti : Deforestasi, Pembakaran Lahan, Limbah 
2.Tidak memiliki upaya perbaikan </t>
  </si>
  <si>
    <t>1.Terdapat Isu Media, Namun Isu Sudah Terselesaikan 
2. Tidak terdapat pemberitaan negatif di media cetak/elektronik terkait pelanggaran lingkungan.</t>
  </si>
  <si>
    <t xml:space="preserve">Ada Indikasi Deforestasi di Sekitar Area  dan PKS Terima TBS Luar </t>
  </si>
  <si>
    <t xml:space="preserve">1. Memiliki Izin
2. Berada di Kawasan APL </t>
  </si>
  <si>
    <t xml:space="preserve">Nilai Risiko </t>
  </si>
  <si>
    <t xml:space="preserve">Nama PT </t>
  </si>
  <si>
    <t xml:space="preserve">Legalitas </t>
  </si>
  <si>
    <t>PT.THIP</t>
  </si>
  <si>
    <t>1. Memiliki Izin, 
2. Tidak ada indikasi  Tumpang Tindih dengan Area dilindungi tingkat Global   
3. Ada indikasi tumpang tindih dengan kawasan hutan tingkat nasional namun dapat dibuktikan, hak atas lahan lebih dulu terbit dibanding penetapan status kawasan hutan</t>
  </si>
  <si>
    <t>1. Tidak memiliki Izin Lahan 
2. Tumpang Tindih dengan Area dilindungi tingkat Global /Nasional</t>
  </si>
  <si>
    <t xml:space="preserve">
Sumber TBS Berasal dari Kebun yang di kembangkan sebelum Desember 2020 </t>
  </si>
  <si>
    <t xml:space="preserve">1. Hansen Alert 
2. Glad Alert 
3. JRC Natural Forest 
4. Peta Konsesi Perusahaan </t>
  </si>
  <si>
    <t xml:space="preserve">1.Peta WDPA 
2.Peta Kawasan Hutan Indonesia 
3. Dokumen Perizinan Lahan (HGU,SHM,dll)
4. Peta Konsesi Perusahaan </t>
  </si>
  <si>
    <t xml:space="preserve">1. Peta Areal Gambut 
2. Dokumen SK TMAT 
3. Peta Konsesi Perusahaan </t>
  </si>
  <si>
    <t xml:space="preserve">1.Monitoring berkala plot sumber TBS.
2. Sosialisasi kebijakan perusahaan kepada supplier dan menetapkan syarat perjanjian jual beli yang ketat .
</t>
  </si>
  <si>
    <t xml:space="preserve">Dikeluarkan dari Rantai Pasok </t>
  </si>
  <si>
    <t>1. Dikeluarkan dari Rantai Pasok 
2. Melakukan Pendampingan/pelibatan  supplier  dalam rangka mendorong proses legalitas lahan. Jika legalitas lahan  selesai, supplier dapat dimasukan ke dalam rantai pasok</t>
  </si>
  <si>
    <t>1. Sosialisasi kebijakan perusahaan kepada supplier 
2. Melakukan Pendampingan/pelibatan  supplier  dalam rangka mendorong proses legalitas lahan. Jika legalitas lahan  selesai, supplier dapat dimasukan ke dalam rantai pasok</t>
  </si>
  <si>
    <t xml:space="preserve">Monitoring Berkala plot Sumber TBS </t>
  </si>
  <si>
    <t xml:space="preserve">Plot Sumber TBS  overlap dengan peta indikatif gambut fungsi lindung dan Belum Memiliki SK TMAT </t>
  </si>
  <si>
    <t xml:space="preserve">1. Plot Sumber TBS  overlap dengan peta indikatif gambut fungsi lindung dan Sudah memiliki SK TMAT
2. Tidak Berada dikawasan Gambut </t>
  </si>
  <si>
    <t xml:space="preserve">Plot Sumber TBS  overlap dengan peta indikatif gambut fungsi lindung dan sedang proses bimbingan teknis dari kementerian terkait dalam rangka penerbitan SK TMAT </t>
  </si>
  <si>
    <t xml:space="preserve">Sosialisasi kebijakan perusahaan kepada supplier .
</t>
  </si>
  <si>
    <t>Melakukan Pendampingan/pelibatan  supplier  dalam rangka mendorong proses pengurusan SK TMAT.</t>
  </si>
  <si>
    <t>1. Tidak ada Overlap, (Jika Terdapat Kasus Konflik) Kasus sudah terselesaikan
2. Memiliki SOP mengenai Padiatapan dan Penanganan Keluhan Stakeholder</t>
  </si>
  <si>
    <t>1. Tidak ada Overlap dengan peta BRWA, Terdapat Konflik namun sudah ada proses penyelesaian 
2. Memiliki SOP mengenai Padiatapan dan Penanganan Keluhan Stakeholder</t>
  </si>
  <si>
    <t>1. Ada Overlap dengan Peta BRWA, ada kasus pemberitaan konflik dan belum ada bukti penyelesaian 
2. Tidak Memiliki SOP mengenai Padiatapan dan Penanganan Keluhan Stakeholder</t>
  </si>
  <si>
    <t xml:space="preserve">Melakukan Pendampingan/pelibatan  supplier, dalam upaya penyelesaian konflik </t>
  </si>
  <si>
    <t xml:space="preserve">1. Dorong percepatan proses resolusi konflik melalui mekanisme mediasi terbuka.
2. Sosialisasi kebijakan perusahaan kepada supplier .
</t>
  </si>
  <si>
    <t>Monitoring  isu sosial secara berkala untuk deteksi dini potensi konflik baru.</t>
  </si>
  <si>
    <t>1. Sosialisasi Kebijakan Perusahaan  
2.Melakukan gap analisis dan pendampingan untuk pemenuhan persyaratan yang sesuai dengan regulasi lingkungan .</t>
  </si>
  <si>
    <t xml:space="preserve"> Jika terdapat pemberitaan di media cetak/elektronik mengenai dugaan pelanggaran lingkungan, namun telah melakukan upaya perbaikan.
</t>
  </si>
  <si>
    <t>1. Sosialisasi Kebijakan Perusahaan  
2. Monitoring tindak lanjut perbaikan .</t>
  </si>
  <si>
    <t xml:space="preserve">Monitoring berkala terkait isu lingkungan di media 
</t>
  </si>
  <si>
    <t xml:space="preserve">1. Terdapat  Konflik Satwa RTE  (Rare, Threatened, and Endangered)
2. Tidak Memiliki SOP Pengangan Konflik Satwa  </t>
  </si>
  <si>
    <t xml:space="preserve">1. Terdapat  Konflik Satwa RTE  (Rare, Threatened, and Endangered)
2. Perusahaan Memiliki Prosedur/Mekanisme Penanganan </t>
  </si>
  <si>
    <t xml:space="preserve">1. Tidak Terdapat  Konflik Satwa RTE  (Rare, Threatened, and Endangered)
2. Perusahaan Memiliki Prosedur/Mekanisme Penanganan </t>
  </si>
  <si>
    <t xml:space="preserve">Mendorong Supplier membentuk  Sistem Penanganan Konflik Satwa Liar termasuk laporan penangannya </t>
  </si>
  <si>
    <t>Mendorong Supplier untuk  mengaplikasikan sistem penanganan konflik satwa liar.</t>
  </si>
  <si>
    <t xml:space="preserve">1. IBA
2. EBA
3. IUCN 
4. Peta Konsesi Perusahaan </t>
  </si>
  <si>
    <t xml:space="preserve">Monitoring Konflik dari Pemberitaan Media </t>
  </si>
  <si>
    <t>1. Jika terdapat pemberitaan di media cetak/elektronik tentang konflik lahan dengan masyarakat adat atau petani plasma, termasuk pelanggaran prinsip FPIC (Free, Prior, Informed Consent).
2. Tidak Memiliki SOP mengenai Padiatapan dan Penanganan Keluhan Stakeholder</t>
  </si>
  <si>
    <t>1. Jika terdapat pemberitaan di media cetak/elektronik tentang konflik lahan dengan masyarakat adat atau petani plasma, namun sedang dalam proses penyelesaian/mediasi.
2. Memiliki SOP mengenai Padiatapan dan Penanganan Keluhan Stakeholder</t>
  </si>
  <si>
    <t>1. Mendorong percepatan proses resolusi konflik melalui mekanisme mediasi terbuka.
2. Sosialisasi kebijakan perusahaan kepada supplier .</t>
  </si>
  <si>
    <t>1. Tidak terdapat pemberitaan negatif di media cetak/elektronik terkait konflik dengan masyarakat adat atau petani plasma.
2. Memiliki SOP mengenai Padiatapan dan Penanganan Keluhan Stakeholder</t>
  </si>
  <si>
    <t xml:space="preserve">1. Jika Terdapat Pemberitaan Baik Media Cetak Maupun Media Elektronik Seperti : Terdapat Pelanggaran HAM/buruh  (kerja paksa, intimidasi, kekerasan)
2. Tidak Memiliki Sistem Penanganan  Keluhan Karyawan 
</t>
  </si>
  <si>
    <t xml:space="preserve">1. Jika Terdapat Pemberitaan Baik Media Cetak Maupun Media Elektronik Seperti : Terdapat Pelanggaran HAM/buruh  (kerja paksa, intimidasi, kekerasan) namun sedang dalam proses mediasi/penyelesaian 
2. Memiliki Mekanisme/Sistem Penanganan  Keluhan Karyawan </t>
  </si>
  <si>
    <t xml:space="preserve">1. Tidak Terdapat Pemberitaan Baik Media Cetak Maupun Media Elektronik tentang Pelanggaran HAM / Buruh 
2. Terdapat Pemberitaan namun sudah diselesaikan 
3. Memiliki Mekanisme/Sistem Penanganan  Keluhan Karyawan </t>
  </si>
  <si>
    <t xml:space="preserve">Jika Terdapat Realease dari Pemerintah/Instansi Terkait , Mengenai : 
1. Penggelapan Pajak 
2. Kasus Korupsi dan Suap </t>
  </si>
  <si>
    <t xml:space="preserve">Di Keluarkan dari Rantai Pasok </t>
  </si>
  <si>
    <t xml:space="preserve">Monitoring  isu sosial secara berkala untuk deteksi dini pelanggaran terhadap hak buruh dan hak asasi manusia </t>
  </si>
  <si>
    <t xml:space="preserve">Analisa Non Spasial (Pemberitaan Media) Hanya untuk Referensi Untuk Supplier Engagement </t>
  </si>
  <si>
    <t xml:space="preserve">Ditemukan adanya  Pembukaan Lahan Setelah Desember 2020 </t>
  </si>
  <si>
    <t xml:space="preserve">Klasifikasi Tingkat Risiko </t>
  </si>
  <si>
    <t>Risiko</t>
  </si>
  <si>
    <t>Skor</t>
  </si>
  <si>
    <t>Ni</t>
  </si>
  <si>
    <t>Bobot (A)</t>
  </si>
  <si>
    <t>≤60</t>
  </si>
  <si>
    <t>Risiko (B)</t>
  </si>
  <si>
    <t xml:space="preserve">Perhitungan Risiko </t>
  </si>
  <si>
    <t xml:space="preserve">Tipe Risiko </t>
  </si>
  <si>
    <t xml:space="preserve">I.  ANALISA RISIKO SPASIAL </t>
  </si>
  <si>
    <t>D</t>
  </si>
  <si>
    <t>L</t>
  </si>
  <si>
    <t>G</t>
  </si>
  <si>
    <t>I</t>
  </si>
  <si>
    <t>Nmax</t>
  </si>
  <si>
    <t>61&lt;x&lt;67</t>
  </si>
  <si>
    <t>≥67%</t>
  </si>
  <si>
    <t>Mitigasi</t>
  </si>
  <si>
    <t>KPNPLT-SST-xxxx.06.1</t>
  </si>
  <si>
    <t>FORM METODE PERHITUNGAN TINGKAT RISIKO DAN MITIGASINYA</t>
  </si>
  <si>
    <t>KPNPLT-SST-XXXX.06.2</t>
  </si>
  <si>
    <t xml:space="preserve">FORM LAPORAN ANALISA DAN MITIGASI  RISIKO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</si>
</sst>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u/>
      <sz val="11"/>
      <color theme="10"/>
      <name val="Aptos Narrow"/>
      <family val="2"/>
      <scheme val="minor"/>
    </font>
    <font>
      <sz val="10"/>
      <color theme="1"/>
      <name val="Calibri"/>
      <family val="2"/>
    </font>
    <font>
      <sz val="20"/>
      <color theme="1"/>
      <name val="Aptos Narrow"/>
      <family val="2"/>
      <scheme val="minor"/>
    </font>
    <font>
      <sz val="8"/>
      <name val="Aptos Narrow"/>
      <family val="2"/>
      <scheme val="minor"/>
    </font>
    <font>
      <sz val="11"/>
      <color theme="1"/>
      <name val="Aptos Narrow"/>
      <family val="2"/>
      <scheme val="minor"/>
    </font>
    <font>
      <sz val="11"/>
      <color rgb="FFFF0000"/>
      <name val="Aptos Narrow"/>
      <family val="2"/>
      <scheme val="minor"/>
    </font>
    <font>
      <sz val="11"/>
      <color theme="1"/>
      <name val="Aptos Narrow"/>
      <family val="2"/>
    </font>
    <font>
      <sz val="14"/>
      <color theme="1"/>
      <name val="Aptos Narrow"/>
      <family val="2"/>
      <scheme val="minor"/>
    </font>
    <font>
      <sz val="16"/>
      <color theme="1"/>
      <name val="Aptos Narrow"/>
      <family val="2"/>
      <scheme val="minor"/>
    </font>
  </fonts>
  <fills count="8">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s>
  <cellStyleXfs count="3">
    <xf numFmtId="0" fontId="0" fillId="0" borderId="0"/>
    <xf numFmtId="0" fontId="1" fillId="0" borderId="0" applyNumberFormat="0" applyFill="0" applyBorder="0" applyAlignment="0" applyProtection="0"/>
    <xf numFmtId="9" fontId="5" fillId="0" borderId="0" applyFont="0" applyFill="0" applyBorder="0" applyAlignment="0" applyProtection="0"/>
  </cellStyleXfs>
  <cellXfs count="92">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0" fillId="0" borderId="0" xfId="0" applyAlignment="1"/>
    <xf numFmtId="0" fontId="0" fillId="0" borderId="1" xfId="0" applyBorder="1" applyAlignment="1">
      <alignment horizontal="center"/>
    </xf>
    <xf numFmtId="0" fontId="0" fillId="2" borderId="1" xfId="0" applyFill="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xf numFmtId="0" fontId="0" fillId="2" borderId="1" xfId="0" applyFill="1" applyBorder="1" applyAlignment="1">
      <alignment vertical="top" wrapText="1"/>
    </xf>
    <xf numFmtId="0" fontId="0" fillId="0" borderId="1" xfId="0" applyBorder="1" applyAlignment="1">
      <alignment horizontal="left" vertical="center" wrapText="1"/>
    </xf>
    <xf numFmtId="0" fontId="0" fillId="0" borderId="1" xfId="0" applyBorder="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6" fontId="7" fillId="3" borderId="1" xfId="0" applyNumberFormat="1" applyFont="1" applyFill="1" applyBorder="1" applyAlignment="1">
      <alignment horizontal="center" vertical="center"/>
    </xf>
    <xf numFmtId="0" fontId="0" fillId="2" borderId="1" xfId="0" applyFill="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0" xfId="2" applyNumberFormat="1" applyFont="1" applyAlignment="1">
      <alignment horizontal="center" vertical="center"/>
    </xf>
    <xf numFmtId="0" fontId="0" fillId="0" borderId="1" xfId="2" applyNumberFormat="1" applyFont="1" applyBorder="1" applyAlignment="1">
      <alignment horizontal="center" vertical="center"/>
    </xf>
    <xf numFmtId="0" fontId="0" fillId="3" borderId="1" xfId="2" applyNumberFormat="1" applyFont="1" applyFill="1" applyBorder="1" applyAlignment="1">
      <alignment horizontal="center" vertical="center"/>
    </xf>
    <xf numFmtId="0" fontId="0" fillId="4" borderId="1" xfId="2" applyNumberFormat="1" applyFont="1" applyFill="1" applyBorder="1" applyAlignment="1">
      <alignment horizontal="center" vertical="center"/>
    </xf>
    <xf numFmtId="0" fontId="0" fillId="5" borderId="1" xfId="2" applyNumberFormat="1" applyFont="1" applyFill="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1" fillId="0" borderId="0" xfId="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6" fillId="0" borderId="0" xfId="0" applyFont="1" applyBorder="1" applyAlignment="1">
      <alignment vertical="center"/>
    </xf>
    <xf numFmtId="0" fontId="0" fillId="0" borderId="0" xfId="2" applyNumberFormat="1" applyFont="1" applyBorder="1" applyAlignment="1">
      <alignment horizontal="center" vertical="center"/>
    </xf>
    <xf numFmtId="0" fontId="0" fillId="0" borderId="0" xfId="0" applyBorder="1" applyAlignment="1"/>
    <xf numFmtId="0" fontId="0" fillId="0" borderId="0" xfId="0" applyBorder="1" applyAlignment="1">
      <alignment horizontal="left" vertical="center"/>
    </xf>
    <xf numFmtId="0" fontId="8" fillId="0" borderId="0" xfId="0" applyFont="1" applyBorder="1" applyAlignment="1">
      <alignment vertical="center"/>
    </xf>
    <xf numFmtId="0" fontId="0" fillId="2" borderId="1" xfId="0" applyFill="1" applyBorder="1" applyAlignment="1">
      <alignment horizontal="center" vertical="center"/>
    </xf>
    <xf numFmtId="0" fontId="0" fillId="0" borderId="9" xfId="0" applyBorder="1" applyAlignment="1">
      <alignment vertical="center"/>
    </xf>
    <xf numFmtId="0" fontId="0" fillId="0" borderId="5"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center" vertical="center"/>
    </xf>
    <xf numFmtId="0" fontId="0" fillId="6" borderId="9" xfId="0" applyFill="1" applyBorder="1" applyAlignment="1">
      <alignment vertical="center"/>
    </xf>
    <xf numFmtId="0" fontId="0" fillId="6" borderId="9" xfId="0" applyFill="1" applyBorder="1" applyAlignment="1">
      <alignment horizontal="center"/>
    </xf>
    <xf numFmtId="0" fontId="0" fillId="6" borderId="9" xfId="0" applyFill="1" applyBorder="1" applyAlignment="1">
      <alignment wrapText="1"/>
    </xf>
    <xf numFmtId="0" fontId="0" fillId="6" borderId="9" xfId="0" applyFill="1" applyBorder="1"/>
    <xf numFmtId="0" fontId="0" fillId="4" borderId="9" xfId="0" applyFill="1"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9" xfId="0" applyBorder="1"/>
    <xf numFmtId="0" fontId="0" fillId="0" borderId="9" xfId="0" applyBorder="1" applyAlignment="1">
      <alignment wrapText="1"/>
    </xf>
    <xf numFmtId="9" fontId="0" fillId="2" borderId="9" xfId="2" applyFont="1" applyFill="1"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0" borderId="1" xfId="0" applyBorder="1" applyAlignment="1">
      <alignment horizontal="center" vertical="center"/>
    </xf>
    <xf numFmtId="0" fontId="3" fillId="0" borderId="0" xfId="0" applyFont="1" applyAlignment="1">
      <alignment horizontal="center" vertical="center" wrapText="1"/>
    </xf>
    <xf numFmtId="0" fontId="1" fillId="0" borderId="1" xfId="1" applyBorder="1" applyAlignment="1">
      <alignment horizontal="left" vertical="center" wrapText="1"/>
    </xf>
    <xf numFmtId="0" fontId="0" fillId="0" borderId="1" xfId="0" applyBorder="1" applyAlignment="1">
      <alignment horizontal="left" vertical="center" wrapText="1"/>
    </xf>
    <xf numFmtId="9" fontId="0" fillId="3" borderId="1" xfId="2" applyFont="1" applyFill="1" applyBorder="1" applyAlignment="1">
      <alignment horizontal="center" vertical="center"/>
    </xf>
    <xf numFmtId="0" fontId="0" fillId="0" borderId="1" xfId="0" applyBorder="1" applyAlignment="1">
      <alignment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xf numFmtId="0" fontId="9" fillId="0" borderId="0" xfId="0" applyFont="1" applyAlignment="1">
      <alignment horizontal="center"/>
    </xf>
    <xf numFmtId="0" fontId="0" fillId="6" borderId="9" xfId="0" applyFill="1" applyBorder="1" applyAlignment="1">
      <alignment horizontal="center"/>
    </xf>
    <xf numFmtId="0" fontId="0" fillId="6" borderId="9" xfId="0" applyFill="1" applyBorder="1" applyAlignment="1">
      <alignment horizontal="center" wrapText="1"/>
    </xf>
    <xf numFmtId="0" fontId="0" fillId="6" borderId="9" xfId="0" applyFill="1" applyBorder="1" applyAlignment="1">
      <alignment horizontal="center" vertical="center"/>
    </xf>
    <xf numFmtId="0" fontId="0" fillId="6" borderId="10" xfId="0" applyFill="1" applyBorder="1" applyAlignment="1">
      <alignment horizontal="center"/>
    </xf>
    <xf numFmtId="0" fontId="0" fillId="6" borderId="11" xfId="0" applyFill="1" applyBorder="1" applyAlignment="1">
      <alignment horizontal="center"/>
    </xf>
    <xf numFmtId="0" fontId="0" fillId="6" borderId="12" xfId="0" applyFill="1" applyBorder="1" applyAlignment="1">
      <alignment horizontal="center"/>
    </xf>
  </cellXfs>
  <cellStyles count="3">
    <cellStyle name="Hyperlink" xfId="1" builtinId="8"/>
    <cellStyle name="Normal" xfId="0" builtinId="0"/>
    <cellStyle name="Percent" xfId="2" builtinId="5"/>
  </cellStyles>
  <dxfs count="7">
    <dxf>
      <fill>
        <patternFill>
          <bgColor rgb="FFFF0000"/>
        </patternFill>
      </fill>
    </dxf>
    <dxf>
      <fill>
        <patternFill>
          <bgColor rgb="FFFFFF00"/>
        </patternFill>
      </fill>
    </dxf>
    <dxf>
      <fill>
        <patternFill>
          <bgColor rgb="FF00B050"/>
        </patternFill>
      </fill>
    </dxf>
    <dxf>
      <fill>
        <patternFill>
          <bgColor rgb="FF00B050"/>
        </patternFill>
      </fill>
    </dxf>
    <dxf>
      <fill>
        <patternFill>
          <bgColor rgb="FFFFFF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17</xdr:col>
      <xdr:colOff>595902</xdr:colOff>
      <xdr:row>6</xdr:row>
      <xdr:rowOff>183333</xdr:rowOff>
    </xdr:from>
    <xdr:ext cx="1556388" cy="40992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8FE3141-0160-1DA2-C161-3CC29585ECA6}"/>
                </a:ext>
              </a:extLst>
            </xdr:cNvPr>
            <xdr:cNvSpPr txBox="1"/>
          </xdr:nvSpPr>
          <xdr:spPr>
            <a:xfrm>
              <a:off x="26260062" y="1516833"/>
              <a:ext cx="1556388"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𝑆𝑘𝑜𝑟</m:t>
                    </m:r>
                    <m:r>
                      <a:rPr lang="en-US" sz="1100" b="0" i="1">
                        <a:latin typeface="Cambria Math" panose="02040503050406030204" pitchFamily="18" charset="0"/>
                      </a:rPr>
                      <m:t>=</m:t>
                    </m:r>
                    <m:nary>
                      <m:naryPr>
                        <m:chr m:val="∑"/>
                        <m:subHide m:val="on"/>
                        <m:supHide m:val="on"/>
                        <m:ctrlPr>
                          <a:rPr lang="en-US" sz="1100" i="1">
                            <a:latin typeface="Cambria Math" panose="02040503050406030204" pitchFamily="18" charset="0"/>
                          </a:rPr>
                        </m:ctrlPr>
                      </m:naryPr>
                      <m:sub/>
                      <m:sup/>
                      <m:e>
                        <m:f>
                          <m:fPr>
                            <m:ctrlPr>
                              <a:rPr lang="en-US" sz="1100" i="1">
                                <a:latin typeface="Cambria Math" panose="02040503050406030204" pitchFamily="18" charset="0"/>
                              </a:rPr>
                            </m:ctrlPr>
                          </m:fPr>
                          <m:num>
                            <m:r>
                              <a:rPr lang="en-US" sz="1100" b="0" i="1">
                                <a:latin typeface="Cambria Math" panose="02040503050406030204" pitchFamily="18" charset="0"/>
                              </a:rPr>
                              <m:t>𝑁𝑖</m:t>
                            </m:r>
                          </m:num>
                          <m:den>
                            <m:r>
                              <a:rPr lang="en-US" sz="1100" b="0" i="1">
                                <a:latin typeface="Cambria Math" panose="02040503050406030204" pitchFamily="18" charset="0"/>
                              </a:rPr>
                              <m:t>𝑁𝑚𝑎𝑥</m:t>
                            </m:r>
                          </m:den>
                        </m:f>
                        <m:r>
                          <a:rPr lang="en-US" sz="1100" b="0" i="1">
                            <a:latin typeface="Cambria Math" panose="02040503050406030204" pitchFamily="18" charset="0"/>
                          </a:rPr>
                          <m:t>𝑥</m:t>
                        </m:r>
                        <m:r>
                          <a:rPr lang="en-US" sz="1100" b="0" i="1">
                            <a:latin typeface="Cambria Math" panose="02040503050406030204" pitchFamily="18" charset="0"/>
                          </a:rPr>
                          <m:t>100%</m:t>
                        </m:r>
                      </m:e>
                    </m:nary>
                  </m:oMath>
                </m:oMathPara>
              </a14:m>
              <a:endParaRPr lang="en-US" sz="1100"/>
            </a:p>
          </xdr:txBody>
        </xdr:sp>
      </mc:Choice>
      <mc:Fallback xmlns="">
        <xdr:sp macro="" textlink="">
          <xdr:nvSpPr>
            <xdr:cNvPr id="2" name="TextBox 1">
              <a:extLst>
                <a:ext uri="{FF2B5EF4-FFF2-40B4-BE49-F238E27FC236}">
                  <a16:creationId xmlns:a16="http://schemas.microsoft.com/office/drawing/2014/main" id="{E8FE3141-0160-1DA2-C161-3CC29585ECA6}"/>
                </a:ext>
              </a:extLst>
            </xdr:cNvPr>
            <xdr:cNvSpPr txBox="1"/>
          </xdr:nvSpPr>
          <xdr:spPr>
            <a:xfrm>
              <a:off x="26260062" y="1516833"/>
              <a:ext cx="1556388" cy="409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a:latin typeface="Cambria Math" panose="02040503050406030204" pitchFamily="18" charset="0"/>
                </a:rPr>
                <a:t>𝑆𝑘𝑜𝑟=</a:t>
              </a:r>
              <a:r>
                <a:rPr lang="en-US" sz="1100" i="0">
                  <a:latin typeface="Cambria Math" panose="02040503050406030204" pitchFamily="18" charset="0"/>
                </a:rPr>
                <a:t>∑</a:t>
              </a:r>
              <a:r>
                <a:rPr lang="en-US" sz="1100" b="0" i="0">
                  <a:latin typeface="Cambria Math" panose="02040503050406030204" pitchFamily="18" charset="0"/>
                </a:rPr>
                <a:t>▒〖𝑁𝑖/𝑁𝑚𝑎𝑥 𝑥100%〗</a:t>
              </a:r>
              <a:endParaRPr lang="en-US" sz="1100"/>
            </a:p>
          </xdr:txBody>
        </xdr:sp>
      </mc:Fallback>
    </mc:AlternateContent>
    <xdr:clientData/>
  </xdr:oneCellAnchor>
  <xdr:oneCellAnchor>
    <xdr:from>
      <xdr:col>17</xdr:col>
      <xdr:colOff>38100</xdr:colOff>
      <xdr:row>7</xdr:row>
      <xdr:rowOff>556260</xdr:rowOff>
    </xdr:from>
    <xdr:ext cx="1734834" cy="173766"/>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44868724-7F34-709D-71AA-1774CBDB0A9D}"/>
                </a:ext>
              </a:extLst>
            </xdr:cNvPr>
            <xdr:cNvSpPr txBox="1"/>
          </xdr:nvSpPr>
          <xdr:spPr>
            <a:xfrm>
              <a:off x="25702260" y="2186940"/>
              <a:ext cx="1734834"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𝑁𝑖</m:t>
                    </m:r>
                    <m:r>
                      <a:rPr lang="en-US" sz="1100" b="0" i="1">
                        <a:latin typeface="Cambria Math" panose="02040503050406030204" pitchFamily="18" charset="0"/>
                      </a:rPr>
                      <m:t>=</m:t>
                    </m:r>
                    <m:r>
                      <a:rPr lang="en-US" sz="1100" b="0" i="1">
                        <a:latin typeface="Cambria Math" panose="02040503050406030204" pitchFamily="18" charset="0"/>
                      </a:rPr>
                      <m:t>𝐵𝑜𝑏𝑜𝑡</m:t>
                    </m:r>
                    <m:r>
                      <a:rPr lang="en-US" sz="1100" b="0" i="1">
                        <a:latin typeface="Cambria Math" panose="02040503050406030204" pitchFamily="18" charset="0"/>
                      </a:rPr>
                      <m:t> </m:t>
                    </m:r>
                    <m:d>
                      <m:dPr>
                        <m:ctrlPr>
                          <a:rPr lang="en-US" sz="1100" b="0" i="1">
                            <a:latin typeface="Cambria Math" panose="02040503050406030204" pitchFamily="18" charset="0"/>
                          </a:rPr>
                        </m:ctrlPr>
                      </m:dPr>
                      <m:e>
                        <m:r>
                          <a:rPr lang="en-US" sz="1100" b="0" i="1">
                            <a:latin typeface="Cambria Math" panose="02040503050406030204" pitchFamily="18" charset="0"/>
                          </a:rPr>
                          <m:t>𝐴</m:t>
                        </m:r>
                      </m:e>
                    </m:d>
                    <m:r>
                      <a:rPr lang="en-US" sz="1100" b="0" i="1">
                        <a:latin typeface="Cambria Math" panose="02040503050406030204" pitchFamily="18" charset="0"/>
                      </a:rPr>
                      <m:t>𝑥</m:t>
                    </m:r>
                    <m:r>
                      <a:rPr lang="en-US" sz="1100" b="0" i="1">
                        <a:latin typeface="Cambria Math" panose="02040503050406030204" pitchFamily="18" charset="0"/>
                      </a:rPr>
                      <m:t> </m:t>
                    </m:r>
                    <m:r>
                      <a:rPr lang="en-US" sz="1100" b="0" i="1">
                        <a:latin typeface="Cambria Math" panose="02040503050406030204" pitchFamily="18" charset="0"/>
                      </a:rPr>
                      <m:t>𝑅𝑖𝑠𝑖𝑘𝑜</m:t>
                    </m:r>
                    <m:r>
                      <a:rPr lang="en-US" sz="1100" b="0" i="1">
                        <a:latin typeface="Cambria Math" panose="02040503050406030204" pitchFamily="18" charset="0"/>
                      </a:rPr>
                      <m:t> </m:t>
                    </m:r>
                    <m:d>
                      <m:dPr>
                        <m:ctrlPr>
                          <a:rPr lang="en-US" sz="1100" b="0" i="1">
                            <a:latin typeface="Cambria Math" panose="02040503050406030204" pitchFamily="18" charset="0"/>
                          </a:rPr>
                        </m:ctrlPr>
                      </m:dPr>
                      <m:e>
                        <m:r>
                          <a:rPr lang="en-US" sz="1100" b="0" i="1">
                            <a:latin typeface="Cambria Math" panose="02040503050406030204" pitchFamily="18" charset="0"/>
                          </a:rPr>
                          <m:t>𝐵</m:t>
                        </m:r>
                      </m:e>
                    </m:d>
                  </m:oMath>
                </m:oMathPara>
              </a14:m>
              <a:endParaRPr lang="en-US" sz="1100" b="0"/>
            </a:p>
          </xdr:txBody>
        </xdr:sp>
      </mc:Choice>
      <mc:Fallback xmlns="">
        <xdr:sp macro="" textlink="">
          <xdr:nvSpPr>
            <xdr:cNvPr id="4" name="TextBox 3">
              <a:extLst>
                <a:ext uri="{FF2B5EF4-FFF2-40B4-BE49-F238E27FC236}">
                  <a16:creationId xmlns:a16="http://schemas.microsoft.com/office/drawing/2014/main" id="{44868724-7F34-709D-71AA-1774CBDB0A9D}"/>
                </a:ext>
              </a:extLst>
            </xdr:cNvPr>
            <xdr:cNvSpPr txBox="1"/>
          </xdr:nvSpPr>
          <xdr:spPr>
            <a:xfrm>
              <a:off x="25702260" y="2186940"/>
              <a:ext cx="1734834"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𝑁𝑖=𝐵𝑜𝑏𝑜𝑡 (𝐴)𝑥 𝑅𝑖𝑠𝑖𝑘𝑜 (𝐵)</a:t>
              </a:r>
              <a:endParaRPr lang="en-US" sz="1100" b="0"/>
            </a:p>
          </xdr:txBody>
        </xdr:sp>
      </mc:Fallback>
    </mc:AlternateContent>
    <xdr:clientData/>
  </xdr:oneCellAnchor>
  <xdr:oneCellAnchor>
    <xdr:from>
      <xdr:col>17</xdr:col>
      <xdr:colOff>38100</xdr:colOff>
      <xdr:row>6</xdr:row>
      <xdr:rowOff>960120</xdr:rowOff>
    </xdr:from>
    <xdr:ext cx="65" cy="172227"/>
    <xdr:sp macro="" textlink="">
      <xdr:nvSpPr>
        <xdr:cNvPr id="5" name="TextBox 4">
          <a:extLst>
            <a:ext uri="{FF2B5EF4-FFF2-40B4-BE49-F238E27FC236}">
              <a16:creationId xmlns:a16="http://schemas.microsoft.com/office/drawing/2014/main" id="{5ADC1F70-5899-ACBC-F22B-E2ED1A89F389}"/>
            </a:ext>
          </a:extLst>
        </xdr:cNvPr>
        <xdr:cNvSpPr txBox="1"/>
      </xdr:nvSpPr>
      <xdr:spPr>
        <a:xfrm>
          <a:off x="25702260" y="227076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16</xdr:col>
      <xdr:colOff>601980</xdr:colOff>
      <xdr:row>8</xdr:row>
      <xdr:rowOff>243840</xdr:rowOff>
    </xdr:from>
    <xdr:ext cx="2732350" cy="173766"/>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2B8950B7-9F4A-4C5D-AD61-E78856D34BBF}"/>
                </a:ext>
              </a:extLst>
            </xdr:cNvPr>
            <xdr:cNvSpPr txBox="1"/>
          </xdr:nvSpPr>
          <xdr:spPr>
            <a:xfrm>
              <a:off x="25656540" y="2438400"/>
              <a:ext cx="2732350"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a:latin typeface="Cambria Math" panose="02040503050406030204" pitchFamily="18" charset="0"/>
                      </a:rPr>
                      <m:t>𝑁𝑚𝑎𝑥</m:t>
                    </m:r>
                    <m:r>
                      <a:rPr lang="en-US" sz="1100" b="0" i="1">
                        <a:latin typeface="Cambria Math" panose="02040503050406030204" pitchFamily="18" charset="0"/>
                      </a:rPr>
                      <m:t>=</m:t>
                    </m:r>
                    <m:r>
                      <a:rPr lang="en-US" sz="1100" b="0" i="1">
                        <a:latin typeface="Cambria Math" panose="02040503050406030204" pitchFamily="18" charset="0"/>
                      </a:rPr>
                      <m:t>𝐵𝑜𝑏𝑜𝑡</m:t>
                    </m:r>
                    <m:r>
                      <a:rPr lang="en-US" sz="1100" b="0" i="1">
                        <a:latin typeface="Cambria Math" panose="02040503050406030204" pitchFamily="18" charset="0"/>
                      </a:rPr>
                      <m:t> </m:t>
                    </m:r>
                    <m:d>
                      <m:dPr>
                        <m:ctrlPr>
                          <a:rPr lang="en-US" sz="1100" b="0" i="1">
                            <a:latin typeface="Cambria Math" panose="02040503050406030204" pitchFamily="18" charset="0"/>
                          </a:rPr>
                        </m:ctrlPr>
                      </m:dPr>
                      <m:e>
                        <m:r>
                          <a:rPr lang="en-US" sz="1100" b="0" i="1">
                            <a:latin typeface="Cambria Math" panose="02040503050406030204" pitchFamily="18" charset="0"/>
                          </a:rPr>
                          <m:t>𝐴</m:t>
                        </m:r>
                      </m:e>
                    </m:d>
                    <m:r>
                      <a:rPr lang="en-US" sz="1100" b="0" i="1">
                        <a:latin typeface="Cambria Math" panose="02040503050406030204" pitchFamily="18" charset="0"/>
                      </a:rPr>
                      <m:t>𝑥</m:t>
                    </m:r>
                    <m:r>
                      <a:rPr lang="en-US" sz="1100" b="0" i="1">
                        <a:latin typeface="Cambria Math" panose="02040503050406030204" pitchFamily="18" charset="0"/>
                      </a:rPr>
                      <m:t> </m:t>
                    </m:r>
                    <m:r>
                      <a:rPr lang="en-US" sz="1100" b="0" i="1">
                        <a:latin typeface="Cambria Math" panose="02040503050406030204" pitchFamily="18" charset="0"/>
                      </a:rPr>
                      <m:t>𝑅𝑖𝑠𝑖𝑘𝑜</m:t>
                    </m:r>
                    <m:r>
                      <a:rPr lang="en-US" sz="1100" b="0" i="1">
                        <a:latin typeface="Cambria Math" panose="02040503050406030204" pitchFamily="18" charset="0"/>
                      </a:rPr>
                      <m:t> </m:t>
                    </m:r>
                    <m:r>
                      <a:rPr lang="en-US" sz="1100" b="0" i="1">
                        <a:latin typeface="Cambria Math" panose="02040503050406030204" pitchFamily="18" charset="0"/>
                      </a:rPr>
                      <m:t>𝑀𝑎𝑘𝑠𝑖𝑚𝑢𝑚</m:t>
                    </m:r>
                    <m:r>
                      <a:rPr lang="en-US" sz="1100" b="0" i="1">
                        <a:latin typeface="Cambria Math" panose="02040503050406030204" pitchFamily="18" charset="0"/>
                      </a:rPr>
                      <m:t> </m:t>
                    </m:r>
                    <m:d>
                      <m:dPr>
                        <m:ctrlPr>
                          <a:rPr lang="en-US" sz="1100" b="0" i="1">
                            <a:latin typeface="Cambria Math" panose="02040503050406030204" pitchFamily="18" charset="0"/>
                          </a:rPr>
                        </m:ctrlPr>
                      </m:dPr>
                      <m:e>
                        <m:r>
                          <a:rPr lang="en-US" sz="1100" b="0" i="1">
                            <a:latin typeface="Cambria Math" panose="02040503050406030204" pitchFamily="18" charset="0"/>
                          </a:rPr>
                          <m:t>3</m:t>
                        </m:r>
                      </m:e>
                    </m:d>
                  </m:oMath>
                </m:oMathPara>
              </a14:m>
              <a:endParaRPr lang="en-US" sz="1100" b="0"/>
            </a:p>
          </xdr:txBody>
        </xdr:sp>
      </mc:Choice>
      <mc:Fallback xmlns="">
        <xdr:sp macro="" textlink="">
          <xdr:nvSpPr>
            <xdr:cNvPr id="6" name="TextBox 5">
              <a:extLst>
                <a:ext uri="{FF2B5EF4-FFF2-40B4-BE49-F238E27FC236}">
                  <a16:creationId xmlns:a16="http://schemas.microsoft.com/office/drawing/2014/main" id="{2B8950B7-9F4A-4C5D-AD61-E78856D34BBF}"/>
                </a:ext>
              </a:extLst>
            </xdr:cNvPr>
            <xdr:cNvSpPr txBox="1"/>
          </xdr:nvSpPr>
          <xdr:spPr>
            <a:xfrm>
              <a:off x="25656540" y="2438400"/>
              <a:ext cx="2732350"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𝑁𝑚𝑎𝑥=𝐵𝑜𝑏𝑜𝑡 (𝐴)𝑥 𝑅𝑖𝑠𝑖𝑘𝑜 𝑀𝑎𝑘𝑠𝑖𝑚𝑢𝑚 (3)</a:t>
              </a:r>
              <a:endParaRPr lang="en-US" sz="1100" b="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rwa.or.id/" TargetMode="External"/><Relationship Id="rId1" Type="http://schemas.openxmlformats.org/officeDocument/2006/relationships/hyperlink" Target="https://storage.googleapis.com/earthenginepartners-hansen/GFC-2024-v1.12/downloa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203E-A3F8-44CE-AB49-F599F4D53149}">
  <dimension ref="B1:R35"/>
  <sheetViews>
    <sheetView tabSelected="1" topLeftCell="K1" zoomScale="70" zoomScaleNormal="70" workbookViewId="0">
      <selection activeCell="O5" activeCellId="1" sqref="B1:M18 O5:R9"/>
    </sheetView>
  </sheetViews>
  <sheetFormatPr defaultColWidth="8.875" defaultRowHeight="13.5"/>
  <cols>
    <col min="1" max="1" width="2.4375" style="1" customWidth="1"/>
    <col min="2" max="2" width="3.3125" style="1" bestFit="1" customWidth="1"/>
    <col min="3" max="4" width="26.3125" style="1" customWidth="1"/>
    <col min="5" max="5" width="53.4375" style="2" customWidth="1"/>
    <col min="6" max="8" width="20.5625" style="17" customWidth="1"/>
    <col min="9" max="9" width="20.5625" style="17" hidden="1" customWidth="1"/>
    <col min="10" max="10" width="20.5625" style="33" hidden="1" customWidth="1"/>
    <col min="11" max="11" width="94.4375" style="7" customWidth="1"/>
    <col min="12" max="12" width="29.25" style="1" customWidth="1"/>
    <col min="13" max="13" width="44.75" style="6" customWidth="1"/>
    <col min="14" max="14" width="5.5625" style="1" customWidth="1"/>
    <col min="15" max="16" width="8.875" style="17"/>
    <col min="17" max="17" width="8.875" style="38"/>
    <col min="18" max="18" width="39.875" style="38" customWidth="1"/>
    <col min="19" max="16384" width="8.875" style="1"/>
  </cols>
  <sheetData>
    <row r="1" spans="2:18">
      <c r="B1" s="65" t="s">
        <v>100</v>
      </c>
      <c r="C1" s="65"/>
      <c r="D1" s="65"/>
    </row>
    <row r="2" spans="2:18" ht="25.8" customHeight="1">
      <c r="B2" s="73" t="s">
        <v>101</v>
      </c>
      <c r="C2" s="73"/>
      <c r="D2" s="73"/>
      <c r="E2" s="73"/>
      <c r="F2" s="73"/>
      <c r="G2" s="73"/>
      <c r="H2" s="73"/>
      <c r="I2" s="73"/>
      <c r="J2" s="73"/>
      <c r="K2" s="73"/>
      <c r="L2" s="73"/>
      <c r="M2" s="73"/>
      <c r="N2" s="16"/>
    </row>
    <row r="4" spans="2:18" s="38" customFormat="1" ht="17.649999999999999" thickBot="1">
      <c r="B4" s="47" t="s">
        <v>91</v>
      </c>
      <c r="E4" s="42"/>
      <c r="F4" s="39"/>
      <c r="G4" s="39"/>
      <c r="H4" s="39"/>
      <c r="I4" s="39"/>
      <c r="J4" s="44"/>
      <c r="K4" s="45"/>
      <c r="M4" s="46"/>
      <c r="O4" s="39"/>
      <c r="P4" s="39"/>
    </row>
    <row r="5" spans="2:18" s="38" customFormat="1" ht="30.6" customHeight="1" thickTop="1" thickBot="1">
      <c r="B5" s="38" t="s">
        <v>26</v>
      </c>
      <c r="E5" s="42"/>
      <c r="F5" s="39"/>
      <c r="G5" s="39"/>
      <c r="H5" s="39"/>
      <c r="I5" s="39"/>
      <c r="J5" s="44"/>
      <c r="K5" s="45"/>
      <c r="M5" s="46"/>
      <c r="O5" s="83" t="s">
        <v>82</v>
      </c>
      <c r="P5" s="83"/>
      <c r="R5" s="66" t="s">
        <v>89</v>
      </c>
    </row>
    <row r="6" spans="2:18" ht="14.25" thickTop="1" thickBot="1">
      <c r="B6" s="15" t="s">
        <v>0</v>
      </c>
      <c r="C6" s="15" t="s">
        <v>1</v>
      </c>
      <c r="D6" s="15" t="s">
        <v>90</v>
      </c>
      <c r="E6" s="3" t="s">
        <v>3</v>
      </c>
      <c r="F6" s="15" t="s">
        <v>33</v>
      </c>
      <c r="G6" s="15" t="s">
        <v>86</v>
      </c>
      <c r="H6" s="15" t="s">
        <v>88</v>
      </c>
      <c r="I6" s="15" t="s">
        <v>85</v>
      </c>
      <c r="J6" s="34" t="s">
        <v>84</v>
      </c>
      <c r="K6" s="8" t="s">
        <v>5</v>
      </c>
      <c r="L6" s="15" t="s">
        <v>4</v>
      </c>
      <c r="M6" s="15" t="s">
        <v>14</v>
      </c>
      <c r="N6" s="39"/>
      <c r="O6" s="15" t="s">
        <v>83</v>
      </c>
      <c r="P6" s="15" t="s">
        <v>84</v>
      </c>
      <c r="R6" s="66"/>
    </row>
    <row r="7" spans="2:18" ht="23.45" customHeight="1" thickTop="1" thickBot="1">
      <c r="B7" s="67">
        <v>1</v>
      </c>
      <c r="C7" s="72" t="s">
        <v>6</v>
      </c>
      <c r="D7" s="15" t="s">
        <v>7</v>
      </c>
      <c r="E7" s="5" t="s">
        <v>81</v>
      </c>
      <c r="F7" s="18">
        <v>1</v>
      </c>
      <c r="G7" s="71">
        <v>45</v>
      </c>
      <c r="H7" s="71">
        <v>1</v>
      </c>
      <c r="I7" s="70">
        <f>H7*G7</f>
        <v>45</v>
      </c>
      <c r="J7" s="76">
        <f>((I7/300))</f>
        <v>0.15</v>
      </c>
      <c r="K7" s="28" t="s">
        <v>44</v>
      </c>
      <c r="L7" s="77" t="s">
        <v>40</v>
      </c>
      <c r="M7" s="74" t="s">
        <v>15</v>
      </c>
      <c r="N7" s="40"/>
      <c r="O7" s="18" t="s">
        <v>8</v>
      </c>
      <c r="P7" s="27" t="s">
        <v>98</v>
      </c>
      <c r="R7" s="66"/>
    </row>
    <row r="8" spans="2:18" ht="41.25" thickTop="1" thickBot="1">
      <c r="B8" s="68"/>
      <c r="C8" s="72"/>
      <c r="D8" s="15" t="s">
        <v>9</v>
      </c>
      <c r="E8" s="5" t="s">
        <v>31</v>
      </c>
      <c r="F8" s="19">
        <v>2</v>
      </c>
      <c r="G8" s="71"/>
      <c r="H8" s="71"/>
      <c r="I8" s="70"/>
      <c r="J8" s="76"/>
      <c r="K8" s="9" t="s">
        <v>43</v>
      </c>
      <c r="L8" s="77"/>
      <c r="M8" s="74"/>
      <c r="N8" s="40"/>
      <c r="O8" s="19" t="s">
        <v>9</v>
      </c>
      <c r="P8" s="19" t="s">
        <v>97</v>
      </c>
      <c r="R8" s="66"/>
    </row>
    <row r="9" spans="2:18" ht="41.25" thickTop="1" thickBot="1">
      <c r="B9" s="69"/>
      <c r="C9" s="72"/>
      <c r="D9" s="15" t="s">
        <v>8</v>
      </c>
      <c r="E9" s="11" t="s">
        <v>39</v>
      </c>
      <c r="F9" s="20">
        <v>3</v>
      </c>
      <c r="G9" s="71"/>
      <c r="H9" s="71"/>
      <c r="I9" s="70"/>
      <c r="J9" s="76"/>
      <c r="K9" s="9" t="s">
        <v>43</v>
      </c>
      <c r="L9" s="77"/>
      <c r="M9" s="74"/>
      <c r="N9" s="40"/>
      <c r="O9" s="20" t="s">
        <v>7</v>
      </c>
      <c r="P9" s="20" t="s">
        <v>87</v>
      </c>
      <c r="Q9" s="43"/>
      <c r="R9" s="66"/>
    </row>
    <row r="10" spans="2:18" ht="43.25" customHeight="1" thickTop="1">
      <c r="B10" s="67">
        <v>2</v>
      </c>
      <c r="C10" s="72" t="s">
        <v>10</v>
      </c>
      <c r="D10" s="15" t="s">
        <v>7</v>
      </c>
      <c r="E10" s="5" t="s">
        <v>38</v>
      </c>
      <c r="F10" s="18">
        <v>1</v>
      </c>
      <c r="G10" s="71">
        <v>35</v>
      </c>
      <c r="H10" s="71">
        <v>1</v>
      </c>
      <c r="I10" s="70">
        <f>H10*G10</f>
        <v>35</v>
      </c>
      <c r="J10" s="76">
        <f>((I10/300))</f>
        <v>0.11666666666666667</v>
      </c>
      <c r="K10" s="13" t="s">
        <v>45</v>
      </c>
      <c r="L10" s="77" t="s">
        <v>41</v>
      </c>
      <c r="M10" s="75" t="s">
        <v>19</v>
      </c>
      <c r="N10" s="41"/>
      <c r="O10" s="39"/>
      <c r="P10" s="39"/>
    </row>
    <row r="11" spans="2:18" ht="95.45" customHeight="1">
      <c r="B11" s="68"/>
      <c r="C11" s="72"/>
      <c r="D11" s="15" t="s">
        <v>9</v>
      </c>
      <c r="E11" s="5" t="s">
        <v>37</v>
      </c>
      <c r="F11" s="19">
        <v>2</v>
      </c>
      <c r="G11" s="71"/>
      <c r="H11" s="71"/>
      <c r="I11" s="70"/>
      <c r="J11" s="76"/>
      <c r="K11" s="28" t="s">
        <v>46</v>
      </c>
      <c r="L11" s="77"/>
      <c r="M11" s="75"/>
      <c r="N11" s="41"/>
      <c r="O11" s="39"/>
      <c r="P11" s="39"/>
    </row>
    <row r="12" spans="2:18" ht="27">
      <c r="B12" s="69"/>
      <c r="C12" s="72"/>
      <c r="D12" s="15" t="s">
        <v>8</v>
      </c>
      <c r="E12" s="5" t="s">
        <v>32</v>
      </c>
      <c r="F12" s="20">
        <v>3</v>
      </c>
      <c r="G12" s="71"/>
      <c r="H12" s="71"/>
      <c r="I12" s="70"/>
      <c r="J12" s="76"/>
      <c r="K12" s="28" t="s">
        <v>47</v>
      </c>
      <c r="L12" s="77"/>
      <c r="M12" s="75"/>
      <c r="N12" s="41"/>
      <c r="O12" s="39"/>
      <c r="P12" s="39"/>
    </row>
    <row r="13" spans="2:18" ht="28.8" customHeight="1">
      <c r="B13" s="67">
        <v>3</v>
      </c>
      <c r="C13" s="72" t="s">
        <v>11</v>
      </c>
      <c r="D13" s="15" t="s">
        <v>7</v>
      </c>
      <c r="E13" s="5" t="s">
        <v>48</v>
      </c>
      <c r="F13" s="18">
        <v>1</v>
      </c>
      <c r="G13" s="71">
        <v>10</v>
      </c>
      <c r="H13" s="71">
        <v>1</v>
      </c>
      <c r="I13" s="70">
        <f>H13*G13</f>
        <v>10</v>
      </c>
      <c r="J13" s="76">
        <f>((I13/300))</f>
        <v>3.3333333333333333E-2</v>
      </c>
      <c r="K13" s="28" t="s">
        <v>52</v>
      </c>
      <c r="L13" s="77" t="s">
        <v>42</v>
      </c>
      <c r="M13" s="75" t="s">
        <v>16</v>
      </c>
      <c r="N13" s="41"/>
      <c r="O13" s="39"/>
      <c r="P13" s="39"/>
    </row>
    <row r="14" spans="2:18" ht="40.5">
      <c r="B14" s="68"/>
      <c r="C14" s="72"/>
      <c r="D14" s="15" t="s">
        <v>9</v>
      </c>
      <c r="E14" s="5" t="s">
        <v>50</v>
      </c>
      <c r="F14" s="19">
        <v>2</v>
      </c>
      <c r="G14" s="71"/>
      <c r="H14" s="71"/>
      <c r="I14" s="70"/>
      <c r="J14" s="76"/>
      <c r="K14" s="9" t="s">
        <v>51</v>
      </c>
      <c r="L14" s="77"/>
      <c r="M14" s="75"/>
      <c r="N14" s="41"/>
      <c r="O14" s="39"/>
      <c r="P14" s="39"/>
    </row>
    <row r="15" spans="2:18" ht="40.5">
      <c r="B15" s="69"/>
      <c r="C15" s="72"/>
      <c r="D15" s="15" t="s">
        <v>8</v>
      </c>
      <c r="E15" s="5" t="s">
        <v>49</v>
      </c>
      <c r="F15" s="20">
        <v>3</v>
      </c>
      <c r="G15" s="71"/>
      <c r="H15" s="71"/>
      <c r="I15" s="70"/>
      <c r="J15" s="76"/>
      <c r="K15" s="9" t="s">
        <v>51</v>
      </c>
      <c r="L15" s="77"/>
      <c r="M15" s="75"/>
      <c r="N15" s="41"/>
      <c r="O15" s="39"/>
      <c r="P15" s="39"/>
    </row>
    <row r="16" spans="2:18" ht="54">
      <c r="B16" s="67">
        <v>4</v>
      </c>
      <c r="C16" s="72" t="s">
        <v>13</v>
      </c>
      <c r="D16" s="15" t="s">
        <v>7</v>
      </c>
      <c r="E16" s="5" t="s">
        <v>55</v>
      </c>
      <c r="F16" s="18">
        <v>1</v>
      </c>
      <c r="G16" s="71">
        <v>10</v>
      </c>
      <c r="H16" s="71">
        <v>1</v>
      </c>
      <c r="I16" s="70">
        <f>H16*G16</f>
        <v>10</v>
      </c>
      <c r="J16" s="76">
        <f>((I16/300))</f>
        <v>3.3333333333333333E-2</v>
      </c>
      <c r="K16" s="28" t="s">
        <v>56</v>
      </c>
      <c r="L16" s="77" t="s">
        <v>20</v>
      </c>
      <c r="M16" s="74" t="s">
        <v>18</v>
      </c>
      <c r="N16" s="40"/>
      <c r="O16" s="39"/>
      <c r="P16" s="39"/>
    </row>
    <row r="17" spans="2:16" ht="54">
      <c r="B17" s="68"/>
      <c r="C17" s="72"/>
      <c r="D17" s="15" t="s">
        <v>9</v>
      </c>
      <c r="E17" s="5" t="s">
        <v>54</v>
      </c>
      <c r="F17" s="19">
        <v>2</v>
      </c>
      <c r="G17" s="71"/>
      <c r="H17" s="71"/>
      <c r="I17" s="70"/>
      <c r="J17" s="76"/>
      <c r="K17" s="9" t="s">
        <v>57</v>
      </c>
      <c r="L17" s="77"/>
      <c r="M17" s="74"/>
      <c r="N17" s="40"/>
      <c r="O17" s="39"/>
      <c r="P17" s="39"/>
    </row>
    <row r="18" spans="2:16" ht="54">
      <c r="B18" s="69"/>
      <c r="C18" s="72"/>
      <c r="D18" s="15" t="s">
        <v>8</v>
      </c>
      <c r="E18" s="5" t="s">
        <v>53</v>
      </c>
      <c r="F18" s="20">
        <v>3</v>
      </c>
      <c r="G18" s="71"/>
      <c r="H18" s="71"/>
      <c r="I18" s="70"/>
      <c r="J18" s="76"/>
      <c r="K18" s="28" t="s">
        <v>58</v>
      </c>
      <c r="L18" s="77"/>
      <c r="M18" s="74"/>
      <c r="N18" s="40"/>
      <c r="O18" s="39"/>
      <c r="P18" s="39"/>
    </row>
    <row r="20" spans="2:16">
      <c r="B20" s="1" t="s">
        <v>21</v>
      </c>
      <c r="C20" s="1" t="s">
        <v>80</v>
      </c>
    </row>
    <row r="21" spans="2:16">
      <c r="B21" s="15" t="s">
        <v>0</v>
      </c>
      <c r="C21" s="15" t="s">
        <v>1</v>
      </c>
      <c r="D21" s="15"/>
      <c r="E21" s="3" t="s">
        <v>3</v>
      </c>
      <c r="F21" s="15"/>
      <c r="G21" s="48"/>
      <c r="H21" s="48"/>
      <c r="I21" s="15"/>
      <c r="J21" s="34"/>
      <c r="K21" s="8" t="s">
        <v>5</v>
      </c>
      <c r="L21" s="4" t="s">
        <v>4</v>
      </c>
      <c r="M21" s="50" t="s">
        <v>14</v>
      </c>
      <c r="N21" s="39"/>
    </row>
    <row r="22" spans="2:16" ht="67.5">
      <c r="B22" s="67">
        <v>1</v>
      </c>
      <c r="C22" s="80" t="s">
        <v>22</v>
      </c>
      <c r="D22" s="24" t="s">
        <v>7</v>
      </c>
      <c r="E22" s="5" t="s">
        <v>29</v>
      </c>
      <c r="F22" s="18">
        <v>3</v>
      </c>
      <c r="G22" s="48"/>
      <c r="H22" s="48"/>
      <c r="I22" s="18"/>
      <c r="J22" s="35"/>
      <c r="K22" s="5" t="s">
        <v>59</v>
      </c>
      <c r="L22" s="5" t="s">
        <v>28</v>
      </c>
      <c r="M22" s="50"/>
      <c r="N22" s="38"/>
    </row>
    <row r="23" spans="2:16" ht="54">
      <c r="B23" s="68"/>
      <c r="C23" s="81"/>
      <c r="D23" s="25" t="s">
        <v>9</v>
      </c>
      <c r="E23" s="5" t="s">
        <v>60</v>
      </c>
      <c r="F23" s="19">
        <v>2</v>
      </c>
      <c r="G23" s="48"/>
      <c r="H23" s="48"/>
      <c r="I23" s="19"/>
      <c r="J23" s="36"/>
      <c r="K23" s="10" t="s">
        <v>61</v>
      </c>
      <c r="L23" s="5" t="s">
        <v>28</v>
      </c>
      <c r="M23" s="50"/>
      <c r="N23" s="38"/>
    </row>
    <row r="24" spans="2:16" ht="40.5">
      <c r="B24" s="69"/>
      <c r="C24" s="82"/>
      <c r="D24" s="26" t="s">
        <v>8</v>
      </c>
      <c r="E24" s="5" t="s">
        <v>30</v>
      </c>
      <c r="F24" s="20">
        <v>1</v>
      </c>
      <c r="G24" s="48"/>
      <c r="H24" s="48"/>
      <c r="I24" s="20"/>
      <c r="J24" s="37"/>
      <c r="K24" s="10" t="s">
        <v>62</v>
      </c>
      <c r="L24" s="5" t="s">
        <v>28</v>
      </c>
      <c r="M24" s="50"/>
      <c r="N24" s="38"/>
    </row>
    <row r="25" spans="2:16" ht="43.25" customHeight="1">
      <c r="B25" s="31">
        <v>2</v>
      </c>
      <c r="C25" s="31" t="s">
        <v>12</v>
      </c>
      <c r="D25" s="24" t="s">
        <v>7</v>
      </c>
      <c r="E25" s="5" t="s">
        <v>63</v>
      </c>
      <c r="F25" s="18">
        <v>3</v>
      </c>
      <c r="G25" s="48"/>
      <c r="H25" s="48"/>
      <c r="I25" s="18"/>
      <c r="J25" s="35"/>
      <c r="K25" s="28" t="s">
        <v>66</v>
      </c>
      <c r="L25" s="29" t="s">
        <v>68</v>
      </c>
      <c r="M25" s="51" t="s">
        <v>17</v>
      </c>
      <c r="N25" s="42"/>
    </row>
    <row r="26" spans="2:16" ht="57.6" customHeight="1">
      <c r="B26" s="32"/>
      <c r="C26" s="32"/>
      <c r="D26" s="25" t="s">
        <v>9</v>
      </c>
      <c r="E26" s="5" t="s">
        <v>64</v>
      </c>
      <c r="F26" s="19">
        <v>2</v>
      </c>
      <c r="G26" s="48"/>
      <c r="H26" s="48"/>
      <c r="I26" s="19"/>
      <c r="J26" s="36"/>
      <c r="K26" s="28" t="s">
        <v>67</v>
      </c>
      <c r="L26" s="30"/>
      <c r="M26" s="52"/>
      <c r="N26" s="42"/>
    </row>
    <row r="27" spans="2:16" ht="47.45" customHeight="1">
      <c r="B27" s="23"/>
      <c r="C27" s="23"/>
      <c r="D27" s="26" t="s">
        <v>8</v>
      </c>
      <c r="E27" s="5" t="s">
        <v>65</v>
      </c>
      <c r="F27" s="20">
        <v>1</v>
      </c>
      <c r="G27" s="48"/>
      <c r="H27" s="48"/>
      <c r="I27" s="20"/>
      <c r="J27" s="37"/>
      <c r="K27" s="28" t="s">
        <v>69</v>
      </c>
      <c r="L27" s="22"/>
      <c r="M27" s="53"/>
      <c r="N27" s="42"/>
    </row>
    <row r="28" spans="2:16" ht="81">
      <c r="B28" s="67">
        <v>2</v>
      </c>
      <c r="C28" s="80" t="s">
        <v>23</v>
      </c>
      <c r="D28" s="24" t="s">
        <v>7</v>
      </c>
      <c r="E28" s="5" t="s">
        <v>70</v>
      </c>
      <c r="F28" s="18">
        <v>3</v>
      </c>
      <c r="G28" s="48"/>
      <c r="H28" s="48"/>
      <c r="I28" s="18"/>
      <c r="J28" s="35"/>
      <c r="K28" s="28" t="s">
        <v>56</v>
      </c>
      <c r="L28" s="5" t="s">
        <v>28</v>
      </c>
      <c r="M28" s="50"/>
      <c r="N28" s="38"/>
    </row>
    <row r="29" spans="2:16" ht="67.5">
      <c r="B29" s="68"/>
      <c r="C29" s="81"/>
      <c r="D29" s="25" t="s">
        <v>9</v>
      </c>
      <c r="E29" s="5" t="s">
        <v>71</v>
      </c>
      <c r="F29" s="19">
        <v>2</v>
      </c>
      <c r="G29" s="48"/>
      <c r="H29" s="48"/>
      <c r="I29" s="19"/>
      <c r="J29" s="36"/>
      <c r="K29" s="28" t="s">
        <v>72</v>
      </c>
      <c r="L29" s="5" t="s">
        <v>28</v>
      </c>
      <c r="M29" s="50"/>
      <c r="N29" s="38"/>
    </row>
    <row r="30" spans="2:16" ht="54">
      <c r="B30" s="69"/>
      <c r="C30" s="82"/>
      <c r="D30" s="26" t="s">
        <v>8</v>
      </c>
      <c r="E30" s="5" t="s">
        <v>73</v>
      </c>
      <c r="F30" s="20">
        <v>1</v>
      </c>
      <c r="G30" s="48"/>
      <c r="H30" s="48"/>
      <c r="I30" s="20"/>
      <c r="J30" s="37"/>
      <c r="K30" s="28" t="s">
        <v>58</v>
      </c>
      <c r="L30" s="5" t="s">
        <v>28</v>
      </c>
      <c r="M30" s="50"/>
      <c r="N30" s="38"/>
    </row>
    <row r="31" spans="2:16" ht="81">
      <c r="B31" s="4">
        <v>3</v>
      </c>
      <c r="C31" s="80" t="s">
        <v>24</v>
      </c>
      <c r="D31" s="24" t="s">
        <v>7</v>
      </c>
      <c r="E31" s="5" t="s">
        <v>74</v>
      </c>
      <c r="F31" s="18">
        <v>3</v>
      </c>
      <c r="G31" s="48"/>
      <c r="H31" s="48"/>
      <c r="I31" s="18"/>
      <c r="J31" s="35"/>
      <c r="K31" s="28" t="s">
        <v>56</v>
      </c>
      <c r="L31" s="5" t="s">
        <v>28</v>
      </c>
      <c r="M31" s="50"/>
      <c r="N31" s="38"/>
    </row>
    <row r="32" spans="2:16" ht="67.5">
      <c r="B32" s="4"/>
      <c r="C32" s="81"/>
      <c r="D32" s="25" t="s">
        <v>9</v>
      </c>
      <c r="E32" s="5" t="s">
        <v>75</v>
      </c>
      <c r="F32" s="19">
        <v>2</v>
      </c>
      <c r="G32" s="48"/>
      <c r="H32" s="48"/>
      <c r="I32" s="19"/>
      <c r="J32" s="36"/>
      <c r="K32" s="28" t="s">
        <v>72</v>
      </c>
      <c r="L32" s="5" t="s">
        <v>28</v>
      </c>
      <c r="M32" s="50"/>
      <c r="N32" s="38"/>
    </row>
    <row r="33" spans="2:14" ht="54">
      <c r="B33" s="4"/>
      <c r="C33" s="82"/>
      <c r="D33" s="26" t="s">
        <v>8</v>
      </c>
      <c r="E33" s="5" t="s">
        <v>76</v>
      </c>
      <c r="F33" s="20">
        <v>1</v>
      </c>
      <c r="G33" s="48"/>
      <c r="H33" s="48"/>
      <c r="I33" s="20"/>
      <c r="J33" s="37"/>
      <c r="K33" s="28" t="s">
        <v>79</v>
      </c>
      <c r="L33" s="5" t="s">
        <v>28</v>
      </c>
      <c r="M33" s="50"/>
      <c r="N33" s="38"/>
    </row>
    <row r="34" spans="2:14" ht="54">
      <c r="B34" s="4">
        <v>4</v>
      </c>
      <c r="C34" s="78" t="s">
        <v>25</v>
      </c>
      <c r="D34" s="24" t="s">
        <v>7</v>
      </c>
      <c r="E34" s="5" t="s">
        <v>77</v>
      </c>
      <c r="F34" s="18">
        <v>3</v>
      </c>
      <c r="G34" s="48"/>
      <c r="H34" s="48"/>
      <c r="I34" s="18"/>
      <c r="J34" s="35"/>
      <c r="K34" s="14" t="s">
        <v>78</v>
      </c>
      <c r="L34" s="5" t="s">
        <v>28</v>
      </c>
      <c r="M34" s="50"/>
      <c r="N34" s="38"/>
    </row>
    <row r="35" spans="2:14" ht="27">
      <c r="B35" s="4"/>
      <c r="C35" s="79"/>
      <c r="D35" s="26" t="s">
        <v>8</v>
      </c>
      <c r="E35" s="5" t="s">
        <v>27</v>
      </c>
      <c r="F35" s="20">
        <v>1</v>
      </c>
      <c r="G35" s="48"/>
      <c r="H35" s="48"/>
      <c r="I35" s="20"/>
      <c r="J35" s="37"/>
      <c r="K35" s="12"/>
      <c r="L35" s="5" t="s">
        <v>28</v>
      </c>
      <c r="M35" s="50"/>
      <c r="N35" s="38"/>
    </row>
  </sheetData>
  <mergeCells count="43">
    <mergeCell ref="O5:P5"/>
    <mergeCell ref="I7:I9"/>
    <mergeCell ref="H7:H9"/>
    <mergeCell ref="G7:G9"/>
    <mergeCell ref="C7:C9"/>
    <mergeCell ref="J7:J9"/>
    <mergeCell ref="I13:I15"/>
    <mergeCell ref="C34:C35"/>
    <mergeCell ref="C31:C33"/>
    <mergeCell ref="C28:C30"/>
    <mergeCell ref="C22:C24"/>
    <mergeCell ref="C16:C18"/>
    <mergeCell ref="B2:M2"/>
    <mergeCell ref="M16:M18"/>
    <mergeCell ref="M13:M15"/>
    <mergeCell ref="M10:M12"/>
    <mergeCell ref="M7:M9"/>
    <mergeCell ref="H10:H12"/>
    <mergeCell ref="H13:H15"/>
    <mergeCell ref="J10:J12"/>
    <mergeCell ref="J13:J15"/>
    <mergeCell ref="J16:J18"/>
    <mergeCell ref="L7:L9"/>
    <mergeCell ref="L10:L12"/>
    <mergeCell ref="L13:L15"/>
    <mergeCell ref="L16:L18"/>
    <mergeCell ref="I10:I12"/>
    <mergeCell ref="B1:D1"/>
    <mergeCell ref="R5:R6"/>
    <mergeCell ref="R7:R9"/>
    <mergeCell ref="B22:B24"/>
    <mergeCell ref="B28:B30"/>
    <mergeCell ref="B7:B9"/>
    <mergeCell ref="B10:B12"/>
    <mergeCell ref="B13:B15"/>
    <mergeCell ref="B16:B18"/>
    <mergeCell ref="I16:I18"/>
    <mergeCell ref="H16:H18"/>
    <mergeCell ref="G16:G18"/>
    <mergeCell ref="G13:G15"/>
    <mergeCell ref="G10:G12"/>
    <mergeCell ref="C10:C12"/>
    <mergeCell ref="C13:C15"/>
  </mergeCells>
  <hyperlinks>
    <hyperlink ref="M7" r:id="rId1" display="https://storage.googleapis.com/earthenginepartners-hansen/GFC-2024-v1.12/download.html" xr:uid="{9E894999-3ED5-4B03-9AD1-90C06B019EE2}"/>
    <hyperlink ref="M16" r:id="rId2" xr:uid="{9E3EAE09-0AC7-469E-B562-8AFE5AC166B6}"/>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A05D9-99D2-4C67-BB1B-2961D8628D81}">
  <dimension ref="B1:Y26"/>
  <sheetViews>
    <sheetView zoomScale="40" zoomScaleNormal="40" workbookViewId="0">
      <selection activeCell="H3" sqref="H3"/>
    </sheetView>
  </sheetViews>
  <sheetFormatPr defaultRowHeight="13.5"/>
  <cols>
    <col min="2" max="2" width="3.4375" bestFit="1" customWidth="1"/>
    <col min="3" max="3" width="8.5625" bestFit="1" customWidth="1"/>
    <col min="4" max="4" width="29.6875" style="21" bestFit="1" customWidth="1"/>
    <col min="5" max="5" width="28.125" style="21" bestFit="1" customWidth="1"/>
    <col min="6" max="6" width="37.6875" style="21" customWidth="1"/>
    <col min="7" max="7" width="29.875" style="21" customWidth="1"/>
    <col min="8" max="8" width="30.5625" style="21" customWidth="1"/>
    <col min="9" max="9" width="35.6875" customWidth="1"/>
    <col min="10" max="10" width="27.5625" customWidth="1"/>
    <col min="11" max="11" width="25.4375" customWidth="1"/>
    <col min="12" max="12" width="10.5625" customWidth="1"/>
    <col min="13" max="13" width="8.6875" customWidth="1"/>
    <col min="14" max="14" width="16" customWidth="1"/>
    <col min="15" max="15" width="15.75" customWidth="1"/>
    <col min="16" max="23" width="4" hidden="1" customWidth="1"/>
    <col min="24" max="24" width="9.6875" customWidth="1"/>
    <col min="25" max="25" width="27.125" customWidth="1"/>
  </cols>
  <sheetData>
    <row r="1" spans="2:25">
      <c r="B1" s="84" t="s">
        <v>102</v>
      </c>
      <c r="C1" s="84"/>
      <c r="D1" s="84"/>
      <c r="E1" s="84"/>
    </row>
    <row r="2" spans="2:25" ht="20.25">
      <c r="B2" s="85" t="s">
        <v>103</v>
      </c>
      <c r="C2" s="85"/>
      <c r="D2" s="85"/>
      <c r="E2" s="85"/>
      <c r="F2" s="85"/>
      <c r="G2" s="85"/>
      <c r="H2" s="85"/>
      <c r="I2" s="85"/>
      <c r="J2" s="85"/>
      <c r="K2" s="85"/>
      <c r="L2" s="85"/>
      <c r="M2" s="85"/>
      <c r="N2" s="85"/>
      <c r="O2" s="85"/>
      <c r="P2" s="85"/>
      <c r="Q2" s="85"/>
      <c r="R2" s="85"/>
      <c r="S2" s="85"/>
      <c r="T2" s="85"/>
      <c r="U2" s="85"/>
      <c r="V2" s="85"/>
      <c r="W2" s="85"/>
      <c r="X2" s="85"/>
      <c r="Y2" s="85"/>
    </row>
    <row r="3" spans="2:25" ht="13.9" thickBot="1"/>
    <row r="4" spans="2:25" ht="14.25" thickTop="1" thickBot="1">
      <c r="B4" s="86" t="s">
        <v>0</v>
      </c>
      <c r="C4" s="86" t="s">
        <v>34</v>
      </c>
      <c r="D4" s="87" t="s">
        <v>3</v>
      </c>
      <c r="E4" s="87"/>
      <c r="F4" s="87"/>
      <c r="G4" s="87"/>
      <c r="H4" s="89" t="s">
        <v>99</v>
      </c>
      <c r="I4" s="90"/>
      <c r="J4" s="90"/>
      <c r="K4" s="91"/>
      <c r="L4" s="86" t="s">
        <v>84</v>
      </c>
      <c r="M4" s="86"/>
      <c r="N4" s="86"/>
      <c r="O4" s="86"/>
      <c r="P4" s="88" t="s">
        <v>85</v>
      </c>
      <c r="Q4" s="88"/>
      <c r="R4" s="88"/>
      <c r="S4" s="88"/>
      <c r="T4" s="88" t="s">
        <v>96</v>
      </c>
      <c r="U4" s="88"/>
      <c r="V4" s="88"/>
      <c r="W4" s="88"/>
      <c r="X4" s="88" t="s">
        <v>84</v>
      </c>
      <c r="Y4" s="88" t="s">
        <v>2</v>
      </c>
    </row>
    <row r="5" spans="2:25" ht="14.25" thickTop="1" thickBot="1">
      <c r="B5" s="86"/>
      <c r="C5" s="86"/>
      <c r="D5" s="57" t="s">
        <v>6</v>
      </c>
      <c r="E5" s="57" t="s">
        <v>35</v>
      </c>
      <c r="F5" s="57" t="s">
        <v>11</v>
      </c>
      <c r="G5" s="57" t="s">
        <v>13</v>
      </c>
      <c r="H5" s="57" t="s">
        <v>6</v>
      </c>
      <c r="I5" s="58" t="s">
        <v>35</v>
      </c>
      <c r="J5" s="58" t="s">
        <v>11</v>
      </c>
      <c r="K5" s="58" t="s">
        <v>13</v>
      </c>
      <c r="L5" s="57" t="s">
        <v>6</v>
      </c>
      <c r="M5" s="58" t="s">
        <v>35</v>
      </c>
      <c r="N5" s="58" t="s">
        <v>11</v>
      </c>
      <c r="O5" s="58" t="s">
        <v>13</v>
      </c>
      <c r="P5" s="55" t="s">
        <v>92</v>
      </c>
      <c r="Q5" s="55" t="s">
        <v>93</v>
      </c>
      <c r="R5" s="55" t="s">
        <v>94</v>
      </c>
      <c r="S5" s="56" t="s">
        <v>95</v>
      </c>
      <c r="T5" s="56" t="s">
        <v>92</v>
      </c>
      <c r="U5" s="56" t="s">
        <v>93</v>
      </c>
      <c r="V5" s="56" t="s">
        <v>94</v>
      </c>
      <c r="W5" s="56" t="s">
        <v>95</v>
      </c>
      <c r="X5" s="88"/>
      <c r="Y5" s="88"/>
    </row>
    <row r="6" spans="2:25" ht="133.80000000000001" customHeight="1" thickTop="1" thickBot="1">
      <c r="B6" s="54">
        <v>1</v>
      </c>
      <c r="C6" s="54" t="s">
        <v>36</v>
      </c>
      <c r="D6" s="60" t="s">
        <v>81</v>
      </c>
      <c r="E6" s="60" t="s">
        <v>32</v>
      </c>
      <c r="F6" s="60" t="s">
        <v>50</v>
      </c>
      <c r="G6" s="60" t="s">
        <v>53</v>
      </c>
      <c r="H6" s="60" t="str" cm="1">
        <f t="array" ref="H6">_xlfn.IFS(
 L6=1,'KPNPLT-SST-XXX.06.1 Metode SRA'!$K$7,
 L6=2,'KPNPLT-SST-XXX.06.1 Metode SRA'!$K$8,
 L6=3,'KPNPLT-SST-XXX.06.1 Metode SRA'!$K$9,
 TRUE,""
)</f>
        <v xml:space="preserve">Dikeluarkan dari Rantai Pasok </v>
      </c>
      <c r="I6" s="60" t="str" cm="1">
        <f t="array" ref="I6">_xlfn.IFS(
 M6=1,'KPNPLT-SST-XXX.06.1 Metode SRA'!$K$10,
 M6=2,'KPNPLT-SST-XXX.06.1 Metode SRA'!$K$11,
 M6=3,'KPNPLT-SST-XXX.06.1 Metode SRA'!$K$12,
 TRUE,""
)</f>
        <v xml:space="preserve">Monitoring Berkala plot Sumber TBS </v>
      </c>
      <c r="J6" s="60" t="str" cm="1">
        <f t="array" ref="J6">_xlfn.IFS(
 N6=1,'KPNPLT-SST-XXX.06.1 Metode SRA'!$K$13,
 N6=2,'KPNPLT-SST-XXX.06.1 Metode SRA'!$K$14,
 N6=3,'KPNPLT-SST-XXX.06.1 Metode SRA'!$K$15,
 TRUE,""
)</f>
        <v xml:space="preserve">Sosialisasi kebijakan perusahaan kepada supplier .
</v>
      </c>
      <c r="K6" s="60" t="str" cm="1">
        <f t="array" ref="K6">_xlfn.IFS(
 O6=1,'KPNPLT-SST-XXX.06.1 Metode SRA'!$K$16,
 O6=2,'KPNPLT-SST-XXX.06.1 Metode SRA'!$K$17,
 O6=3,'KPNPLT-SST-XXX.06.1 Metode SRA'!$K$18,
 TRUE,""
)</f>
        <v>Monitoring  isu sosial secara berkala untuk deteksi dini potensi konflik baru.</v>
      </c>
      <c r="L6" s="54" cm="1">
        <f t="array" ref="L6">_xlfn.IFS(
 D6='KPNPLT-SST-XXX.06.1 Metode SRA'!$E$7,1,
 D6='KPNPLT-SST-XXX.06.1 Metode SRA'!$E$8,2,
 D6='KPNPLT-SST-XXX.06.1 Metode SRA'!$E$9,3,
 TRUE,""
)</f>
        <v>1</v>
      </c>
      <c r="M6" s="54" cm="1">
        <f t="array" ref="M6">_xlfn.IFS(
E6='KPNPLT-SST-XXX.06.1 Metode SRA'!$E$10,1,
E6='KPNPLT-SST-XXX.06.1 Metode SRA'!$E$11,2,
E6='KPNPLT-SST-XXX.06.1 Metode SRA'!$E$12,3,
TRUE,""
)</f>
        <v>3</v>
      </c>
      <c r="N6" s="54" cm="1">
        <f t="array" ref="N6">_xlfn.IFS('KPNPLT-SST-XXX.06.2 Perhitungan'!F6='KPNPLT-SST-XXX.06.1 Metode SRA'!$E$13,1,
F6='KPNPLT-SST-XXX.06.1 Metode SRA'!$E$14,2,
F6='KPNPLT-SST-XXX.06.1 Metode SRA'!$E$15,3,
TRUE,""
)</f>
        <v>2</v>
      </c>
      <c r="O6" s="54" cm="1">
        <f t="array" ref="O6">_xlfn.IFS(
G6='KPNPLT-SST-XXX.06.1 Metode SRA'!$E$16,1,
G6='KPNPLT-SST-XXX.06.1 Metode SRA'!$E$17,2,
G6='KPNPLT-SST-XXX.06.1 Metode SRA'!$E$18,3,
TRUE,""
)</f>
        <v>3</v>
      </c>
      <c r="P6" s="54">
        <f t="shared" ref="P6:P25" si="0">L6*0.4</f>
        <v>0.4</v>
      </c>
      <c r="Q6" s="54">
        <f t="shared" ref="Q6:Q25" si="1">M6*0.4</f>
        <v>1.2000000000000002</v>
      </c>
      <c r="R6" s="54">
        <f t="shared" ref="R6:R25" si="2">N6*0.1</f>
        <v>0.2</v>
      </c>
      <c r="S6" s="54">
        <f t="shared" ref="S6:S25" si="3">O6*0.1</f>
        <v>0.30000000000000004</v>
      </c>
      <c r="T6" s="54">
        <f>3*0.4</f>
        <v>1.2000000000000002</v>
      </c>
      <c r="U6" s="54">
        <f>3*0.4</f>
        <v>1.2000000000000002</v>
      </c>
      <c r="V6" s="54">
        <f>3*0.1</f>
        <v>0.30000000000000004</v>
      </c>
      <c r="W6" s="54">
        <f>3*0.1</f>
        <v>0.30000000000000004</v>
      </c>
      <c r="X6" s="64">
        <f>((SUM(P6:S6)/SUM(T6:W6)))</f>
        <v>0.70000000000000007</v>
      </c>
      <c r="Y6" s="59" t="str" cm="1">
        <f t="array" ref="Y6">IF(
  X6="","",
  _xlfn.IFS(
    $L6=1,"Tinggi",
    X6&gt;=0.67,"Rendah",
    X6&gt;0.61,"Sedang",
    X6&lt;=0.6,"Tinggi"
  )
)</f>
        <v>Tinggi</v>
      </c>
    </row>
    <row r="7" spans="2:25" ht="14.25" thickTop="1" thickBot="1">
      <c r="B7" s="54"/>
      <c r="C7" s="49"/>
      <c r="D7" s="60"/>
      <c r="E7" s="60"/>
      <c r="F7" s="60"/>
      <c r="G7" s="61"/>
      <c r="H7" s="60" t="str" cm="1">
        <f t="array" ref="H7">_xlfn.IFS(
 L7=1,'KPNPLT-SST-XXX.06.1 Metode SRA'!$K$7,
 L7=2,'KPNPLT-SST-XXX.06.1 Metode SRA'!$K$8,
 L7=3,'KPNPLT-SST-XXX.06.1 Metode SRA'!$K$9,
 TRUE,""
)</f>
        <v/>
      </c>
      <c r="I7" s="60" t="str" cm="1">
        <f t="array" ref="I7">_xlfn.IFS(
 M7=1,'KPNPLT-SST-XXX.06.1 Metode SRA'!$K$10,
 M7=2,'KPNPLT-SST-XXX.06.1 Metode SRA'!$K$11,
 M7=3,'KPNPLT-SST-XXX.06.1 Metode SRA'!$K$12,
 TRUE,""
)</f>
        <v/>
      </c>
      <c r="J7" s="60" t="str" cm="1">
        <f t="array" ref="J7">_xlfn.IFS(
 N7=1,'KPNPLT-SST-XXX.06.1 Metode SRA'!$K$13,
 N7=2,'KPNPLT-SST-XXX.06.1 Metode SRA'!$K$14,
 N7=3,'KPNPLT-SST-XXX.06.1 Metode SRA'!$K$15,
 TRUE,""
)</f>
        <v/>
      </c>
      <c r="K7" s="60" t="str" cm="1">
        <f t="array" ref="K7">_xlfn.IFS(
 O7=1,'KPNPLT-SST-XXX.06.1 Metode SRA'!$K$16,
 O7=2,'KPNPLT-SST-XXX.06.1 Metode SRA'!$K$17,
 O7=3,'KPNPLT-SST-XXX.06.1 Metode SRA'!$K$18,
 TRUE,""
)</f>
        <v/>
      </c>
      <c r="L7" s="54" t="str" cm="1">
        <f t="array" ref="L7">_xlfn.IFS(
 D7='KPNPLT-SST-XXX.06.1 Metode SRA'!$E$7,1,
 D7='KPNPLT-SST-XXX.06.1 Metode SRA'!$E$8,2,
 D7='KPNPLT-SST-XXX.06.1 Metode SRA'!$E$9,3,
 TRUE,""
)</f>
        <v/>
      </c>
      <c r="M7" s="54" t="str" cm="1">
        <f t="array" ref="M7">_xlfn.IFS(
E7='KPNPLT-SST-XXX.06.1 Metode SRA'!$E$10,1,
E7='KPNPLT-SST-XXX.06.1 Metode SRA'!$E$11,2,
E7='KPNPLT-SST-XXX.06.1 Metode SRA'!$E$12,3,
TRUE,""
)</f>
        <v/>
      </c>
      <c r="N7" s="54" t="str" cm="1">
        <f t="array" ref="N7">_xlfn.IFS('KPNPLT-SST-XXX.06.2 Perhitungan'!F7='KPNPLT-SST-XXX.06.1 Metode SRA'!$E$13,1,
F7='KPNPLT-SST-XXX.06.1 Metode SRA'!$E$14,2,
F7='KPNPLT-SST-XXX.06.1 Metode SRA'!$E$15,3,
TRUE,""
)</f>
        <v/>
      </c>
      <c r="O7" s="54" t="str" cm="1">
        <f t="array" ref="O7">_xlfn.IFS(
G7='KPNPLT-SST-XXX.06.1 Metode SRA'!$E$16,1,
G7='KPNPLT-SST-XXX.06.1 Metode SRA'!$E$17,2,
G7='KPNPLT-SST-XXX.06.1 Metode SRA'!$E$18,3,
TRUE,""
)</f>
        <v/>
      </c>
      <c r="P7" s="54" t="e">
        <f t="shared" si="0"/>
        <v>#VALUE!</v>
      </c>
      <c r="Q7" s="54" t="e">
        <f t="shared" si="1"/>
        <v>#VALUE!</v>
      </c>
      <c r="R7" s="54" t="e">
        <f t="shared" si="2"/>
        <v>#VALUE!</v>
      </c>
      <c r="S7" s="54" t="e">
        <f t="shared" si="3"/>
        <v>#VALUE!</v>
      </c>
      <c r="T7" s="54">
        <f t="shared" ref="T7:U25" si="4">3*0.4</f>
        <v>1.2000000000000002</v>
      </c>
      <c r="U7" s="54">
        <f t="shared" si="4"/>
        <v>1.2000000000000002</v>
      </c>
      <c r="V7" s="54">
        <f t="shared" ref="V7:W25" si="5">3*0.1</f>
        <v>0.30000000000000004</v>
      </c>
      <c r="W7" s="54">
        <f t="shared" si="5"/>
        <v>0.30000000000000004</v>
      </c>
      <c r="X7" s="64" t="e">
        <f t="shared" ref="X7:X25" si="6">((SUM(P7:S7)/SUM(T7:W7)))</f>
        <v>#VALUE!</v>
      </c>
      <c r="Y7" s="59" t="e" cm="1">
        <f t="array" ref="Y7">IF(
  X7="","",
  _xlfn.IFS(
    $L7=1,"Tinggi",
    X7&gt;=0.67,"Rendah",
    X7&gt;0.61,"Sedang",
    X7&lt;=0.6,"Tinggi"
  )
)</f>
        <v>#VALUE!</v>
      </c>
    </row>
    <row r="8" spans="2:25" ht="14.25" thickTop="1" thickBot="1">
      <c r="B8" s="62"/>
      <c r="C8" s="62"/>
      <c r="D8" s="60"/>
      <c r="E8" s="60"/>
      <c r="F8" s="60"/>
      <c r="G8" s="63"/>
      <c r="H8" s="60" t="str" cm="1">
        <f t="array" ref="H8">_xlfn.IFS(
 L8=1,'KPNPLT-SST-XXX.06.1 Metode SRA'!$K$7,
 L8=2,'KPNPLT-SST-XXX.06.1 Metode SRA'!$K$8,
 L8=3,'KPNPLT-SST-XXX.06.1 Metode SRA'!$K$9,
 TRUE,""
)</f>
        <v/>
      </c>
      <c r="I8" s="60" t="str" cm="1">
        <f t="array" ref="I8">_xlfn.IFS(
 M8=1,'KPNPLT-SST-XXX.06.1 Metode SRA'!$K$10,
 M8=2,'KPNPLT-SST-XXX.06.1 Metode SRA'!$K$11,
 M8=3,'KPNPLT-SST-XXX.06.1 Metode SRA'!$K$12,
 TRUE,""
)</f>
        <v/>
      </c>
      <c r="J8" s="60" t="str" cm="1">
        <f t="array" ref="J8">_xlfn.IFS(
 N8=1,'KPNPLT-SST-XXX.06.1 Metode SRA'!$K$13,
 N8=2,'KPNPLT-SST-XXX.06.1 Metode SRA'!$K$14,
 N8=3,'KPNPLT-SST-XXX.06.1 Metode SRA'!$K$15,
 TRUE,""
)</f>
        <v/>
      </c>
      <c r="K8" s="60" t="str" cm="1">
        <f t="array" ref="K8">_xlfn.IFS(
 O8=1,'KPNPLT-SST-XXX.06.1 Metode SRA'!$K$16,
 O8=2,'KPNPLT-SST-XXX.06.1 Metode SRA'!$K$17,
 O8=3,'KPNPLT-SST-XXX.06.1 Metode SRA'!$K$18,
 TRUE,""
)</f>
        <v/>
      </c>
      <c r="L8" s="54" t="str" cm="1">
        <f t="array" ref="L8">_xlfn.IFS(
 D8='KPNPLT-SST-XXX.06.1 Metode SRA'!$E$7,1,
 D8='KPNPLT-SST-XXX.06.1 Metode SRA'!$E$8,2,
 D8='KPNPLT-SST-XXX.06.1 Metode SRA'!$E$9,3,
 TRUE,""
)</f>
        <v/>
      </c>
      <c r="M8" s="54" t="str" cm="1">
        <f t="array" ref="M8">_xlfn.IFS(
E8='KPNPLT-SST-XXX.06.1 Metode SRA'!$E$10,1,
E8='KPNPLT-SST-XXX.06.1 Metode SRA'!$E$11,2,
E8='KPNPLT-SST-XXX.06.1 Metode SRA'!$E$12,3,
TRUE,""
)</f>
        <v/>
      </c>
      <c r="N8" s="54" t="str" cm="1">
        <f t="array" ref="N8">_xlfn.IFS('KPNPLT-SST-XXX.06.2 Perhitungan'!F8='KPNPLT-SST-XXX.06.1 Metode SRA'!$E$13,1,
F8='KPNPLT-SST-XXX.06.1 Metode SRA'!$E$14,2,
F8='KPNPLT-SST-XXX.06.1 Metode SRA'!$E$15,3,
TRUE,""
)</f>
        <v/>
      </c>
      <c r="O8" s="54" t="str" cm="1">
        <f t="array" ref="O8">_xlfn.IFS(
G8='KPNPLT-SST-XXX.06.1 Metode SRA'!$E$16,1,
G8='KPNPLT-SST-XXX.06.1 Metode SRA'!$E$17,2,
G8='KPNPLT-SST-XXX.06.1 Metode SRA'!$E$18,3,
TRUE,""
)</f>
        <v/>
      </c>
      <c r="P8" s="54" t="e">
        <f t="shared" si="0"/>
        <v>#VALUE!</v>
      </c>
      <c r="Q8" s="54" t="e">
        <f t="shared" si="1"/>
        <v>#VALUE!</v>
      </c>
      <c r="R8" s="54" t="e">
        <f t="shared" si="2"/>
        <v>#VALUE!</v>
      </c>
      <c r="S8" s="54" t="e">
        <f t="shared" si="3"/>
        <v>#VALUE!</v>
      </c>
      <c r="T8" s="54">
        <f t="shared" si="4"/>
        <v>1.2000000000000002</v>
      </c>
      <c r="U8" s="54">
        <f t="shared" si="4"/>
        <v>1.2000000000000002</v>
      </c>
      <c r="V8" s="54">
        <f t="shared" si="5"/>
        <v>0.30000000000000004</v>
      </c>
      <c r="W8" s="54">
        <f t="shared" si="5"/>
        <v>0.30000000000000004</v>
      </c>
      <c r="X8" s="64" t="e">
        <f t="shared" si="6"/>
        <v>#VALUE!</v>
      </c>
      <c r="Y8" s="59" t="e" cm="1">
        <f t="array" ref="Y8">IF(
  X8="","",
  _xlfn.IFS(
    $L8=1,"Tinggi",
    X8&gt;=0.67,"Rendah",
    X8&gt;0.61,"Sedang",
    X8&lt;=0.6,"Tinggi"
  )
)</f>
        <v>#VALUE!</v>
      </c>
    </row>
    <row r="9" spans="2:25" ht="14.25" thickTop="1" thickBot="1">
      <c r="B9" s="62"/>
      <c r="C9" s="62"/>
      <c r="D9" s="60"/>
      <c r="E9" s="60"/>
      <c r="F9" s="60"/>
      <c r="G9" s="63"/>
      <c r="H9" s="60" t="str" cm="1">
        <f t="array" ref="H9">_xlfn.IFS(
 L9=1,'KPNPLT-SST-XXX.06.1 Metode SRA'!$K$7,
 L9=2,'KPNPLT-SST-XXX.06.1 Metode SRA'!$K$8,
 L9=3,'KPNPLT-SST-XXX.06.1 Metode SRA'!$K$9,
 TRUE,""
)</f>
        <v/>
      </c>
      <c r="I9" s="60" t="str" cm="1">
        <f t="array" ref="I9">_xlfn.IFS(
 M9=1,'KPNPLT-SST-XXX.06.1 Metode SRA'!$K$10,
 M9=2,'KPNPLT-SST-XXX.06.1 Metode SRA'!$K$11,
 M9=3,'KPNPLT-SST-XXX.06.1 Metode SRA'!$K$12,
 TRUE,""
)</f>
        <v/>
      </c>
      <c r="J9" s="60" t="str" cm="1">
        <f t="array" ref="J9">_xlfn.IFS(
 N9=1,'KPNPLT-SST-XXX.06.1 Metode SRA'!$K$13,
 N9=2,'KPNPLT-SST-XXX.06.1 Metode SRA'!$K$14,
 N9=3,'KPNPLT-SST-XXX.06.1 Metode SRA'!$K$15,
 TRUE,""
)</f>
        <v/>
      </c>
      <c r="K9" s="60" t="str" cm="1">
        <f t="array" ref="K9">_xlfn.IFS(
 O9=1,'KPNPLT-SST-XXX.06.1 Metode SRA'!$K$16,
 O9=2,'KPNPLT-SST-XXX.06.1 Metode SRA'!$K$17,
 O9=3,'KPNPLT-SST-XXX.06.1 Metode SRA'!$K$18,
 TRUE,""
)</f>
        <v/>
      </c>
      <c r="L9" s="54" t="str" cm="1">
        <f t="array" ref="L9">_xlfn.IFS(
 D9='KPNPLT-SST-XXX.06.1 Metode SRA'!$E$7,1,
 D9='KPNPLT-SST-XXX.06.1 Metode SRA'!$E$8,2,
 D9='KPNPLT-SST-XXX.06.1 Metode SRA'!$E$9,3,
 TRUE,""
)</f>
        <v/>
      </c>
      <c r="M9" s="54" t="str" cm="1">
        <f t="array" ref="M9">_xlfn.IFS(
E9='KPNPLT-SST-XXX.06.1 Metode SRA'!$E$10,1,
E9='KPNPLT-SST-XXX.06.1 Metode SRA'!$E$11,2,
E9='KPNPLT-SST-XXX.06.1 Metode SRA'!$E$12,3,
TRUE,""
)</f>
        <v/>
      </c>
      <c r="N9" s="54" t="str" cm="1">
        <f t="array" ref="N9">_xlfn.IFS('KPNPLT-SST-XXX.06.2 Perhitungan'!F9='KPNPLT-SST-XXX.06.1 Metode SRA'!$E$13,1,
F9='KPNPLT-SST-XXX.06.1 Metode SRA'!$E$14,2,
F9='KPNPLT-SST-XXX.06.1 Metode SRA'!$E$15,3,
TRUE,""
)</f>
        <v/>
      </c>
      <c r="O9" s="54" t="str" cm="1">
        <f t="array" ref="O9">_xlfn.IFS(
G9='KPNPLT-SST-XXX.06.1 Metode SRA'!$E$16,1,
G9='KPNPLT-SST-XXX.06.1 Metode SRA'!$E$17,2,
G9='KPNPLT-SST-XXX.06.1 Metode SRA'!$E$18,3,
TRUE,""
)</f>
        <v/>
      </c>
      <c r="P9" s="54" t="e">
        <f t="shared" si="0"/>
        <v>#VALUE!</v>
      </c>
      <c r="Q9" s="54" t="e">
        <f t="shared" si="1"/>
        <v>#VALUE!</v>
      </c>
      <c r="R9" s="54" t="e">
        <f t="shared" si="2"/>
        <v>#VALUE!</v>
      </c>
      <c r="S9" s="54" t="e">
        <f t="shared" si="3"/>
        <v>#VALUE!</v>
      </c>
      <c r="T9" s="54">
        <f t="shared" si="4"/>
        <v>1.2000000000000002</v>
      </c>
      <c r="U9" s="54">
        <f t="shared" si="4"/>
        <v>1.2000000000000002</v>
      </c>
      <c r="V9" s="54">
        <f t="shared" si="5"/>
        <v>0.30000000000000004</v>
      </c>
      <c r="W9" s="54">
        <f t="shared" si="5"/>
        <v>0.30000000000000004</v>
      </c>
      <c r="X9" s="64" t="e">
        <f t="shared" si="6"/>
        <v>#VALUE!</v>
      </c>
      <c r="Y9" s="59" t="e" cm="1">
        <f t="array" ref="Y9">IF(
  X9="","",
  _xlfn.IFS(
    $L9=1,"Tinggi",
    X9&gt;=0.67,"Rendah",
    X9&gt;0.61,"Sedang",
    X9&lt;=0.6,"Tinggi"
  )
)</f>
        <v>#VALUE!</v>
      </c>
    </row>
    <row r="10" spans="2:25" ht="14.25" thickTop="1" thickBot="1">
      <c r="B10" s="62"/>
      <c r="C10" s="62"/>
      <c r="D10" s="60"/>
      <c r="E10" s="60"/>
      <c r="F10" s="60"/>
      <c r="G10" s="63"/>
      <c r="H10" s="60" t="str" cm="1">
        <f t="array" ref="H10">_xlfn.IFS(
 L10=1,'KPNPLT-SST-XXX.06.1 Metode SRA'!$K$7,
 L10=2,'KPNPLT-SST-XXX.06.1 Metode SRA'!$K$8,
 L10=3,'KPNPLT-SST-XXX.06.1 Metode SRA'!$K$9,
 TRUE,""
)</f>
        <v/>
      </c>
      <c r="I10" s="60" t="str" cm="1">
        <f t="array" ref="I10">_xlfn.IFS(
 M10=1,'KPNPLT-SST-XXX.06.1 Metode SRA'!$K$10,
 M10=2,'KPNPLT-SST-XXX.06.1 Metode SRA'!$K$11,
 M10=3,'KPNPLT-SST-XXX.06.1 Metode SRA'!$K$12,
 TRUE,""
)</f>
        <v/>
      </c>
      <c r="J10" s="60" t="str" cm="1">
        <f t="array" ref="J10">_xlfn.IFS(
 N10=1,'KPNPLT-SST-XXX.06.1 Metode SRA'!$K$13,
 N10=2,'KPNPLT-SST-XXX.06.1 Metode SRA'!$K$14,
 N10=3,'KPNPLT-SST-XXX.06.1 Metode SRA'!$K$15,
 TRUE,""
)</f>
        <v/>
      </c>
      <c r="K10" s="60" t="str" cm="1">
        <f t="array" ref="K10">_xlfn.IFS(
 O10=1,'KPNPLT-SST-XXX.06.1 Metode SRA'!$K$16,
 O10=2,'KPNPLT-SST-XXX.06.1 Metode SRA'!$K$17,
 O10=3,'KPNPLT-SST-XXX.06.1 Metode SRA'!$K$18,
 TRUE,""
)</f>
        <v/>
      </c>
      <c r="L10" s="54" t="str" cm="1">
        <f t="array" ref="L10">_xlfn.IFS(
 D10='KPNPLT-SST-XXX.06.1 Metode SRA'!$E$7,1,
 D10='KPNPLT-SST-XXX.06.1 Metode SRA'!$E$8,2,
 D10='KPNPLT-SST-XXX.06.1 Metode SRA'!$E$9,3,
 TRUE,""
)</f>
        <v/>
      </c>
      <c r="M10" s="54" t="str" cm="1">
        <f t="array" ref="M10">_xlfn.IFS(
E10='KPNPLT-SST-XXX.06.1 Metode SRA'!$E$10,1,
E10='KPNPLT-SST-XXX.06.1 Metode SRA'!$E$11,2,
E10='KPNPLT-SST-XXX.06.1 Metode SRA'!$E$12,3,
TRUE,""
)</f>
        <v/>
      </c>
      <c r="N10" s="54" t="str" cm="1">
        <f t="array" ref="N10">_xlfn.IFS('KPNPLT-SST-XXX.06.2 Perhitungan'!F10='KPNPLT-SST-XXX.06.1 Metode SRA'!$E$13,1,
F10='KPNPLT-SST-XXX.06.1 Metode SRA'!$E$14,2,
F10='KPNPLT-SST-XXX.06.1 Metode SRA'!$E$15,3,
TRUE,""
)</f>
        <v/>
      </c>
      <c r="O10" s="54" t="str" cm="1">
        <f t="array" ref="O10">_xlfn.IFS(
G10='KPNPLT-SST-XXX.06.1 Metode SRA'!$E$16,1,
G10='KPNPLT-SST-XXX.06.1 Metode SRA'!$E$17,2,
G10='KPNPLT-SST-XXX.06.1 Metode SRA'!$E$18,3,
TRUE,""
)</f>
        <v/>
      </c>
      <c r="P10" s="54" t="e">
        <f t="shared" si="0"/>
        <v>#VALUE!</v>
      </c>
      <c r="Q10" s="54" t="e">
        <f t="shared" si="1"/>
        <v>#VALUE!</v>
      </c>
      <c r="R10" s="54" t="e">
        <f t="shared" si="2"/>
        <v>#VALUE!</v>
      </c>
      <c r="S10" s="54" t="e">
        <f t="shared" si="3"/>
        <v>#VALUE!</v>
      </c>
      <c r="T10" s="54">
        <f t="shared" si="4"/>
        <v>1.2000000000000002</v>
      </c>
      <c r="U10" s="54">
        <f t="shared" si="4"/>
        <v>1.2000000000000002</v>
      </c>
      <c r="V10" s="54">
        <f t="shared" si="5"/>
        <v>0.30000000000000004</v>
      </c>
      <c r="W10" s="54">
        <f t="shared" si="5"/>
        <v>0.30000000000000004</v>
      </c>
      <c r="X10" s="64" t="e">
        <f t="shared" si="6"/>
        <v>#VALUE!</v>
      </c>
      <c r="Y10" s="59" t="e" cm="1">
        <f t="array" ref="Y10">IF(
  X10="","",
  _xlfn.IFS(
    $L10=1,"Tinggi",
    X10&gt;=0.67,"Rendah",
    X10&gt;0.61,"Sedang",
    X10&lt;=0.6,"Tinggi"
  )
)</f>
        <v>#VALUE!</v>
      </c>
    </row>
    <row r="11" spans="2:25" ht="14.25" thickTop="1" thickBot="1">
      <c r="B11" s="62"/>
      <c r="C11" s="62"/>
      <c r="D11" s="60"/>
      <c r="E11" s="60"/>
      <c r="F11" s="60"/>
      <c r="G11" s="63"/>
      <c r="H11" s="60" t="str" cm="1">
        <f t="array" ref="H11">_xlfn.IFS(
 L11=1,'KPNPLT-SST-XXX.06.1 Metode SRA'!$K$7,
 L11=2,'KPNPLT-SST-XXX.06.1 Metode SRA'!$K$8,
 L11=3,'KPNPLT-SST-XXX.06.1 Metode SRA'!$K$9,
 TRUE,""
)</f>
        <v/>
      </c>
      <c r="I11" s="60" t="str" cm="1">
        <f t="array" ref="I11">_xlfn.IFS(
 M11=1,'KPNPLT-SST-XXX.06.1 Metode SRA'!$K$10,
 M11=2,'KPNPLT-SST-XXX.06.1 Metode SRA'!$K$11,
 M11=3,'KPNPLT-SST-XXX.06.1 Metode SRA'!$K$12,
 TRUE,""
)</f>
        <v/>
      </c>
      <c r="J11" s="60" t="str" cm="1">
        <f t="array" ref="J11">_xlfn.IFS(
 N11=1,'KPNPLT-SST-XXX.06.1 Metode SRA'!$K$13,
 N11=2,'KPNPLT-SST-XXX.06.1 Metode SRA'!$K$14,
 N11=3,'KPNPLT-SST-XXX.06.1 Metode SRA'!$K$15,
 TRUE,""
)</f>
        <v/>
      </c>
      <c r="K11" s="60" t="str" cm="1">
        <f t="array" ref="K11">_xlfn.IFS(
 O11=1,'KPNPLT-SST-XXX.06.1 Metode SRA'!$K$16,
 O11=2,'KPNPLT-SST-XXX.06.1 Metode SRA'!$K$17,
 O11=3,'KPNPLT-SST-XXX.06.1 Metode SRA'!$K$18,
 TRUE,""
)</f>
        <v/>
      </c>
      <c r="L11" s="54" t="str" cm="1">
        <f t="array" ref="L11">_xlfn.IFS(
 D11='KPNPLT-SST-XXX.06.1 Metode SRA'!$E$7,1,
 D11='KPNPLT-SST-XXX.06.1 Metode SRA'!$E$8,2,
 D11='KPNPLT-SST-XXX.06.1 Metode SRA'!$E$9,3,
 TRUE,""
)</f>
        <v/>
      </c>
      <c r="M11" s="54" t="str" cm="1">
        <f t="array" ref="M11">_xlfn.IFS(
E11='KPNPLT-SST-XXX.06.1 Metode SRA'!$E$10,1,
E11='KPNPLT-SST-XXX.06.1 Metode SRA'!$E$11,2,
E11='KPNPLT-SST-XXX.06.1 Metode SRA'!$E$12,3,
TRUE,""
)</f>
        <v/>
      </c>
      <c r="N11" s="54" t="str" cm="1">
        <f t="array" ref="N11">_xlfn.IFS('KPNPLT-SST-XXX.06.2 Perhitungan'!F11='KPNPLT-SST-XXX.06.1 Metode SRA'!$E$13,1,
F11='KPNPLT-SST-XXX.06.1 Metode SRA'!$E$14,2,
F11='KPNPLT-SST-XXX.06.1 Metode SRA'!$E$15,3,
TRUE,""
)</f>
        <v/>
      </c>
      <c r="O11" s="54" t="str" cm="1">
        <f t="array" ref="O11">_xlfn.IFS(
G11='KPNPLT-SST-XXX.06.1 Metode SRA'!$E$16,1,
G11='KPNPLT-SST-XXX.06.1 Metode SRA'!$E$17,2,
G11='KPNPLT-SST-XXX.06.1 Metode SRA'!$E$18,3,
TRUE,""
)</f>
        <v/>
      </c>
      <c r="P11" s="54" t="e">
        <f t="shared" si="0"/>
        <v>#VALUE!</v>
      </c>
      <c r="Q11" s="54" t="e">
        <f t="shared" si="1"/>
        <v>#VALUE!</v>
      </c>
      <c r="R11" s="54" t="e">
        <f t="shared" si="2"/>
        <v>#VALUE!</v>
      </c>
      <c r="S11" s="54" t="e">
        <f t="shared" si="3"/>
        <v>#VALUE!</v>
      </c>
      <c r="T11" s="54">
        <f t="shared" si="4"/>
        <v>1.2000000000000002</v>
      </c>
      <c r="U11" s="54">
        <f t="shared" si="4"/>
        <v>1.2000000000000002</v>
      </c>
      <c r="V11" s="54">
        <f t="shared" si="5"/>
        <v>0.30000000000000004</v>
      </c>
      <c r="W11" s="54">
        <f t="shared" si="5"/>
        <v>0.30000000000000004</v>
      </c>
      <c r="X11" s="64" t="e">
        <f t="shared" si="6"/>
        <v>#VALUE!</v>
      </c>
      <c r="Y11" s="59" t="e" cm="1">
        <f t="array" ref="Y11">IF(
  X11="","",
  _xlfn.IFS(
    $L11=1,"Tinggi",
    X11&gt;=0.67,"Rendah",
    X11&gt;0.61,"Sedang",
    X11&lt;=0.6,"Tinggi"
  )
)</f>
        <v>#VALUE!</v>
      </c>
    </row>
    <row r="12" spans="2:25" ht="14.25" thickTop="1" thickBot="1">
      <c r="B12" s="62"/>
      <c r="C12" s="62"/>
      <c r="D12" s="60"/>
      <c r="E12" s="60"/>
      <c r="F12" s="60"/>
      <c r="G12" s="63"/>
      <c r="H12" s="60" t="str" cm="1">
        <f t="array" ref="H12">_xlfn.IFS(
 L12=1,'KPNPLT-SST-XXX.06.1 Metode SRA'!$K$7,
 L12=2,'KPNPLT-SST-XXX.06.1 Metode SRA'!$K$8,
 L12=3,'KPNPLT-SST-XXX.06.1 Metode SRA'!$K$9,
 TRUE,""
)</f>
        <v/>
      </c>
      <c r="I12" s="60" t="str" cm="1">
        <f t="array" ref="I12">_xlfn.IFS(
 M12=1,'KPNPLT-SST-XXX.06.1 Metode SRA'!$K$10,
 M12=2,'KPNPLT-SST-XXX.06.1 Metode SRA'!$K$11,
 M12=3,'KPNPLT-SST-XXX.06.1 Metode SRA'!$K$12,
 TRUE,""
)</f>
        <v/>
      </c>
      <c r="J12" s="60" t="str" cm="1">
        <f t="array" ref="J12">_xlfn.IFS(
 N12=1,'KPNPLT-SST-XXX.06.1 Metode SRA'!$K$13,
 N12=2,'KPNPLT-SST-XXX.06.1 Metode SRA'!$K$14,
 N12=3,'KPNPLT-SST-XXX.06.1 Metode SRA'!$K$15,
 TRUE,""
)</f>
        <v/>
      </c>
      <c r="K12" s="60" t="str" cm="1">
        <f t="array" ref="K12">_xlfn.IFS(
 O12=1,'KPNPLT-SST-XXX.06.1 Metode SRA'!$K$16,
 O12=2,'KPNPLT-SST-XXX.06.1 Metode SRA'!$K$17,
 O12=3,'KPNPLT-SST-XXX.06.1 Metode SRA'!$K$18,
 TRUE,""
)</f>
        <v/>
      </c>
      <c r="L12" s="54" t="str" cm="1">
        <f t="array" ref="L12">_xlfn.IFS(
 D12='KPNPLT-SST-XXX.06.1 Metode SRA'!$E$7,1,
 D12='KPNPLT-SST-XXX.06.1 Metode SRA'!$E$8,2,
 D12='KPNPLT-SST-XXX.06.1 Metode SRA'!$E$9,3,
 TRUE,""
)</f>
        <v/>
      </c>
      <c r="M12" s="54" t="str" cm="1">
        <f t="array" ref="M12">_xlfn.IFS(
E12='KPNPLT-SST-XXX.06.1 Metode SRA'!$E$10,1,
E12='KPNPLT-SST-XXX.06.1 Metode SRA'!$E$11,2,
E12='KPNPLT-SST-XXX.06.1 Metode SRA'!$E$12,3,
TRUE,""
)</f>
        <v/>
      </c>
      <c r="N12" s="54" t="str" cm="1">
        <f t="array" ref="N12">_xlfn.IFS('KPNPLT-SST-XXX.06.2 Perhitungan'!F12='KPNPLT-SST-XXX.06.1 Metode SRA'!$E$13,1,
F12='KPNPLT-SST-XXX.06.1 Metode SRA'!$E$14,2,
F12='KPNPLT-SST-XXX.06.1 Metode SRA'!$E$15,3,
TRUE,""
)</f>
        <v/>
      </c>
      <c r="O12" s="54" t="str" cm="1">
        <f t="array" ref="O12">_xlfn.IFS(
G12='KPNPLT-SST-XXX.06.1 Metode SRA'!$E$16,1,
G12='KPNPLT-SST-XXX.06.1 Metode SRA'!$E$17,2,
G12='KPNPLT-SST-XXX.06.1 Metode SRA'!$E$18,3,
TRUE,""
)</f>
        <v/>
      </c>
      <c r="P12" s="54" t="e">
        <f t="shared" si="0"/>
        <v>#VALUE!</v>
      </c>
      <c r="Q12" s="54" t="e">
        <f t="shared" si="1"/>
        <v>#VALUE!</v>
      </c>
      <c r="R12" s="54" t="e">
        <f t="shared" si="2"/>
        <v>#VALUE!</v>
      </c>
      <c r="S12" s="54" t="e">
        <f t="shared" si="3"/>
        <v>#VALUE!</v>
      </c>
      <c r="T12" s="54">
        <f t="shared" si="4"/>
        <v>1.2000000000000002</v>
      </c>
      <c r="U12" s="54">
        <f t="shared" si="4"/>
        <v>1.2000000000000002</v>
      </c>
      <c r="V12" s="54">
        <f t="shared" si="5"/>
        <v>0.30000000000000004</v>
      </c>
      <c r="W12" s="54">
        <f t="shared" si="5"/>
        <v>0.30000000000000004</v>
      </c>
      <c r="X12" s="64" t="e">
        <f t="shared" si="6"/>
        <v>#VALUE!</v>
      </c>
      <c r="Y12" s="59" t="e" cm="1">
        <f t="array" ref="Y12">IF(
  X12="","",
  _xlfn.IFS(
    $L12=1,"Tinggi",
    X12&gt;=0.67,"Rendah",
    X12&gt;0.61,"Sedang",
    X12&lt;=0.6,"Tinggi"
  )
)</f>
        <v>#VALUE!</v>
      </c>
    </row>
    <row r="13" spans="2:25" ht="14.25" thickTop="1" thickBot="1">
      <c r="B13" s="62"/>
      <c r="C13" s="62"/>
      <c r="D13" s="60"/>
      <c r="E13" s="60"/>
      <c r="F13" s="60"/>
      <c r="G13" s="63"/>
      <c r="H13" s="60" t="str" cm="1">
        <f t="array" ref="H13">_xlfn.IFS(
 L13=1,'KPNPLT-SST-XXX.06.1 Metode SRA'!$K$7,
 L13=2,'KPNPLT-SST-XXX.06.1 Metode SRA'!$K$8,
 L13=3,'KPNPLT-SST-XXX.06.1 Metode SRA'!$K$9,
 TRUE,""
)</f>
        <v/>
      </c>
      <c r="I13" s="60" t="str" cm="1">
        <f t="array" ref="I13">_xlfn.IFS(
 M13=1,'KPNPLT-SST-XXX.06.1 Metode SRA'!$K$10,
 M13=2,'KPNPLT-SST-XXX.06.1 Metode SRA'!$K$11,
 M13=3,'KPNPLT-SST-XXX.06.1 Metode SRA'!$K$12,
 TRUE,""
)</f>
        <v/>
      </c>
      <c r="J13" s="60" t="str" cm="1">
        <f t="array" ref="J13">_xlfn.IFS(
 N13=1,'KPNPLT-SST-XXX.06.1 Metode SRA'!$K$13,
 N13=2,'KPNPLT-SST-XXX.06.1 Metode SRA'!$K$14,
 N13=3,'KPNPLT-SST-XXX.06.1 Metode SRA'!$K$15,
 TRUE,""
)</f>
        <v/>
      </c>
      <c r="K13" s="60" t="str" cm="1">
        <f t="array" ref="K13">_xlfn.IFS(
 O13=1,'KPNPLT-SST-XXX.06.1 Metode SRA'!$K$16,
 O13=2,'KPNPLT-SST-XXX.06.1 Metode SRA'!$K$17,
 O13=3,'KPNPLT-SST-XXX.06.1 Metode SRA'!$K$18,
 TRUE,""
)</f>
        <v/>
      </c>
      <c r="L13" s="54" t="str" cm="1">
        <f t="array" ref="L13">_xlfn.IFS(
 D13='KPNPLT-SST-XXX.06.1 Metode SRA'!$E$7,1,
 D13='KPNPLT-SST-XXX.06.1 Metode SRA'!$E$8,2,
 D13='KPNPLT-SST-XXX.06.1 Metode SRA'!$E$9,3,
 TRUE,""
)</f>
        <v/>
      </c>
      <c r="M13" s="54" t="str" cm="1">
        <f t="array" ref="M13">_xlfn.IFS(
E13='KPNPLT-SST-XXX.06.1 Metode SRA'!$E$10,1,
E13='KPNPLT-SST-XXX.06.1 Metode SRA'!$E$11,2,
E13='KPNPLT-SST-XXX.06.1 Metode SRA'!$E$12,3,
TRUE,""
)</f>
        <v/>
      </c>
      <c r="N13" s="54" t="str" cm="1">
        <f t="array" ref="N13">_xlfn.IFS('KPNPLT-SST-XXX.06.2 Perhitungan'!F13='KPNPLT-SST-XXX.06.1 Metode SRA'!$E$13,1,
F13='KPNPLT-SST-XXX.06.1 Metode SRA'!$E$14,2,
F13='KPNPLT-SST-XXX.06.1 Metode SRA'!$E$15,3,
TRUE,""
)</f>
        <v/>
      </c>
      <c r="O13" s="54" t="str" cm="1">
        <f t="array" ref="O13">_xlfn.IFS(
G13='KPNPLT-SST-XXX.06.1 Metode SRA'!$E$16,1,
G13='KPNPLT-SST-XXX.06.1 Metode SRA'!$E$17,2,
G13='KPNPLT-SST-XXX.06.1 Metode SRA'!$E$18,3,
TRUE,""
)</f>
        <v/>
      </c>
      <c r="P13" s="54" t="e">
        <f t="shared" si="0"/>
        <v>#VALUE!</v>
      </c>
      <c r="Q13" s="54" t="e">
        <f t="shared" si="1"/>
        <v>#VALUE!</v>
      </c>
      <c r="R13" s="54" t="e">
        <f t="shared" si="2"/>
        <v>#VALUE!</v>
      </c>
      <c r="S13" s="54" t="e">
        <f t="shared" si="3"/>
        <v>#VALUE!</v>
      </c>
      <c r="T13" s="54">
        <f t="shared" si="4"/>
        <v>1.2000000000000002</v>
      </c>
      <c r="U13" s="54">
        <f t="shared" si="4"/>
        <v>1.2000000000000002</v>
      </c>
      <c r="V13" s="54">
        <f t="shared" si="5"/>
        <v>0.30000000000000004</v>
      </c>
      <c r="W13" s="54">
        <f t="shared" si="5"/>
        <v>0.30000000000000004</v>
      </c>
      <c r="X13" s="64" t="e">
        <f t="shared" si="6"/>
        <v>#VALUE!</v>
      </c>
      <c r="Y13" s="59" t="e" cm="1">
        <f t="array" ref="Y13">IF(
  X13="","",
  _xlfn.IFS(
    $L13=1,"Tinggi",
    X13&gt;=0.67,"Rendah",
    X13&gt;0.61,"Sedang",
    X13&lt;=0.6,"Tinggi"
  )
)</f>
        <v>#VALUE!</v>
      </c>
    </row>
    <row r="14" spans="2:25" ht="14.25" thickTop="1" thickBot="1">
      <c r="B14" s="62"/>
      <c r="C14" s="62"/>
      <c r="D14" s="60"/>
      <c r="E14" s="60"/>
      <c r="F14" s="60"/>
      <c r="G14" s="63"/>
      <c r="H14" s="60" t="str" cm="1">
        <f t="array" ref="H14">_xlfn.IFS(
 L14=1,'KPNPLT-SST-XXX.06.1 Metode SRA'!$K$7,
 L14=2,'KPNPLT-SST-XXX.06.1 Metode SRA'!$K$8,
 L14=3,'KPNPLT-SST-XXX.06.1 Metode SRA'!$K$9,
 TRUE,""
)</f>
        <v/>
      </c>
      <c r="I14" s="60" t="str" cm="1">
        <f t="array" ref="I14">_xlfn.IFS(
 M14=1,'KPNPLT-SST-XXX.06.1 Metode SRA'!$K$10,
 M14=2,'KPNPLT-SST-XXX.06.1 Metode SRA'!$K$11,
 M14=3,'KPNPLT-SST-XXX.06.1 Metode SRA'!$K$12,
 TRUE,""
)</f>
        <v/>
      </c>
      <c r="J14" s="60" t="str" cm="1">
        <f t="array" ref="J14">_xlfn.IFS(
 N14=1,'KPNPLT-SST-XXX.06.1 Metode SRA'!$K$13,
 N14=2,'KPNPLT-SST-XXX.06.1 Metode SRA'!$K$14,
 N14=3,'KPNPLT-SST-XXX.06.1 Metode SRA'!$K$15,
 TRUE,""
)</f>
        <v/>
      </c>
      <c r="K14" s="60" t="str" cm="1">
        <f t="array" ref="K14">_xlfn.IFS(
 O14=1,'KPNPLT-SST-XXX.06.1 Metode SRA'!$K$16,
 O14=2,'KPNPLT-SST-XXX.06.1 Metode SRA'!$K$17,
 O14=3,'KPNPLT-SST-XXX.06.1 Metode SRA'!$K$18,
 TRUE,""
)</f>
        <v/>
      </c>
      <c r="L14" s="54" t="str" cm="1">
        <f t="array" ref="L14">_xlfn.IFS(
 D14='KPNPLT-SST-XXX.06.1 Metode SRA'!$E$7,1,
 D14='KPNPLT-SST-XXX.06.1 Metode SRA'!$E$8,2,
 D14='KPNPLT-SST-XXX.06.1 Metode SRA'!$E$9,3,
 TRUE,""
)</f>
        <v/>
      </c>
      <c r="M14" s="54" t="str" cm="1">
        <f t="array" ref="M14">_xlfn.IFS(
E14='KPNPLT-SST-XXX.06.1 Metode SRA'!$E$10,1,
E14='KPNPLT-SST-XXX.06.1 Metode SRA'!$E$11,2,
E14='KPNPLT-SST-XXX.06.1 Metode SRA'!$E$12,3,
TRUE,""
)</f>
        <v/>
      </c>
      <c r="N14" s="54" t="str" cm="1">
        <f t="array" ref="N14">_xlfn.IFS('KPNPLT-SST-XXX.06.2 Perhitungan'!F14='KPNPLT-SST-XXX.06.1 Metode SRA'!$E$13,1,
F14='KPNPLT-SST-XXX.06.1 Metode SRA'!$E$14,2,
F14='KPNPLT-SST-XXX.06.1 Metode SRA'!$E$15,3,
TRUE,""
)</f>
        <v/>
      </c>
      <c r="O14" s="54" t="str" cm="1">
        <f t="array" ref="O14">_xlfn.IFS(
G14='KPNPLT-SST-XXX.06.1 Metode SRA'!$E$16,1,
G14='KPNPLT-SST-XXX.06.1 Metode SRA'!$E$17,2,
G14='KPNPLT-SST-XXX.06.1 Metode SRA'!$E$18,3,
TRUE,""
)</f>
        <v/>
      </c>
      <c r="P14" s="54" t="e">
        <f t="shared" si="0"/>
        <v>#VALUE!</v>
      </c>
      <c r="Q14" s="54" t="e">
        <f t="shared" si="1"/>
        <v>#VALUE!</v>
      </c>
      <c r="R14" s="54" t="e">
        <f t="shared" si="2"/>
        <v>#VALUE!</v>
      </c>
      <c r="S14" s="54" t="e">
        <f t="shared" si="3"/>
        <v>#VALUE!</v>
      </c>
      <c r="T14" s="54">
        <f t="shared" si="4"/>
        <v>1.2000000000000002</v>
      </c>
      <c r="U14" s="54">
        <f t="shared" si="4"/>
        <v>1.2000000000000002</v>
      </c>
      <c r="V14" s="54">
        <f t="shared" si="5"/>
        <v>0.30000000000000004</v>
      </c>
      <c r="W14" s="54">
        <f t="shared" si="5"/>
        <v>0.30000000000000004</v>
      </c>
      <c r="X14" s="64" t="e">
        <f t="shared" si="6"/>
        <v>#VALUE!</v>
      </c>
      <c r="Y14" s="59" t="e" cm="1">
        <f t="array" ref="Y14">IF(
  X14="","",
  _xlfn.IFS(
    $L14=1,"Tinggi",
    X14&gt;=0.67,"Rendah",
    X14&gt;0.61,"Sedang",
    X14&lt;=0.6,"Tinggi"
  )
)</f>
        <v>#VALUE!</v>
      </c>
    </row>
    <row r="15" spans="2:25" ht="14.25" thickTop="1" thickBot="1">
      <c r="B15" s="62"/>
      <c r="C15" s="62"/>
      <c r="D15" s="60"/>
      <c r="E15" s="60"/>
      <c r="F15" s="60"/>
      <c r="G15" s="63"/>
      <c r="H15" s="60" t="str" cm="1">
        <f t="array" ref="H15">_xlfn.IFS(
 L15=1,'KPNPLT-SST-XXX.06.1 Metode SRA'!$K$7,
 L15=2,'KPNPLT-SST-XXX.06.1 Metode SRA'!$K$8,
 L15=3,'KPNPLT-SST-XXX.06.1 Metode SRA'!$K$9,
 TRUE,""
)</f>
        <v/>
      </c>
      <c r="I15" s="60" t="str" cm="1">
        <f t="array" ref="I15">_xlfn.IFS(
 M15=1,'KPNPLT-SST-XXX.06.1 Metode SRA'!$K$10,
 M15=2,'KPNPLT-SST-XXX.06.1 Metode SRA'!$K$11,
 M15=3,'KPNPLT-SST-XXX.06.1 Metode SRA'!$K$12,
 TRUE,""
)</f>
        <v/>
      </c>
      <c r="J15" s="60" t="str" cm="1">
        <f t="array" ref="J15">_xlfn.IFS(
 N15=1,'KPNPLT-SST-XXX.06.1 Metode SRA'!$K$13,
 N15=2,'KPNPLT-SST-XXX.06.1 Metode SRA'!$K$14,
 N15=3,'KPNPLT-SST-XXX.06.1 Metode SRA'!$K$15,
 TRUE,""
)</f>
        <v/>
      </c>
      <c r="K15" s="60" t="str" cm="1">
        <f t="array" ref="K15">_xlfn.IFS(
 O15=1,'KPNPLT-SST-XXX.06.1 Metode SRA'!$K$16,
 O15=2,'KPNPLT-SST-XXX.06.1 Metode SRA'!$K$17,
 O15=3,'KPNPLT-SST-XXX.06.1 Metode SRA'!$K$18,
 TRUE,""
)</f>
        <v/>
      </c>
      <c r="L15" s="54" t="str" cm="1">
        <f t="array" ref="L15">_xlfn.IFS(
 D15='KPNPLT-SST-XXX.06.1 Metode SRA'!$E$7,1,
 D15='KPNPLT-SST-XXX.06.1 Metode SRA'!$E$8,2,
 D15='KPNPLT-SST-XXX.06.1 Metode SRA'!$E$9,3,
 TRUE,""
)</f>
        <v/>
      </c>
      <c r="M15" s="54" t="str" cm="1">
        <f t="array" ref="M15">_xlfn.IFS(
E15='KPNPLT-SST-XXX.06.1 Metode SRA'!$E$10,1,
E15='KPNPLT-SST-XXX.06.1 Metode SRA'!$E$11,2,
E15='KPNPLT-SST-XXX.06.1 Metode SRA'!$E$12,3,
TRUE,""
)</f>
        <v/>
      </c>
      <c r="N15" s="54" t="str" cm="1">
        <f t="array" ref="N15">_xlfn.IFS('KPNPLT-SST-XXX.06.2 Perhitungan'!F15='KPNPLT-SST-XXX.06.1 Metode SRA'!$E$13,1,
F15='KPNPLT-SST-XXX.06.1 Metode SRA'!$E$14,2,
F15='KPNPLT-SST-XXX.06.1 Metode SRA'!$E$15,3,
TRUE,""
)</f>
        <v/>
      </c>
      <c r="O15" s="54" t="str" cm="1">
        <f t="array" ref="O15">_xlfn.IFS(
G15='KPNPLT-SST-XXX.06.1 Metode SRA'!$E$16,1,
G15='KPNPLT-SST-XXX.06.1 Metode SRA'!$E$17,2,
G15='KPNPLT-SST-XXX.06.1 Metode SRA'!$E$18,3,
TRUE,""
)</f>
        <v/>
      </c>
      <c r="P15" s="54" t="e">
        <f t="shared" si="0"/>
        <v>#VALUE!</v>
      </c>
      <c r="Q15" s="54" t="e">
        <f t="shared" si="1"/>
        <v>#VALUE!</v>
      </c>
      <c r="R15" s="54" t="e">
        <f t="shared" si="2"/>
        <v>#VALUE!</v>
      </c>
      <c r="S15" s="54" t="e">
        <f t="shared" si="3"/>
        <v>#VALUE!</v>
      </c>
      <c r="T15" s="54">
        <f t="shared" si="4"/>
        <v>1.2000000000000002</v>
      </c>
      <c r="U15" s="54">
        <f t="shared" si="4"/>
        <v>1.2000000000000002</v>
      </c>
      <c r="V15" s="54">
        <f t="shared" si="5"/>
        <v>0.30000000000000004</v>
      </c>
      <c r="W15" s="54">
        <f t="shared" si="5"/>
        <v>0.30000000000000004</v>
      </c>
      <c r="X15" s="64" t="e">
        <f t="shared" si="6"/>
        <v>#VALUE!</v>
      </c>
      <c r="Y15" s="59" t="e" cm="1">
        <f t="array" ref="Y15">IF(
  X15="","",
  _xlfn.IFS(
    $L15=1,"Tinggi",
    X15&gt;=0.67,"Rendah",
    X15&gt;0.61,"Sedang",
    X15&lt;=0.6,"Tinggi"
  )
)</f>
        <v>#VALUE!</v>
      </c>
    </row>
    <row r="16" spans="2:25" ht="14.25" thickTop="1" thickBot="1">
      <c r="B16" s="62"/>
      <c r="C16" s="62"/>
      <c r="D16" s="60"/>
      <c r="E16" s="60"/>
      <c r="F16" s="60"/>
      <c r="G16" s="63"/>
      <c r="H16" s="60" t="str" cm="1">
        <f t="array" ref="H16">_xlfn.IFS(
 L16=1,'KPNPLT-SST-XXX.06.1 Metode SRA'!$K$7,
 L16=2,'KPNPLT-SST-XXX.06.1 Metode SRA'!$K$8,
 L16=3,'KPNPLT-SST-XXX.06.1 Metode SRA'!$K$9,
 TRUE,""
)</f>
        <v/>
      </c>
      <c r="I16" s="60" t="str" cm="1">
        <f t="array" ref="I16">_xlfn.IFS(
 M16=1,'KPNPLT-SST-XXX.06.1 Metode SRA'!$K$10,
 M16=2,'KPNPLT-SST-XXX.06.1 Metode SRA'!$K$11,
 M16=3,'KPNPLT-SST-XXX.06.1 Metode SRA'!$K$12,
 TRUE,""
)</f>
        <v/>
      </c>
      <c r="J16" s="60" t="str" cm="1">
        <f t="array" ref="J16">_xlfn.IFS(
 N16=1,'KPNPLT-SST-XXX.06.1 Metode SRA'!$K$13,
 N16=2,'KPNPLT-SST-XXX.06.1 Metode SRA'!$K$14,
 N16=3,'KPNPLT-SST-XXX.06.1 Metode SRA'!$K$15,
 TRUE,""
)</f>
        <v/>
      </c>
      <c r="K16" s="60" t="str" cm="1">
        <f t="array" ref="K16">_xlfn.IFS(
 O16=1,'KPNPLT-SST-XXX.06.1 Metode SRA'!$K$16,
 O16=2,'KPNPLT-SST-XXX.06.1 Metode SRA'!$K$17,
 O16=3,'KPNPLT-SST-XXX.06.1 Metode SRA'!$K$18,
 TRUE,""
)</f>
        <v/>
      </c>
      <c r="L16" s="54" t="str" cm="1">
        <f t="array" ref="L16">_xlfn.IFS(
 D16='KPNPLT-SST-XXX.06.1 Metode SRA'!$E$7,1,
 D16='KPNPLT-SST-XXX.06.1 Metode SRA'!$E$8,2,
 D16='KPNPLT-SST-XXX.06.1 Metode SRA'!$E$9,3,
 TRUE,""
)</f>
        <v/>
      </c>
      <c r="M16" s="54" t="str" cm="1">
        <f t="array" ref="M16">_xlfn.IFS(
E16='KPNPLT-SST-XXX.06.1 Metode SRA'!$E$10,1,
E16='KPNPLT-SST-XXX.06.1 Metode SRA'!$E$11,2,
E16='KPNPLT-SST-XXX.06.1 Metode SRA'!$E$12,3,
TRUE,""
)</f>
        <v/>
      </c>
      <c r="N16" s="54" t="str" cm="1">
        <f t="array" ref="N16">_xlfn.IFS('KPNPLT-SST-XXX.06.2 Perhitungan'!F16='KPNPLT-SST-XXX.06.1 Metode SRA'!$E$13,1,
F16='KPNPLT-SST-XXX.06.1 Metode SRA'!$E$14,2,
F16='KPNPLT-SST-XXX.06.1 Metode SRA'!$E$15,3,
TRUE,""
)</f>
        <v/>
      </c>
      <c r="O16" s="54" t="str" cm="1">
        <f t="array" ref="O16">_xlfn.IFS(
G16='KPNPLT-SST-XXX.06.1 Metode SRA'!$E$16,1,
G16='KPNPLT-SST-XXX.06.1 Metode SRA'!$E$17,2,
G16='KPNPLT-SST-XXX.06.1 Metode SRA'!$E$18,3,
TRUE,""
)</f>
        <v/>
      </c>
      <c r="P16" s="54" t="e">
        <f t="shared" si="0"/>
        <v>#VALUE!</v>
      </c>
      <c r="Q16" s="54" t="e">
        <f t="shared" si="1"/>
        <v>#VALUE!</v>
      </c>
      <c r="R16" s="54" t="e">
        <f t="shared" si="2"/>
        <v>#VALUE!</v>
      </c>
      <c r="S16" s="54" t="e">
        <f t="shared" si="3"/>
        <v>#VALUE!</v>
      </c>
      <c r="T16" s="54">
        <f t="shared" si="4"/>
        <v>1.2000000000000002</v>
      </c>
      <c r="U16" s="54">
        <f t="shared" si="4"/>
        <v>1.2000000000000002</v>
      </c>
      <c r="V16" s="54">
        <f t="shared" si="5"/>
        <v>0.30000000000000004</v>
      </c>
      <c r="W16" s="54">
        <f t="shared" si="5"/>
        <v>0.30000000000000004</v>
      </c>
      <c r="X16" s="64" t="e">
        <f t="shared" si="6"/>
        <v>#VALUE!</v>
      </c>
      <c r="Y16" s="59" t="e" cm="1">
        <f t="array" ref="Y16">IF(
  X16="","",
  _xlfn.IFS(
    $L16=1,"Tinggi",
    X16&gt;=0.67,"Rendah",
    X16&gt;0.61,"Sedang",
    X16&lt;=0.6,"Tinggi"
  )
)</f>
        <v>#VALUE!</v>
      </c>
    </row>
    <row r="17" spans="2:25" ht="14.25" thickTop="1" thickBot="1">
      <c r="B17" s="62"/>
      <c r="C17" s="62"/>
      <c r="D17" s="60"/>
      <c r="E17" s="60"/>
      <c r="F17" s="60"/>
      <c r="G17" s="63"/>
      <c r="H17" s="60" t="str" cm="1">
        <f t="array" ref="H17">_xlfn.IFS(
 L17=1,'KPNPLT-SST-XXX.06.1 Metode SRA'!$K$7,
 L17=2,'KPNPLT-SST-XXX.06.1 Metode SRA'!$K$8,
 L17=3,'KPNPLT-SST-XXX.06.1 Metode SRA'!$K$9,
 TRUE,""
)</f>
        <v/>
      </c>
      <c r="I17" s="60" t="str" cm="1">
        <f t="array" ref="I17">_xlfn.IFS(
 M17=1,'KPNPLT-SST-XXX.06.1 Metode SRA'!$K$10,
 M17=2,'KPNPLT-SST-XXX.06.1 Metode SRA'!$K$11,
 M17=3,'KPNPLT-SST-XXX.06.1 Metode SRA'!$K$12,
 TRUE,""
)</f>
        <v/>
      </c>
      <c r="J17" s="60" t="str" cm="1">
        <f t="array" ref="J17">_xlfn.IFS(
 N17=1,'KPNPLT-SST-XXX.06.1 Metode SRA'!$K$13,
 N17=2,'KPNPLT-SST-XXX.06.1 Metode SRA'!$K$14,
 N17=3,'KPNPLT-SST-XXX.06.1 Metode SRA'!$K$15,
 TRUE,""
)</f>
        <v/>
      </c>
      <c r="K17" s="60" t="str" cm="1">
        <f t="array" ref="K17">_xlfn.IFS(
 O17=1,'KPNPLT-SST-XXX.06.1 Metode SRA'!$K$16,
 O17=2,'KPNPLT-SST-XXX.06.1 Metode SRA'!$K$17,
 O17=3,'KPNPLT-SST-XXX.06.1 Metode SRA'!$K$18,
 TRUE,""
)</f>
        <v/>
      </c>
      <c r="L17" s="54" t="str" cm="1">
        <f t="array" ref="L17">_xlfn.IFS(
 D17='KPNPLT-SST-XXX.06.1 Metode SRA'!$E$7,1,
 D17='KPNPLT-SST-XXX.06.1 Metode SRA'!$E$8,2,
 D17='KPNPLT-SST-XXX.06.1 Metode SRA'!$E$9,3,
 TRUE,""
)</f>
        <v/>
      </c>
      <c r="M17" s="54" t="str" cm="1">
        <f t="array" ref="M17">_xlfn.IFS(
E17='KPNPLT-SST-XXX.06.1 Metode SRA'!$E$10,1,
E17='KPNPLT-SST-XXX.06.1 Metode SRA'!$E$11,2,
E17='KPNPLT-SST-XXX.06.1 Metode SRA'!$E$12,3,
TRUE,""
)</f>
        <v/>
      </c>
      <c r="N17" s="54" t="str" cm="1">
        <f t="array" ref="N17">_xlfn.IFS('KPNPLT-SST-XXX.06.2 Perhitungan'!F17='KPNPLT-SST-XXX.06.1 Metode SRA'!$E$13,1,
F17='KPNPLT-SST-XXX.06.1 Metode SRA'!$E$14,2,
F17='KPNPLT-SST-XXX.06.1 Metode SRA'!$E$15,3,
TRUE,""
)</f>
        <v/>
      </c>
      <c r="O17" s="54" t="str" cm="1">
        <f t="array" ref="O17">_xlfn.IFS(
G17='KPNPLT-SST-XXX.06.1 Metode SRA'!$E$16,1,
G17='KPNPLT-SST-XXX.06.1 Metode SRA'!$E$17,2,
G17='KPNPLT-SST-XXX.06.1 Metode SRA'!$E$18,3,
TRUE,""
)</f>
        <v/>
      </c>
      <c r="P17" s="54" t="e">
        <f t="shared" si="0"/>
        <v>#VALUE!</v>
      </c>
      <c r="Q17" s="54" t="e">
        <f t="shared" si="1"/>
        <v>#VALUE!</v>
      </c>
      <c r="R17" s="54" t="e">
        <f t="shared" si="2"/>
        <v>#VALUE!</v>
      </c>
      <c r="S17" s="54" t="e">
        <f t="shared" si="3"/>
        <v>#VALUE!</v>
      </c>
      <c r="T17" s="54">
        <f t="shared" si="4"/>
        <v>1.2000000000000002</v>
      </c>
      <c r="U17" s="54">
        <f t="shared" si="4"/>
        <v>1.2000000000000002</v>
      </c>
      <c r="V17" s="54">
        <f t="shared" si="5"/>
        <v>0.30000000000000004</v>
      </c>
      <c r="W17" s="54">
        <f t="shared" si="5"/>
        <v>0.30000000000000004</v>
      </c>
      <c r="X17" s="64" t="e">
        <f t="shared" si="6"/>
        <v>#VALUE!</v>
      </c>
      <c r="Y17" s="59" t="e" cm="1">
        <f t="array" ref="Y17">IF(
  X17="","",
  _xlfn.IFS(
    $L17=1,"Tinggi",
    X17&gt;=0.67,"Rendah",
    X17&gt;0.61,"Sedang",
    X17&lt;=0.6,"Tinggi"
  )
)</f>
        <v>#VALUE!</v>
      </c>
    </row>
    <row r="18" spans="2:25" ht="14.25" thickTop="1" thickBot="1">
      <c r="B18" s="62"/>
      <c r="C18" s="62"/>
      <c r="D18" s="60"/>
      <c r="E18" s="60"/>
      <c r="F18" s="60"/>
      <c r="G18" s="63"/>
      <c r="H18" s="60" t="str" cm="1">
        <f t="array" ref="H18">_xlfn.IFS(
 L18=1,'KPNPLT-SST-XXX.06.1 Metode SRA'!$K$7,
 L18=2,'KPNPLT-SST-XXX.06.1 Metode SRA'!$K$8,
 L18=3,'KPNPLT-SST-XXX.06.1 Metode SRA'!$K$9,
 TRUE,""
)</f>
        <v/>
      </c>
      <c r="I18" s="60" t="str" cm="1">
        <f t="array" ref="I18">_xlfn.IFS(
 M18=1,'KPNPLT-SST-XXX.06.1 Metode SRA'!$K$10,
 M18=2,'KPNPLT-SST-XXX.06.1 Metode SRA'!$K$11,
 M18=3,'KPNPLT-SST-XXX.06.1 Metode SRA'!$K$12,
 TRUE,""
)</f>
        <v/>
      </c>
      <c r="J18" s="60" t="str" cm="1">
        <f t="array" ref="J18">_xlfn.IFS(
 N18=1,'KPNPLT-SST-XXX.06.1 Metode SRA'!$K$13,
 N18=2,'KPNPLT-SST-XXX.06.1 Metode SRA'!$K$14,
 N18=3,'KPNPLT-SST-XXX.06.1 Metode SRA'!$K$15,
 TRUE,""
)</f>
        <v/>
      </c>
      <c r="K18" s="60" t="str" cm="1">
        <f t="array" ref="K18">_xlfn.IFS(
 O18=1,'KPNPLT-SST-XXX.06.1 Metode SRA'!$K$16,
 O18=2,'KPNPLT-SST-XXX.06.1 Metode SRA'!$K$17,
 O18=3,'KPNPLT-SST-XXX.06.1 Metode SRA'!$K$18,
 TRUE,""
)</f>
        <v/>
      </c>
      <c r="L18" s="54" t="str" cm="1">
        <f t="array" ref="L18">_xlfn.IFS(
 D18='KPNPLT-SST-XXX.06.1 Metode SRA'!$E$7,1,
 D18='KPNPLT-SST-XXX.06.1 Metode SRA'!$E$8,2,
 D18='KPNPLT-SST-XXX.06.1 Metode SRA'!$E$9,3,
 TRUE,""
)</f>
        <v/>
      </c>
      <c r="M18" s="54" t="str" cm="1">
        <f t="array" ref="M18">_xlfn.IFS(
E18='KPNPLT-SST-XXX.06.1 Metode SRA'!$E$10,1,
E18='KPNPLT-SST-XXX.06.1 Metode SRA'!$E$11,2,
E18='KPNPLT-SST-XXX.06.1 Metode SRA'!$E$12,3,
TRUE,""
)</f>
        <v/>
      </c>
      <c r="N18" s="54" t="str" cm="1">
        <f t="array" ref="N18">_xlfn.IFS('KPNPLT-SST-XXX.06.2 Perhitungan'!F18='KPNPLT-SST-XXX.06.1 Metode SRA'!$E$13,1,
F18='KPNPLT-SST-XXX.06.1 Metode SRA'!$E$14,2,
F18='KPNPLT-SST-XXX.06.1 Metode SRA'!$E$15,3,
TRUE,""
)</f>
        <v/>
      </c>
      <c r="O18" s="54" t="str" cm="1">
        <f t="array" ref="O18">_xlfn.IFS(
G18='KPNPLT-SST-XXX.06.1 Metode SRA'!$E$16,1,
G18='KPNPLT-SST-XXX.06.1 Metode SRA'!$E$17,2,
G18='KPNPLT-SST-XXX.06.1 Metode SRA'!$E$18,3,
TRUE,""
)</f>
        <v/>
      </c>
      <c r="P18" s="54" t="e">
        <f t="shared" si="0"/>
        <v>#VALUE!</v>
      </c>
      <c r="Q18" s="54" t="e">
        <f t="shared" si="1"/>
        <v>#VALUE!</v>
      </c>
      <c r="R18" s="54" t="e">
        <f t="shared" si="2"/>
        <v>#VALUE!</v>
      </c>
      <c r="S18" s="54" t="e">
        <f t="shared" si="3"/>
        <v>#VALUE!</v>
      </c>
      <c r="T18" s="54">
        <f t="shared" si="4"/>
        <v>1.2000000000000002</v>
      </c>
      <c r="U18" s="54">
        <f t="shared" si="4"/>
        <v>1.2000000000000002</v>
      </c>
      <c r="V18" s="54">
        <f t="shared" si="5"/>
        <v>0.30000000000000004</v>
      </c>
      <c r="W18" s="54">
        <f t="shared" si="5"/>
        <v>0.30000000000000004</v>
      </c>
      <c r="X18" s="64" t="e">
        <f t="shared" si="6"/>
        <v>#VALUE!</v>
      </c>
      <c r="Y18" s="59" t="e" cm="1">
        <f t="array" ref="Y18">IF(
  X18="","",
  _xlfn.IFS(
    $L18=1,"Tinggi",
    X18&gt;=0.67,"Rendah",
    X18&gt;0.61,"Sedang",
    X18&lt;=0.6,"Tinggi"
  )
)</f>
        <v>#VALUE!</v>
      </c>
    </row>
    <row r="19" spans="2:25" ht="14.25" thickTop="1" thickBot="1">
      <c r="B19" s="62"/>
      <c r="C19" s="62"/>
      <c r="D19" s="60"/>
      <c r="E19" s="60"/>
      <c r="F19" s="60"/>
      <c r="G19" s="63"/>
      <c r="H19" s="60" t="str" cm="1">
        <f t="array" ref="H19">_xlfn.IFS(
 L19=1,'KPNPLT-SST-XXX.06.1 Metode SRA'!$K$7,
 L19=2,'KPNPLT-SST-XXX.06.1 Metode SRA'!$K$8,
 L19=3,'KPNPLT-SST-XXX.06.1 Metode SRA'!$K$9,
 TRUE,""
)</f>
        <v/>
      </c>
      <c r="I19" s="60" t="str" cm="1">
        <f t="array" ref="I19">_xlfn.IFS(
 M19=1,'KPNPLT-SST-XXX.06.1 Metode SRA'!$K$10,
 M19=2,'KPNPLT-SST-XXX.06.1 Metode SRA'!$K$11,
 M19=3,'KPNPLT-SST-XXX.06.1 Metode SRA'!$K$12,
 TRUE,""
)</f>
        <v/>
      </c>
      <c r="J19" s="60" t="str" cm="1">
        <f t="array" ref="J19">_xlfn.IFS(
 N19=1,'KPNPLT-SST-XXX.06.1 Metode SRA'!$K$13,
 N19=2,'KPNPLT-SST-XXX.06.1 Metode SRA'!$K$14,
 N19=3,'KPNPLT-SST-XXX.06.1 Metode SRA'!$K$15,
 TRUE,""
)</f>
        <v/>
      </c>
      <c r="K19" s="60" t="str" cm="1">
        <f t="array" ref="K19">_xlfn.IFS(
 O19=1,'KPNPLT-SST-XXX.06.1 Metode SRA'!$K$16,
 O19=2,'KPNPLT-SST-XXX.06.1 Metode SRA'!$K$17,
 O19=3,'KPNPLT-SST-XXX.06.1 Metode SRA'!$K$18,
 TRUE,""
)</f>
        <v/>
      </c>
      <c r="L19" s="54" t="str" cm="1">
        <f t="array" ref="L19">_xlfn.IFS(
 D19='KPNPLT-SST-XXX.06.1 Metode SRA'!$E$7,1,
 D19='KPNPLT-SST-XXX.06.1 Metode SRA'!$E$8,2,
 D19='KPNPLT-SST-XXX.06.1 Metode SRA'!$E$9,3,
 TRUE,""
)</f>
        <v/>
      </c>
      <c r="M19" s="54" t="str" cm="1">
        <f t="array" ref="M19">_xlfn.IFS(
E19='KPNPLT-SST-XXX.06.1 Metode SRA'!$E$10,1,
E19='KPNPLT-SST-XXX.06.1 Metode SRA'!$E$11,2,
E19='KPNPLT-SST-XXX.06.1 Metode SRA'!$E$12,3,
TRUE,""
)</f>
        <v/>
      </c>
      <c r="N19" s="54" t="str" cm="1">
        <f t="array" ref="N19">_xlfn.IFS('KPNPLT-SST-XXX.06.2 Perhitungan'!F19='KPNPLT-SST-XXX.06.1 Metode SRA'!$E$13,1,
F19='KPNPLT-SST-XXX.06.1 Metode SRA'!$E$14,2,
F19='KPNPLT-SST-XXX.06.1 Metode SRA'!$E$15,3,
TRUE,""
)</f>
        <v/>
      </c>
      <c r="O19" s="54" t="str" cm="1">
        <f t="array" ref="O19">_xlfn.IFS(
G19='KPNPLT-SST-XXX.06.1 Metode SRA'!$E$16,1,
G19='KPNPLT-SST-XXX.06.1 Metode SRA'!$E$17,2,
G19='KPNPLT-SST-XXX.06.1 Metode SRA'!$E$18,3,
TRUE,""
)</f>
        <v/>
      </c>
      <c r="P19" s="54" t="e">
        <f t="shared" si="0"/>
        <v>#VALUE!</v>
      </c>
      <c r="Q19" s="54" t="e">
        <f t="shared" si="1"/>
        <v>#VALUE!</v>
      </c>
      <c r="R19" s="54" t="e">
        <f t="shared" si="2"/>
        <v>#VALUE!</v>
      </c>
      <c r="S19" s="54" t="e">
        <f t="shared" si="3"/>
        <v>#VALUE!</v>
      </c>
      <c r="T19" s="54">
        <f t="shared" si="4"/>
        <v>1.2000000000000002</v>
      </c>
      <c r="U19" s="54">
        <f t="shared" si="4"/>
        <v>1.2000000000000002</v>
      </c>
      <c r="V19" s="54">
        <f t="shared" si="5"/>
        <v>0.30000000000000004</v>
      </c>
      <c r="W19" s="54">
        <f t="shared" si="5"/>
        <v>0.30000000000000004</v>
      </c>
      <c r="X19" s="64" t="e">
        <f t="shared" si="6"/>
        <v>#VALUE!</v>
      </c>
      <c r="Y19" s="59" t="e" cm="1">
        <f t="array" ref="Y19">IF(
  X19="","",
  _xlfn.IFS(
    $L19=1,"Tinggi",
    X19&gt;=0.67,"Rendah",
    X19&gt;0.61,"Sedang",
    X19&lt;=0.6,"Tinggi"
  )
)</f>
        <v>#VALUE!</v>
      </c>
    </row>
    <row r="20" spans="2:25" ht="14.25" thickTop="1" thickBot="1">
      <c r="B20" s="62"/>
      <c r="C20" s="62"/>
      <c r="D20" s="60"/>
      <c r="E20" s="60"/>
      <c r="F20" s="60"/>
      <c r="G20" s="63"/>
      <c r="H20" s="60" t="str" cm="1">
        <f t="array" ref="H20">_xlfn.IFS(
 L20=1,'KPNPLT-SST-XXX.06.1 Metode SRA'!$K$7,
 L20=2,'KPNPLT-SST-XXX.06.1 Metode SRA'!$K$8,
 L20=3,'KPNPLT-SST-XXX.06.1 Metode SRA'!$K$9,
 TRUE,""
)</f>
        <v/>
      </c>
      <c r="I20" s="60" t="str" cm="1">
        <f t="array" ref="I20">_xlfn.IFS(
 M20=1,'KPNPLT-SST-XXX.06.1 Metode SRA'!$K$10,
 M20=2,'KPNPLT-SST-XXX.06.1 Metode SRA'!$K$11,
 M20=3,'KPNPLT-SST-XXX.06.1 Metode SRA'!$K$12,
 TRUE,""
)</f>
        <v/>
      </c>
      <c r="J20" s="60" t="str" cm="1">
        <f t="array" ref="J20">_xlfn.IFS(
 N20=1,'KPNPLT-SST-XXX.06.1 Metode SRA'!$K$13,
 N20=2,'KPNPLT-SST-XXX.06.1 Metode SRA'!$K$14,
 N20=3,'KPNPLT-SST-XXX.06.1 Metode SRA'!$K$15,
 TRUE,""
)</f>
        <v/>
      </c>
      <c r="K20" s="60" t="str" cm="1">
        <f t="array" ref="K20">_xlfn.IFS(
 O20=1,'KPNPLT-SST-XXX.06.1 Metode SRA'!$K$16,
 O20=2,'KPNPLT-SST-XXX.06.1 Metode SRA'!$K$17,
 O20=3,'KPNPLT-SST-XXX.06.1 Metode SRA'!$K$18,
 TRUE,""
)</f>
        <v/>
      </c>
      <c r="L20" s="54" t="str" cm="1">
        <f t="array" ref="L20">_xlfn.IFS(
 D20='KPNPLT-SST-XXX.06.1 Metode SRA'!$E$7,1,
 D20='KPNPLT-SST-XXX.06.1 Metode SRA'!$E$8,2,
 D20='KPNPLT-SST-XXX.06.1 Metode SRA'!$E$9,3,
 TRUE,""
)</f>
        <v/>
      </c>
      <c r="M20" s="54" t="str" cm="1">
        <f t="array" ref="M20">_xlfn.IFS(
E20='KPNPLT-SST-XXX.06.1 Metode SRA'!$E$10,1,
E20='KPNPLT-SST-XXX.06.1 Metode SRA'!$E$11,2,
E20='KPNPLT-SST-XXX.06.1 Metode SRA'!$E$12,3,
TRUE,""
)</f>
        <v/>
      </c>
      <c r="N20" s="54" t="str" cm="1">
        <f t="array" ref="N20">_xlfn.IFS('KPNPLT-SST-XXX.06.2 Perhitungan'!F20='KPNPLT-SST-XXX.06.1 Metode SRA'!$E$13,1,
F20='KPNPLT-SST-XXX.06.1 Metode SRA'!$E$14,2,
F20='KPNPLT-SST-XXX.06.1 Metode SRA'!$E$15,3,
TRUE,""
)</f>
        <v/>
      </c>
      <c r="O20" s="54" t="str" cm="1">
        <f t="array" ref="O20">_xlfn.IFS(
G20='KPNPLT-SST-XXX.06.1 Metode SRA'!$E$16,1,
G20='KPNPLT-SST-XXX.06.1 Metode SRA'!$E$17,2,
G20='KPNPLT-SST-XXX.06.1 Metode SRA'!$E$18,3,
TRUE,""
)</f>
        <v/>
      </c>
      <c r="P20" s="54" t="e">
        <f t="shared" si="0"/>
        <v>#VALUE!</v>
      </c>
      <c r="Q20" s="54" t="e">
        <f t="shared" si="1"/>
        <v>#VALUE!</v>
      </c>
      <c r="R20" s="54" t="e">
        <f t="shared" si="2"/>
        <v>#VALUE!</v>
      </c>
      <c r="S20" s="54" t="e">
        <f t="shared" si="3"/>
        <v>#VALUE!</v>
      </c>
      <c r="T20" s="54">
        <f t="shared" si="4"/>
        <v>1.2000000000000002</v>
      </c>
      <c r="U20" s="54">
        <f t="shared" si="4"/>
        <v>1.2000000000000002</v>
      </c>
      <c r="V20" s="54">
        <f t="shared" si="5"/>
        <v>0.30000000000000004</v>
      </c>
      <c r="W20" s="54">
        <f t="shared" si="5"/>
        <v>0.30000000000000004</v>
      </c>
      <c r="X20" s="64" t="e">
        <f t="shared" si="6"/>
        <v>#VALUE!</v>
      </c>
      <c r="Y20" s="59" t="e" cm="1">
        <f t="array" ref="Y20">IF(
  X20="","",
  _xlfn.IFS(
    $L20=1,"Tinggi",
    X20&gt;=0.67,"Rendah",
    X20&gt;0.61,"Sedang",
    X20&lt;=0.6,"Tinggi"
  )
)</f>
        <v>#VALUE!</v>
      </c>
    </row>
    <row r="21" spans="2:25" ht="14.25" thickTop="1" thickBot="1">
      <c r="B21" s="62"/>
      <c r="C21" s="62"/>
      <c r="D21" s="60"/>
      <c r="E21" s="60"/>
      <c r="F21" s="60"/>
      <c r="G21" s="63"/>
      <c r="H21" s="60" t="str" cm="1">
        <f t="array" ref="H21">_xlfn.IFS(
 L21=1,'KPNPLT-SST-XXX.06.1 Metode SRA'!$K$7,
 L21=2,'KPNPLT-SST-XXX.06.1 Metode SRA'!$K$8,
 L21=3,'KPNPLT-SST-XXX.06.1 Metode SRA'!$K$9,
 TRUE,""
)</f>
        <v/>
      </c>
      <c r="I21" s="60" t="str" cm="1">
        <f t="array" ref="I21">_xlfn.IFS(
 M21=1,'KPNPLT-SST-XXX.06.1 Metode SRA'!$K$10,
 M21=2,'KPNPLT-SST-XXX.06.1 Metode SRA'!$K$11,
 M21=3,'KPNPLT-SST-XXX.06.1 Metode SRA'!$K$12,
 TRUE,""
)</f>
        <v/>
      </c>
      <c r="J21" s="60" t="str" cm="1">
        <f t="array" ref="J21">_xlfn.IFS(
 N21=1,'KPNPLT-SST-XXX.06.1 Metode SRA'!$K$13,
 N21=2,'KPNPLT-SST-XXX.06.1 Metode SRA'!$K$14,
 N21=3,'KPNPLT-SST-XXX.06.1 Metode SRA'!$K$15,
 TRUE,""
)</f>
        <v/>
      </c>
      <c r="K21" s="60" t="str" cm="1">
        <f t="array" ref="K21">_xlfn.IFS(
 O21=1,'KPNPLT-SST-XXX.06.1 Metode SRA'!$K$16,
 O21=2,'KPNPLT-SST-XXX.06.1 Metode SRA'!$K$17,
 O21=3,'KPNPLT-SST-XXX.06.1 Metode SRA'!$K$18,
 TRUE,""
)</f>
        <v/>
      </c>
      <c r="L21" s="54" t="str" cm="1">
        <f t="array" ref="L21">_xlfn.IFS(
 D21='KPNPLT-SST-XXX.06.1 Metode SRA'!$E$7,1,
 D21='KPNPLT-SST-XXX.06.1 Metode SRA'!$E$8,2,
 D21='KPNPLT-SST-XXX.06.1 Metode SRA'!$E$9,3,
 TRUE,""
)</f>
        <v/>
      </c>
      <c r="M21" s="54" t="str" cm="1">
        <f t="array" ref="M21">_xlfn.IFS(
E21='KPNPLT-SST-XXX.06.1 Metode SRA'!$E$10,1,
E21='KPNPLT-SST-XXX.06.1 Metode SRA'!$E$11,2,
E21='KPNPLT-SST-XXX.06.1 Metode SRA'!$E$12,3,
TRUE,""
)</f>
        <v/>
      </c>
      <c r="N21" s="54" t="str" cm="1">
        <f t="array" ref="N21">_xlfn.IFS('KPNPLT-SST-XXX.06.2 Perhitungan'!F21='KPNPLT-SST-XXX.06.1 Metode SRA'!$E$13,1,
F21='KPNPLT-SST-XXX.06.1 Metode SRA'!$E$14,2,
F21='KPNPLT-SST-XXX.06.1 Metode SRA'!$E$15,3,
TRUE,""
)</f>
        <v/>
      </c>
      <c r="O21" s="54" t="str" cm="1">
        <f t="array" ref="O21">_xlfn.IFS(
G21='KPNPLT-SST-XXX.06.1 Metode SRA'!$E$16,1,
G21='KPNPLT-SST-XXX.06.1 Metode SRA'!$E$17,2,
G21='KPNPLT-SST-XXX.06.1 Metode SRA'!$E$18,3,
TRUE,""
)</f>
        <v/>
      </c>
      <c r="P21" s="54" t="e">
        <f t="shared" si="0"/>
        <v>#VALUE!</v>
      </c>
      <c r="Q21" s="54" t="e">
        <f t="shared" si="1"/>
        <v>#VALUE!</v>
      </c>
      <c r="R21" s="54" t="e">
        <f t="shared" si="2"/>
        <v>#VALUE!</v>
      </c>
      <c r="S21" s="54" t="e">
        <f t="shared" si="3"/>
        <v>#VALUE!</v>
      </c>
      <c r="T21" s="54">
        <f t="shared" si="4"/>
        <v>1.2000000000000002</v>
      </c>
      <c r="U21" s="54">
        <f t="shared" si="4"/>
        <v>1.2000000000000002</v>
      </c>
      <c r="V21" s="54">
        <f t="shared" si="5"/>
        <v>0.30000000000000004</v>
      </c>
      <c r="W21" s="54">
        <f t="shared" si="5"/>
        <v>0.30000000000000004</v>
      </c>
      <c r="X21" s="64" t="e">
        <f t="shared" si="6"/>
        <v>#VALUE!</v>
      </c>
      <c r="Y21" s="59" t="e" cm="1">
        <f t="array" ref="Y21">IF(
  X21="","",
  _xlfn.IFS(
    $L21=1,"Tinggi",
    X21&gt;=0.67,"Rendah",
    X21&gt;0.61,"Sedang",
    X21&lt;=0.6,"Tinggi"
  )
)</f>
        <v>#VALUE!</v>
      </c>
    </row>
    <row r="22" spans="2:25" ht="14.25" thickTop="1" thickBot="1">
      <c r="B22" s="62"/>
      <c r="C22" s="62"/>
      <c r="D22" s="60"/>
      <c r="E22" s="60"/>
      <c r="F22" s="60"/>
      <c r="G22" s="63"/>
      <c r="H22" s="60" t="str" cm="1">
        <f t="array" ref="H22">_xlfn.IFS(
 L22=1,'KPNPLT-SST-XXX.06.1 Metode SRA'!$K$7,
 L22=2,'KPNPLT-SST-XXX.06.1 Metode SRA'!$K$8,
 L22=3,'KPNPLT-SST-XXX.06.1 Metode SRA'!$K$9,
 TRUE,""
)</f>
        <v/>
      </c>
      <c r="I22" s="60" t="str" cm="1">
        <f t="array" ref="I22">_xlfn.IFS(
 M22=1,'KPNPLT-SST-XXX.06.1 Metode SRA'!$K$10,
 M22=2,'KPNPLT-SST-XXX.06.1 Metode SRA'!$K$11,
 M22=3,'KPNPLT-SST-XXX.06.1 Metode SRA'!$K$12,
 TRUE,""
)</f>
        <v/>
      </c>
      <c r="J22" s="60" t="str" cm="1">
        <f t="array" ref="J22">_xlfn.IFS(
 N22=1,'KPNPLT-SST-XXX.06.1 Metode SRA'!$K$13,
 N22=2,'KPNPLT-SST-XXX.06.1 Metode SRA'!$K$14,
 N22=3,'KPNPLT-SST-XXX.06.1 Metode SRA'!$K$15,
 TRUE,""
)</f>
        <v/>
      </c>
      <c r="K22" s="60" t="str" cm="1">
        <f t="array" ref="K22">_xlfn.IFS(
 O22=1,'KPNPLT-SST-XXX.06.1 Metode SRA'!$K$16,
 O22=2,'KPNPLT-SST-XXX.06.1 Metode SRA'!$K$17,
 O22=3,'KPNPLT-SST-XXX.06.1 Metode SRA'!$K$18,
 TRUE,""
)</f>
        <v/>
      </c>
      <c r="L22" s="54" t="str" cm="1">
        <f t="array" ref="L22">_xlfn.IFS(
 D22='KPNPLT-SST-XXX.06.1 Metode SRA'!$E$7,1,
 D22='KPNPLT-SST-XXX.06.1 Metode SRA'!$E$8,2,
 D22='KPNPLT-SST-XXX.06.1 Metode SRA'!$E$9,3,
 TRUE,""
)</f>
        <v/>
      </c>
      <c r="M22" s="54" t="str" cm="1">
        <f t="array" ref="M22">_xlfn.IFS(
E22='KPNPLT-SST-XXX.06.1 Metode SRA'!$E$10,1,
E22='KPNPLT-SST-XXX.06.1 Metode SRA'!$E$11,2,
E22='KPNPLT-SST-XXX.06.1 Metode SRA'!$E$12,3,
TRUE,""
)</f>
        <v/>
      </c>
      <c r="N22" s="54" t="str" cm="1">
        <f t="array" ref="N22">_xlfn.IFS('KPNPLT-SST-XXX.06.2 Perhitungan'!F22='KPNPLT-SST-XXX.06.1 Metode SRA'!$E$13,1,
F22='KPNPLT-SST-XXX.06.1 Metode SRA'!$E$14,2,
F22='KPNPLT-SST-XXX.06.1 Metode SRA'!$E$15,3,
TRUE,""
)</f>
        <v/>
      </c>
      <c r="O22" s="54" t="str" cm="1">
        <f t="array" ref="O22">_xlfn.IFS(
G22='KPNPLT-SST-XXX.06.1 Metode SRA'!$E$16,1,
G22='KPNPLT-SST-XXX.06.1 Metode SRA'!$E$17,2,
G22='KPNPLT-SST-XXX.06.1 Metode SRA'!$E$18,3,
TRUE,""
)</f>
        <v/>
      </c>
      <c r="P22" s="54" t="e">
        <f t="shared" si="0"/>
        <v>#VALUE!</v>
      </c>
      <c r="Q22" s="54" t="e">
        <f t="shared" si="1"/>
        <v>#VALUE!</v>
      </c>
      <c r="R22" s="54" t="e">
        <f t="shared" si="2"/>
        <v>#VALUE!</v>
      </c>
      <c r="S22" s="54" t="e">
        <f t="shared" si="3"/>
        <v>#VALUE!</v>
      </c>
      <c r="T22" s="54">
        <f t="shared" si="4"/>
        <v>1.2000000000000002</v>
      </c>
      <c r="U22" s="54">
        <f t="shared" si="4"/>
        <v>1.2000000000000002</v>
      </c>
      <c r="V22" s="54">
        <f t="shared" si="5"/>
        <v>0.30000000000000004</v>
      </c>
      <c r="W22" s="54">
        <f t="shared" si="5"/>
        <v>0.30000000000000004</v>
      </c>
      <c r="X22" s="64" t="e">
        <f t="shared" si="6"/>
        <v>#VALUE!</v>
      </c>
      <c r="Y22" s="59" t="e" cm="1">
        <f t="array" ref="Y22">IF(
  X22="","",
  _xlfn.IFS(
    $L22=1,"Tinggi",
    X22&gt;=0.67,"Rendah",
    X22&gt;0.61,"Sedang",
    X22&lt;=0.6,"Tinggi"
  )
)</f>
        <v>#VALUE!</v>
      </c>
    </row>
    <row r="23" spans="2:25" ht="14.25" thickTop="1" thickBot="1">
      <c r="B23" s="62"/>
      <c r="C23" s="62"/>
      <c r="D23" s="60"/>
      <c r="E23" s="60"/>
      <c r="F23" s="60"/>
      <c r="G23" s="63"/>
      <c r="H23" s="60" t="str" cm="1">
        <f t="array" ref="H23">_xlfn.IFS(
 L23=1,'KPNPLT-SST-XXX.06.1 Metode SRA'!$K$7,
 L23=2,'KPNPLT-SST-XXX.06.1 Metode SRA'!$K$8,
 L23=3,'KPNPLT-SST-XXX.06.1 Metode SRA'!$K$9,
 TRUE,""
)</f>
        <v/>
      </c>
      <c r="I23" s="60" t="str" cm="1">
        <f t="array" ref="I23">_xlfn.IFS(
 M23=1,'KPNPLT-SST-XXX.06.1 Metode SRA'!$K$10,
 M23=2,'KPNPLT-SST-XXX.06.1 Metode SRA'!$K$11,
 M23=3,'KPNPLT-SST-XXX.06.1 Metode SRA'!$K$12,
 TRUE,""
)</f>
        <v/>
      </c>
      <c r="J23" s="60" t="str" cm="1">
        <f t="array" ref="J23">_xlfn.IFS(
 N23=1,'KPNPLT-SST-XXX.06.1 Metode SRA'!$K$13,
 N23=2,'KPNPLT-SST-XXX.06.1 Metode SRA'!$K$14,
 N23=3,'KPNPLT-SST-XXX.06.1 Metode SRA'!$K$15,
 TRUE,""
)</f>
        <v/>
      </c>
      <c r="K23" s="60" t="str" cm="1">
        <f t="array" ref="K23">_xlfn.IFS(
 O23=1,'KPNPLT-SST-XXX.06.1 Metode SRA'!$K$16,
 O23=2,'KPNPLT-SST-XXX.06.1 Metode SRA'!$K$17,
 O23=3,'KPNPLT-SST-XXX.06.1 Metode SRA'!$K$18,
 TRUE,""
)</f>
        <v/>
      </c>
      <c r="L23" s="54" t="str" cm="1">
        <f t="array" ref="L23">_xlfn.IFS(
 D23='KPNPLT-SST-XXX.06.1 Metode SRA'!$E$7,1,
 D23='KPNPLT-SST-XXX.06.1 Metode SRA'!$E$8,2,
 D23='KPNPLT-SST-XXX.06.1 Metode SRA'!$E$9,3,
 TRUE,""
)</f>
        <v/>
      </c>
      <c r="M23" s="54" t="str" cm="1">
        <f t="array" ref="M23">_xlfn.IFS(
E23='KPNPLT-SST-XXX.06.1 Metode SRA'!$E$10,1,
E23='KPNPLT-SST-XXX.06.1 Metode SRA'!$E$11,2,
E23='KPNPLT-SST-XXX.06.1 Metode SRA'!$E$12,3,
TRUE,""
)</f>
        <v/>
      </c>
      <c r="N23" s="54" t="str" cm="1">
        <f t="array" ref="N23">_xlfn.IFS('KPNPLT-SST-XXX.06.2 Perhitungan'!F23='KPNPLT-SST-XXX.06.1 Metode SRA'!$E$13,1,
F23='KPNPLT-SST-XXX.06.1 Metode SRA'!$E$14,2,
F23='KPNPLT-SST-XXX.06.1 Metode SRA'!$E$15,3,
TRUE,""
)</f>
        <v/>
      </c>
      <c r="O23" s="54" t="str" cm="1">
        <f t="array" ref="O23">_xlfn.IFS(
G23='KPNPLT-SST-XXX.06.1 Metode SRA'!$E$16,1,
G23='KPNPLT-SST-XXX.06.1 Metode SRA'!$E$17,2,
G23='KPNPLT-SST-XXX.06.1 Metode SRA'!$E$18,3,
TRUE,""
)</f>
        <v/>
      </c>
      <c r="P23" s="54" t="e">
        <f t="shared" si="0"/>
        <v>#VALUE!</v>
      </c>
      <c r="Q23" s="54" t="e">
        <f t="shared" si="1"/>
        <v>#VALUE!</v>
      </c>
      <c r="R23" s="54" t="e">
        <f t="shared" si="2"/>
        <v>#VALUE!</v>
      </c>
      <c r="S23" s="54" t="e">
        <f t="shared" si="3"/>
        <v>#VALUE!</v>
      </c>
      <c r="T23" s="54">
        <f t="shared" si="4"/>
        <v>1.2000000000000002</v>
      </c>
      <c r="U23" s="54">
        <f t="shared" si="4"/>
        <v>1.2000000000000002</v>
      </c>
      <c r="V23" s="54">
        <f t="shared" si="5"/>
        <v>0.30000000000000004</v>
      </c>
      <c r="W23" s="54">
        <f t="shared" si="5"/>
        <v>0.30000000000000004</v>
      </c>
      <c r="X23" s="64" t="e">
        <f t="shared" si="6"/>
        <v>#VALUE!</v>
      </c>
      <c r="Y23" s="59" t="e" cm="1">
        <f t="array" ref="Y23">IF(
  X23="","",
  _xlfn.IFS(
    $L23=1,"Tinggi",
    X23&gt;=0.67,"Rendah",
    X23&gt;0.61,"Sedang",
    X23&lt;=0.6,"Tinggi"
  )
)</f>
        <v>#VALUE!</v>
      </c>
    </row>
    <row r="24" spans="2:25" ht="14.25" thickTop="1" thickBot="1">
      <c r="B24" s="62"/>
      <c r="C24" s="62"/>
      <c r="D24" s="60"/>
      <c r="E24" s="60"/>
      <c r="F24" s="60"/>
      <c r="G24" s="63"/>
      <c r="H24" s="60" t="str" cm="1">
        <f t="array" ref="H24">_xlfn.IFS(
 L24=1,'KPNPLT-SST-XXX.06.1 Metode SRA'!$K$7,
 L24=2,'KPNPLT-SST-XXX.06.1 Metode SRA'!$K$8,
 L24=3,'KPNPLT-SST-XXX.06.1 Metode SRA'!$K$9,
 TRUE,""
)</f>
        <v/>
      </c>
      <c r="I24" s="60" t="str" cm="1">
        <f t="array" ref="I24">_xlfn.IFS(
 M24=1,'KPNPLT-SST-XXX.06.1 Metode SRA'!$K$10,
 M24=2,'KPNPLT-SST-XXX.06.1 Metode SRA'!$K$11,
 M24=3,'KPNPLT-SST-XXX.06.1 Metode SRA'!$K$12,
 TRUE,""
)</f>
        <v/>
      </c>
      <c r="J24" s="60" t="str" cm="1">
        <f t="array" ref="J24">_xlfn.IFS(
 N24=1,'KPNPLT-SST-XXX.06.1 Metode SRA'!$K$13,
 N24=2,'KPNPLT-SST-XXX.06.1 Metode SRA'!$K$14,
 N24=3,'KPNPLT-SST-XXX.06.1 Metode SRA'!$K$15,
 TRUE,""
)</f>
        <v/>
      </c>
      <c r="K24" s="60" t="str" cm="1">
        <f t="array" ref="K24">_xlfn.IFS(
 O24=1,'KPNPLT-SST-XXX.06.1 Metode SRA'!$K$16,
 O24=2,'KPNPLT-SST-XXX.06.1 Metode SRA'!$K$17,
 O24=3,'KPNPLT-SST-XXX.06.1 Metode SRA'!$K$18,
 TRUE,""
)</f>
        <v/>
      </c>
      <c r="L24" s="54" t="str" cm="1">
        <f t="array" ref="L24">_xlfn.IFS(
 D24='KPNPLT-SST-XXX.06.1 Metode SRA'!$E$7,1,
 D24='KPNPLT-SST-XXX.06.1 Metode SRA'!$E$8,2,
 D24='KPNPLT-SST-XXX.06.1 Metode SRA'!$E$9,3,
 TRUE,""
)</f>
        <v/>
      </c>
      <c r="M24" s="54" t="str" cm="1">
        <f t="array" ref="M24">_xlfn.IFS(
E24='KPNPLT-SST-XXX.06.1 Metode SRA'!$E$10,1,
E24='KPNPLT-SST-XXX.06.1 Metode SRA'!$E$11,2,
E24='KPNPLT-SST-XXX.06.1 Metode SRA'!$E$12,3,
TRUE,""
)</f>
        <v/>
      </c>
      <c r="N24" s="54" t="str" cm="1">
        <f t="array" ref="N24">_xlfn.IFS('KPNPLT-SST-XXX.06.2 Perhitungan'!F24='KPNPLT-SST-XXX.06.1 Metode SRA'!$E$13,1,
F24='KPNPLT-SST-XXX.06.1 Metode SRA'!$E$14,2,
F24='KPNPLT-SST-XXX.06.1 Metode SRA'!$E$15,3,
TRUE,""
)</f>
        <v/>
      </c>
      <c r="O24" s="54" t="str" cm="1">
        <f t="array" ref="O24">_xlfn.IFS(
G24='KPNPLT-SST-XXX.06.1 Metode SRA'!$E$16,1,
G24='KPNPLT-SST-XXX.06.1 Metode SRA'!$E$17,2,
G24='KPNPLT-SST-XXX.06.1 Metode SRA'!$E$18,3,
TRUE,""
)</f>
        <v/>
      </c>
      <c r="P24" s="54" t="e">
        <f t="shared" si="0"/>
        <v>#VALUE!</v>
      </c>
      <c r="Q24" s="54" t="e">
        <f t="shared" si="1"/>
        <v>#VALUE!</v>
      </c>
      <c r="R24" s="54" t="e">
        <f t="shared" si="2"/>
        <v>#VALUE!</v>
      </c>
      <c r="S24" s="54" t="e">
        <f t="shared" si="3"/>
        <v>#VALUE!</v>
      </c>
      <c r="T24" s="54">
        <f t="shared" si="4"/>
        <v>1.2000000000000002</v>
      </c>
      <c r="U24" s="54">
        <f t="shared" si="4"/>
        <v>1.2000000000000002</v>
      </c>
      <c r="V24" s="54">
        <f t="shared" si="5"/>
        <v>0.30000000000000004</v>
      </c>
      <c r="W24" s="54">
        <f t="shared" si="5"/>
        <v>0.30000000000000004</v>
      </c>
      <c r="X24" s="64" t="e">
        <f t="shared" si="6"/>
        <v>#VALUE!</v>
      </c>
      <c r="Y24" s="59" t="e" cm="1">
        <f t="array" ref="Y24">IF(
  X24="","",
  _xlfn.IFS(
    $L24=1,"Tinggi",
    X24&gt;=0.67,"Rendah",
    X24&gt;0.61,"Sedang",
    X24&lt;=0.6,"Tinggi"
  )
)</f>
        <v>#VALUE!</v>
      </c>
    </row>
    <row r="25" spans="2:25" ht="14.25" thickTop="1" thickBot="1">
      <c r="B25" s="62"/>
      <c r="C25" s="62"/>
      <c r="D25" s="60"/>
      <c r="E25" s="60"/>
      <c r="F25" s="60"/>
      <c r="G25" s="63"/>
      <c r="H25" s="60" t="str" cm="1">
        <f t="array" ref="H25">_xlfn.IFS(
 L25=1,'KPNPLT-SST-XXX.06.1 Metode SRA'!$K$7,
 L25=2,'KPNPLT-SST-XXX.06.1 Metode SRA'!$K$8,
 L25=3,'KPNPLT-SST-XXX.06.1 Metode SRA'!$K$9,
 TRUE,""
)</f>
        <v/>
      </c>
      <c r="I25" s="60" t="str" cm="1">
        <f t="array" ref="I25">_xlfn.IFS(
 M25=1,'KPNPLT-SST-XXX.06.1 Metode SRA'!$K$10,
 M25=2,'KPNPLT-SST-XXX.06.1 Metode SRA'!$K$11,
 M25=3,'KPNPLT-SST-XXX.06.1 Metode SRA'!$K$12,
 TRUE,""
)</f>
        <v/>
      </c>
      <c r="J25" s="60" t="str" cm="1">
        <f t="array" ref="J25">_xlfn.IFS(
 N25=1,'KPNPLT-SST-XXX.06.1 Metode SRA'!$K$13,
 N25=2,'KPNPLT-SST-XXX.06.1 Metode SRA'!$K$14,
 N25=3,'KPNPLT-SST-XXX.06.1 Metode SRA'!$K$15,
 TRUE,""
)</f>
        <v/>
      </c>
      <c r="K25" s="60" t="str" cm="1">
        <f t="array" ref="K25">_xlfn.IFS(
 O25=1,'KPNPLT-SST-XXX.06.1 Metode SRA'!$K$16,
 O25=2,'KPNPLT-SST-XXX.06.1 Metode SRA'!$K$17,
 O25=3,'KPNPLT-SST-XXX.06.1 Metode SRA'!$K$18,
 TRUE,""
)</f>
        <v/>
      </c>
      <c r="L25" s="54" t="str" cm="1">
        <f t="array" ref="L25">_xlfn.IFS(
 D25='KPNPLT-SST-XXX.06.1 Metode SRA'!$E$7,1,
 D25='KPNPLT-SST-XXX.06.1 Metode SRA'!$E$8,2,
 D25='KPNPLT-SST-XXX.06.1 Metode SRA'!$E$9,3,
 TRUE,""
)</f>
        <v/>
      </c>
      <c r="M25" s="54" t="str" cm="1">
        <f t="array" ref="M25">_xlfn.IFS(
E25='KPNPLT-SST-XXX.06.1 Metode SRA'!$E$10,1,
E25='KPNPLT-SST-XXX.06.1 Metode SRA'!$E$11,2,
E25='KPNPLT-SST-XXX.06.1 Metode SRA'!$E$12,3,
TRUE,""
)</f>
        <v/>
      </c>
      <c r="N25" s="54" t="str" cm="1">
        <f t="array" ref="N25">_xlfn.IFS('KPNPLT-SST-XXX.06.2 Perhitungan'!F25='KPNPLT-SST-XXX.06.1 Metode SRA'!$E$13,1,
F25='KPNPLT-SST-XXX.06.1 Metode SRA'!$E$14,2,
F25='KPNPLT-SST-XXX.06.1 Metode SRA'!$E$15,3,
TRUE,""
)</f>
        <v/>
      </c>
      <c r="O25" s="54" t="str" cm="1">
        <f t="array" ref="O25">_xlfn.IFS(
G25='KPNPLT-SST-XXX.06.1 Metode SRA'!$E$16,1,
G25='KPNPLT-SST-XXX.06.1 Metode SRA'!$E$17,2,
G25='KPNPLT-SST-XXX.06.1 Metode SRA'!$E$18,3,
TRUE,""
)</f>
        <v/>
      </c>
      <c r="P25" s="54" t="e">
        <f t="shared" si="0"/>
        <v>#VALUE!</v>
      </c>
      <c r="Q25" s="54" t="e">
        <f t="shared" si="1"/>
        <v>#VALUE!</v>
      </c>
      <c r="R25" s="54" t="e">
        <f t="shared" si="2"/>
        <v>#VALUE!</v>
      </c>
      <c r="S25" s="54" t="e">
        <f t="shared" si="3"/>
        <v>#VALUE!</v>
      </c>
      <c r="T25" s="54">
        <f t="shared" si="4"/>
        <v>1.2000000000000002</v>
      </c>
      <c r="U25" s="54">
        <f t="shared" si="4"/>
        <v>1.2000000000000002</v>
      </c>
      <c r="V25" s="54">
        <f t="shared" si="5"/>
        <v>0.30000000000000004</v>
      </c>
      <c r="W25" s="54">
        <f t="shared" si="5"/>
        <v>0.30000000000000004</v>
      </c>
      <c r="X25" s="64" t="e">
        <f t="shared" si="6"/>
        <v>#VALUE!</v>
      </c>
      <c r="Y25" s="59" t="e" cm="1">
        <f t="array" ref="Y25">IF(
  X25="","",
  _xlfn.IFS(
    $L25=1,"Tinggi",
    X25&gt;=0.67,"Rendah",
    X25&gt;0.61,"Sedang",
    X25&lt;=0.6,"Tinggi"
  )
)</f>
        <v>#VALUE!</v>
      </c>
    </row>
    <row r="26" spans="2:25" ht="13.9" thickTop="1"/>
  </sheetData>
  <mergeCells count="11">
    <mergeCell ref="B1:E1"/>
    <mergeCell ref="B2:Y2"/>
    <mergeCell ref="L4:O4"/>
    <mergeCell ref="D4:G4"/>
    <mergeCell ref="B4:B5"/>
    <mergeCell ref="C4:C5"/>
    <mergeCell ref="Y4:Y5"/>
    <mergeCell ref="X4:X5"/>
    <mergeCell ref="P4:S4"/>
    <mergeCell ref="T4:W4"/>
    <mergeCell ref="H4:K4"/>
  </mergeCells>
  <phoneticPr fontId="4" type="noConversion"/>
  <conditionalFormatting sqref="Y6">
    <cfRule type="expression" dxfId="6" priority="5">
      <formula>$U5="Tinggi"</formula>
    </cfRule>
  </conditionalFormatting>
  <conditionalFormatting sqref="Y6:Y25">
    <cfRule type="expression" dxfId="5" priority="1">
      <formula>$Y6="Tinggi"</formula>
    </cfRule>
    <cfRule type="expression" dxfId="4" priority="2">
      <formula>$Y6="Sedang"</formula>
    </cfRule>
    <cfRule type="expression" dxfId="3" priority="3">
      <formula>$Y6="Rendah"</formula>
    </cfRule>
    <cfRule type="expression" dxfId="2" priority="6">
      <formula>$U1048562="Rendah"</formula>
    </cfRule>
    <cfRule type="expression" dxfId="1" priority="7">
      <formula>$U1048562="Sedang"</formula>
    </cfRule>
    <cfRule type="expression" dxfId="0" priority="8">
      <formula>$U1048562="Tinggi"</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CC9FB917-C79C-41F9-AF70-4AF9CB906BE1}">
          <x14:formula1>
            <xm:f>'KPNPLT-SST-XXX.06.1 Metode SRA'!$E$10:$E$12</xm:f>
          </x14:formula1>
          <xm:sqref>E6:E25</xm:sqref>
        </x14:dataValidation>
        <x14:dataValidation type="list" allowBlank="1" showInputMessage="1" showErrorMessage="1" xr:uid="{B41D086D-3086-40F0-BC0D-7873479CD9F1}">
          <x14:formula1>
            <xm:f>'KPNPLT-SST-XXX.06.1 Metode SRA'!$E$13:$E$15</xm:f>
          </x14:formula1>
          <xm:sqref>F6:F25</xm:sqref>
        </x14:dataValidation>
        <x14:dataValidation type="list" allowBlank="1" showInputMessage="1" showErrorMessage="1" xr:uid="{29EE29E2-2184-457E-B47A-161A096021BE}">
          <x14:formula1>
            <xm:f>'KPNPLT-SST-XXX.06.1 Metode SRA'!$E$16:$E$18</xm:f>
          </x14:formula1>
          <xm:sqref>G6:G25</xm:sqref>
        </x14:dataValidation>
        <x14:dataValidation type="list" allowBlank="1" showInputMessage="1" showErrorMessage="1" xr:uid="{023D55B8-B586-4203-86C4-F3D7CEC41291}">
          <x14:formula1>
            <xm:f>'KPNPLT-SST-XXX.06.1 Metode SRA'!$E$7:$E$9</xm:f>
          </x14:formula1>
          <xm:sqref>D6:D25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KPNPLT-SST-XXX.06.1 Metode SRA</vt:lpstr>
      <vt:lpstr>KPNPLT-SST-XXX.06.2 Perhitungan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Ochtoryano Fadhylla</dc:creator>
  <cp:lastModifiedBy>Fadly</cp:lastModifiedBy>
  <dcterms:created xsi:type="dcterms:W3CDTF">2025-08-04T03:35:56Z</dcterms:created>
  <dcterms:modified xsi:type="dcterms:W3CDTF">2025-09-24T09:29:17Z</dcterms:modified>
</cp:coreProperties>
</file>