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K8" i="4" l="1"/>
  <c r="K9" i="4" s="1"/>
  <c r="K10" i="4" s="1"/>
  <c r="K11" i="4" s="1"/>
  <c r="K12" i="4" s="1"/>
  <c r="K13" i="4" s="1"/>
  <c r="K14" i="4" s="1"/>
  <c r="K15" i="4" s="1"/>
  <c r="Q13" i="2" l="1"/>
  <c r="T13" i="2" s="1"/>
  <c r="U13" i="2" s="1"/>
  <c r="P13" i="2"/>
  <c r="Q12" i="2"/>
  <c r="T12" i="2" s="1"/>
  <c r="U12" i="2" s="1"/>
  <c r="P12" i="2"/>
  <c r="R12" i="2" s="1"/>
  <c r="S12" i="2" s="1"/>
  <c r="Q11" i="2"/>
  <c r="T11" i="2" s="1"/>
  <c r="U11" i="2" s="1"/>
  <c r="P11" i="2"/>
  <c r="R11" i="2" s="1"/>
  <c r="S11" i="2" s="1"/>
  <c r="R10" i="2"/>
  <c r="S10" i="2" s="1"/>
  <c r="Q10" i="2"/>
  <c r="T10" i="2" s="1"/>
  <c r="U10" i="2" s="1"/>
  <c r="P10" i="2"/>
  <c r="Q9" i="2"/>
  <c r="T9" i="2" s="1"/>
  <c r="U9" i="2" s="1"/>
  <c r="P9" i="2"/>
  <c r="Q8" i="2"/>
  <c r="T8" i="2" s="1"/>
  <c r="U8" i="2" s="1"/>
  <c r="P8" i="2"/>
  <c r="R8" i="2" s="1"/>
  <c r="S8" i="2" s="1"/>
  <c r="Q7" i="2"/>
  <c r="T7" i="2" s="1"/>
  <c r="U7" i="2" s="1"/>
  <c r="P7" i="2"/>
  <c r="R7" i="2" s="1"/>
  <c r="S7" i="2" s="1"/>
  <c r="R6" i="2"/>
  <c r="S6" i="2" s="1"/>
  <c r="Q6" i="2"/>
  <c r="T6" i="2" s="1"/>
  <c r="U6" i="2" s="1"/>
  <c r="P6" i="2"/>
  <c r="G6" i="2"/>
  <c r="T5" i="2"/>
  <c r="U5" i="2" s="1"/>
  <c r="Q5" i="2"/>
  <c r="P5" i="2"/>
  <c r="R5" i="2" s="1"/>
  <c r="S5" i="2" s="1"/>
  <c r="M5" i="2"/>
  <c r="Q4" i="2"/>
  <c r="T4" i="2" s="1"/>
  <c r="U4" i="2" s="1"/>
  <c r="P4" i="2"/>
  <c r="R4" i="2" s="1"/>
  <c r="S4" i="2" s="1"/>
  <c r="M4" i="2"/>
  <c r="G4" i="2"/>
  <c r="T3" i="2"/>
  <c r="U3" i="2" s="1"/>
  <c r="P3" i="2"/>
  <c r="R3" i="2" s="1"/>
  <c r="S3" i="2" s="1"/>
  <c r="M3" i="2"/>
  <c r="Q2" i="2"/>
  <c r="T2" i="2" s="1"/>
  <c r="U2" i="2" s="1"/>
  <c r="P2" i="2"/>
  <c r="R2" i="2" s="1"/>
  <c r="S2" i="2" s="1"/>
  <c r="M2" i="2"/>
  <c r="G2" i="2"/>
  <c r="R9" i="2" l="1"/>
  <c r="S9" i="2" s="1"/>
  <c r="R13" i="2"/>
  <c r="S13" i="2" s="1"/>
  <c r="C10" i="1"/>
  <c r="C11" i="1" s="1"/>
  <c r="C12" i="1" s="1"/>
  <c r="C13" i="1" s="1"/>
  <c r="C14" i="1" s="1"/>
  <c r="C15" i="1" s="1"/>
  <c r="C16" i="1" s="1"/>
  <c r="C17" i="1" s="1"/>
  <c r="S5" i="1" l="1"/>
  <c r="S6" i="1"/>
  <c r="W6" i="1" s="1"/>
  <c r="X6" i="1" s="1"/>
  <c r="S7" i="1"/>
  <c r="S8" i="1"/>
  <c r="S9" i="1"/>
  <c r="S10" i="1"/>
  <c r="W10" i="1" s="1"/>
  <c r="X10" i="1" s="1"/>
  <c r="S11" i="1"/>
  <c r="S12" i="1"/>
  <c r="S13" i="1"/>
  <c r="S14" i="1"/>
  <c r="W14" i="1" s="1"/>
  <c r="X14" i="1" s="1"/>
  <c r="S15" i="1"/>
  <c r="S16" i="1"/>
  <c r="S17" i="1"/>
  <c r="S18" i="1"/>
  <c r="W18" i="1" s="1"/>
  <c r="X18" i="1" s="1"/>
  <c r="S19" i="1"/>
  <c r="S20" i="1"/>
  <c r="S21" i="1"/>
  <c r="S22" i="1"/>
  <c r="W22" i="1" s="1"/>
  <c r="X22" i="1" s="1"/>
  <c r="S23" i="1"/>
  <c r="S24" i="1"/>
  <c r="S25" i="1"/>
  <c r="W25" i="1" s="1"/>
  <c r="X25" i="1" s="1"/>
  <c r="S26" i="1"/>
  <c r="S27" i="1"/>
  <c r="S28" i="1"/>
  <c r="S29" i="1"/>
  <c r="S30" i="1"/>
  <c r="S31" i="1"/>
  <c r="S2" i="1"/>
  <c r="V4" i="1"/>
  <c r="T8" i="1"/>
  <c r="V8" i="1" s="1"/>
  <c r="T9" i="1"/>
  <c r="V9" i="1" s="1"/>
  <c r="T20" i="1"/>
  <c r="V20" i="1" s="1"/>
  <c r="T24" i="1"/>
  <c r="V24" i="1" s="1"/>
  <c r="T25" i="1"/>
  <c r="V25" i="1" s="1"/>
  <c r="W13" i="1"/>
  <c r="X13" i="1" s="1"/>
  <c r="W17" i="1"/>
  <c r="X17" i="1" s="1"/>
  <c r="W23" i="1"/>
  <c r="X23" i="1" s="1"/>
  <c r="W28" i="1"/>
  <c r="X28" i="1" s="1"/>
  <c r="R3" i="1"/>
  <c r="T3" i="1" s="1"/>
  <c r="V3" i="1" s="1"/>
  <c r="R4" i="1"/>
  <c r="T4" i="1" s="1"/>
  <c r="R5" i="1"/>
  <c r="T5" i="1" s="1"/>
  <c r="V5" i="1" s="1"/>
  <c r="R6" i="1"/>
  <c r="R7" i="1"/>
  <c r="T7" i="1" s="1"/>
  <c r="V7" i="1" s="1"/>
  <c r="R8" i="1"/>
  <c r="R9" i="1"/>
  <c r="R10" i="1"/>
  <c r="R11" i="1"/>
  <c r="T11" i="1" s="1"/>
  <c r="V11" i="1" s="1"/>
  <c r="R12" i="1"/>
  <c r="T12" i="1" s="1"/>
  <c r="V12" i="1" s="1"/>
  <c r="R13" i="1"/>
  <c r="T13" i="1" s="1"/>
  <c r="V13" i="1" s="1"/>
  <c r="R14" i="1"/>
  <c r="R15" i="1"/>
  <c r="T15" i="1" s="1"/>
  <c r="V15" i="1" s="1"/>
  <c r="R16" i="1"/>
  <c r="T16" i="1" s="1"/>
  <c r="V16" i="1" s="1"/>
  <c r="R17" i="1"/>
  <c r="T17" i="1" s="1"/>
  <c r="V17" i="1" s="1"/>
  <c r="R18" i="1"/>
  <c r="R19" i="1"/>
  <c r="T19" i="1" s="1"/>
  <c r="V19" i="1" s="1"/>
  <c r="R20" i="1"/>
  <c r="R21" i="1"/>
  <c r="T21" i="1" s="1"/>
  <c r="V21" i="1" s="1"/>
  <c r="R22" i="1"/>
  <c r="R23" i="1"/>
  <c r="T23" i="1" s="1"/>
  <c r="V23" i="1" s="1"/>
  <c r="R24" i="1"/>
  <c r="R25" i="1"/>
  <c r="R26" i="1"/>
  <c r="R27" i="1"/>
  <c r="T27" i="1" s="1"/>
  <c r="V27" i="1" s="1"/>
  <c r="R28" i="1"/>
  <c r="T28" i="1" s="1"/>
  <c r="V28" i="1" s="1"/>
  <c r="R29" i="1"/>
  <c r="T29" i="1" s="1"/>
  <c r="V29" i="1" s="1"/>
  <c r="R30" i="1"/>
  <c r="R31" i="1"/>
  <c r="T31" i="1" s="1"/>
  <c r="V31" i="1" s="1"/>
  <c r="W3" i="1"/>
  <c r="X3" i="1" s="1"/>
  <c r="W4" i="1"/>
  <c r="X4" i="1" s="1"/>
  <c r="W5" i="1"/>
  <c r="X5" i="1" s="1"/>
  <c r="W7" i="1"/>
  <c r="X7" i="1" s="1"/>
  <c r="W8" i="1"/>
  <c r="X8" i="1" s="1"/>
  <c r="W9" i="1"/>
  <c r="X9" i="1" s="1"/>
  <c r="W11" i="1"/>
  <c r="X11" i="1" s="1"/>
  <c r="W12" i="1"/>
  <c r="X12" i="1" s="1"/>
  <c r="W15" i="1"/>
  <c r="X15" i="1" s="1"/>
  <c r="W16" i="1"/>
  <c r="X16" i="1" s="1"/>
  <c r="W19" i="1"/>
  <c r="X19" i="1" s="1"/>
  <c r="W20" i="1"/>
  <c r="X20" i="1" s="1"/>
  <c r="W21" i="1"/>
  <c r="X21" i="1" s="1"/>
  <c r="W24" i="1"/>
  <c r="X24" i="1" s="1"/>
  <c r="W27" i="1"/>
  <c r="X27" i="1" s="1"/>
  <c r="W29" i="1"/>
  <c r="X29" i="1" s="1"/>
  <c r="W31" i="1"/>
  <c r="X31" i="1" s="1"/>
  <c r="T2" i="1" l="1"/>
  <c r="V2" i="1" s="1"/>
  <c r="T30" i="1"/>
  <c r="V30" i="1" s="1"/>
  <c r="T26" i="1"/>
  <c r="V26" i="1" s="1"/>
  <c r="T18" i="1"/>
  <c r="V18" i="1" s="1"/>
  <c r="T6" i="1"/>
  <c r="V6" i="1" s="1"/>
  <c r="W30" i="1"/>
  <c r="X30" i="1" s="1"/>
  <c r="W26" i="1"/>
  <c r="X26" i="1" s="1"/>
  <c r="T22" i="1"/>
  <c r="V22" i="1" s="1"/>
  <c r="T14" i="1"/>
  <c r="V14" i="1" s="1"/>
  <c r="T10" i="1"/>
  <c r="V10" i="1" s="1"/>
  <c r="W2" i="1"/>
  <c r="X2" i="1" s="1"/>
  <c r="AF8" i="1" l="1"/>
  <c r="AF7" i="1"/>
  <c r="AF6" i="1"/>
  <c r="AF5" i="1"/>
  <c r="AF4" i="1"/>
  <c r="AF3" i="1"/>
  <c r="AF2" i="1"/>
  <c r="O8" i="1"/>
  <c r="AC14" i="1"/>
  <c r="AC15" i="1"/>
  <c r="Z12" i="1"/>
  <c r="Z13" i="1"/>
  <c r="Z14" i="1"/>
  <c r="Z15" i="1"/>
  <c r="AC8" i="1"/>
  <c r="AC9" i="1"/>
  <c r="AC10" i="1"/>
  <c r="AC11" i="1"/>
  <c r="AC12" i="1"/>
  <c r="AC13" i="1"/>
  <c r="AC3" i="1"/>
  <c r="AC4" i="1"/>
  <c r="AC5" i="1"/>
  <c r="AC6" i="1"/>
  <c r="AC7" i="1"/>
  <c r="AC2" i="1"/>
  <c r="O7" i="1"/>
  <c r="O6" i="1"/>
  <c r="O5" i="1"/>
  <c r="Z3" i="1"/>
  <c r="Z4" i="1"/>
  <c r="Z5" i="1"/>
  <c r="Z6" i="1"/>
  <c r="Z7" i="1"/>
  <c r="Z8" i="1"/>
  <c r="Z9" i="1"/>
  <c r="Z10" i="1"/>
  <c r="Z11" i="1"/>
  <c r="Z2" i="1"/>
  <c r="O4" i="1"/>
  <c r="O3" i="1"/>
  <c r="O2" i="1"/>
  <c r="I10" i="1"/>
  <c r="I2" i="1" l="1"/>
  <c r="I3" i="1"/>
  <c r="I6" i="1"/>
</calcChain>
</file>

<file path=xl/sharedStrings.xml><?xml version="1.0" encoding="utf-8"?>
<sst xmlns="http://schemas.openxmlformats.org/spreadsheetml/2006/main" count="150" uniqueCount="85">
  <si>
    <t>购买价格</t>
    <phoneticPr fontId="2" type="noConversion"/>
  </si>
  <si>
    <t>单次金钱</t>
    <phoneticPr fontId="2" type="noConversion"/>
  </si>
  <si>
    <t>每秒金钱</t>
    <phoneticPr fontId="2" type="noConversion"/>
  </si>
  <si>
    <t>秒数/圈</t>
    <phoneticPr fontId="2" type="noConversion"/>
  </si>
  <si>
    <t>回收价格</t>
    <phoneticPr fontId="2" type="noConversion"/>
  </si>
  <si>
    <t>X</t>
    <phoneticPr fontId="2" type="noConversion"/>
  </si>
  <si>
    <t>看视频为当前消耗2倍</t>
    <phoneticPr fontId="2" type="noConversion"/>
  </si>
  <si>
    <t>直接购买等级</t>
    <phoneticPr fontId="2" type="noConversion"/>
  </si>
  <si>
    <t>直接购买金币</t>
    <phoneticPr fontId="2" type="noConversion"/>
  </si>
  <si>
    <t>11K</t>
    <phoneticPr fontId="2" type="noConversion"/>
  </si>
  <si>
    <t>13K</t>
    <phoneticPr fontId="2" type="noConversion"/>
  </si>
  <si>
    <t>15K</t>
    <phoneticPr fontId="2" type="noConversion"/>
  </si>
  <si>
    <t>18K</t>
    <phoneticPr fontId="2" type="noConversion"/>
  </si>
  <si>
    <t>21K</t>
    <phoneticPr fontId="2" type="noConversion"/>
  </si>
  <si>
    <t>25K</t>
    <phoneticPr fontId="2" type="noConversion"/>
  </si>
  <si>
    <t>时间</t>
    <phoneticPr fontId="2" type="noConversion"/>
  </si>
  <si>
    <t>价格/每秒金额</t>
    <phoneticPr fontId="2" type="noConversion"/>
  </si>
  <si>
    <t>秒数</t>
    <phoneticPr fontId="2" type="noConversion"/>
  </si>
  <si>
    <t>奖励/秒</t>
    <phoneticPr fontId="2" type="noConversion"/>
  </si>
  <si>
    <t>单次奖励</t>
    <phoneticPr fontId="2" type="noConversion"/>
  </si>
  <si>
    <t>K</t>
  </si>
  <si>
    <t>M</t>
  </si>
  <si>
    <t>B</t>
  </si>
  <si>
    <t>T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</si>
  <si>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</si>
  <si>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</si>
  <si>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</si>
  <si>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</si>
  <si>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</si>
  <si>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</si>
  <si>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</si>
  <si>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</si>
  <si>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</si>
  <si>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</si>
  <si>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INT(初始金额*POWER(1.17,购买次数-1)+0.5)</t>
    <phoneticPr fontId="2" type="noConversion"/>
  </si>
  <si>
    <t>回收金额 = 当前单次购买价格×0.8</t>
    <phoneticPr fontId="2" type="noConversion"/>
  </si>
  <si>
    <t>双倍时间：5分钟，每秒金钱X2</t>
    <phoneticPr fontId="2" type="noConversion"/>
  </si>
  <si>
    <t>宝箱价格=当前最大购买价格X2</t>
    <phoneticPr fontId="2" type="noConversion"/>
  </si>
  <si>
    <t>唯一标示</t>
  </si>
  <si>
    <t>等级</t>
  </si>
  <si>
    <t>基础购买金额</t>
    <phoneticPr fontId="2" type="noConversion"/>
  </si>
  <si>
    <t>奖励/秒</t>
  </si>
  <si>
    <t>单圈奖励</t>
    <phoneticPr fontId="2" type="noConversion"/>
  </si>
  <si>
    <t>单圈秒数</t>
    <phoneticPr fontId="2" type="noConversion"/>
  </si>
  <si>
    <t>购买需求</t>
    <phoneticPr fontId="2" type="noConversion"/>
  </si>
  <si>
    <t>number</t>
  </si>
  <si>
    <r>
      <t>n</t>
    </r>
    <r>
      <rPr>
        <sz val="10"/>
        <color theme="1"/>
        <rFont val="微软雅黑"/>
        <family val="2"/>
        <charset val="134"/>
      </rPr>
      <t>um</t>
    </r>
    <phoneticPr fontId="2" type="noConversion"/>
  </si>
  <si>
    <t>num</t>
  </si>
  <si>
    <t>ID</t>
  </si>
  <si>
    <t>model_id</t>
  </si>
  <si>
    <t>price</t>
    <phoneticPr fontId="2" type="noConversion"/>
  </si>
  <si>
    <r>
      <t>c</t>
    </r>
    <r>
      <rPr>
        <sz val="10"/>
        <color theme="1"/>
        <rFont val="微软雅黑"/>
        <family val="2"/>
        <charset val="134"/>
      </rPr>
      <t>oin_per_sec</t>
    </r>
    <phoneticPr fontId="2" type="noConversion"/>
  </si>
  <si>
    <r>
      <t>c</t>
    </r>
    <r>
      <rPr>
        <sz val="10"/>
        <color theme="1"/>
        <rFont val="微软雅黑"/>
        <family val="2"/>
        <charset val="134"/>
      </rPr>
      <t>oin_per_round</t>
    </r>
    <phoneticPr fontId="2" type="noConversion"/>
  </si>
  <si>
    <t>sec</t>
    <phoneticPr fontId="2" type="noConversion"/>
  </si>
  <si>
    <t>req_scene</t>
  </si>
  <si>
    <t>server</t>
  </si>
  <si>
    <t>all</t>
  </si>
  <si>
    <t>req_buy</t>
    <phoneticPr fontId="2" type="noConversion"/>
  </si>
  <si>
    <t>游戏规则：</t>
    <phoneticPr fontId="2" type="noConversion"/>
  </si>
  <si>
    <t>1.初始金币1000</t>
    <phoneticPr fontId="2" type="noConversion"/>
  </si>
  <si>
    <t>2.初始可以购买第1种蛋糕</t>
    <phoneticPr fontId="2" type="noConversion"/>
  </si>
  <si>
    <t>3.当玩家成功合成第N（N&gt;2)种蛋糕时，商店里开放N-1种蛋糕直接购买，见”req_buy“字段</t>
    <phoneticPr fontId="2" type="noConversion"/>
  </si>
  <si>
    <t>4.回收蛋糕的价格为，当前蛋糕回收金额 = 当前蛋糕单次购买价格×0.8</t>
    <phoneticPr fontId="2" type="noConversion"/>
  </si>
  <si>
    <t>5.2倍金币激活持续时间为5分钟，每秒获得金币数总和 X 2</t>
    <phoneticPr fontId="2" type="noConversion"/>
  </si>
  <si>
    <t>7.特定蛋糕购买的单次价格计算 = ROUND( 该蛋糕初始金额×1.17^(该蛋糕购买次数-1)）</t>
    <phoneticPr fontId="2" type="noConversion"/>
  </si>
  <si>
    <t xml:space="preserve">     7.1 例如1号蛋糕初始购买金额为10，该蛋糕购买第10次的价格为，round(10×1.17^(10-1))=round(10×1.17^9)。3号蛋糕初始购买金额为250，该蛋糕购买第9次的价格为round(250×1.17^8)</t>
    <phoneticPr fontId="2" type="noConversion"/>
  </si>
  <si>
    <t>8.蛋糕合成</t>
    <phoneticPr fontId="2" type="noConversion"/>
  </si>
  <si>
    <t xml:space="preserve">    8.1 2个N级的蛋糕可以合成1个N+1级的蛋糕（合成后2个N级的蛋糕消失，生成1个N+1级的蛋糕）</t>
    <phoneticPr fontId="2" type="noConversion"/>
  </si>
  <si>
    <t xml:space="preserve">    8.1 蛋糕种类为12级，第12级的蛋糕无法合成（没有第13级蛋糕）</t>
    <phoneticPr fontId="2" type="noConversion"/>
  </si>
  <si>
    <t>9.蛋糕放置</t>
    <phoneticPr fontId="2" type="noConversion"/>
  </si>
  <si>
    <t>6.当前每秒蛋糕售价 = SUM（所有正在出售蛋糕的每秒售价）</t>
    <phoneticPr fontId="2" type="noConversion"/>
  </si>
  <si>
    <r>
      <t xml:space="preserve">    9.1 蛋糕从</t>
    </r>
    <r>
      <rPr>
        <b/>
        <sz val="11"/>
        <color theme="1"/>
        <rFont val="等线"/>
        <family val="3"/>
        <charset val="134"/>
        <scheme val="minor"/>
      </rPr>
      <t>展示架</t>
    </r>
    <r>
      <rPr>
        <sz val="11"/>
        <color theme="1"/>
        <rFont val="等线"/>
        <family val="2"/>
        <scheme val="minor"/>
      </rPr>
      <t>（16个位置）拖拽到</t>
    </r>
    <r>
      <rPr>
        <b/>
        <sz val="11"/>
        <color theme="1"/>
        <rFont val="等线"/>
        <family val="3"/>
        <charset val="134"/>
        <scheme val="minor"/>
      </rPr>
      <t>桌子</t>
    </r>
    <r>
      <rPr>
        <sz val="11"/>
        <color theme="1"/>
        <rFont val="等线"/>
        <family val="2"/>
        <scheme val="minor"/>
      </rPr>
      <t>上出售时，蛋糕立刻开始计算每秒售价</t>
    </r>
    <phoneticPr fontId="2" type="noConversion"/>
  </si>
  <si>
    <r>
      <t xml:space="preserve">    9.2 推拽到</t>
    </r>
    <r>
      <rPr>
        <b/>
        <sz val="11"/>
        <color theme="1"/>
        <rFont val="等线"/>
        <family val="3"/>
        <charset val="134"/>
        <scheme val="minor"/>
      </rPr>
      <t>桌子</t>
    </r>
    <r>
      <rPr>
        <sz val="11"/>
        <color theme="1"/>
        <rFont val="等线"/>
        <family val="2"/>
        <scheme val="minor"/>
      </rPr>
      <t>上的蛋糕依然在</t>
    </r>
    <r>
      <rPr>
        <b/>
        <sz val="11"/>
        <color theme="1"/>
        <rFont val="等线"/>
        <family val="3"/>
        <charset val="134"/>
        <scheme val="minor"/>
      </rPr>
      <t>展示架</t>
    </r>
    <r>
      <rPr>
        <sz val="11"/>
        <color theme="1"/>
        <rFont val="等线"/>
        <family val="2"/>
        <scheme val="minor"/>
      </rPr>
      <t>上占据位置（呈现半透明状态）</t>
    </r>
    <phoneticPr fontId="2" type="noConversion"/>
  </si>
  <si>
    <r>
      <t xml:space="preserve">    9.3 玩家再次点击</t>
    </r>
    <r>
      <rPr>
        <b/>
        <sz val="11"/>
        <color theme="1"/>
        <rFont val="等线"/>
        <family val="3"/>
        <charset val="134"/>
        <scheme val="minor"/>
      </rPr>
      <t>展示架</t>
    </r>
    <r>
      <rPr>
        <sz val="11"/>
        <color theme="1"/>
        <rFont val="等线"/>
        <family val="2"/>
        <scheme val="minor"/>
      </rPr>
      <t>上半透明蛋糕（正在上架出售）可以将此蛋糕从</t>
    </r>
    <r>
      <rPr>
        <b/>
        <sz val="11"/>
        <color theme="1"/>
        <rFont val="等线"/>
        <family val="3"/>
        <charset val="134"/>
        <scheme val="minor"/>
      </rPr>
      <t>桌子</t>
    </r>
    <r>
      <rPr>
        <sz val="11"/>
        <color theme="1"/>
        <rFont val="等线"/>
        <family val="2"/>
        <scheme val="minor"/>
      </rPr>
      <t>上回收到</t>
    </r>
    <r>
      <rPr>
        <b/>
        <sz val="11"/>
        <color theme="1"/>
        <rFont val="等线"/>
        <family val="3"/>
        <charset val="134"/>
        <scheme val="minor"/>
      </rPr>
      <t>展示架</t>
    </r>
    <r>
      <rPr>
        <sz val="11"/>
        <color theme="1"/>
        <rFont val="等线"/>
        <family val="2"/>
        <scheme val="minor"/>
      </rPr>
      <t>，该蛋糕的每秒售价也同时被移除</t>
    </r>
    <phoneticPr fontId="2" type="noConversion"/>
  </si>
  <si>
    <t>10.离线收益</t>
    <phoneticPr fontId="2" type="noConversion"/>
  </si>
  <si>
    <t xml:space="preserve">    10.2     玩家离线收入&gt;500时才显示玩家当前离线收入弹出框</t>
    <phoneticPr fontId="2" type="noConversion"/>
  </si>
  <si>
    <t xml:space="preserve">    10.1  （玩家上线时间 - 玩家离线时间）× 总售价每秒 ×80%  = 玩家离线收入</t>
    <phoneticPr fontId="2" type="noConversion"/>
  </si>
  <si>
    <t>11. 蛋糕移动</t>
    <phoneticPr fontId="2" type="noConversion"/>
  </si>
  <si>
    <r>
      <t xml:space="preserve">    9.4 游戏中出售</t>
    </r>
    <r>
      <rPr>
        <b/>
        <sz val="11"/>
        <color theme="1"/>
        <rFont val="等线"/>
        <family val="3"/>
        <charset val="134"/>
        <scheme val="minor"/>
      </rPr>
      <t>桌子</t>
    </r>
    <r>
      <rPr>
        <sz val="11"/>
        <color theme="1"/>
        <rFont val="等线"/>
        <family val="2"/>
        <scheme val="minor"/>
      </rPr>
      <t>最多放置8个蛋糕，</t>
    </r>
    <r>
      <rPr>
        <b/>
        <sz val="11"/>
        <color theme="1"/>
        <rFont val="等线"/>
        <family val="3"/>
        <charset val="134"/>
        <scheme val="minor"/>
      </rPr>
      <t>展示架</t>
    </r>
    <r>
      <rPr>
        <sz val="11"/>
        <color theme="1"/>
        <rFont val="等线"/>
        <family val="2"/>
        <scheme val="minor"/>
      </rPr>
      <t>最多放置16个蛋糕</t>
    </r>
    <phoneticPr fontId="2" type="noConversion"/>
  </si>
  <si>
    <t xml:space="preserve">    11.1  蛋糕按照一定速率从左到右移动，移动到最右侧消失后会立刻从最左侧继续移动出来，永久反复此类动作。</t>
    <phoneticPr fontId="2" type="noConversion"/>
  </si>
  <si>
    <t>售价/秒</t>
  </si>
  <si>
    <t>单圈售价</t>
  </si>
  <si>
    <t xml:space="preserve">    11.3  蛋糕移动在桌子中间时开始显示上飘金币数字，该数字为当前蛋糕的单圈售价</t>
    <phoneticPr fontId="2" type="noConversion"/>
  </si>
  <si>
    <t xml:space="preserve">    11.2  2倍金币时间内，蛋糕移动速度变为2倍。</t>
    <phoneticPr fontId="2" type="noConversion"/>
  </si>
  <si>
    <t>数量级简写字母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</si>
</sst>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11" fontId="0" fillId="0" borderId="1" xfId="0" applyNumberForma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1"/>
  <sheetViews>
    <sheetView tabSelected="1" topLeftCell="K1" workbookViewId="0">
      <selection activeCell="R25" sqref="R25:R29"/>
    </sheetView>
  </sheetViews>
  <sheetFormatPr defaultRowHeight="14.25" x14ac:dyDescent="0.2"/>
  <cols>
    <col min="7" max="7" width="13.875" style="2" bestFit="1" customWidth="1"/>
    <col min="9" max="9" width="17.375" customWidth="1"/>
    <col min="11" max="11" width="21.25" customWidth="1"/>
    <col min="12" max="12" width="13.875" bestFit="1" customWidth="1"/>
    <col min="16" max="16" width="9.5" bestFit="1" customWidth="1"/>
    <col min="18" max="18" width="12.75" style="1" bestFit="1" customWidth="1"/>
    <col min="19" max="22" width="13.875" style="1" customWidth="1"/>
    <col min="23" max="23" width="14.25" customWidth="1"/>
    <col min="24" max="24" width="21.75" bestFit="1" customWidth="1"/>
    <col min="25" max="25" width="12.75" bestFit="1" customWidth="1"/>
    <col min="26" max="26" width="18.875" customWidth="1"/>
  </cols>
  <sheetData>
    <row r="1" spans="2:32" x14ac:dyDescent="0.2">
      <c r="B1" t="s">
        <v>6</v>
      </c>
      <c r="G1" s="2" t="s">
        <v>8</v>
      </c>
      <c r="H1" t="s">
        <v>0</v>
      </c>
      <c r="I1" t="s">
        <v>3</v>
      </c>
      <c r="J1" t="s">
        <v>1</v>
      </c>
      <c r="K1" t="s">
        <v>2</v>
      </c>
      <c r="L1" t="s">
        <v>7</v>
      </c>
      <c r="M1" t="s">
        <v>4</v>
      </c>
      <c r="P1" t="s">
        <v>2</v>
      </c>
      <c r="S1" s="3" t="s">
        <v>18</v>
      </c>
      <c r="T1" s="3" t="s">
        <v>19</v>
      </c>
      <c r="U1" s="3"/>
      <c r="V1" s="3" t="s">
        <v>17</v>
      </c>
      <c r="W1" s="4" t="s">
        <v>16</v>
      </c>
      <c r="X1" s="4" t="s">
        <v>15</v>
      </c>
    </row>
    <row r="2" spans="2:32" x14ac:dyDescent="0.2">
      <c r="E2">
        <v>1</v>
      </c>
      <c r="F2">
        <v>1</v>
      </c>
      <c r="G2" s="2">
        <v>100</v>
      </c>
      <c r="I2">
        <f>J2/K2</f>
        <v>6.25</v>
      </c>
      <c r="J2">
        <v>25</v>
      </c>
      <c r="K2">
        <v>4</v>
      </c>
      <c r="N2">
        <v>1</v>
      </c>
      <c r="O2">
        <f t="shared" ref="O2:O8" si="0">Q2/P2</f>
        <v>5</v>
      </c>
      <c r="P2">
        <v>10</v>
      </c>
      <c r="Q2">
        <v>50</v>
      </c>
      <c r="R2" s="1">
        <f>5*POWER(0.9838,F2-1)</f>
        <v>5</v>
      </c>
      <c r="S2" s="3">
        <f>ROUNDUP(10*POWER(2.16,F2-1),-1)</f>
        <v>10</v>
      </c>
      <c r="T2" s="3">
        <f>ROUNDUP(R2*S2,-1)</f>
        <v>50</v>
      </c>
      <c r="U2" s="3"/>
      <c r="V2" s="3">
        <f>T2/S2</f>
        <v>5</v>
      </c>
      <c r="W2" s="5">
        <f>G2/S2</f>
        <v>10</v>
      </c>
      <c r="X2" s="4" t="str">
        <f>IF(W2&lt;3600,ROUND(W2,0)&amp;"秒",ROUND(W2/3600,0)&amp;"小时")</f>
        <v>10秒</v>
      </c>
      <c r="Y2">
        <v>100</v>
      </c>
      <c r="Z2">
        <f>INT(100*POWER(1.17,F2-1)+0.5)</f>
        <v>100</v>
      </c>
      <c r="AB2">
        <v>2000</v>
      </c>
      <c r="AC2">
        <f>INT(2000*POWER(1.17,F2-1)+0.5)</f>
        <v>2000</v>
      </c>
      <c r="AE2">
        <v>10000</v>
      </c>
      <c r="AF2">
        <f t="shared" ref="AF2:AF8" si="1">INT(10000*POWER(1.17,F2-1)+0.5)</f>
        <v>10000</v>
      </c>
    </row>
    <row r="3" spans="2:32" x14ac:dyDescent="0.2">
      <c r="F3">
        <v>2</v>
      </c>
      <c r="G3" s="2">
        <v>2000</v>
      </c>
      <c r="I3">
        <f>J3/K3</f>
        <v>5.5555555555555554</v>
      </c>
      <c r="J3">
        <v>50</v>
      </c>
      <c r="K3">
        <v>9</v>
      </c>
      <c r="L3">
        <v>6</v>
      </c>
      <c r="N3">
        <v>2</v>
      </c>
      <c r="O3">
        <f t="shared" si="0"/>
        <v>4.92</v>
      </c>
      <c r="P3">
        <v>25</v>
      </c>
      <c r="Q3">
        <v>123</v>
      </c>
      <c r="R3" s="1">
        <f t="shared" ref="R3:R31" si="2">5*POWER(0.9838,F3-1)</f>
        <v>4.9190000000000005</v>
      </c>
      <c r="S3" s="3">
        <v>25</v>
      </c>
      <c r="T3" s="3">
        <f>ROUNDUP(R3*S3,0)</f>
        <v>123</v>
      </c>
      <c r="U3" s="3"/>
      <c r="V3" s="3">
        <f t="shared" ref="V3:V31" si="3">T3/S3</f>
        <v>4.92</v>
      </c>
      <c r="W3" s="5">
        <f t="shared" ref="W3:W31" si="4">G3/S3</f>
        <v>80</v>
      </c>
      <c r="X3" s="4" t="str">
        <f t="shared" ref="X3:X31" si="5">IF(W3&lt;3600,ROUND(W3,0)&amp;"秒",ROUND(W3/3600,0)&amp;"小时")</f>
        <v>80秒</v>
      </c>
      <c r="Y3">
        <v>117</v>
      </c>
      <c r="Z3">
        <f t="shared" ref="Z3:Z15" si="6">INT(100*POWER(1.17,F3-1)+0.5)</f>
        <v>117</v>
      </c>
      <c r="AB3">
        <v>2340</v>
      </c>
      <c r="AC3">
        <f t="shared" ref="AC3:AC15" si="7">INT(2000*POWER(1.17,F3-1)+0.5)</f>
        <v>2340</v>
      </c>
      <c r="AE3" t="s">
        <v>9</v>
      </c>
      <c r="AF3">
        <f t="shared" si="1"/>
        <v>11700</v>
      </c>
    </row>
    <row r="4" spans="2:32" x14ac:dyDescent="0.2">
      <c r="B4" s="8" t="s">
        <v>20</v>
      </c>
      <c r="C4" s="8">
        <v>1000</v>
      </c>
      <c r="E4">
        <v>2</v>
      </c>
      <c r="F4">
        <v>3</v>
      </c>
      <c r="G4" s="2">
        <v>10000</v>
      </c>
      <c r="L4">
        <v>7</v>
      </c>
      <c r="N4">
        <v>3</v>
      </c>
      <c r="O4">
        <f t="shared" si="0"/>
        <v>4.8793103448275863</v>
      </c>
      <c r="P4">
        <v>58</v>
      </c>
      <c r="Q4">
        <v>283</v>
      </c>
      <c r="R4" s="1">
        <f t="shared" si="2"/>
        <v>4.8393122000000002</v>
      </c>
      <c r="S4" s="3">
        <v>45</v>
      </c>
      <c r="T4" s="3">
        <f>ROUNDUP(R4*S4,0)</f>
        <v>218</v>
      </c>
      <c r="U4" s="3"/>
      <c r="V4" s="3">
        <f t="shared" si="3"/>
        <v>4.8444444444444441</v>
      </c>
      <c r="W4" s="5">
        <f t="shared" si="4"/>
        <v>222.22222222222223</v>
      </c>
      <c r="X4" s="4" t="str">
        <f t="shared" si="5"/>
        <v>222秒</v>
      </c>
      <c r="Y4">
        <v>137</v>
      </c>
      <c r="Z4">
        <f t="shared" si="6"/>
        <v>137</v>
      </c>
      <c r="AB4">
        <v>2737</v>
      </c>
      <c r="AC4">
        <f t="shared" si="7"/>
        <v>2738</v>
      </c>
      <c r="AE4" t="s">
        <v>10</v>
      </c>
      <c r="AF4">
        <f t="shared" si="1"/>
        <v>13689</v>
      </c>
    </row>
    <row r="5" spans="2:32" x14ac:dyDescent="0.2">
      <c r="B5" s="8" t="s">
        <v>21</v>
      </c>
      <c r="C5" s="9">
        <v>1000000</v>
      </c>
      <c r="F5">
        <v>4</v>
      </c>
      <c r="G5" s="2">
        <v>34000</v>
      </c>
      <c r="L5">
        <v>8</v>
      </c>
      <c r="N5">
        <v>4</v>
      </c>
      <c r="O5">
        <f t="shared" si="0"/>
        <v>4.752688172043011</v>
      </c>
      <c r="P5">
        <v>93</v>
      </c>
      <c r="Q5">
        <v>442</v>
      </c>
      <c r="R5" s="1">
        <f t="shared" si="2"/>
        <v>4.7609153423599997</v>
      </c>
      <c r="S5" s="3">
        <f t="shared" ref="S5:S31" si="8">ROUNDUP(10*POWER(2.16,F5-1),-1)</f>
        <v>110</v>
      </c>
      <c r="T5" s="3">
        <f t="shared" ref="T5:T31" si="9">ROUNDUP(R5*S5,-1)</f>
        <v>530</v>
      </c>
      <c r="U5" s="3"/>
      <c r="V5" s="3">
        <f t="shared" si="3"/>
        <v>4.8181818181818183</v>
      </c>
      <c r="W5" s="5">
        <f t="shared" si="4"/>
        <v>309.09090909090907</v>
      </c>
      <c r="X5" s="4" t="str">
        <f t="shared" si="5"/>
        <v>309秒</v>
      </c>
      <c r="Y5">
        <v>160</v>
      </c>
      <c r="Z5">
        <f t="shared" si="6"/>
        <v>160</v>
      </c>
      <c r="AC5">
        <f t="shared" si="7"/>
        <v>3203</v>
      </c>
      <c r="AE5" t="s">
        <v>11</v>
      </c>
      <c r="AF5">
        <f t="shared" si="1"/>
        <v>16016</v>
      </c>
    </row>
    <row r="6" spans="2:32" x14ac:dyDescent="0.2">
      <c r="B6" s="8" t="s">
        <v>22</v>
      </c>
      <c r="C6" s="9">
        <v>1000000000</v>
      </c>
      <c r="E6">
        <v>3</v>
      </c>
      <c r="F6">
        <v>5</v>
      </c>
      <c r="G6" s="2">
        <v>91000</v>
      </c>
      <c r="I6">
        <f>J6/K6</f>
        <v>4.7619047619047619</v>
      </c>
      <c r="J6">
        <v>400</v>
      </c>
      <c r="K6">
        <v>84</v>
      </c>
      <c r="L6">
        <v>9</v>
      </c>
      <c r="N6">
        <v>5</v>
      </c>
      <c r="O6">
        <f t="shared" si="0"/>
        <v>4.6811594202898554</v>
      </c>
      <c r="P6">
        <v>207</v>
      </c>
      <c r="Q6">
        <v>969</v>
      </c>
      <c r="R6" s="1">
        <f t="shared" si="2"/>
        <v>4.6837885138137683</v>
      </c>
      <c r="S6" s="3">
        <f t="shared" si="8"/>
        <v>220</v>
      </c>
      <c r="T6" s="3">
        <f t="shared" si="9"/>
        <v>1040</v>
      </c>
      <c r="U6" s="3"/>
      <c r="V6" s="3">
        <f t="shared" si="3"/>
        <v>4.7272727272727275</v>
      </c>
      <c r="W6" s="5">
        <f t="shared" si="4"/>
        <v>413.63636363636363</v>
      </c>
      <c r="X6" s="4" t="str">
        <f t="shared" si="5"/>
        <v>414秒</v>
      </c>
      <c r="Y6">
        <v>187</v>
      </c>
      <c r="Z6">
        <f t="shared" si="6"/>
        <v>187</v>
      </c>
      <c r="AC6">
        <f t="shared" si="7"/>
        <v>3748</v>
      </c>
      <c r="AE6" t="s">
        <v>12</v>
      </c>
      <c r="AF6">
        <f t="shared" si="1"/>
        <v>18739</v>
      </c>
    </row>
    <row r="7" spans="2:32" x14ac:dyDescent="0.2">
      <c r="B7" s="8" t="s">
        <v>23</v>
      </c>
      <c r="C7" s="9">
        <v>1000000000000</v>
      </c>
      <c r="F7">
        <v>6</v>
      </c>
      <c r="G7" s="2">
        <v>406000</v>
      </c>
      <c r="L7">
        <v>10</v>
      </c>
      <c r="N7">
        <v>6</v>
      </c>
      <c r="O7">
        <f t="shared" si="0"/>
        <v>4.6055437100213217</v>
      </c>
      <c r="P7">
        <v>469</v>
      </c>
      <c r="Q7">
        <v>2160</v>
      </c>
      <c r="R7" s="1">
        <f t="shared" si="2"/>
        <v>4.6079111398899855</v>
      </c>
      <c r="S7" s="3">
        <f t="shared" si="8"/>
        <v>480</v>
      </c>
      <c r="T7" s="3">
        <f t="shared" si="9"/>
        <v>2220</v>
      </c>
      <c r="U7" s="3"/>
      <c r="V7" s="3">
        <f t="shared" si="3"/>
        <v>4.625</v>
      </c>
      <c r="W7" s="5">
        <f t="shared" si="4"/>
        <v>845.83333333333337</v>
      </c>
      <c r="X7" s="4" t="str">
        <f t="shared" si="5"/>
        <v>846秒</v>
      </c>
      <c r="Y7">
        <v>219</v>
      </c>
      <c r="Z7">
        <f t="shared" si="6"/>
        <v>219</v>
      </c>
      <c r="AC7">
        <f t="shared" si="7"/>
        <v>4385</v>
      </c>
      <c r="AE7" t="s">
        <v>13</v>
      </c>
      <c r="AF7">
        <f t="shared" si="1"/>
        <v>21924</v>
      </c>
    </row>
    <row r="8" spans="2:32" x14ac:dyDescent="0.2">
      <c r="B8" s="8" t="s">
        <v>24</v>
      </c>
      <c r="C8" s="9">
        <v>1000000000000000</v>
      </c>
      <c r="E8">
        <v>4</v>
      </c>
      <c r="F8">
        <v>7</v>
      </c>
      <c r="G8" s="2">
        <v>2510000</v>
      </c>
      <c r="L8">
        <v>11</v>
      </c>
      <c r="N8">
        <v>7</v>
      </c>
      <c r="O8">
        <f t="shared" si="0"/>
        <v>4.5376447876447878</v>
      </c>
      <c r="P8">
        <v>1036</v>
      </c>
      <c r="Q8">
        <v>4701</v>
      </c>
      <c r="R8" s="1">
        <f t="shared" si="2"/>
        <v>4.5332629794237675</v>
      </c>
      <c r="S8" s="3">
        <f t="shared" si="8"/>
        <v>1020</v>
      </c>
      <c r="T8" s="3">
        <f t="shared" si="9"/>
        <v>4630</v>
      </c>
      <c r="U8" s="3"/>
      <c r="V8" s="3">
        <f t="shared" si="3"/>
        <v>4.5392156862745097</v>
      </c>
      <c r="W8" s="5">
        <f t="shared" si="4"/>
        <v>2460.7843137254904</v>
      </c>
      <c r="X8" s="4" t="str">
        <f t="shared" si="5"/>
        <v>2461秒</v>
      </c>
      <c r="Y8">
        <v>257</v>
      </c>
      <c r="Z8">
        <f t="shared" si="6"/>
        <v>257</v>
      </c>
      <c r="AC8">
        <f>INT(2000*POWER(1.17,F8-1)+0.5)</f>
        <v>5130</v>
      </c>
      <c r="AE8" t="s">
        <v>14</v>
      </c>
      <c r="AF8">
        <f t="shared" si="1"/>
        <v>25652</v>
      </c>
    </row>
    <row r="9" spans="2:32" x14ac:dyDescent="0.2">
      <c r="B9" s="8" t="s">
        <v>25</v>
      </c>
      <c r="C9" s="9">
        <v>1E+18</v>
      </c>
      <c r="F9">
        <v>8</v>
      </c>
      <c r="G9" s="2">
        <v>8622000</v>
      </c>
      <c r="L9">
        <v>12</v>
      </c>
      <c r="N9">
        <v>8</v>
      </c>
      <c r="R9" s="1">
        <f t="shared" si="2"/>
        <v>4.4598241191571022</v>
      </c>
      <c r="S9" s="3">
        <f t="shared" si="8"/>
        <v>2200</v>
      </c>
      <c r="T9" s="3">
        <f t="shared" si="9"/>
        <v>9820</v>
      </c>
      <c r="U9" s="3"/>
      <c r="V9" s="3">
        <f t="shared" si="3"/>
        <v>4.4636363636363638</v>
      </c>
      <c r="W9" s="5">
        <f t="shared" si="4"/>
        <v>3919.090909090909</v>
      </c>
      <c r="X9" s="4" t="str">
        <f t="shared" si="5"/>
        <v>1小时</v>
      </c>
      <c r="Y9">
        <v>300</v>
      </c>
      <c r="Z9">
        <f t="shared" si="6"/>
        <v>300</v>
      </c>
      <c r="AC9">
        <f t="shared" si="7"/>
        <v>6002</v>
      </c>
    </row>
    <row r="10" spans="2:32" x14ac:dyDescent="0.2">
      <c r="B10" s="8" t="s">
        <v>26</v>
      </c>
      <c r="C10" s="9">
        <f>C9*1000</f>
        <v>1E+21</v>
      </c>
      <c r="E10">
        <v>5</v>
      </c>
      <c r="F10">
        <v>9</v>
      </c>
      <c r="G10" s="2">
        <v>56000000</v>
      </c>
      <c r="I10" s="1">
        <f>EXP(1)</f>
        <v>2.7182818284590451</v>
      </c>
      <c r="L10">
        <v>13</v>
      </c>
      <c r="N10">
        <v>9</v>
      </c>
      <c r="R10" s="1">
        <f t="shared" si="2"/>
        <v>4.3875749684267573</v>
      </c>
      <c r="S10" s="3">
        <f t="shared" si="8"/>
        <v>4740</v>
      </c>
      <c r="T10" s="3">
        <f t="shared" si="9"/>
        <v>20800</v>
      </c>
      <c r="U10" s="3"/>
      <c r="V10" s="3">
        <f t="shared" si="3"/>
        <v>4.3881856540084385</v>
      </c>
      <c r="W10" s="5">
        <f t="shared" si="4"/>
        <v>11814.345991561182</v>
      </c>
      <c r="X10" s="4" t="str">
        <f t="shared" si="5"/>
        <v>3小时</v>
      </c>
      <c r="Y10">
        <v>351</v>
      </c>
      <c r="Z10">
        <f t="shared" si="6"/>
        <v>351</v>
      </c>
      <c r="AC10">
        <f t="shared" si="7"/>
        <v>7023</v>
      </c>
    </row>
    <row r="11" spans="2:32" x14ac:dyDescent="0.2">
      <c r="B11" s="8" t="s">
        <v>27</v>
      </c>
      <c r="C11" s="9">
        <f>C10*1000</f>
        <v>9.9999999999999998E+23</v>
      </c>
      <c r="F11">
        <v>10</v>
      </c>
      <c r="G11" s="2">
        <v>377000000</v>
      </c>
      <c r="L11">
        <v>14</v>
      </c>
      <c r="N11">
        <v>10</v>
      </c>
      <c r="R11" s="1">
        <f t="shared" si="2"/>
        <v>4.3164962539382437</v>
      </c>
      <c r="S11" s="3">
        <f t="shared" si="8"/>
        <v>10240</v>
      </c>
      <c r="T11" s="3">
        <f t="shared" si="9"/>
        <v>44210</v>
      </c>
      <c r="U11" s="3"/>
      <c r="V11" s="3">
        <f t="shared" si="3"/>
        <v>4.3173828125</v>
      </c>
      <c r="W11" s="5">
        <f t="shared" si="4"/>
        <v>36816.40625</v>
      </c>
      <c r="X11" s="4" t="str">
        <f t="shared" si="5"/>
        <v>10小时</v>
      </c>
      <c r="Y11">
        <v>411</v>
      </c>
      <c r="Z11">
        <f t="shared" si="6"/>
        <v>411</v>
      </c>
      <c r="AC11">
        <f t="shared" si="7"/>
        <v>8217</v>
      </c>
    </row>
    <row r="12" spans="2:32" x14ac:dyDescent="0.2">
      <c r="B12" s="8" t="s">
        <v>28</v>
      </c>
      <c r="C12" s="9">
        <f t="shared" ref="C12:C17" si="10">C11*1000</f>
        <v>1E+27</v>
      </c>
      <c r="E12">
        <v>6</v>
      </c>
      <c r="F12">
        <v>11</v>
      </c>
      <c r="G12" s="2">
        <v>1217000000</v>
      </c>
      <c r="I12" t="s">
        <v>34</v>
      </c>
      <c r="L12">
        <v>15</v>
      </c>
      <c r="N12">
        <v>11</v>
      </c>
      <c r="R12" s="1">
        <f t="shared" si="2"/>
        <v>4.2465690146244448</v>
      </c>
      <c r="S12" s="3">
        <f t="shared" si="8"/>
        <v>22110</v>
      </c>
      <c r="T12" s="3">
        <f t="shared" si="9"/>
        <v>93900</v>
      </c>
      <c r="U12" s="3"/>
      <c r="V12" s="3">
        <f t="shared" si="3"/>
        <v>4.2469470827679787</v>
      </c>
      <c r="W12" s="5">
        <f t="shared" si="4"/>
        <v>55042.966983265491</v>
      </c>
      <c r="X12" s="4" t="str">
        <f t="shared" si="5"/>
        <v>15小时</v>
      </c>
      <c r="Y12">
        <v>458</v>
      </c>
      <c r="Z12">
        <f t="shared" si="6"/>
        <v>481</v>
      </c>
      <c r="AC12">
        <f t="shared" si="7"/>
        <v>9614</v>
      </c>
    </row>
    <row r="13" spans="2:32" x14ac:dyDescent="0.2">
      <c r="B13" s="6" t="s">
        <v>29</v>
      </c>
      <c r="C13" s="7">
        <f t="shared" si="10"/>
        <v>1E+30</v>
      </c>
      <c r="F13">
        <v>12</v>
      </c>
      <c r="G13" s="2">
        <v>8471000000</v>
      </c>
      <c r="I13" t="s">
        <v>35</v>
      </c>
      <c r="L13">
        <v>16</v>
      </c>
      <c r="N13">
        <v>12</v>
      </c>
      <c r="R13" s="1">
        <f t="shared" si="2"/>
        <v>4.1777745965875281</v>
      </c>
      <c r="S13" s="3">
        <f t="shared" si="8"/>
        <v>47760</v>
      </c>
      <c r="T13" s="3">
        <f t="shared" si="9"/>
        <v>199540</v>
      </c>
      <c r="U13" s="3"/>
      <c r="V13" s="3">
        <f t="shared" si="3"/>
        <v>4.1779731993299833</v>
      </c>
      <c r="W13" s="5">
        <f t="shared" si="4"/>
        <v>177365.99664991625</v>
      </c>
      <c r="X13" s="4" t="str">
        <f t="shared" si="5"/>
        <v>49小时</v>
      </c>
      <c r="Y13">
        <v>509.3</v>
      </c>
      <c r="Z13">
        <f t="shared" si="6"/>
        <v>562</v>
      </c>
      <c r="AC13">
        <f t="shared" si="7"/>
        <v>11248</v>
      </c>
    </row>
    <row r="14" spans="2:32" x14ac:dyDescent="0.2">
      <c r="B14" s="6" t="s">
        <v>30</v>
      </c>
      <c r="C14" s="7">
        <f t="shared" si="10"/>
        <v>1.0000000000000001E+33</v>
      </c>
      <c r="E14">
        <v>7</v>
      </c>
      <c r="F14">
        <v>13</v>
      </c>
      <c r="G14" s="2">
        <v>59000000000</v>
      </c>
      <c r="I14" t="s">
        <v>36</v>
      </c>
      <c r="L14">
        <v>17</v>
      </c>
      <c r="N14">
        <v>13</v>
      </c>
      <c r="R14" s="1">
        <f t="shared" si="2"/>
        <v>4.1100946481228098</v>
      </c>
      <c r="S14" s="3">
        <f t="shared" si="8"/>
        <v>103150</v>
      </c>
      <c r="T14" s="3">
        <f t="shared" si="9"/>
        <v>423960</v>
      </c>
      <c r="U14" s="3"/>
      <c r="V14" s="3">
        <f t="shared" si="3"/>
        <v>4.1101308773630638</v>
      </c>
      <c r="W14" s="5">
        <f t="shared" si="4"/>
        <v>571982.54968492489</v>
      </c>
      <c r="X14" s="4" t="str">
        <f t="shared" si="5"/>
        <v>159小时</v>
      </c>
      <c r="Y14">
        <v>560.6</v>
      </c>
      <c r="Z14">
        <f t="shared" si="6"/>
        <v>658</v>
      </c>
      <c r="AC14">
        <f t="shared" si="7"/>
        <v>13160</v>
      </c>
    </row>
    <row r="15" spans="2:32" x14ac:dyDescent="0.2">
      <c r="B15" s="6" t="s">
        <v>31</v>
      </c>
      <c r="C15" s="7">
        <f t="shared" si="10"/>
        <v>1E+36</v>
      </c>
      <c r="F15">
        <v>14</v>
      </c>
      <c r="G15" s="2">
        <v>206000000000</v>
      </c>
      <c r="I15" t="s">
        <v>37</v>
      </c>
      <c r="L15">
        <v>18</v>
      </c>
      <c r="N15">
        <v>14</v>
      </c>
      <c r="R15" s="1">
        <f t="shared" si="2"/>
        <v>4.0435111148232208</v>
      </c>
      <c r="S15" s="3">
        <f t="shared" si="8"/>
        <v>222800</v>
      </c>
      <c r="T15" s="3">
        <f t="shared" si="9"/>
        <v>900900</v>
      </c>
      <c r="U15" s="3"/>
      <c r="V15" s="3">
        <f t="shared" si="3"/>
        <v>4.0435368043087969</v>
      </c>
      <c r="W15" s="5">
        <f t="shared" si="4"/>
        <v>924596.05026929977</v>
      </c>
      <c r="X15" s="4" t="str">
        <f t="shared" si="5"/>
        <v>257小时</v>
      </c>
      <c r="Y15">
        <v>611.9</v>
      </c>
      <c r="Z15">
        <f t="shared" si="6"/>
        <v>770</v>
      </c>
      <c r="AC15">
        <f t="shared" si="7"/>
        <v>15397</v>
      </c>
    </row>
    <row r="16" spans="2:32" x14ac:dyDescent="0.2">
      <c r="B16" s="6" t="s">
        <v>32</v>
      </c>
      <c r="C16" s="7">
        <f t="shared" si="10"/>
        <v>1.0000000000000001E+39</v>
      </c>
      <c r="E16">
        <v>8</v>
      </c>
      <c r="F16">
        <v>15</v>
      </c>
      <c r="G16" s="2">
        <v>754000000000</v>
      </c>
      <c r="L16">
        <v>19</v>
      </c>
      <c r="N16">
        <v>15</v>
      </c>
      <c r="R16" s="1">
        <f t="shared" si="2"/>
        <v>3.9780062347630847</v>
      </c>
      <c r="S16" s="3">
        <f t="shared" si="8"/>
        <v>481230</v>
      </c>
      <c r="T16" s="3">
        <f t="shared" si="9"/>
        <v>1914340</v>
      </c>
      <c r="U16" s="3"/>
      <c r="V16" s="3">
        <f t="shared" si="3"/>
        <v>3.9780146707395634</v>
      </c>
      <c r="W16" s="5">
        <f t="shared" si="4"/>
        <v>1566818.3612825468</v>
      </c>
      <c r="X16" s="4" t="str">
        <f t="shared" si="5"/>
        <v>435小时</v>
      </c>
    </row>
    <row r="17" spans="2:24" x14ac:dyDescent="0.2">
      <c r="B17" s="6" t="s">
        <v>33</v>
      </c>
      <c r="C17" s="7">
        <f t="shared" si="10"/>
        <v>1E+42</v>
      </c>
      <c r="F17">
        <v>16</v>
      </c>
      <c r="G17" s="2">
        <v>2842000000000</v>
      </c>
      <c r="L17">
        <v>20</v>
      </c>
      <c r="N17">
        <v>16</v>
      </c>
      <c r="R17" s="1">
        <f t="shared" si="2"/>
        <v>3.9135625337599222</v>
      </c>
      <c r="S17" s="3">
        <f t="shared" si="8"/>
        <v>1039460</v>
      </c>
      <c r="T17" s="3">
        <f t="shared" si="9"/>
        <v>4068000</v>
      </c>
      <c r="U17" s="3"/>
      <c r="V17" s="3">
        <f t="shared" si="3"/>
        <v>3.9135705077636467</v>
      </c>
      <c r="W17" s="5">
        <f t="shared" si="4"/>
        <v>2734111.9427394993</v>
      </c>
      <c r="X17" s="4" t="str">
        <f t="shared" si="5"/>
        <v>759小时</v>
      </c>
    </row>
    <row r="18" spans="2:24" x14ac:dyDescent="0.2">
      <c r="E18">
        <v>9</v>
      </c>
      <c r="F18">
        <v>17</v>
      </c>
      <c r="G18" s="2">
        <v>13000000000000</v>
      </c>
      <c r="L18">
        <v>21</v>
      </c>
      <c r="N18">
        <v>17</v>
      </c>
      <c r="R18" s="1">
        <f t="shared" si="2"/>
        <v>3.8501628207130123</v>
      </c>
      <c r="S18" s="3">
        <f t="shared" si="8"/>
        <v>2245230</v>
      </c>
      <c r="T18" s="3">
        <f t="shared" si="9"/>
        <v>8644510</v>
      </c>
      <c r="U18" s="3"/>
      <c r="V18" s="3">
        <f t="shared" si="3"/>
        <v>3.8501667980563239</v>
      </c>
      <c r="W18" s="5">
        <f t="shared" si="4"/>
        <v>5790052.689479474</v>
      </c>
      <c r="X18" s="4" t="str">
        <f t="shared" si="5"/>
        <v>1608小时</v>
      </c>
    </row>
    <row r="19" spans="2:24" x14ac:dyDescent="0.2">
      <c r="F19">
        <v>18</v>
      </c>
      <c r="G19" s="2">
        <v>69000000000000</v>
      </c>
      <c r="L19">
        <v>22</v>
      </c>
      <c r="N19">
        <v>18</v>
      </c>
      <c r="R19" s="1">
        <f t="shared" si="2"/>
        <v>3.7877901830174614</v>
      </c>
      <c r="S19" s="3">
        <f t="shared" si="8"/>
        <v>4849690</v>
      </c>
      <c r="T19" s="3">
        <f t="shared" si="9"/>
        <v>18369610</v>
      </c>
      <c r="U19" s="3"/>
      <c r="V19" s="3">
        <f t="shared" si="3"/>
        <v>3.7877905598089776</v>
      </c>
      <c r="W19" s="5">
        <f t="shared" si="4"/>
        <v>14227713.523957202</v>
      </c>
      <c r="X19" s="4" t="str">
        <f t="shared" si="5"/>
        <v>3952小时</v>
      </c>
    </row>
    <row r="20" spans="2:24" x14ac:dyDescent="0.2">
      <c r="E20">
        <v>10</v>
      </c>
      <c r="F20">
        <v>19</v>
      </c>
      <c r="G20" s="2">
        <v>346000000000000</v>
      </c>
      <c r="L20">
        <v>23</v>
      </c>
      <c r="N20">
        <v>19</v>
      </c>
      <c r="R20" s="1">
        <f t="shared" si="2"/>
        <v>3.7264279820525785</v>
      </c>
      <c r="S20" s="3">
        <f t="shared" si="8"/>
        <v>10475330</v>
      </c>
      <c r="T20" s="3">
        <f t="shared" si="9"/>
        <v>39035570</v>
      </c>
      <c r="U20" s="3"/>
      <c r="V20" s="3">
        <f t="shared" si="3"/>
        <v>3.7264286662090838</v>
      </c>
      <c r="W20" s="5">
        <f t="shared" si="4"/>
        <v>33029985.690188281</v>
      </c>
      <c r="X20" s="4" t="str">
        <f t="shared" si="5"/>
        <v>9175小时</v>
      </c>
    </row>
    <row r="21" spans="2:24" x14ac:dyDescent="0.2">
      <c r="F21">
        <v>20</v>
      </c>
      <c r="G21" s="2">
        <v>1734000000000000</v>
      </c>
      <c r="L21">
        <v>24</v>
      </c>
      <c r="N21">
        <v>20</v>
      </c>
      <c r="R21" s="1">
        <f t="shared" si="2"/>
        <v>3.6660598487433265</v>
      </c>
      <c r="S21" s="3">
        <f t="shared" si="8"/>
        <v>22626710</v>
      </c>
      <c r="T21" s="3">
        <f t="shared" si="9"/>
        <v>82950880</v>
      </c>
      <c r="U21" s="3"/>
      <c r="V21" s="3">
        <f t="shared" si="3"/>
        <v>3.6660601563373554</v>
      </c>
      <c r="W21" s="5">
        <f t="shared" si="4"/>
        <v>76635091.889187604</v>
      </c>
      <c r="X21" s="4" t="str">
        <f t="shared" si="5"/>
        <v>21288小时</v>
      </c>
    </row>
    <row r="22" spans="2:24" x14ac:dyDescent="0.2">
      <c r="E22">
        <v>11</v>
      </c>
      <c r="F22">
        <v>21</v>
      </c>
      <c r="G22" s="2">
        <v>8673000000000000</v>
      </c>
      <c r="L22">
        <v>25</v>
      </c>
      <c r="N22">
        <v>21</v>
      </c>
      <c r="R22" s="1">
        <f t="shared" si="2"/>
        <v>3.6066696791936845</v>
      </c>
      <c r="S22" s="3">
        <f t="shared" si="8"/>
        <v>48873680</v>
      </c>
      <c r="T22" s="3">
        <f t="shared" si="9"/>
        <v>176271220</v>
      </c>
      <c r="U22" s="3"/>
      <c r="V22" s="3">
        <f t="shared" si="3"/>
        <v>3.6066696839689585</v>
      </c>
      <c r="W22" s="5">
        <f t="shared" si="4"/>
        <v>177457478.13547087</v>
      </c>
      <c r="X22" s="4" t="str">
        <f t="shared" si="5"/>
        <v>49294小时</v>
      </c>
    </row>
    <row r="23" spans="2:24" x14ac:dyDescent="0.2">
      <c r="F23">
        <v>22</v>
      </c>
      <c r="G23" s="2">
        <v>4.2E+16</v>
      </c>
      <c r="L23">
        <v>26</v>
      </c>
      <c r="N23">
        <v>22</v>
      </c>
      <c r="R23" s="1">
        <f t="shared" si="2"/>
        <v>3.5482416303907476</v>
      </c>
      <c r="S23" s="3">
        <f t="shared" si="8"/>
        <v>105567150</v>
      </c>
      <c r="T23" s="3">
        <f t="shared" si="9"/>
        <v>374577760</v>
      </c>
      <c r="U23" s="3"/>
      <c r="V23" s="3">
        <f t="shared" si="3"/>
        <v>3.5482416641919383</v>
      </c>
      <c r="W23" s="5">
        <f t="shared" si="4"/>
        <v>397851036.04672474</v>
      </c>
      <c r="X23" s="4" t="str">
        <f t="shared" si="5"/>
        <v>110514小时</v>
      </c>
    </row>
    <row r="24" spans="2:24" x14ac:dyDescent="0.2">
      <c r="E24">
        <v>12</v>
      </c>
      <c r="F24">
        <v>23</v>
      </c>
      <c r="G24" s="2">
        <v>2.11E+17</v>
      </c>
      <c r="L24">
        <v>27</v>
      </c>
      <c r="N24">
        <v>23</v>
      </c>
      <c r="R24" s="1">
        <f t="shared" si="2"/>
        <v>3.4907601159784174</v>
      </c>
      <c r="S24" s="3">
        <f t="shared" si="8"/>
        <v>228025040</v>
      </c>
      <c r="T24" s="3">
        <f t="shared" si="9"/>
        <v>795980720</v>
      </c>
      <c r="U24" s="3"/>
      <c r="V24" s="3">
        <f t="shared" si="3"/>
        <v>3.4907601375708563</v>
      </c>
      <c r="W24" s="5">
        <f t="shared" si="4"/>
        <v>925336971.7641536</v>
      </c>
      <c r="X24" s="4" t="str">
        <f t="shared" si="5"/>
        <v>257038小时</v>
      </c>
    </row>
    <row r="25" spans="2:24" x14ac:dyDescent="0.2">
      <c r="E25">
        <v>13</v>
      </c>
      <c r="F25">
        <v>24</v>
      </c>
      <c r="G25" s="2">
        <v>1E+19</v>
      </c>
      <c r="L25">
        <v>28</v>
      </c>
      <c r="N25">
        <v>24</v>
      </c>
      <c r="R25" s="1">
        <f t="shared" si="2"/>
        <v>3.4342098020995664</v>
      </c>
      <c r="S25" s="3">
        <f t="shared" si="8"/>
        <v>492534070</v>
      </c>
      <c r="T25" s="3">
        <f t="shared" si="9"/>
        <v>1691465340</v>
      </c>
      <c r="U25" s="3"/>
      <c r="V25" s="3">
        <f t="shared" si="3"/>
        <v>3.4342098202465468</v>
      </c>
      <c r="W25" s="5">
        <f t="shared" si="4"/>
        <v>20303164002.441498</v>
      </c>
      <c r="X25" s="4" t="str">
        <f t="shared" si="5"/>
        <v>5639768小时</v>
      </c>
    </row>
    <row r="26" spans="2:24" x14ac:dyDescent="0.2">
      <c r="E26">
        <v>14</v>
      </c>
      <c r="F26">
        <v>25</v>
      </c>
      <c r="G26" s="2">
        <v>5.16E+20</v>
      </c>
      <c r="L26">
        <v>29</v>
      </c>
      <c r="N26">
        <v>25</v>
      </c>
      <c r="R26" s="1">
        <f t="shared" si="2"/>
        <v>3.3785756033055541</v>
      </c>
      <c r="S26" s="3">
        <f t="shared" si="8"/>
        <v>1063873590</v>
      </c>
      <c r="T26" s="3">
        <f t="shared" si="9"/>
        <v>3594377360</v>
      </c>
      <c r="U26" s="3"/>
      <c r="V26" s="3">
        <f t="shared" si="3"/>
        <v>3.3785756069008159</v>
      </c>
      <c r="W26" s="5">
        <f t="shared" si="4"/>
        <v>485020029494.29358</v>
      </c>
      <c r="X26" s="4" t="str">
        <f t="shared" si="5"/>
        <v>134727786小时</v>
      </c>
    </row>
    <row r="27" spans="2:24" x14ac:dyDescent="0.2">
      <c r="E27">
        <v>15</v>
      </c>
      <c r="F27">
        <v>26</v>
      </c>
      <c r="G27" s="2">
        <v>2.4999999999999998E+22</v>
      </c>
      <c r="L27">
        <v>30</v>
      </c>
      <c r="N27">
        <v>26</v>
      </c>
      <c r="R27" s="1">
        <f t="shared" si="2"/>
        <v>3.3238426785320039</v>
      </c>
      <c r="S27" s="3">
        <f t="shared" si="8"/>
        <v>2297966960</v>
      </c>
      <c r="T27" s="3">
        <f t="shared" si="9"/>
        <v>7638080660</v>
      </c>
      <c r="U27" s="3"/>
      <c r="V27" s="3">
        <f t="shared" si="3"/>
        <v>3.3238426804883217</v>
      </c>
      <c r="W27" s="5">
        <f t="shared" si="4"/>
        <v>10879181657163.6</v>
      </c>
      <c r="X27" s="4" t="str">
        <f t="shared" si="5"/>
        <v>3021994905小时</v>
      </c>
    </row>
    <row r="28" spans="2:24" x14ac:dyDescent="0.2">
      <c r="E28">
        <v>16</v>
      </c>
      <c r="F28">
        <v>27</v>
      </c>
      <c r="G28" s="2">
        <v>1.2E+23</v>
      </c>
      <c r="L28" t="s">
        <v>5</v>
      </c>
      <c r="N28">
        <v>27</v>
      </c>
      <c r="R28" s="1">
        <f t="shared" si="2"/>
        <v>3.2699964271397857</v>
      </c>
      <c r="S28" s="3">
        <f t="shared" si="8"/>
        <v>4963608620</v>
      </c>
      <c r="T28" s="3">
        <f t="shared" si="9"/>
        <v>16230982460</v>
      </c>
      <c r="U28" s="3"/>
      <c r="V28" s="3">
        <f t="shared" si="3"/>
        <v>3.2699964285258254</v>
      </c>
      <c r="W28" s="5">
        <f t="shared" si="4"/>
        <v>24175959304382.062</v>
      </c>
      <c r="X28" s="4" t="str">
        <f t="shared" si="5"/>
        <v>6715544251小时</v>
      </c>
    </row>
    <row r="29" spans="2:24" x14ac:dyDescent="0.2">
      <c r="F29">
        <v>28</v>
      </c>
      <c r="G29" s="2">
        <v>6.3000000000000004E+23</v>
      </c>
      <c r="L29" t="s">
        <v>5</v>
      </c>
      <c r="N29">
        <v>28</v>
      </c>
      <c r="R29" s="1">
        <f t="shared" si="2"/>
        <v>3.2170224850201206</v>
      </c>
      <c r="S29" s="3">
        <f t="shared" si="8"/>
        <v>10721394620</v>
      </c>
      <c r="T29" s="3">
        <f t="shared" si="9"/>
        <v>34490967570</v>
      </c>
      <c r="U29" s="3"/>
      <c r="V29" s="3">
        <f t="shared" si="3"/>
        <v>3.2170224856437568</v>
      </c>
      <c r="W29" s="5">
        <f t="shared" si="4"/>
        <v>58761012193766.266</v>
      </c>
      <c r="X29" s="4" t="str">
        <f t="shared" si="5"/>
        <v>16322503387小时</v>
      </c>
    </row>
    <row r="30" spans="2:24" x14ac:dyDescent="0.2">
      <c r="F30">
        <v>29</v>
      </c>
      <c r="G30" s="2">
        <v>1.162E+24</v>
      </c>
      <c r="L30" t="s">
        <v>5</v>
      </c>
      <c r="N30">
        <v>29</v>
      </c>
      <c r="R30" s="1">
        <f t="shared" si="2"/>
        <v>3.164906720762795</v>
      </c>
      <c r="S30" s="3">
        <f t="shared" si="8"/>
        <v>23158212370</v>
      </c>
      <c r="T30" s="3">
        <f t="shared" si="9"/>
        <v>73293581980</v>
      </c>
      <c r="U30" s="3"/>
      <c r="V30" s="3">
        <f t="shared" si="3"/>
        <v>3.1649067211658877</v>
      </c>
      <c r="W30" s="5">
        <f t="shared" si="4"/>
        <v>50176584506380.016</v>
      </c>
      <c r="X30" s="4" t="str">
        <f t="shared" si="5"/>
        <v>13937940141小时</v>
      </c>
    </row>
    <row r="31" spans="2:24" x14ac:dyDescent="0.2">
      <c r="F31">
        <v>30</v>
      </c>
      <c r="G31" s="2">
        <v>1.5E+25</v>
      </c>
      <c r="L31" t="s">
        <v>5</v>
      </c>
      <c r="N31">
        <v>30</v>
      </c>
      <c r="R31" s="1">
        <f t="shared" si="2"/>
        <v>3.113635231886438</v>
      </c>
      <c r="S31" s="3">
        <f t="shared" si="8"/>
        <v>50021738720</v>
      </c>
      <c r="T31" s="3">
        <f t="shared" si="9"/>
        <v>155749448040</v>
      </c>
      <c r="U31" s="3"/>
      <c r="V31" s="3">
        <f t="shared" si="3"/>
        <v>3.1136352319102274</v>
      </c>
      <c r="W31" s="5">
        <f t="shared" si="4"/>
        <v>299869624363988.94</v>
      </c>
      <c r="X31" s="4" t="str">
        <f t="shared" si="5"/>
        <v>83297117879小时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13"/>
  <sheetViews>
    <sheetView workbookViewId="0">
      <selection activeCell="H11" sqref="H11"/>
    </sheetView>
  </sheetViews>
  <sheetFormatPr defaultRowHeight="14.25" x14ac:dyDescent="0.2"/>
  <cols>
    <col min="5" max="5" width="13.5" customWidth="1"/>
    <col min="9" max="9" width="19" customWidth="1"/>
    <col min="20" max="20" width="14.75" bestFit="1" customWidth="1"/>
  </cols>
  <sheetData>
    <row r="1" spans="3:21" x14ac:dyDescent="0.2">
      <c r="E1" s="2" t="s">
        <v>8</v>
      </c>
      <c r="F1" t="s">
        <v>0</v>
      </c>
      <c r="G1" t="s">
        <v>3</v>
      </c>
      <c r="H1" t="s">
        <v>1</v>
      </c>
      <c r="I1" t="s">
        <v>2</v>
      </c>
      <c r="J1" t="s">
        <v>7</v>
      </c>
      <c r="K1" t="s">
        <v>4</v>
      </c>
      <c r="N1" t="s">
        <v>2</v>
      </c>
      <c r="P1" s="1"/>
      <c r="Q1" s="3" t="s">
        <v>18</v>
      </c>
      <c r="R1" s="3" t="s">
        <v>19</v>
      </c>
      <c r="S1" s="3" t="s">
        <v>17</v>
      </c>
      <c r="T1" s="4" t="s">
        <v>16</v>
      </c>
      <c r="U1" s="4" t="s">
        <v>15</v>
      </c>
    </row>
    <row r="2" spans="3:21" x14ac:dyDescent="0.2">
      <c r="C2">
        <v>1</v>
      </c>
      <c r="D2">
        <v>1</v>
      </c>
      <c r="E2" s="2">
        <v>100</v>
      </c>
      <c r="G2">
        <f>H2/I2</f>
        <v>6.25</v>
      </c>
      <c r="H2">
        <v>25</v>
      </c>
      <c r="I2">
        <v>4</v>
      </c>
      <c r="L2">
        <v>1</v>
      </c>
      <c r="M2">
        <f t="shared" ref="M2:M5" si="0">O2/N2</f>
        <v>5</v>
      </c>
      <c r="N2">
        <v>10</v>
      </c>
      <c r="O2">
        <v>50</v>
      </c>
      <c r="P2" s="1">
        <f>5*POWER(0.9838,D2-1)</f>
        <v>5</v>
      </c>
      <c r="Q2" s="3">
        <f>ROUNDUP(10*POWER(2.16,D2-1),-1)</f>
        <v>10</v>
      </c>
      <c r="R2" s="3">
        <f>ROUNDUP(P2*Q2,-1)</f>
        <v>50</v>
      </c>
      <c r="S2" s="3">
        <f>R2/Q2</f>
        <v>5</v>
      </c>
      <c r="T2" s="5">
        <f>E2/Q2</f>
        <v>10</v>
      </c>
      <c r="U2" s="4" t="str">
        <f>IF(T2&lt;3600,ROUND(T2,0)&amp;"秒",ROUND(T2/3600,0)&amp;"小时")</f>
        <v>10秒</v>
      </c>
    </row>
    <row r="3" spans="3:21" x14ac:dyDescent="0.2">
      <c r="C3">
        <v>2</v>
      </c>
      <c r="D3">
        <v>3</v>
      </c>
      <c r="E3" s="2">
        <v>10000</v>
      </c>
      <c r="J3">
        <v>7</v>
      </c>
      <c r="L3">
        <v>3</v>
      </c>
      <c r="M3">
        <f t="shared" si="0"/>
        <v>4.8793103448275863</v>
      </c>
      <c r="N3">
        <v>58</v>
      </c>
      <c r="O3">
        <v>283</v>
      </c>
      <c r="P3" s="1">
        <f t="shared" ref="P3:P13" si="1">5*POWER(0.9838,D3-1)</f>
        <v>4.8393122000000002</v>
      </c>
      <c r="Q3" s="3">
        <v>45</v>
      </c>
      <c r="R3" s="3">
        <f>ROUNDUP(P3*Q3,0)</f>
        <v>218</v>
      </c>
      <c r="S3" s="3">
        <f t="shared" ref="S3:S13" si="2">R3/Q3</f>
        <v>4.8444444444444441</v>
      </c>
      <c r="T3" s="5">
        <f t="shared" ref="T3:T13" si="3">E3/Q3</f>
        <v>222.22222222222223</v>
      </c>
      <c r="U3" s="4" t="str">
        <f t="shared" ref="U3:U13" si="4">IF(T3&lt;3600,ROUND(T3,0)&amp;"秒",ROUND(T3/3600,0)&amp;"小时")</f>
        <v>222秒</v>
      </c>
    </row>
    <row r="4" spans="3:21" x14ac:dyDescent="0.2">
      <c r="C4">
        <v>3</v>
      </c>
      <c r="D4">
        <v>5</v>
      </c>
      <c r="E4" s="2">
        <v>91000</v>
      </c>
      <c r="G4">
        <f>H4/I4</f>
        <v>4.7619047619047619</v>
      </c>
      <c r="H4">
        <v>400</v>
      </c>
      <c r="I4">
        <v>84</v>
      </c>
      <c r="J4">
        <v>9</v>
      </c>
      <c r="L4">
        <v>5</v>
      </c>
      <c r="M4">
        <f t="shared" si="0"/>
        <v>4.6811594202898554</v>
      </c>
      <c r="N4">
        <v>207</v>
      </c>
      <c r="O4">
        <v>969</v>
      </c>
      <c r="P4" s="1">
        <f t="shared" si="1"/>
        <v>4.6837885138137683</v>
      </c>
      <c r="Q4" s="3">
        <f t="shared" ref="Q4:Q13" si="5">ROUNDUP(10*POWER(2.16,D4-1),-1)</f>
        <v>220</v>
      </c>
      <c r="R4" s="3">
        <f t="shared" ref="R4:R13" si="6">ROUNDUP(P4*Q4,-1)</f>
        <v>1040</v>
      </c>
      <c r="S4" s="3">
        <f t="shared" si="2"/>
        <v>4.7272727272727275</v>
      </c>
      <c r="T4" s="5">
        <f t="shared" si="3"/>
        <v>413.63636363636363</v>
      </c>
      <c r="U4" s="4" t="str">
        <f t="shared" si="4"/>
        <v>414秒</v>
      </c>
    </row>
    <row r="5" spans="3:21" x14ac:dyDescent="0.2">
      <c r="C5">
        <v>4</v>
      </c>
      <c r="D5">
        <v>7</v>
      </c>
      <c r="E5" s="2">
        <v>2510000</v>
      </c>
      <c r="J5">
        <v>11</v>
      </c>
      <c r="L5">
        <v>7</v>
      </c>
      <c r="M5">
        <f t="shared" si="0"/>
        <v>4.5376447876447878</v>
      </c>
      <c r="N5">
        <v>1036</v>
      </c>
      <c r="O5">
        <v>4701</v>
      </c>
      <c r="P5" s="1">
        <f t="shared" si="1"/>
        <v>4.5332629794237675</v>
      </c>
      <c r="Q5" s="3">
        <f t="shared" si="5"/>
        <v>1020</v>
      </c>
      <c r="R5" s="3">
        <f t="shared" si="6"/>
        <v>4630</v>
      </c>
      <c r="S5" s="3">
        <f t="shared" si="2"/>
        <v>4.5392156862745097</v>
      </c>
      <c r="T5" s="5">
        <f t="shared" si="3"/>
        <v>2460.7843137254904</v>
      </c>
      <c r="U5" s="4" t="str">
        <f t="shared" si="4"/>
        <v>2461秒</v>
      </c>
    </row>
    <row r="6" spans="3:21" x14ac:dyDescent="0.2">
      <c r="C6">
        <v>5</v>
      </c>
      <c r="D6">
        <v>9</v>
      </c>
      <c r="E6" s="2">
        <v>56000000</v>
      </c>
      <c r="G6" s="1">
        <f>EXP(1)</f>
        <v>2.7182818284590451</v>
      </c>
      <c r="J6">
        <v>13</v>
      </c>
      <c r="L6">
        <v>9</v>
      </c>
      <c r="P6" s="1">
        <f t="shared" si="1"/>
        <v>4.3875749684267573</v>
      </c>
      <c r="Q6" s="3">
        <f t="shared" si="5"/>
        <v>4740</v>
      </c>
      <c r="R6" s="3">
        <f t="shared" si="6"/>
        <v>20800</v>
      </c>
      <c r="S6" s="3">
        <f t="shared" si="2"/>
        <v>4.3881856540084385</v>
      </c>
      <c r="T6" s="5">
        <f t="shared" si="3"/>
        <v>11814.345991561182</v>
      </c>
      <c r="U6" s="4" t="str">
        <f t="shared" si="4"/>
        <v>3小时</v>
      </c>
    </row>
    <row r="7" spans="3:21" x14ac:dyDescent="0.2">
      <c r="C7">
        <v>6</v>
      </c>
      <c r="D7">
        <v>11</v>
      </c>
      <c r="E7" s="2">
        <v>1217000000</v>
      </c>
      <c r="J7">
        <v>15</v>
      </c>
      <c r="L7">
        <v>11</v>
      </c>
      <c r="P7" s="1">
        <f t="shared" si="1"/>
        <v>4.2465690146244448</v>
      </c>
      <c r="Q7" s="3">
        <f t="shared" si="5"/>
        <v>22110</v>
      </c>
      <c r="R7" s="3">
        <f t="shared" si="6"/>
        <v>93900</v>
      </c>
      <c r="S7" s="3">
        <f t="shared" si="2"/>
        <v>4.2469470827679787</v>
      </c>
      <c r="T7" s="5">
        <f t="shared" si="3"/>
        <v>55042.966983265491</v>
      </c>
      <c r="U7" s="4" t="str">
        <f t="shared" si="4"/>
        <v>15小时</v>
      </c>
    </row>
    <row r="8" spans="3:21" x14ac:dyDescent="0.2">
      <c r="C8">
        <v>7</v>
      </c>
      <c r="D8">
        <v>13</v>
      </c>
      <c r="E8" s="2">
        <v>59000000000</v>
      </c>
      <c r="J8">
        <v>17</v>
      </c>
      <c r="L8">
        <v>13</v>
      </c>
      <c r="P8" s="1">
        <f t="shared" si="1"/>
        <v>4.1100946481228098</v>
      </c>
      <c r="Q8" s="3">
        <f t="shared" si="5"/>
        <v>103150</v>
      </c>
      <c r="R8" s="3">
        <f t="shared" si="6"/>
        <v>423960</v>
      </c>
      <c r="S8" s="3">
        <f t="shared" si="2"/>
        <v>4.1101308773630638</v>
      </c>
      <c r="T8" s="5">
        <f t="shared" si="3"/>
        <v>571982.54968492489</v>
      </c>
      <c r="U8" s="4" t="str">
        <f t="shared" si="4"/>
        <v>159小时</v>
      </c>
    </row>
    <row r="9" spans="3:21" x14ac:dyDescent="0.2">
      <c r="C9">
        <v>8</v>
      </c>
      <c r="D9">
        <v>15</v>
      </c>
      <c r="E9" s="2">
        <v>754000000000</v>
      </c>
      <c r="J9">
        <v>19</v>
      </c>
      <c r="L9">
        <v>15</v>
      </c>
      <c r="P9" s="1">
        <f t="shared" si="1"/>
        <v>3.9780062347630847</v>
      </c>
      <c r="Q9" s="3">
        <f t="shared" si="5"/>
        <v>481230</v>
      </c>
      <c r="R9" s="3">
        <f t="shared" si="6"/>
        <v>1914340</v>
      </c>
      <c r="S9" s="3">
        <f t="shared" si="2"/>
        <v>3.9780146707395634</v>
      </c>
      <c r="T9" s="5">
        <f t="shared" si="3"/>
        <v>1566818.3612825468</v>
      </c>
      <c r="U9" s="4" t="str">
        <f t="shared" si="4"/>
        <v>435小时</v>
      </c>
    </row>
    <row r="10" spans="3:21" x14ac:dyDescent="0.2">
      <c r="C10">
        <v>9</v>
      </c>
      <c r="D10">
        <v>17</v>
      </c>
      <c r="E10" s="2">
        <v>13000000000000</v>
      </c>
      <c r="J10">
        <v>21</v>
      </c>
      <c r="L10">
        <v>17</v>
      </c>
      <c r="P10" s="1">
        <f t="shared" si="1"/>
        <v>3.8501628207130123</v>
      </c>
      <c r="Q10" s="3">
        <f t="shared" si="5"/>
        <v>2245230</v>
      </c>
      <c r="R10" s="3">
        <f t="shared" si="6"/>
        <v>8644510</v>
      </c>
      <c r="S10" s="3">
        <f t="shared" si="2"/>
        <v>3.8501667980563239</v>
      </c>
      <c r="T10" s="5">
        <f t="shared" si="3"/>
        <v>5790052.689479474</v>
      </c>
      <c r="U10" s="4" t="str">
        <f t="shared" si="4"/>
        <v>1608小时</v>
      </c>
    </row>
    <row r="11" spans="3:21" x14ac:dyDescent="0.2">
      <c r="C11">
        <v>10</v>
      </c>
      <c r="D11">
        <v>19</v>
      </c>
      <c r="E11" s="2">
        <v>346000000000000</v>
      </c>
      <c r="J11">
        <v>23</v>
      </c>
      <c r="L11">
        <v>19</v>
      </c>
      <c r="P11" s="1">
        <f t="shared" si="1"/>
        <v>3.7264279820525785</v>
      </c>
      <c r="Q11" s="3">
        <f t="shared" si="5"/>
        <v>10475330</v>
      </c>
      <c r="R11" s="3">
        <f t="shared" si="6"/>
        <v>39035570</v>
      </c>
      <c r="S11" s="3">
        <f t="shared" si="2"/>
        <v>3.7264286662090838</v>
      </c>
      <c r="T11" s="5">
        <f t="shared" si="3"/>
        <v>33029985.690188281</v>
      </c>
      <c r="U11" s="4" t="str">
        <f t="shared" si="4"/>
        <v>9175小时</v>
      </c>
    </row>
    <row r="12" spans="3:21" x14ac:dyDescent="0.2">
      <c r="C12">
        <v>11</v>
      </c>
      <c r="D12">
        <v>21</v>
      </c>
      <c r="E12" s="2">
        <v>8673000000000000</v>
      </c>
      <c r="J12">
        <v>25</v>
      </c>
      <c r="L12">
        <v>21</v>
      </c>
      <c r="P12" s="1">
        <f t="shared" si="1"/>
        <v>3.6066696791936845</v>
      </c>
      <c r="Q12" s="3">
        <f t="shared" si="5"/>
        <v>48873680</v>
      </c>
      <c r="R12" s="3">
        <f t="shared" si="6"/>
        <v>176271220</v>
      </c>
      <c r="S12" s="3">
        <f t="shared" si="2"/>
        <v>3.6066696839689585</v>
      </c>
      <c r="T12" s="5">
        <f t="shared" si="3"/>
        <v>177457478.13547087</v>
      </c>
      <c r="U12" s="4" t="str">
        <f t="shared" si="4"/>
        <v>49294小时</v>
      </c>
    </row>
    <row r="13" spans="3:21" x14ac:dyDescent="0.2">
      <c r="C13">
        <v>12</v>
      </c>
      <c r="D13">
        <v>23</v>
      </c>
      <c r="E13" s="2">
        <v>2.11E+17</v>
      </c>
      <c r="J13">
        <v>27</v>
      </c>
      <c r="L13">
        <v>23</v>
      </c>
      <c r="P13" s="1">
        <f t="shared" si="1"/>
        <v>3.4907601159784174</v>
      </c>
      <c r="Q13" s="3">
        <f t="shared" si="5"/>
        <v>228025040</v>
      </c>
      <c r="R13" s="3">
        <f t="shared" si="6"/>
        <v>795980720</v>
      </c>
      <c r="S13" s="3">
        <f t="shared" si="2"/>
        <v>3.4907601375708563</v>
      </c>
      <c r="T13" s="5">
        <f t="shared" si="3"/>
        <v>925336971.7641536</v>
      </c>
      <c r="U13" s="4" t="str">
        <f t="shared" si="4"/>
        <v>257038小时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4" workbookViewId="0">
      <selection activeCell="F29" sqref="F29"/>
    </sheetView>
  </sheetViews>
  <sheetFormatPr defaultRowHeight="14.25" x14ac:dyDescent="0.2"/>
  <sheetData>
    <row r="1" spans="1:8" ht="16.5" x14ac:dyDescent="0.2">
      <c r="A1" s="10" t="s">
        <v>38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43</v>
      </c>
      <c r="G1" s="10" t="s">
        <v>44</v>
      </c>
    </row>
    <row r="2" spans="1:8" ht="16.5" x14ac:dyDescent="0.2">
      <c r="A2" s="10" t="s">
        <v>45</v>
      </c>
      <c r="B2" s="10" t="s">
        <v>45</v>
      </c>
      <c r="C2" s="10" t="s">
        <v>45</v>
      </c>
      <c r="D2" s="10" t="s">
        <v>46</v>
      </c>
      <c r="E2" s="10" t="s">
        <v>46</v>
      </c>
      <c r="F2" s="10" t="s">
        <v>46</v>
      </c>
      <c r="G2" s="10" t="s">
        <v>47</v>
      </c>
    </row>
    <row r="3" spans="1:8" ht="16.5" x14ac:dyDescent="0.2">
      <c r="A3" s="10" t="s">
        <v>48</v>
      </c>
      <c r="B3" s="10" t="s">
        <v>49</v>
      </c>
      <c r="C3" s="10" t="s">
        <v>50</v>
      </c>
      <c r="D3" s="10" t="s">
        <v>51</v>
      </c>
      <c r="E3" s="10" t="s">
        <v>52</v>
      </c>
      <c r="F3" s="10" t="s">
        <v>53</v>
      </c>
      <c r="G3" s="10" t="s">
        <v>54</v>
      </c>
    </row>
    <row r="4" spans="1:8" ht="16.5" x14ac:dyDescent="0.2">
      <c r="A4" s="10" t="s">
        <v>55</v>
      </c>
      <c r="B4" s="10" t="s">
        <v>56</v>
      </c>
      <c r="C4" s="10" t="s">
        <v>56</v>
      </c>
      <c r="D4" s="10" t="s">
        <v>56</v>
      </c>
      <c r="E4" s="10" t="s">
        <v>56</v>
      </c>
      <c r="F4" s="10" t="s">
        <v>56</v>
      </c>
      <c r="G4" s="10" t="s">
        <v>56</v>
      </c>
    </row>
    <row r="5" spans="1:8" ht="16.5" x14ac:dyDescent="0.2">
      <c r="A5" s="11">
        <v>1</v>
      </c>
      <c r="B5" s="11">
        <v>1</v>
      </c>
      <c r="C5" s="11">
        <v>100</v>
      </c>
      <c r="D5" s="11">
        <v>10</v>
      </c>
      <c r="E5" s="11">
        <v>50</v>
      </c>
      <c r="F5" s="11">
        <v>5</v>
      </c>
      <c r="G5" s="11"/>
      <c r="H5">
        <v>1</v>
      </c>
    </row>
    <row r="6" spans="1:8" ht="16.5" x14ac:dyDescent="0.2">
      <c r="A6" s="11">
        <v>2</v>
      </c>
      <c r="B6" s="11">
        <v>2</v>
      </c>
      <c r="C6" s="11">
        <v>2000</v>
      </c>
      <c r="D6" s="11">
        <v>25</v>
      </c>
      <c r="E6" s="11">
        <v>123</v>
      </c>
      <c r="F6" s="11">
        <v>4.92</v>
      </c>
      <c r="G6" s="11">
        <v>6</v>
      </c>
    </row>
    <row r="7" spans="1:8" ht="16.5" x14ac:dyDescent="0.2">
      <c r="A7" s="11">
        <v>3</v>
      </c>
      <c r="B7" s="11">
        <v>3</v>
      </c>
      <c r="C7" s="11">
        <v>10000</v>
      </c>
      <c r="D7" s="11">
        <v>45</v>
      </c>
      <c r="E7" s="11">
        <v>218</v>
      </c>
      <c r="F7" s="11">
        <v>4.8444444444444441</v>
      </c>
      <c r="G7" s="11">
        <v>7</v>
      </c>
      <c r="H7">
        <v>2</v>
      </c>
    </row>
    <row r="8" spans="1:8" ht="16.5" x14ac:dyDescent="0.35">
      <c r="A8" s="12">
        <v>4</v>
      </c>
      <c r="B8" s="12">
        <v>4</v>
      </c>
      <c r="C8" s="12">
        <v>34000</v>
      </c>
      <c r="D8" s="12">
        <v>110</v>
      </c>
      <c r="E8" s="12">
        <v>530</v>
      </c>
      <c r="F8" s="12">
        <v>4.8181818181818183</v>
      </c>
      <c r="G8" s="11">
        <v>8</v>
      </c>
    </row>
    <row r="9" spans="1:8" ht="16.5" x14ac:dyDescent="0.35">
      <c r="A9" s="12">
        <v>5</v>
      </c>
      <c r="B9" s="12">
        <v>5</v>
      </c>
      <c r="C9" s="12">
        <v>91000</v>
      </c>
      <c r="D9" s="12">
        <v>220</v>
      </c>
      <c r="E9" s="12">
        <v>1040</v>
      </c>
      <c r="F9" s="12">
        <v>4.7272727272727275</v>
      </c>
      <c r="G9" s="11">
        <v>9</v>
      </c>
      <c r="H9">
        <v>3</v>
      </c>
    </row>
    <row r="10" spans="1:8" ht="16.5" x14ac:dyDescent="0.35">
      <c r="A10" s="12">
        <v>6</v>
      </c>
      <c r="B10" s="12">
        <v>6</v>
      </c>
      <c r="C10" s="12">
        <v>406000</v>
      </c>
      <c r="D10" s="12">
        <v>480</v>
      </c>
      <c r="E10" s="12">
        <v>2220</v>
      </c>
      <c r="F10" s="12">
        <v>4.625</v>
      </c>
      <c r="G10" s="11">
        <v>10</v>
      </c>
    </row>
    <row r="11" spans="1:8" ht="16.5" x14ac:dyDescent="0.35">
      <c r="A11" s="12">
        <v>7</v>
      </c>
      <c r="B11" s="12">
        <v>7</v>
      </c>
      <c r="C11" s="12">
        <v>2510000</v>
      </c>
      <c r="D11" s="12">
        <v>1020</v>
      </c>
      <c r="E11" s="12">
        <v>4630</v>
      </c>
      <c r="F11" s="12">
        <v>4.5392156862745097</v>
      </c>
      <c r="G11" s="11">
        <v>11</v>
      </c>
      <c r="H11">
        <v>4</v>
      </c>
    </row>
    <row r="12" spans="1:8" ht="16.5" x14ac:dyDescent="0.35">
      <c r="A12" s="12">
        <v>8</v>
      </c>
      <c r="B12" s="12">
        <v>8</v>
      </c>
      <c r="C12" s="12">
        <v>8622000</v>
      </c>
      <c r="D12" s="12">
        <v>2200</v>
      </c>
      <c r="E12" s="12">
        <v>9820</v>
      </c>
      <c r="F12" s="12">
        <v>4.4636363636363638</v>
      </c>
      <c r="G12" s="11">
        <v>12</v>
      </c>
    </row>
    <row r="13" spans="1:8" ht="16.5" x14ac:dyDescent="0.35">
      <c r="A13" s="12">
        <v>9</v>
      </c>
      <c r="B13" s="12">
        <v>9</v>
      </c>
      <c r="C13" s="12">
        <v>56000000</v>
      </c>
      <c r="D13" s="12">
        <v>4740</v>
      </c>
      <c r="E13" s="12">
        <v>20800</v>
      </c>
      <c r="F13" s="12">
        <v>4.3881856540084385</v>
      </c>
      <c r="G13" s="11">
        <v>13</v>
      </c>
      <c r="H13">
        <v>5</v>
      </c>
    </row>
    <row r="14" spans="1:8" ht="16.5" x14ac:dyDescent="0.35">
      <c r="A14" s="12">
        <v>10</v>
      </c>
      <c r="B14" s="12">
        <v>10</v>
      </c>
      <c r="C14" s="12">
        <v>377000000</v>
      </c>
      <c r="D14" s="12">
        <v>10240</v>
      </c>
      <c r="E14" s="12">
        <v>44210</v>
      </c>
      <c r="F14" s="12">
        <v>4.3173828125</v>
      </c>
      <c r="G14" s="11">
        <v>14</v>
      </c>
    </row>
    <row r="15" spans="1:8" ht="16.5" x14ac:dyDescent="0.35">
      <c r="A15" s="12">
        <v>11</v>
      </c>
      <c r="B15" s="12">
        <v>11</v>
      </c>
      <c r="C15" s="12">
        <v>1217000000</v>
      </c>
      <c r="D15" s="12">
        <v>22110</v>
      </c>
      <c r="E15" s="12">
        <v>93900</v>
      </c>
      <c r="F15" s="12">
        <v>4.2469470827679787</v>
      </c>
      <c r="G15" s="11">
        <v>15</v>
      </c>
      <c r="H15">
        <v>6</v>
      </c>
    </row>
    <row r="16" spans="1:8" ht="16.5" x14ac:dyDescent="0.35">
      <c r="A16" s="12">
        <v>12</v>
      </c>
      <c r="B16" s="12">
        <v>12</v>
      </c>
      <c r="C16" s="12">
        <v>8471000000</v>
      </c>
      <c r="D16" s="12">
        <v>47760</v>
      </c>
      <c r="E16" s="12">
        <v>199540</v>
      </c>
      <c r="F16" s="12">
        <v>4.1779731993299833</v>
      </c>
      <c r="G16" s="11">
        <v>16</v>
      </c>
    </row>
    <row r="17" spans="1:8" ht="16.5" x14ac:dyDescent="0.35">
      <c r="A17" s="12">
        <v>13</v>
      </c>
      <c r="B17" s="12">
        <v>13</v>
      </c>
      <c r="C17" s="12">
        <v>59000000000</v>
      </c>
      <c r="D17" s="12">
        <v>103150</v>
      </c>
      <c r="E17" s="12">
        <v>423960</v>
      </c>
      <c r="F17" s="12">
        <v>4.1101308773630638</v>
      </c>
      <c r="G17" s="11">
        <v>17</v>
      </c>
      <c r="H17">
        <v>7</v>
      </c>
    </row>
    <row r="18" spans="1:8" ht="16.5" x14ac:dyDescent="0.35">
      <c r="A18" s="12">
        <v>14</v>
      </c>
      <c r="B18" s="12">
        <v>14</v>
      </c>
      <c r="C18" s="12">
        <v>206000000000</v>
      </c>
      <c r="D18" s="12">
        <v>222800</v>
      </c>
      <c r="E18" s="12">
        <v>900900</v>
      </c>
      <c r="F18" s="12">
        <v>4.0435368043087969</v>
      </c>
      <c r="G18" s="11">
        <v>18</v>
      </c>
    </row>
    <row r="19" spans="1:8" ht="16.5" x14ac:dyDescent="0.35">
      <c r="A19" s="12">
        <v>15</v>
      </c>
      <c r="B19" s="12">
        <v>15</v>
      </c>
      <c r="C19" s="12">
        <v>754000000000</v>
      </c>
      <c r="D19" s="12">
        <v>481230</v>
      </c>
      <c r="E19" s="12">
        <v>1914340</v>
      </c>
      <c r="F19" s="12">
        <v>3.9780146707395634</v>
      </c>
      <c r="G19" s="11">
        <v>19</v>
      </c>
      <c r="H19">
        <v>8</v>
      </c>
    </row>
    <row r="20" spans="1:8" ht="16.5" x14ac:dyDescent="0.35">
      <c r="A20" s="12">
        <v>16</v>
      </c>
      <c r="B20" s="12">
        <v>16</v>
      </c>
      <c r="C20" s="13">
        <v>2842000000000</v>
      </c>
      <c r="D20" s="13">
        <v>1039460</v>
      </c>
      <c r="E20" s="13">
        <v>4068000</v>
      </c>
      <c r="F20" s="13">
        <v>3.9135705077636467</v>
      </c>
      <c r="G20" s="11">
        <v>20</v>
      </c>
    </row>
    <row r="21" spans="1:8" ht="16.5" x14ac:dyDescent="0.35">
      <c r="A21" s="12">
        <v>17</v>
      </c>
      <c r="B21" s="12">
        <v>17</v>
      </c>
      <c r="C21" s="12">
        <v>13000000000000</v>
      </c>
      <c r="D21" s="12">
        <v>2245230</v>
      </c>
      <c r="E21" s="12">
        <v>8644510</v>
      </c>
      <c r="F21" s="12">
        <v>3.8501667980563239</v>
      </c>
      <c r="G21" s="11">
        <v>21</v>
      </c>
      <c r="H21">
        <v>9</v>
      </c>
    </row>
    <row r="22" spans="1:8" ht="16.5" x14ac:dyDescent="0.35">
      <c r="A22" s="12">
        <v>18</v>
      </c>
      <c r="B22" s="12">
        <v>18</v>
      </c>
      <c r="C22" s="12">
        <v>69000000000000</v>
      </c>
      <c r="D22" s="12">
        <v>4849690</v>
      </c>
      <c r="E22" s="12">
        <v>18369610</v>
      </c>
      <c r="F22" s="12">
        <v>3.7877905598089776</v>
      </c>
      <c r="G22" s="11">
        <v>22</v>
      </c>
    </row>
    <row r="23" spans="1:8" ht="16.5" x14ac:dyDescent="0.35">
      <c r="A23" s="12">
        <v>19</v>
      </c>
      <c r="B23" s="12">
        <v>19</v>
      </c>
      <c r="C23" s="12">
        <v>346000000000000</v>
      </c>
      <c r="D23" s="12">
        <v>10475330</v>
      </c>
      <c r="E23" s="12">
        <v>39035570</v>
      </c>
      <c r="F23" s="12">
        <v>3.7264286662090838</v>
      </c>
      <c r="G23" s="11">
        <v>23</v>
      </c>
      <c r="H23">
        <v>10</v>
      </c>
    </row>
    <row r="24" spans="1:8" ht="16.5" x14ac:dyDescent="0.35">
      <c r="A24" s="12">
        <v>20</v>
      </c>
      <c r="B24" s="12">
        <v>20</v>
      </c>
      <c r="C24" s="12">
        <v>1734000000000000</v>
      </c>
      <c r="D24" s="12">
        <v>22626710</v>
      </c>
      <c r="E24" s="12">
        <v>82950880</v>
      </c>
      <c r="F24" s="12">
        <v>3.6660601563373554</v>
      </c>
      <c r="G24" s="11">
        <v>24</v>
      </c>
    </row>
    <row r="25" spans="1:8" ht="16.5" x14ac:dyDescent="0.35">
      <c r="A25" s="12">
        <v>21</v>
      </c>
      <c r="B25" s="12">
        <v>21</v>
      </c>
      <c r="C25" s="12">
        <v>8673000000000000</v>
      </c>
      <c r="D25" s="12">
        <v>48873680</v>
      </c>
      <c r="E25" s="12">
        <v>176271220</v>
      </c>
      <c r="F25" s="12">
        <v>3.6066696839689585</v>
      </c>
      <c r="G25" s="11">
        <v>25</v>
      </c>
      <c r="H25">
        <v>11</v>
      </c>
    </row>
    <row r="26" spans="1:8" ht="16.5" x14ac:dyDescent="0.35">
      <c r="A26" s="12">
        <v>22</v>
      </c>
      <c r="B26" s="12">
        <v>22</v>
      </c>
      <c r="C26" s="12">
        <v>4.2E+16</v>
      </c>
      <c r="D26" s="12">
        <v>105567150</v>
      </c>
      <c r="E26" s="12">
        <v>374577760</v>
      </c>
      <c r="F26" s="12">
        <v>3.5482416641919383</v>
      </c>
      <c r="G26" s="11">
        <v>26</v>
      </c>
    </row>
    <row r="27" spans="1:8" ht="16.5" x14ac:dyDescent="0.35">
      <c r="A27" s="12">
        <v>23</v>
      </c>
      <c r="B27" s="12">
        <v>23</v>
      </c>
      <c r="C27" s="12">
        <v>2.11E+17</v>
      </c>
      <c r="D27" s="12">
        <v>228025040</v>
      </c>
      <c r="E27" s="12">
        <v>795980720</v>
      </c>
      <c r="F27" s="12">
        <v>3.4907601375708563</v>
      </c>
      <c r="G27" s="11">
        <v>27</v>
      </c>
      <c r="H27">
        <v>12</v>
      </c>
    </row>
    <row r="28" spans="1:8" ht="16.5" x14ac:dyDescent="0.35">
      <c r="A28" s="12">
        <v>24</v>
      </c>
      <c r="B28" s="12">
        <v>24</v>
      </c>
      <c r="C28" s="12">
        <v>1E+19</v>
      </c>
      <c r="D28" s="12">
        <v>492534070</v>
      </c>
      <c r="E28" s="12">
        <v>1691465340</v>
      </c>
      <c r="F28" s="12">
        <v>3.4342098202465468</v>
      </c>
      <c r="G28" s="11">
        <v>28</v>
      </c>
    </row>
    <row r="29" spans="1:8" ht="16.5" x14ac:dyDescent="0.35">
      <c r="A29" s="12">
        <v>25</v>
      </c>
      <c r="B29" s="12">
        <v>25</v>
      </c>
      <c r="C29" s="12">
        <v>5.16E+20</v>
      </c>
      <c r="D29" s="12">
        <v>1063873590</v>
      </c>
      <c r="E29" s="12">
        <v>3594377360</v>
      </c>
      <c r="F29" s="12">
        <v>3.3785756069008159</v>
      </c>
      <c r="G29" s="11">
        <v>29</v>
      </c>
    </row>
    <row r="30" spans="1:8" ht="16.5" x14ac:dyDescent="0.35">
      <c r="A30" s="12">
        <v>26</v>
      </c>
      <c r="B30" s="12">
        <v>26</v>
      </c>
      <c r="C30" s="12">
        <v>2.4999999999999998E+22</v>
      </c>
      <c r="D30" s="12">
        <v>2297966960</v>
      </c>
      <c r="E30" s="12">
        <v>7638080660</v>
      </c>
      <c r="F30" s="12">
        <v>3.3238426804883217</v>
      </c>
      <c r="G30" s="11">
        <v>30</v>
      </c>
    </row>
    <row r="31" spans="1:8" ht="16.5" x14ac:dyDescent="0.35">
      <c r="A31" s="12">
        <v>27</v>
      </c>
      <c r="B31" s="12">
        <v>27</v>
      </c>
      <c r="C31" s="12">
        <v>1.2E+23</v>
      </c>
      <c r="D31" s="12">
        <v>4963608620</v>
      </c>
      <c r="E31" s="12">
        <v>16230982460</v>
      </c>
      <c r="F31" s="12">
        <v>3.2699964285258254</v>
      </c>
      <c r="G31" s="11"/>
    </row>
    <row r="32" spans="1:8" ht="16.5" x14ac:dyDescent="0.35">
      <c r="A32" s="12">
        <v>28</v>
      </c>
      <c r="B32" s="12">
        <v>28</v>
      </c>
      <c r="C32" s="12">
        <v>6.3000000000000004E+23</v>
      </c>
      <c r="D32" s="12">
        <v>10721394620</v>
      </c>
      <c r="E32" s="12">
        <v>34490967570</v>
      </c>
      <c r="F32" s="12">
        <v>3.2170224856437568</v>
      </c>
      <c r="G32" s="11"/>
    </row>
    <row r="33" spans="1:7" ht="16.5" x14ac:dyDescent="0.35">
      <c r="A33" s="12">
        <v>29</v>
      </c>
      <c r="B33" s="12">
        <v>29</v>
      </c>
      <c r="C33" s="12">
        <v>1.162E+24</v>
      </c>
      <c r="D33" s="12">
        <v>23158212370</v>
      </c>
      <c r="E33" s="12">
        <v>73293581980</v>
      </c>
      <c r="F33" s="12">
        <v>3.1649067211658877</v>
      </c>
      <c r="G33" s="11"/>
    </row>
    <row r="34" spans="1:7" ht="16.5" x14ac:dyDescent="0.35">
      <c r="A34" s="12">
        <v>30</v>
      </c>
      <c r="B34" s="12">
        <v>30</v>
      </c>
      <c r="C34" s="12">
        <v>1.5E+25</v>
      </c>
      <c r="D34" s="12">
        <v>50021738720</v>
      </c>
      <c r="E34" s="12">
        <v>155749448040</v>
      </c>
      <c r="F34" s="12">
        <v>3.1136352319102274</v>
      </c>
      <c r="G34" s="1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sqref="A1:XFD1048576"/>
    </sheetView>
  </sheetViews>
  <sheetFormatPr defaultRowHeight="14.25" x14ac:dyDescent="0.2"/>
  <cols>
    <col min="3" max="3" width="25.375" customWidth="1"/>
    <col min="4" max="4" width="13.5" bestFit="1" customWidth="1"/>
    <col min="5" max="5" width="16.125" bestFit="1" customWidth="1"/>
    <col min="7" max="7" width="10.625" bestFit="1" customWidth="1"/>
  </cols>
  <sheetData>
    <row r="1" spans="1:11" ht="16.5" x14ac:dyDescent="0.2">
      <c r="A1" s="10" t="s">
        <v>38</v>
      </c>
      <c r="B1" s="10" t="s">
        <v>39</v>
      </c>
      <c r="C1" s="10" t="s">
        <v>40</v>
      </c>
      <c r="D1" s="10" t="s">
        <v>80</v>
      </c>
      <c r="E1" s="10" t="s">
        <v>81</v>
      </c>
      <c r="F1" s="10" t="s">
        <v>43</v>
      </c>
      <c r="G1" s="10" t="s">
        <v>44</v>
      </c>
      <c r="J1" s="26" t="s">
        <v>84</v>
      </c>
      <c r="K1" s="26"/>
    </row>
    <row r="2" spans="1:11" ht="16.5" x14ac:dyDescent="0.2">
      <c r="A2" s="10" t="s">
        <v>45</v>
      </c>
      <c r="B2" s="10" t="s">
        <v>45</v>
      </c>
      <c r="C2" s="10" t="s">
        <v>45</v>
      </c>
      <c r="D2" s="10" t="s">
        <v>46</v>
      </c>
      <c r="E2" s="10" t="s">
        <v>46</v>
      </c>
      <c r="F2" s="10" t="s">
        <v>46</v>
      </c>
      <c r="G2" s="10" t="s">
        <v>47</v>
      </c>
      <c r="J2" s="15" t="s">
        <v>20</v>
      </c>
      <c r="K2" s="15">
        <v>1000</v>
      </c>
    </row>
    <row r="3" spans="1:11" ht="16.5" x14ac:dyDescent="0.2">
      <c r="A3" s="10" t="s">
        <v>48</v>
      </c>
      <c r="B3" s="10" t="s">
        <v>49</v>
      </c>
      <c r="C3" s="10" t="s">
        <v>50</v>
      </c>
      <c r="D3" s="10" t="s">
        <v>51</v>
      </c>
      <c r="E3" s="10" t="s">
        <v>52</v>
      </c>
      <c r="F3" s="10" t="s">
        <v>53</v>
      </c>
      <c r="G3" s="10" t="s">
        <v>57</v>
      </c>
      <c r="J3" s="15" t="s">
        <v>21</v>
      </c>
      <c r="K3" s="16">
        <v>1000000</v>
      </c>
    </row>
    <row r="4" spans="1:11" ht="16.5" x14ac:dyDescent="0.2">
      <c r="A4" s="10" t="s">
        <v>55</v>
      </c>
      <c r="B4" s="10" t="s">
        <v>56</v>
      </c>
      <c r="C4" s="10" t="s">
        <v>56</v>
      </c>
      <c r="D4" s="10" t="s">
        <v>56</v>
      </c>
      <c r="E4" s="10" t="s">
        <v>56</v>
      </c>
      <c r="F4" s="10" t="s">
        <v>56</v>
      </c>
      <c r="G4" s="10" t="s">
        <v>56</v>
      </c>
      <c r="J4" s="15" t="s">
        <v>22</v>
      </c>
      <c r="K4" s="16">
        <v>1000000000</v>
      </c>
    </row>
    <row r="5" spans="1:11" ht="16.5" x14ac:dyDescent="0.2">
      <c r="A5" s="14">
        <v>1</v>
      </c>
      <c r="B5" s="14">
        <v>1</v>
      </c>
      <c r="C5" s="11">
        <v>100</v>
      </c>
      <c r="D5" s="11">
        <v>10</v>
      </c>
      <c r="E5" s="11">
        <v>50</v>
      </c>
      <c r="F5" s="11">
        <v>5</v>
      </c>
      <c r="G5" s="11"/>
      <c r="J5" s="15" t="s">
        <v>23</v>
      </c>
      <c r="K5" s="16">
        <v>1000000000000</v>
      </c>
    </row>
    <row r="6" spans="1:11" ht="16.5" x14ac:dyDescent="0.2">
      <c r="A6" s="14">
        <v>2</v>
      </c>
      <c r="B6" s="14">
        <v>2</v>
      </c>
      <c r="C6" s="11">
        <v>10000</v>
      </c>
      <c r="D6" s="11">
        <v>45</v>
      </c>
      <c r="E6" s="11">
        <v>218</v>
      </c>
      <c r="F6" s="11">
        <v>4.8444444444444441</v>
      </c>
      <c r="G6" s="11">
        <v>3</v>
      </c>
      <c r="J6" s="15" t="s">
        <v>24</v>
      </c>
      <c r="K6" s="16">
        <v>1000000000000000</v>
      </c>
    </row>
    <row r="7" spans="1:11" ht="16.5" x14ac:dyDescent="0.35">
      <c r="A7" s="14">
        <v>3</v>
      </c>
      <c r="B7" s="14">
        <v>3</v>
      </c>
      <c r="C7" s="12">
        <v>91000</v>
      </c>
      <c r="D7" s="12">
        <v>220</v>
      </c>
      <c r="E7" s="12">
        <v>1040</v>
      </c>
      <c r="F7" s="12">
        <v>4.7272727272727275</v>
      </c>
      <c r="G7" s="11">
        <v>4</v>
      </c>
      <c r="J7" s="15" t="s">
        <v>25</v>
      </c>
      <c r="K7" s="16">
        <v>1E+18</v>
      </c>
    </row>
    <row r="8" spans="1:11" ht="16.5" x14ac:dyDescent="0.35">
      <c r="A8" s="14">
        <v>4</v>
      </c>
      <c r="B8" s="14">
        <v>4</v>
      </c>
      <c r="C8" s="12">
        <v>2510000</v>
      </c>
      <c r="D8" s="12">
        <v>1020</v>
      </c>
      <c r="E8" s="12">
        <v>4630</v>
      </c>
      <c r="F8" s="12">
        <v>4.5392156862745097</v>
      </c>
      <c r="G8" s="11">
        <v>5</v>
      </c>
      <c r="J8" s="15" t="s">
        <v>26</v>
      </c>
      <c r="K8" s="16">
        <f>K7*1000</f>
        <v>1E+21</v>
      </c>
    </row>
    <row r="9" spans="1:11" ht="16.5" x14ac:dyDescent="0.35">
      <c r="A9" s="14">
        <v>5</v>
      </c>
      <c r="B9" s="14">
        <v>5</v>
      </c>
      <c r="C9" s="12">
        <v>56000000</v>
      </c>
      <c r="D9" s="12">
        <v>4740</v>
      </c>
      <c r="E9" s="12">
        <v>20800</v>
      </c>
      <c r="F9" s="12">
        <v>4.3881856540084385</v>
      </c>
      <c r="G9" s="11">
        <v>6</v>
      </c>
      <c r="J9" s="15" t="s">
        <v>27</v>
      </c>
      <c r="K9" s="16">
        <f>K8*1000</f>
        <v>9.9999999999999998E+23</v>
      </c>
    </row>
    <row r="10" spans="1:11" ht="16.5" x14ac:dyDescent="0.35">
      <c r="A10" s="14">
        <v>6</v>
      </c>
      <c r="B10" s="14">
        <v>6</v>
      </c>
      <c r="C10" s="12">
        <v>1217000000</v>
      </c>
      <c r="D10" s="12">
        <v>22110</v>
      </c>
      <c r="E10" s="12">
        <v>93900</v>
      </c>
      <c r="F10" s="12">
        <v>4.2469470827679787</v>
      </c>
      <c r="G10" s="11">
        <v>7</v>
      </c>
      <c r="J10" s="15" t="s">
        <v>28</v>
      </c>
      <c r="K10" s="16">
        <f t="shared" ref="K10:K15" si="0">K9*1000</f>
        <v>1E+27</v>
      </c>
    </row>
    <row r="11" spans="1:11" ht="16.5" x14ac:dyDescent="0.35">
      <c r="A11" s="14">
        <v>7</v>
      </c>
      <c r="B11" s="14">
        <v>7</v>
      </c>
      <c r="C11" s="12">
        <v>59000000000</v>
      </c>
      <c r="D11" s="12">
        <v>103150</v>
      </c>
      <c r="E11" s="12">
        <v>423960</v>
      </c>
      <c r="F11" s="12">
        <v>4.1101308773630638</v>
      </c>
      <c r="G11" s="11">
        <v>8</v>
      </c>
      <c r="J11" s="15" t="s">
        <v>29</v>
      </c>
      <c r="K11" s="16">
        <f t="shared" si="0"/>
        <v>1E+30</v>
      </c>
    </row>
    <row r="12" spans="1:11" ht="16.5" x14ac:dyDescent="0.35">
      <c r="A12" s="14">
        <v>8</v>
      </c>
      <c r="B12" s="14">
        <v>8</v>
      </c>
      <c r="C12" s="12">
        <v>754000000000</v>
      </c>
      <c r="D12" s="12">
        <v>481230</v>
      </c>
      <c r="E12" s="12">
        <v>1914340</v>
      </c>
      <c r="F12" s="12">
        <v>3.9780146707395634</v>
      </c>
      <c r="G12" s="11">
        <v>9</v>
      </c>
      <c r="J12" s="15" t="s">
        <v>30</v>
      </c>
      <c r="K12" s="16">
        <f t="shared" si="0"/>
        <v>1.0000000000000001E+33</v>
      </c>
    </row>
    <row r="13" spans="1:11" ht="16.5" x14ac:dyDescent="0.35">
      <c r="A13" s="14">
        <v>9</v>
      </c>
      <c r="B13" s="14">
        <v>9</v>
      </c>
      <c r="C13" s="12">
        <v>13000000000000</v>
      </c>
      <c r="D13" s="12">
        <v>2245230</v>
      </c>
      <c r="E13" s="12">
        <v>8644510</v>
      </c>
      <c r="F13" s="12">
        <v>3.8501667980563239</v>
      </c>
      <c r="G13" s="11">
        <v>10</v>
      </c>
      <c r="J13" s="15" t="s">
        <v>31</v>
      </c>
      <c r="K13" s="16">
        <f t="shared" si="0"/>
        <v>1E+36</v>
      </c>
    </row>
    <row r="14" spans="1:11" ht="16.5" x14ac:dyDescent="0.35">
      <c r="A14" s="14">
        <v>10</v>
      </c>
      <c r="B14" s="14">
        <v>10</v>
      </c>
      <c r="C14" s="12">
        <v>346000000000000</v>
      </c>
      <c r="D14" s="12">
        <v>10475330</v>
      </c>
      <c r="E14" s="12">
        <v>39035570</v>
      </c>
      <c r="F14" s="12">
        <v>3.7264286662090838</v>
      </c>
      <c r="G14" s="11">
        <v>11</v>
      </c>
      <c r="J14" s="15" t="s">
        <v>32</v>
      </c>
      <c r="K14" s="16">
        <f t="shared" si="0"/>
        <v>1.0000000000000001E+39</v>
      </c>
    </row>
    <row r="15" spans="1:11" ht="16.5" x14ac:dyDescent="0.35">
      <c r="A15" s="14">
        <v>11</v>
      </c>
      <c r="B15" s="14">
        <v>11</v>
      </c>
      <c r="C15" s="12">
        <v>8673000000000000</v>
      </c>
      <c r="D15" s="12">
        <v>48873680</v>
      </c>
      <c r="E15" s="12">
        <v>176271220</v>
      </c>
      <c r="F15" s="12">
        <v>3.6066696839689585</v>
      </c>
      <c r="G15" s="11">
        <v>12</v>
      </c>
      <c r="J15" s="15" t="s">
        <v>33</v>
      </c>
      <c r="K15" s="16">
        <f t="shared" si="0"/>
        <v>1E+42</v>
      </c>
    </row>
    <row r="16" spans="1:11" ht="16.5" x14ac:dyDescent="0.35">
      <c r="A16" s="14">
        <v>12</v>
      </c>
      <c r="B16" s="14">
        <v>12</v>
      </c>
      <c r="C16" s="12">
        <v>2.11E+17</v>
      </c>
      <c r="D16" s="12">
        <v>228025040</v>
      </c>
      <c r="E16" s="12">
        <v>795980720</v>
      </c>
      <c r="F16" s="12">
        <v>3.4907601375708563</v>
      </c>
      <c r="G16" s="11"/>
    </row>
    <row r="17" spans="1:18" ht="15" thickBot="1" x14ac:dyDescent="0.25"/>
    <row r="18" spans="1:18" x14ac:dyDescent="0.2">
      <c r="A18" s="17"/>
      <c r="B18" s="18" t="s">
        <v>58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R18" s="19"/>
    </row>
    <row r="19" spans="1:18" x14ac:dyDescent="0.2">
      <c r="A19" s="20"/>
      <c r="B19" s="21" t="s">
        <v>59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R19" s="22"/>
    </row>
    <row r="20" spans="1:18" x14ac:dyDescent="0.2">
      <c r="A20" s="20"/>
      <c r="B20" s="21" t="s">
        <v>60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R20" s="22"/>
    </row>
    <row r="21" spans="1:18" x14ac:dyDescent="0.2">
      <c r="A21" s="20"/>
      <c r="B21" s="21" t="s">
        <v>61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R21" s="22"/>
    </row>
    <row r="22" spans="1:18" x14ac:dyDescent="0.2">
      <c r="A22" s="20"/>
      <c r="B22" s="21" t="s">
        <v>62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R22" s="22"/>
    </row>
    <row r="23" spans="1:18" x14ac:dyDescent="0.2">
      <c r="A23" s="20"/>
      <c r="B23" s="21" t="s">
        <v>63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R23" s="22"/>
    </row>
    <row r="24" spans="1:18" x14ac:dyDescent="0.2">
      <c r="A24" s="20"/>
      <c r="B24" s="21" t="s">
        <v>70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R24" s="22"/>
    </row>
    <row r="25" spans="1:18" x14ac:dyDescent="0.2">
      <c r="A25" s="20"/>
      <c r="B25" s="21" t="s">
        <v>64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R25" s="22"/>
    </row>
    <row r="26" spans="1:18" x14ac:dyDescent="0.2">
      <c r="A26" s="20"/>
      <c r="B26" s="21" t="s">
        <v>65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R26" s="22"/>
    </row>
    <row r="27" spans="1:18" x14ac:dyDescent="0.2">
      <c r="A27" s="20"/>
      <c r="B27" s="21" t="s">
        <v>66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R27" s="22"/>
    </row>
    <row r="28" spans="1:18" x14ac:dyDescent="0.2">
      <c r="A28" s="20"/>
      <c r="B28" s="21" t="s">
        <v>67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R28" s="22"/>
    </row>
    <row r="29" spans="1:18" x14ac:dyDescent="0.2">
      <c r="A29" s="20"/>
      <c r="B29" s="21" t="s">
        <v>68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R29" s="22"/>
    </row>
    <row r="30" spans="1:18" x14ac:dyDescent="0.2">
      <c r="A30" s="20"/>
      <c r="B30" s="21" t="s">
        <v>69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R30" s="22"/>
    </row>
    <row r="31" spans="1:18" x14ac:dyDescent="0.2">
      <c r="A31" s="20"/>
      <c r="B31" s="21" t="s">
        <v>71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R31" s="22"/>
    </row>
    <row r="32" spans="1:18" x14ac:dyDescent="0.2">
      <c r="A32" s="20"/>
      <c r="B32" s="21" t="s">
        <v>72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R32" s="22"/>
    </row>
    <row r="33" spans="1:18" x14ac:dyDescent="0.2">
      <c r="A33" s="20"/>
      <c r="B33" s="21" t="s">
        <v>73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R33" s="22"/>
    </row>
    <row r="34" spans="1:18" x14ac:dyDescent="0.2">
      <c r="A34" s="20"/>
      <c r="B34" s="21" t="s">
        <v>78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R34" s="22"/>
    </row>
    <row r="35" spans="1:18" x14ac:dyDescent="0.2">
      <c r="A35" s="20"/>
      <c r="B35" s="21" t="s">
        <v>74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R35" s="22"/>
    </row>
    <row r="36" spans="1:18" x14ac:dyDescent="0.2">
      <c r="A36" s="20"/>
      <c r="B36" s="21" t="s">
        <v>76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R36" s="22"/>
    </row>
    <row r="37" spans="1:18" x14ac:dyDescent="0.2">
      <c r="A37" s="20"/>
      <c r="B37" s="21" t="s">
        <v>75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R37" s="22"/>
    </row>
    <row r="38" spans="1:18" x14ac:dyDescent="0.2">
      <c r="A38" s="20"/>
      <c r="B38" s="21" t="s">
        <v>77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R38" s="22"/>
    </row>
    <row r="39" spans="1:18" x14ac:dyDescent="0.2">
      <c r="A39" s="20"/>
      <c r="B39" s="21" t="s">
        <v>79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R39" s="22"/>
    </row>
    <row r="40" spans="1:18" x14ac:dyDescent="0.2">
      <c r="A40" s="20"/>
      <c r="B40" s="21" t="s">
        <v>83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R40" s="22"/>
    </row>
    <row r="41" spans="1:18" x14ac:dyDescent="0.2">
      <c r="A41" s="20"/>
      <c r="B41" s="21" t="s">
        <v>82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R41" s="22"/>
    </row>
    <row r="42" spans="1:18" ht="15" thickBot="1" x14ac:dyDescent="0.25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</sheetData>
  <mergeCells count="1">
    <mergeCell ref="J1:K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2018-11-02T02:08:59Z</dcterms:modified>
</cp:coreProperties>
</file>