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leven.sharepoint.com/engagements/Naxicap/2021_Phase2_BP/5_Work_Livrables/20210220_Premiers_outputs/"/>
    </mc:Choice>
  </mc:AlternateContent>
  <xr:revisionPtr revIDLastSave="2" documentId="8_{343E7AC8-7D3F-4E02-B318-BABA69FC8E22}" xr6:coauthVersionLast="46" xr6:coauthVersionMax="46" xr10:uidLastSave="{DBDAB6AE-9ED7-4853-BC11-7EE61ECF8747}"/>
  <bookViews>
    <workbookView xWindow="-110" yWindow="-110" windowWidth="19420" windowHeight="10420" tabRatio="1000" activeTab="5" xr2:uid="{84FD45D7-B9AC-4F18-94B1-D3DD898A1325}"/>
  </bookViews>
  <sheets>
    <sheet name="Cover" sheetId="40" r:id="rId1"/>
    <sheet name="Analyses &gt;&gt;&gt;" sheetId="23" r:id="rId2"/>
    <sheet name="Bridge analyses" sheetId="28" r:id="rId3"/>
    <sheet name="Cohort analyses" sheetId="15" r:id="rId4"/>
    <sheet name="Bookings repartition" sheetId="38" r:id="rId5"/>
    <sheet name="Top25 clients analyses" sheetId="39" r:id="rId6"/>
  </sheets>
  <externalReferences>
    <externalReference r:id="rId7"/>
  </externalReferences>
  <definedNames>
    <definedName name="_Key1" localSheetId="4" hidden="1">#REF!</definedName>
    <definedName name="_Key1" localSheetId="0" hidden="1">#REF!</definedName>
    <definedName name="_Key1" localSheetId="5" hidden="1">#REF!</definedName>
    <definedName name="_Key1" hidden="1">#REF!</definedName>
    <definedName name="_Order1" hidden="1">255</definedName>
    <definedName name="_Sort" localSheetId="4" hidden="1">#REF!</definedName>
    <definedName name="_Sort" localSheetId="5" hidden="1">#REF!</definedName>
    <definedName name="_Sort" hidden="1">#REF!</definedName>
    <definedName name="_xlchart.v1.0" hidden="1">'Bridge analyses'!$E$21:$E$33</definedName>
    <definedName name="_xlchart.v1.1" hidden="1">'Bridge analyses'!$G$21:$G$33</definedName>
    <definedName name="_xlchart.v1.2" hidden="1">'Bridge analyses'!$E$21:$E$33</definedName>
    <definedName name="_xlchart.v1.3" hidden="1">'Bridge analyses'!$F$21:$F$33</definedName>
    <definedName name="_xlchart.v1.4" hidden="1">'Top25 clients analyses'!$B$198:$U$198</definedName>
    <definedName name="_xlchart.v1.5" hidden="1">'Top25 clients analyses'!$B$199:$U$199</definedName>
    <definedName name="ACwvu.febcred." localSheetId="4" hidden="1">#REF!</definedName>
    <definedName name="ACwvu.febcred." localSheetId="5" hidden="1">#REF!</definedName>
    <definedName name="ACwvu.febcred." hidden="1">#REF!</definedName>
    <definedName name="ACwvu.febmkt." localSheetId="4" hidden="1">#REF!</definedName>
    <definedName name="ACwvu.febmkt." localSheetId="5" hidden="1">#REF!</definedName>
    <definedName name="ACwvu.febmkt." hidden="1">#REF!</definedName>
    <definedName name="ACwvu.febsto." localSheetId="4" hidden="1">#REF!</definedName>
    <definedName name="ACwvu.febsto." localSheetId="5" hidden="1">#REF!</definedName>
    <definedName name="ACwvu.febsto." hidden="1">#REF!</definedName>
    <definedName name="ACwvu.MARCRD." localSheetId="4" hidden="1">#REF!</definedName>
    <definedName name="ACwvu.MARCRD." localSheetId="5" hidden="1">#REF!</definedName>
    <definedName name="ACwvu.MARCRD." hidden="1">#REF!</definedName>
    <definedName name="ACwvu.MARMKT." localSheetId="4" hidden="1">#REF!</definedName>
    <definedName name="ACwvu.MARMKT." localSheetId="5" hidden="1">#REF!</definedName>
    <definedName name="ACwvu.MARMKT." hidden="1">#REF!</definedName>
    <definedName name="ACwvu.MARSTO." localSheetId="4" hidden="1">#REF!</definedName>
    <definedName name="ACwvu.MARSTO." localSheetId="5" hidden="1">#REF!</definedName>
    <definedName name="ACwvu.MARSTO." hidden="1">#REF!</definedName>
    <definedName name="ACwvu.MONCRE1." localSheetId="4" hidden="1">#REF!</definedName>
    <definedName name="ACwvu.MONCRE1." localSheetId="5" hidden="1">#REF!</definedName>
    <definedName name="ACwvu.MONCRE1." hidden="1">#REF!</definedName>
    <definedName name="ACwvu.q1cred." localSheetId="4" hidden="1">#REF!</definedName>
    <definedName name="ACwvu.q1cred." localSheetId="5" hidden="1">#REF!</definedName>
    <definedName name="ACwvu.q1cred." hidden="1">#REF!</definedName>
    <definedName name="ACwvu.q1mkt." localSheetId="4" hidden="1">#REF!</definedName>
    <definedName name="ACwvu.q1mkt." localSheetId="5" hidden="1">#REF!</definedName>
    <definedName name="ACwvu.q1mkt." hidden="1">#REF!</definedName>
    <definedName name="ACwvu.q1sto." localSheetId="4" hidden="1">#REF!</definedName>
    <definedName name="ACwvu.q1sto." localSheetId="5" hidden="1">#REF!</definedName>
    <definedName name="ACwvu.q1sto." hidden="1">#REF!</definedName>
    <definedName name="ACwvu.SUMMARY." localSheetId="4" hidden="1">#REF!</definedName>
    <definedName name="ACwvu.SUMMARY." localSheetId="5" hidden="1">#REF!</definedName>
    <definedName name="ACwvu.SUMMARY." hidden="1">#REF!</definedName>
    <definedName name="ACwvu.ytdcred." localSheetId="4" hidden="1">#REF!</definedName>
    <definedName name="ACwvu.ytdcred." localSheetId="5" hidden="1">#REF!</definedName>
    <definedName name="ACwvu.ytdcred." hidden="1">#REF!</definedName>
    <definedName name="ACwvu.ytdmkt." localSheetId="4" hidden="1">#REF!</definedName>
    <definedName name="ACwvu.ytdmkt." localSheetId="5" hidden="1">#REF!</definedName>
    <definedName name="ACwvu.ytdmkt." hidden="1">#REF!</definedName>
    <definedName name="ACwvu.ytdsto." localSheetId="4" hidden="1">#REF!</definedName>
    <definedName name="ACwvu.ytdsto." localSheetId="5" hidden="1">#REF!</definedName>
    <definedName name="ACwvu.ytdsto." hidden="1">#REF!</definedName>
    <definedName name="bill" localSheetId="4" hidden="1">{"SUMMARY",#N/A,FALSE,"CONSOL";"SUMMARY",#N/A,FALSE,"2111";"SUMMARY",#N/A,FALSE,"2112";"SUMMARY",#N/A,FALSE,"2115";"SUMMARY",#N/A,FALSE,"2116"}</definedName>
    <definedName name="bill" localSheetId="0" hidden="1">{"SUMMARY",#N/A,FALSE,"CONSOL";"SUMMARY",#N/A,FALSE,"2111";"SUMMARY",#N/A,FALSE,"2112";"SUMMARY",#N/A,FALSE,"2115";"SUMMARY",#N/A,FALSE,"2116"}</definedName>
    <definedName name="bill" localSheetId="5" hidden="1">{"SUMMARY",#N/A,FALSE,"CONSOL";"SUMMARY",#N/A,FALSE,"2111";"SUMMARY",#N/A,FALSE,"2112";"SUMMARY",#N/A,FALSE,"2115";"SUMMARY",#N/A,FALSE,"2116"}</definedName>
    <definedName name="bill" hidden="1">{"SUMMARY",#N/A,FALSE,"CONSOL";"SUMMARY",#N/A,FALSE,"2111";"SUMMARY",#N/A,FALSE,"2112";"SUMMARY",#N/A,FALSE,"2115";"SUMMARY",#N/A,FALSE,"2116"}</definedName>
    <definedName name="bob" localSheetId="4" hidden="1">{"var1",#N/A,FALSE,"VAR";"var",#N/A,FALSE,"VAR";"ytd",#N/A,FALSE,"YTD";"SUMMARY",#N/A,FALSE,"CONSOL"}</definedName>
    <definedName name="bob" localSheetId="0" hidden="1">{"var1",#N/A,FALSE,"VAR";"var",#N/A,FALSE,"VAR";"ytd",#N/A,FALSE,"YTD";"SUMMARY",#N/A,FALSE,"CONSOL"}</definedName>
    <definedName name="bob" localSheetId="5" hidden="1">{"var1",#N/A,FALSE,"VAR";"var",#N/A,FALSE,"VAR";"ytd",#N/A,FALSE,"YTD";"SUMMARY",#N/A,FALSE,"CONSOL"}</definedName>
    <definedName name="bob" hidden="1">{"var1",#N/A,FALSE,"VAR";"var",#N/A,FALSE,"VAR";"ytd",#N/A,FALSE,"YTD";"SUMMARY",#N/A,FALSE,"CONSOL"}</definedName>
    <definedName name="Cwvu.febcred." localSheetId="4" hidden="1">#REF!</definedName>
    <definedName name="Cwvu.febcred." localSheetId="5" hidden="1">#REF!</definedName>
    <definedName name="Cwvu.febcred." hidden="1">#REF!</definedName>
    <definedName name="Cwvu.febmkt." localSheetId="4" hidden="1">#REF!</definedName>
    <definedName name="Cwvu.febmkt." localSheetId="5" hidden="1">#REF!</definedName>
    <definedName name="Cwvu.febmkt." hidden="1">#REF!</definedName>
    <definedName name="Cwvu.febsto." localSheetId="4" hidden="1">#REF!</definedName>
    <definedName name="Cwvu.febsto." localSheetId="5" hidden="1">#REF!</definedName>
    <definedName name="Cwvu.febsto." hidden="1">#REF!</definedName>
    <definedName name="Cwvu.MARCRD." localSheetId="4" hidden="1">#REF!</definedName>
    <definedName name="Cwvu.MARCRD." localSheetId="5" hidden="1">#REF!</definedName>
    <definedName name="Cwvu.MARCRD." hidden="1">#REF!</definedName>
    <definedName name="Cwvu.MARMKT." localSheetId="4" hidden="1">#REF!</definedName>
    <definedName name="Cwvu.MARMKT." localSheetId="5" hidden="1">#REF!</definedName>
    <definedName name="Cwvu.MARMKT." hidden="1">#REF!</definedName>
    <definedName name="Cwvu.MARSTO." localSheetId="4" hidden="1">#REF!</definedName>
    <definedName name="Cwvu.MARSTO." localSheetId="5" hidden="1">#REF!</definedName>
    <definedName name="Cwvu.MARSTO." hidden="1">#REF!</definedName>
    <definedName name="Cwvu.MONCRE1." localSheetId="4" hidden="1">#REF!</definedName>
    <definedName name="Cwvu.MONCRE1." localSheetId="5" hidden="1">#REF!</definedName>
    <definedName name="Cwvu.MONCRE1." hidden="1">#REF!</definedName>
    <definedName name="Cwvu.q1cred." localSheetId="4" hidden="1">#REF!</definedName>
    <definedName name="Cwvu.q1cred." localSheetId="5" hidden="1">#REF!</definedName>
    <definedName name="Cwvu.q1cred." hidden="1">#REF!</definedName>
    <definedName name="Cwvu.q1mkt." localSheetId="4" hidden="1">#REF!</definedName>
    <definedName name="Cwvu.q1mkt." localSheetId="5" hidden="1">#REF!</definedName>
    <definedName name="Cwvu.q1mkt." hidden="1">#REF!</definedName>
    <definedName name="Cwvu.q1sto." localSheetId="4" hidden="1">#REF!</definedName>
    <definedName name="Cwvu.q1sto." localSheetId="5" hidden="1">#REF!</definedName>
    <definedName name="Cwvu.q1sto." hidden="1">#REF!</definedName>
    <definedName name="Cwvu.SUMMARY." localSheetId="4" hidden="1">#REF!</definedName>
    <definedName name="Cwvu.SUMMARY." localSheetId="5" hidden="1">#REF!</definedName>
    <definedName name="Cwvu.SUMMARY." hidden="1">#REF!</definedName>
    <definedName name="Cwvu.ytdcred." localSheetId="4" hidden="1">#REF!</definedName>
    <definedName name="Cwvu.ytdcred." localSheetId="5" hidden="1">#REF!</definedName>
    <definedName name="Cwvu.ytdcred." hidden="1">#REF!</definedName>
    <definedName name="Cwvu.ytdmkt." localSheetId="4" hidden="1">#REF!</definedName>
    <definedName name="Cwvu.ytdmkt." localSheetId="5" hidden="1">#REF!</definedName>
    <definedName name="Cwvu.ytdmkt." hidden="1">#REF!</definedName>
    <definedName name="Cwvu.ytdsto." localSheetId="4" hidden="1">#REF!</definedName>
    <definedName name="Cwvu.ytdsto." localSheetId="5" hidden="1">#REF!</definedName>
    <definedName name="Cwvu.ytdsto." hidden="1">#REF!</definedName>
    <definedName name="dezfe" localSheetId="4" hidden="1">#REF!</definedName>
    <definedName name="dezfe" localSheetId="5" hidden="1">#REF!</definedName>
    <definedName name="dezfe" hidden="1">#REF!</definedName>
    <definedName name="dfezf" localSheetId="4" hidden="1">#REF!</definedName>
    <definedName name="dfezf" localSheetId="5" hidden="1">#REF!</definedName>
    <definedName name="dfezf" hidden="1">#REF!</definedName>
    <definedName name="dog" localSheetId="4" hidden="1">{"SUMMARY",#N/A,FALSE,"2116";"EXPDETAIL",#N/A,FALSE,"2116";"CAPEX",#N/A,FALSE,"2116";"salary",#N/A,FALSE,"2116"}</definedName>
    <definedName name="dog" localSheetId="0" hidden="1">{"SUMMARY",#N/A,FALSE,"2116";"EXPDETAIL",#N/A,FALSE,"2116";"CAPEX",#N/A,FALSE,"2116";"salary",#N/A,FALSE,"2116"}</definedName>
    <definedName name="dog" localSheetId="5" hidden="1">{"SUMMARY",#N/A,FALSE,"2116";"EXPDETAIL",#N/A,FALSE,"2116";"CAPEX",#N/A,FALSE,"2116";"salary",#N/A,FALSE,"2116"}</definedName>
    <definedName name="dog" hidden="1">{"SUMMARY",#N/A,FALSE,"2116";"EXPDETAIL",#N/A,FALSE,"2116";"CAPEX",#N/A,FALSE,"2116";"salary",#N/A,FALSE,"2116"}</definedName>
    <definedName name="ehqq2" localSheetId="4" hidden="1">{"SUMMARY",#N/A,FALSE,"2116";"EXPDETAIL",#N/A,FALSE,"2116";"CAPEX",#N/A,FALSE,"2116";"salary",#N/A,FALSE,"2116"}</definedName>
    <definedName name="ehqq2" localSheetId="0" hidden="1">{"SUMMARY",#N/A,FALSE,"2116";"EXPDETAIL",#N/A,FALSE,"2116";"CAPEX",#N/A,FALSE,"2116";"salary",#N/A,FALSE,"2116"}</definedName>
    <definedName name="ehqq2" localSheetId="5" hidden="1">{"SUMMARY",#N/A,FALSE,"2116";"EXPDETAIL",#N/A,FALSE,"2116";"CAPEX",#N/A,FALSE,"2116";"salary",#N/A,FALSE,"2116"}</definedName>
    <definedName name="ehqq2" hidden="1">{"SUMMARY",#N/A,FALSE,"2116";"EXPDETAIL",#N/A,FALSE,"2116";"CAPEX",#N/A,FALSE,"2116";"salary",#N/A,FALSE,"2116"}</definedName>
    <definedName name="fla" localSheetId="4" hidden="1">{"var1",#N/A,FALSE,"VAR";"var",#N/A,FALSE,"VAR";"ytd",#N/A,FALSE,"YTD";"SUMMARY",#N/A,FALSE,"CONSOL"}</definedName>
    <definedName name="fla" localSheetId="0" hidden="1">{"var1",#N/A,FALSE,"VAR";"var",#N/A,FALSE,"VAR";"ytd",#N/A,FALSE,"YTD";"SUMMARY",#N/A,FALSE,"CONSOL"}</definedName>
    <definedName name="fla" localSheetId="5" hidden="1">{"var1",#N/A,FALSE,"VAR";"var",#N/A,FALSE,"VAR";"ytd",#N/A,FALSE,"YTD";"SUMMARY",#N/A,FALSE,"CONSOL"}</definedName>
    <definedName name="fla" hidden="1">{"var1",#N/A,FALSE,"VAR";"var",#N/A,FALSE,"VAR";"ytd",#N/A,FALSE,"YTD";"SUMMARY",#N/A,FALSE,"CONSOL"}</definedName>
    <definedName name="jim" localSheetId="4" hidden="1">{"SUMMARY",#N/A,FALSE,"CONSOL";"sales",#N/A,FALSE,"CONSOL";"dia",#N/A,FALSE,"CONSOL";"revenue",#N/A,FALSE,"CONSOL";"empdetail",#N/A,FALSE,"CONSOL";"expdetail",#N/A,FALSE,"CONSOL";"capex",#N/A,FALSE,"CONSOL"}</definedName>
    <definedName name="jim" localSheetId="0" hidden="1">{"SUMMARY",#N/A,FALSE,"CONSOL";"sales",#N/A,FALSE,"CONSOL";"dia",#N/A,FALSE,"CONSOL";"revenue",#N/A,FALSE,"CONSOL";"empdetail",#N/A,FALSE,"CONSOL";"expdetail",#N/A,FALSE,"CONSOL";"capex",#N/A,FALSE,"CONSOL"}</definedName>
    <definedName name="jim" localSheetId="5" hidden="1">{"SUMMARY",#N/A,FALSE,"CONSOL";"sales",#N/A,FALSE,"CONSOL";"dia",#N/A,FALSE,"CONSOL";"revenue",#N/A,FALSE,"CONSOL";"empdetail",#N/A,FALSE,"CONSOL";"expdetail",#N/A,FALSE,"CONSOL";"capex",#N/A,FALSE,"CONSOL"}</definedName>
    <definedName name="jim" hidden="1">{"SUMMARY",#N/A,FALSE,"CONSOL";"sales",#N/A,FALSE,"CONSOL";"dia",#N/A,FALSE,"CONSOL";"revenue",#N/A,FALSE,"CONSOL";"empdetail",#N/A,FALSE,"CONSOL";"expdetail",#N/A,FALSE,"CONSOL";"capex",#N/A,FALSE,"CONSOL"}</definedName>
    <definedName name="key" localSheetId="4" hidden="1">#REF!</definedName>
    <definedName name="key" localSheetId="5" hidden="1">#REF!</definedName>
    <definedName name="key" hidden="1">#REF!</definedName>
    <definedName name="keyee" localSheetId="4" hidden="1">#REF!</definedName>
    <definedName name="keyee" localSheetId="5" hidden="1">#REF!</definedName>
    <definedName name="keyee" hidden="1">#REF!</definedName>
    <definedName name="ll" localSheetId="4" hidden="1">{"SUMMARY",#N/A,FALSE,"2112";"EXPDETAIL",#N/A,FALSE,"2112";"CAPEX",#N/A,FALSE,"2112";"SALARY",#N/A,FALSE,"2112"}</definedName>
    <definedName name="ll" localSheetId="0" hidden="1">{"SUMMARY",#N/A,FALSE,"2112";"EXPDETAIL",#N/A,FALSE,"2112";"CAPEX",#N/A,FALSE,"2112";"SALARY",#N/A,FALSE,"2112"}</definedName>
    <definedName name="ll" localSheetId="5" hidden="1">{"SUMMARY",#N/A,FALSE,"2112";"EXPDETAIL",#N/A,FALSE,"2112";"CAPEX",#N/A,FALSE,"2112";"SALARY",#N/A,FALSE,"2112"}</definedName>
    <definedName name="ll" hidden="1">{"SUMMARY",#N/A,FALSE,"2112";"EXPDETAIL",#N/A,FALSE,"2112";"CAPEX",#N/A,FALSE,"2112";"SALARY",#N/A,FALSE,"2112"}</definedName>
    <definedName name="lll" localSheetId="4" hidden="1">{"SUMMARY",#N/A,FALSE,"2112";"EXPDETAIL",#N/A,FALSE,"2112";"CAPEX",#N/A,FALSE,"2112";"SALARY",#N/A,FALSE,"2112"}</definedName>
    <definedName name="lll" localSheetId="0" hidden="1">{"SUMMARY",#N/A,FALSE,"2112";"EXPDETAIL",#N/A,FALSE,"2112";"CAPEX",#N/A,FALSE,"2112";"SALARY",#N/A,FALSE,"2112"}</definedName>
    <definedName name="lll" localSheetId="5" hidden="1">{"SUMMARY",#N/A,FALSE,"2112";"EXPDETAIL",#N/A,FALSE,"2112";"CAPEX",#N/A,FALSE,"2112";"SALARY",#N/A,FALSE,"2112"}</definedName>
    <definedName name="lll" hidden="1">{"SUMMARY",#N/A,FALSE,"2112";"EXPDETAIL",#N/A,FALSE,"2112";"CAPEX",#N/A,FALSE,"2112";"SALARY",#N/A,FALSE,"2112"}</definedName>
    <definedName name="M_PlaceofPath" hidden="1">"G:\Semiconductors\Semis\valuation\EVA\Completed\TXN_VDF.xls"</definedName>
    <definedName name="poo" localSheetId="4" hidden="1">{"SUMMARY",#N/A,FALSE,"2116";"EXPDETAIL",#N/A,FALSE,"2116";"CAPEX",#N/A,FALSE,"2116";"salary",#N/A,FALSE,"2116"}</definedName>
    <definedName name="poo" localSheetId="0" hidden="1">{"SUMMARY",#N/A,FALSE,"2116";"EXPDETAIL",#N/A,FALSE,"2116";"CAPEX",#N/A,FALSE,"2116";"salary",#N/A,FALSE,"2116"}</definedName>
    <definedName name="poo" localSheetId="5" hidden="1">{"SUMMARY",#N/A,FALSE,"2116";"EXPDETAIL",#N/A,FALSE,"2116";"CAPEX",#N/A,FALSE,"2116";"salary",#N/A,FALSE,"2116"}</definedName>
    <definedName name="poo" hidden="1">{"SUMMARY",#N/A,FALSE,"2116";"EXPDETAIL",#N/A,FALSE,"2116";"CAPEX",#N/A,FALSE,"2116";"salary",#N/A,FALSE,"2116"}</definedName>
    <definedName name="_xlnm.Print_Area" localSheetId="4">'Bookings repartition'!$B$2:$S$129</definedName>
    <definedName name="_xlnm.Print_Area" localSheetId="2">'Bridge analyses'!$B$2:$T$66</definedName>
    <definedName name="_xlnm.Print_Area" localSheetId="3">'Cohort analyses'!$B$2:$W$56</definedName>
    <definedName name="_xlnm.Print_Area" localSheetId="0">Cover!$B$2:$W$66</definedName>
    <definedName name="_xlnm.Print_Area" localSheetId="5">'Top25 clients analyses'!$B$2:$S$195</definedName>
    <definedName name="Rwvu.febcred." localSheetId="4" hidden="1">#REF!</definedName>
    <definedName name="Rwvu.febcred." localSheetId="5" hidden="1">#REF!</definedName>
    <definedName name="Rwvu.febcred." hidden="1">#REF!</definedName>
    <definedName name="Rwvu.MONCRE1." localSheetId="4" hidden="1">#REF!</definedName>
    <definedName name="Rwvu.MONCRE1." localSheetId="5" hidden="1">#REF!</definedName>
    <definedName name="Rwvu.MONCRE1." hidden="1">#REF!</definedName>
    <definedName name="Rwvu.q1cred." localSheetId="4" hidden="1">#REF!</definedName>
    <definedName name="Rwvu.q1cred." localSheetId="5" hidden="1">#REF!</definedName>
    <definedName name="Rwvu.q1cred." hidden="1">#REF!</definedName>
    <definedName name="Rwvu.q1mkt." localSheetId="4" hidden="1">#REF!</definedName>
    <definedName name="Rwvu.q1mkt." localSheetId="5" hidden="1">#REF!</definedName>
    <definedName name="Rwvu.q1mkt." hidden="1">#REF!</definedName>
    <definedName name="Rwvu.q1sto." localSheetId="4" hidden="1">#REF!</definedName>
    <definedName name="Rwvu.q1sto." localSheetId="5" hidden="1">#REF!</definedName>
    <definedName name="Rwvu.q1sto." hidden="1">#REF!</definedName>
    <definedName name="Rwvu.SUMMARY." localSheetId="4" hidden="1">#REF!</definedName>
    <definedName name="Rwvu.SUMMARY." localSheetId="5" hidden="1">#REF!</definedName>
    <definedName name="Rwvu.SUMMARY." hidden="1">#REF!</definedName>
    <definedName name="Rwvu.ytdcred." localSheetId="4" hidden="1">#REF!</definedName>
    <definedName name="Rwvu.ytdcred." localSheetId="5" hidden="1">#REF!</definedName>
    <definedName name="Rwvu.ytdcred." hidden="1">#REF!</definedName>
    <definedName name="Rwvu.ytdmkt." localSheetId="4" hidden="1">#REF!</definedName>
    <definedName name="Rwvu.ytdmkt." localSheetId="5" hidden="1">#REF!</definedName>
    <definedName name="Rwvu.ytdmkt." hidden="1">#REF!</definedName>
    <definedName name="Rwvu.ytdsto." localSheetId="4" hidden="1">#REF!</definedName>
    <definedName name="Rwvu.ytdsto." localSheetId="5" hidden="1">#REF!</definedName>
    <definedName name="Rwvu.ytdsto." hidden="1">#REF!</definedName>
    <definedName name="soso" localSheetId="4" hidden="1">#REF!</definedName>
    <definedName name="soso" localSheetId="5" hidden="1">#REF!</definedName>
    <definedName name="soso" hidden="1">#REF!</definedName>
    <definedName name="ssz" localSheetId="4" hidden="1">#REF!</definedName>
    <definedName name="ssz" localSheetId="5" hidden="1">#REF!</definedName>
    <definedName name="ssz" hidden="1">#REF!</definedName>
    <definedName name="stu" localSheetId="4" hidden="1">{"VAR",#N/A,FALSE,"2442";"VAR",#N/A,FALSE,"2443";"VAR",#N/A,FALSE,"2444";"VAR",#N/A,FALSE,"2517";"VAR",#N/A,FALSE,"2520"}</definedName>
    <definedName name="stu" localSheetId="0" hidden="1">{"VAR",#N/A,FALSE,"2442";"VAR",#N/A,FALSE,"2443";"VAR",#N/A,FALSE,"2444";"VAR",#N/A,FALSE,"2517";"VAR",#N/A,FALSE,"2520"}</definedName>
    <definedName name="stu" localSheetId="5" hidden="1">{"VAR",#N/A,FALSE,"2442";"VAR",#N/A,FALSE,"2443";"VAR",#N/A,FALSE,"2444";"VAR",#N/A,FALSE,"2517";"VAR",#N/A,FALSE,"2520"}</definedName>
    <definedName name="stu" hidden="1">{"VAR",#N/A,FALSE,"2442";"VAR",#N/A,FALSE,"2443";"VAR",#N/A,FALSE,"2444";"VAR",#N/A,FALSE,"2517";"VAR",#N/A,FALSE,"2520"}</definedName>
    <definedName name="Swvu.febcred." localSheetId="4" hidden="1">#REF!</definedName>
    <definedName name="Swvu.febcred." localSheetId="5" hidden="1">#REF!</definedName>
    <definedName name="Swvu.febcred." hidden="1">#REF!</definedName>
    <definedName name="Swvu.febmkt." localSheetId="4" hidden="1">#REF!</definedName>
    <definedName name="Swvu.febmkt." localSheetId="5" hidden="1">#REF!</definedName>
    <definedName name="Swvu.febmkt." hidden="1">#REF!</definedName>
    <definedName name="Swvu.febsto." localSheetId="4" hidden="1">#REF!</definedName>
    <definedName name="Swvu.febsto." localSheetId="5" hidden="1">#REF!</definedName>
    <definedName name="Swvu.febsto." hidden="1">#REF!</definedName>
    <definedName name="Swvu.MARCRD." localSheetId="4" hidden="1">#REF!</definedName>
    <definedName name="Swvu.MARCRD." localSheetId="5" hidden="1">#REF!</definedName>
    <definedName name="Swvu.MARCRD." hidden="1">#REF!</definedName>
    <definedName name="Swvu.MARMKT." localSheetId="4" hidden="1">#REF!</definedName>
    <definedName name="Swvu.MARMKT." localSheetId="5" hidden="1">#REF!</definedName>
    <definedName name="Swvu.MARMKT." hidden="1">#REF!</definedName>
    <definedName name="Swvu.MARSTO." localSheetId="4" hidden="1">#REF!</definedName>
    <definedName name="Swvu.MARSTO." localSheetId="5" hidden="1">#REF!</definedName>
    <definedName name="Swvu.MARSTO." hidden="1">#REF!</definedName>
    <definedName name="Swvu.MONCRE1." localSheetId="4" hidden="1">#REF!</definedName>
    <definedName name="Swvu.MONCRE1." localSheetId="5" hidden="1">#REF!</definedName>
    <definedName name="Swvu.MONCRE1." hidden="1">#REF!</definedName>
    <definedName name="Swvu.q1cred." localSheetId="4" hidden="1">#REF!</definedName>
    <definedName name="Swvu.q1cred." localSheetId="5" hidden="1">#REF!</definedName>
    <definedName name="Swvu.q1cred." hidden="1">#REF!</definedName>
    <definedName name="Swvu.q1mkt." localSheetId="4" hidden="1">#REF!</definedName>
    <definedName name="Swvu.q1mkt." localSheetId="5" hidden="1">#REF!</definedName>
    <definedName name="Swvu.q1mkt." hidden="1">#REF!</definedName>
    <definedName name="Swvu.q1sto." localSheetId="4" hidden="1">#REF!</definedName>
    <definedName name="Swvu.q1sto." localSheetId="5" hidden="1">#REF!</definedName>
    <definedName name="Swvu.q1sto." hidden="1">#REF!</definedName>
    <definedName name="Swvu.SUMMARY." localSheetId="4" hidden="1">#REF!</definedName>
    <definedName name="Swvu.SUMMARY." localSheetId="5" hidden="1">#REF!</definedName>
    <definedName name="Swvu.SUMMARY." hidden="1">#REF!</definedName>
    <definedName name="Swvu.ytdcred." localSheetId="4" hidden="1">#REF!</definedName>
    <definedName name="Swvu.ytdcred." localSheetId="5" hidden="1">#REF!</definedName>
    <definedName name="Swvu.ytdcred." hidden="1">#REF!</definedName>
    <definedName name="Swvu.ytdmkt." localSheetId="4" hidden="1">#REF!</definedName>
    <definedName name="Swvu.ytdmkt." localSheetId="5" hidden="1">#REF!</definedName>
    <definedName name="Swvu.ytdmkt." hidden="1">#REF!</definedName>
    <definedName name="Swvu.ytdsto." localSheetId="4" hidden="1">#REF!</definedName>
    <definedName name="Swvu.ytdsto." localSheetId="5" hidden="1">#REF!</definedName>
    <definedName name="Swvu.ytdsto." hidden="1">#REF!</definedName>
    <definedName name="tttt" localSheetId="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tttt" localSheetId="0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tttt" localSheetId="5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tttt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tttttt" localSheetId="4" hidden="1">{#N/A,#N/A,TRUE,"Income Statement";#N/A,#N/A,TRUE,"Gas Assumptions";#N/A,#N/A,TRUE,"DCF";#N/A,#N/A,TRUE,"Depreciation Matrix";#N/A,#N/A,TRUE,"Matrix";#N/A,#N/A,TRUE,"Matrix_Perpetuity"}</definedName>
    <definedName name="tttttt" localSheetId="0" hidden="1">{#N/A,#N/A,TRUE,"Income Statement";#N/A,#N/A,TRUE,"Gas Assumptions";#N/A,#N/A,TRUE,"DCF";#N/A,#N/A,TRUE,"Depreciation Matrix";#N/A,#N/A,TRUE,"Matrix";#N/A,#N/A,TRUE,"Matrix_Perpetuity"}</definedName>
    <definedName name="tttttt" localSheetId="5" hidden="1">{#N/A,#N/A,TRUE,"Income Statement";#N/A,#N/A,TRUE,"Gas Assumptions";#N/A,#N/A,TRUE,"DCF";#N/A,#N/A,TRUE,"Depreciation Matrix";#N/A,#N/A,TRUE,"Matrix";#N/A,#N/A,TRUE,"Matrix_Perpetuity"}</definedName>
    <definedName name="tttttt" hidden="1">{#N/A,#N/A,TRUE,"Income Statement";#N/A,#N/A,TRUE,"Gas Assumptions";#N/A,#N/A,TRUE,"DCF";#N/A,#N/A,TRUE,"Depreciation Matrix";#N/A,#N/A,TRUE,"Matrix";#N/A,#N/A,TRUE,"Matrix_Perpetuity"}</definedName>
    <definedName name="wrn.2111." localSheetId="4" hidden="1">{"SUMMARY",#N/A,FALSE,"2111";"EXPDETAIL",#N/A,FALSE,"2111";"CAPEX",#N/A,FALSE,"2111";"SALARY",#N/A,FALSE,"2111"}</definedName>
    <definedName name="wrn.2111." localSheetId="0" hidden="1">{"SUMMARY",#N/A,FALSE,"2111";"EXPDETAIL",#N/A,FALSE,"2111";"CAPEX",#N/A,FALSE,"2111";"SALARY",#N/A,FALSE,"2111"}</definedName>
    <definedName name="wrn.2111." localSheetId="5" hidden="1">{"SUMMARY",#N/A,FALSE,"2111";"EXPDETAIL",#N/A,FALSE,"2111";"CAPEX",#N/A,FALSE,"2111";"SALARY",#N/A,FALSE,"2111"}</definedName>
    <definedName name="wrn.2111." hidden="1">{"SUMMARY",#N/A,FALSE,"2111";"EXPDETAIL",#N/A,FALSE,"2111";"CAPEX",#N/A,FALSE,"2111";"SALARY",#N/A,FALSE,"2111"}</definedName>
    <definedName name="wrn.2112." localSheetId="4" hidden="1">{"SUMMARY",#N/A,FALSE,"2112";"EXPDETAIL",#N/A,FALSE,"2112";"CAPEX",#N/A,FALSE,"2112";"SALARY",#N/A,FALSE,"2112"}</definedName>
    <definedName name="wrn.2112." localSheetId="0" hidden="1">{"SUMMARY",#N/A,FALSE,"2112";"EXPDETAIL",#N/A,FALSE,"2112";"CAPEX",#N/A,FALSE,"2112";"SALARY",#N/A,FALSE,"2112"}</definedName>
    <definedName name="wrn.2112." localSheetId="5" hidden="1">{"SUMMARY",#N/A,FALSE,"2112";"EXPDETAIL",#N/A,FALSE,"2112";"CAPEX",#N/A,FALSE,"2112";"SALARY",#N/A,FALSE,"2112"}</definedName>
    <definedName name="wrn.2112." hidden="1">{"SUMMARY",#N/A,FALSE,"2112";"EXPDETAIL",#N/A,FALSE,"2112";"CAPEX",#N/A,FALSE,"2112";"SALARY",#N/A,FALSE,"2112"}</definedName>
    <definedName name="wrn.2115." localSheetId="4" hidden="1">{"SUMMARY",#N/A,FALSE,"2115";"EXPDETAIL",#N/A,FALSE,"2115";"CAPEX",#N/A,FALSE,"2115";"salary",#N/A,FALSE,"2115"}</definedName>
    <definedName name="wrn.2115." localSheetId="0" hidden="1">{"SUMMARY",#N/A,FALSE,"2115";"EXPDETAIL",#N/A,FALSE,"2115";"CAPEX",#N/A,FALSE,"2115";"salary",#N/A,FALSE,"2115"}</definedName>
    <definedName name="wrn.2115." localSheetId="5" hidden="1">{"SUMMARY",#N/A,FALSE,"2115";"EXPDETAIL",#N/A,FALSE,"2115";"CAPEX",#N/A,FALSE,"2115";"salary",#N/A,FALSE,"2115"}</definedName>
    <definedName name="wrn.2115." hidden="1">{"SUMMARY",#N/A,FALSE,"2115";"EXPDETAIL",#N/A,FALSE,"2115";"CAPEX",#N/A,FALSE,"2115";"salary",#N/A,FALSE,"2115"}</definedName>
    <definedName name="wrn.2116." localSheetId="4" hidden="1">{"SUMMARY",#N/A,FALSE,"2116";"EXPDETAIL",#N/A,FALSE,"2116";"CAPEX",#N/A,FALSE,"2116";"salary",#N/A,FALSE,"2116"}</definedName>
    <definedName name="wrn.2116." localSheetId="0" hidden="1">{"SUMMARY",#N/A,FALSE,"2116";"EXPDETAIL",#N/A,FALSE,"2116";"CAPEX",#N/A,FALSE,"2116";"salary",#N/A,FALSE,"2116"}</definedName>
    <definedName name="wrn.2116." localSheetId="5" hidden="1">{"SUMMARY",#N/A,FALSE,"2116";"EXPDETAIL",#N/A,FALSE,"2116";"CAPEX",#N/A,FALSE,"2116";"salary",#N/A,FALSE,"2116"}</definedName>
    <definedName name="wrn.2116." hidden="1">{"SUMMARY",#N/A,FALSE,"2116";"EXPDETAIL",#N/A,FALSE,"2116";"CAPEX",#N/A,FALSE,"2116";"salary",#N/A,FALSE,"2116"}</definedName>
    <definedName name="wrn.ALL." localSheetId="4" hidden="1">{"SUMMARY",#N/A,FALSE,"CONSOL";"EXPDETAIL",#N/A,FALSE,"CONSOL";"CAPEX",#N/A,FALSE,"CONSOL";"SUMMARY",#N/A,FALSE,"2111";"EXPDETAIL",#N/A,FALSE,"2111";"CAPEX",#N/A,FALSE,"2111";"SALARY",#N/A,FALSE,"2111";"SUMMARY",#N/A,FALSE,"2112";"EXPDETAIL",#N/A,FALSE,"2112";"CAPEX",#N/A,FALSE,"2112";"SALARY",#N/A,FALSE,"2112";"SUMMARY",#N/A,FALSE,"2115";"EXPDETAIL",#N/A,FALSE,"2115";"CAPEX",#N/A,FALSE,"2115";"SALARY",#N/A,FALSE,"2115";"SUMMARY",#N/A,FALSE,"2116";"EXPDETAIL",#N/A,FALSE,"2116";"SALARY",#N/A,FALSE,"2116";"CAPEX",#N/A,FALSE,"2116";"SALARY",#N/A,FALSE,"2116"}</definedName>
    <definedName name="wrn.ALL." localSheetId="0" hidden="1">{"SUMMARY",#N/A,FALSE,"CONSOL";"EXPDETAIL",#N/A,FALSE,"CONSOL";"CAPEX",#N/A,FALSE,"CONSOL";"SUMMARY",#N/A,FALSE,"2111";"EXPDETAIL",#N/A,FALSE,"2111";"CAPEX",#N/A,FALSE,"2111";"SALARY",#N/A,FALSE,"2111";"SUMMARY",#N/A,FALSE,"2112";"EXPDETAIL",#N/A,FALSE,"2112";"CAPEX",#N/A,FALSE,"2112";"SALARY",#N/A,FALSE,"2112";"SUMMARY",#N/A,FALSE,"2115";"EXPDETAIL",#N/A,FALSE,"2115";"CAPEX",#N/A,FALSE,"2115";"SALARY",#N/A,FALSE,"2115";"SUMMARY",#N/A,FALSE,"2116";"EXPDETAIL",#N/A,FALSE,"2116";"SALARY",#N/A,FALSE,"2116";"CAPEX",#N/A,FALSE,"2116";"SALARY",#N/A,FALSE,"2116"}</definedName>
    <definedName name="wrn.ALL." localSheetId="5" hidden="1">{"SUMMARY",#N/A,FALSE,"CONSOL";"EXPDETAIL",#N/A,FALSE,"CONSOL";"CAPEX",#N/A,FALSE,"CONSOL";"SUMMARY",#N/A,FALSE,"2111";"EXPDETAIL",#N/A,FALSE,"2111";"CAPEX",#N/A,FALSE,"2111";"SALARY",#N/A,FALSE,"2111";"SUMMARY",#N/A,FALSE,"2112";"EXPDETAIL",#N/A,FALSE,"2112";"CAPEX",#N/A,FALSE,"2112";"SALARY",#N/A,FALSE,"2112";"SUMMARY",#N/A,FALSE,"2115";"EXPDETAIL",#N/A,FALSE,"2115";"CAPEX",#N/A,FALSE,"2115";"SALARY",#N/A,FALSE,"2115";"SUMMARY",#N/A,FALSE,"2116";"EXPDETAIL",#N/A,FALSE,"2116";"SALARY",#N/A,FALSE,"2116";"CAPEX",#N/A,FALSE,"2116";"SALARY",#N/A,FALSE,"2116"}</definedName>
    <definedName name="wrn.ALL." hidden="1">{"SUMMARY",#N/A,FALSE,"CONSOL";"EXPDETAIL",#N/A,FALSE,"CONSOL";"CAPEX",#N/A,FALSE,"CONSOL";"SUMMARY",#N/A,FALSE,"2111";"EXPDETAIL",#N/A,FALSE,"2111";"CAPEX",#N/A,FALSE,"2111";"SALARY",#N/A,FALSE,"2111";"SUMMARY",#N/A,FALSE,"2112";"EXPDETAIL",#N/A,FALSE,"2112";"CAPEX",#N/A,FALSE,"2112";"SALARY",#N/A,FALSE,"2112";"SUMMARY",#N/A,FALSE,"2115";"EXPDETAIL",#N/A,FALSE,"2115";"CAPEX",#N/A,FALSE,"2115";"SALARY",#N/A,FALSE,"2115";"SUMMARY",#N/A,FALSE,"2116";"EXPDETAIL",#N/A,FALSE,"2116";"SALARY",#N/A,FALSE,"2116";"CAPEX",#N/A,FALSE,"2116";"SALARY",#N/A,FALSE,"2116"}</definedName>
    <definedName name="wrn.all._.input." localSheetId="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localSheetId="0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localSheetId="5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BILLSCOPY." localSheetId="4" hidden="1">{"var1",#N/A,FALSE,"VAR";"var",#N/A,FALSE,"VAR";"ytd",#N/A,FALSE,"YTD";"SUMMARY",#N/A,FALSE,"CONSOL"}</definedName>
    <definedName name="wrn.BILLSCOPY." localSheetId="0" hidden="1">{"var1",#N/A,FALSE,"VAR";"var",#N/A,FALSE,"VAR";"ytd",#N/A,FALSE,"YTD";"SUMMARY",#N/A,FALSE,"CONSOL"}</definedName>
    <definedName name="wrn.BILLSCOPY." localSheetId="5" hidden="1">{"var1",#N/A,FALSE,"VAR";"var",#N/A,FALSE,"VAR";"ytd",#N/A,FALSE,"YTD";"SUMMARY",#N/A,FALSE,"CONSOL"}</definedName>
    <definedName name="wrn.BILLSCOPY." hidden="1">{"var1",#N/A,FALSE,"VAR";"var",#N/A,FALSE,"VAR";"ytd",#N/A,FALSE,"YTD";"SUMMARY",#N/A,FALSE,"CONSOL"}</definedName>
    <definedName name="wrn.consol." localSheetId="4" hidden="1">{"SUMMARY",#N/A,FALSE,"CONSOL";"sales",#N/A,FALSE,"CONSOL";"dia",#N/A,FALSE,"CONSOL";"revenue",#N/A,FALSE,"CONSOL";"empdetail",#N/A,FALSE,"CONSOL";"expdetail",#N/A,FALSE,"CONSOL";"capex",#N/A,FALSE,"CONSOL"}</definedName>
    <definedName name="wrn.consol." localSheetId="0" hidden="1">{"SUMMARY",#N/A,FALSE,"CONSOL";"sales",#N/A,FALSE,"CONSOL";"dia",#N/A,FALSE,"CONSOL";"revenue",#N/A,FALSE,"CONSOL";"empdetail",#N/A,FALSE,"CONSOL";"expdetail",#N/A,FALSE,"CONSOL";"capex",#N/A,FALSE,"CONSOL"}</definedName>
    <definedName name="wrn.consol." localSheetId="5" hidden="1">{"SUMMARY",#N/A,FALSE,"CONSOL";"sales",#N/A,FALSE,"CONSOL";"dia",#N/A,FALSE,"CONSOL";"revenue",#N/A,FALSE,"CONSOL";"empdetail",#N/A,FALSE,"CONSOL";"expdetail",#N/A,FALSE,"CONSOL";"capex",#N/A,FALSE,"CONSOL"}</definedName>
    <definedName name="wrn.consol." hidden="1">{"SUMMARY",#N/A,FALSE,"CONSOL";"sales",#N/A,FALSE,"CONSOL";"dia",#N/A,FALSE,"CONSOL";"revenue",#N/A,FALSE,"CONSOL";"empdetail",#N/A,FALSE,"CONSOL";"expdetail",#N/A,FALSE,"CONSOL";"capex",#N/A,FALSE,"CONSOL"}</definedName>
    <definedName name="wrn.Full._.Report." localSheetId="4" hidden="1">{#N/A,#N/A,TRUE,"Income Statement";#N/A,#N/A,TRUE,"Gas Assumptions";#N/A,#N/A,TRUE,"DCF";#N/A,#N/A,TRUE,"Depreciation Matrix";#N/A,#N/A,TRUE,"Matrix";#N/A,#N/A,TRUE,"Matrix_Perpetuity"}</definedName>
    <definedName name="wrn.Full._.Report." localSheetId="0" hidden="1">{#N/A,#N/A,TRUE,"Income Statement";#N/A,#N/A,TRUE,"Gas Assumptions";#N/A,#N/A,TRUE,"DCF";#N/A,#N/A,TRUE,"Depreciation Matrix";#N/A,#N/A,TRUE,"Matrix";#N/A,#N/A,TRUE,"Matrix_Perpetuity"}</definedName>
    <definedName name="wrn.Full._.Report." localSheetId="5" hidden="1">{#N/A,#N/A,TRUE,"Income Statement";#N/A,#N/A,TRUE,"Gas Assumptions";#N/A,#N/A,TRUE,"DCF";#N/A,#N/A,TRUE,"Depreciation Matrix";#N/A,#N/A,TRUE,"Matrix";#N/A,#N/A,TRUE,"Matrix_Perpetuity"}</definedName>
    <definedName name="wrn.Full._.Report." hidden="1">{#N/A,#N/A,TRUE,"Income Statement";#N/A,#N/A,TRUE,"Gas Assumptions";#N/A,#N/A,TRUE,"DCF";#N/A,#N/A,TRUE,"Depreciation Matrix";#N/A,#N/A,TRUE,"Matrix";#N/A,#N/A,TRUE,"Matrix_Perpetuity"}</definedName>
    <definedName name="wrn.MARCH." localSheetId="4" hidden="1">{"MARCRD",#N/A,FALSE,"FORECAST";"MARMKT",#N/A,FALSE,"FORECAST";"MARSTO",#N/A,FALSE,"FORECAST";"q1cred",#N/A,FALSE,"FORECAST";"q1mkt",#N/A,FALSE,"FORECAST";"q1sto",#N/A,FALSE,"FORECAST";"SUMMARY",#N/A,FALSE,"FORECAST"}</definedName>
    <definedName name="wrn.MARCH." localSheetId="0" hidden="1">{"MARCRD",#N/A,FALSE,"FORECAST";"MARMKT",#N/A,FALSE,"FORECAST";"MARSTO",#N/A,FALSE,"FORECAST";"q1cred",#N/A,FALSE,"FORECAST";"q1mkt",#N/A,FALSE,"FORECAST";"q1sto",#N/A,FALSE,"FORECAST";"SUMMARY",#N/A,FALSE,"FORECAST"}</definedName>
    <definedName name="wrn.MARCH." localSheetId="5" hidden="1">{"MARCRD",#N/A,FALSE,"FORECAST";"MARMKT",#N/A,FALSE,"FORECAST";"MARSTO",#N/A,FALSE,"FORECAST";"q1cred",#N/A,FALSE,"FORECAST";"q1mkt",#N/A,FALSE,"FORECAST";"q1sto",#N/A,FALSE,"FORECAST";"SUMMARY",#N/A,FALSE,"FORECAST"}</definedName>
    <definedName name="wrn.MARCH." hidden="1">{"MARCRD",#N/A,FALSE,"FORECAST";"MARMKT",#N/A,FALSE,"FORECAST";"MARSTO",#N/A,FALSE,"FORECAST";"q1cred",#N/A,FALSE,"FORECAST";"q1mkt",#N/A,FALSE,"FORECAST";"q1sto",#N/A,FALSE,"FORECAST";"SUMMARY",#N/A,FALSE,"FORECAST"}</definedName>
    <definedName name="wrn.MONYTD." localSheetId="4" hidden="1">{"febcred",#N/A,FALSE,"FORECAST";"febmkt",#N/A,FALSE,"FORECAST";"febsto",#N/A,FALSE,"FORECAST";"ytdcred",#N/A,FALSE,"FORECAST";"ytdmkt",#N/A,FALSE,"FORECAST";"ytdsto",#N/A,FALSE,"FORECAST"}</definedName>
    <definedName name="wrn.MONYTD." localSheetId="0" hidden="1">{"febcred",#N/A,FALSE,"FORECAST";"febmkt",#N/A,FALSE,"FORECAST";"febsto",#N/A,FALSE,"FORECAST";"ytdcred",#N/A,FALSE,"FORECAST";"ytdmkt",#N/A,FALSE,"FORECAST";"ytdsto",#N/A,FALSE,"FORECAST"}</definedName>
    <definedName name="wrn.MONYTD." localSheetId="5" hidden="1">{"febcred",#N/A,FALSE,"FORECAST";"febmkt",#N/A,FALSE,"FORECAST";"febsto",#N/A,FALSE,"FORECAST";"ytdcred",#N/A,FALSE,"FORECAST";"ytdmkt",#N/A,FALSE,"FORECAST";"ytdsto",#N/A,FALSE,"FORECAST"}</definedName>
    <definedName name="wrn.MONYTD." hidden="1">{"febcred",#N/A,FALSE,"FORECAST";"febmkt",#N/A,FALSE,"FORECAST";"febsto",#N/A,FALSE,"FORECAST";"ytdcred",#N/A,FALSE,"FORECAST";"ytdmkt",#N/A,FALSE,"FORECAST";"ytdsto",#N/A,FALSE,"FORECAST"}</definedName>
    <definedName name="wrn.print." localSheetId="4" hidden="1">{"combo",#N/A,FALSE,"Quarter";"credit",#N/A,FALSE,"Quarter";"market",#N/A,FALSE,"Quarter"}</definedName>
    <definedName name="wrn.print." localSheetId="0" hidden="1">{"combo",#N/A,FALSE,"Quarter";"credit",#N/A,FALSE,"Quarter";"market",#N/A,FALSE,"Quarter"}</definedName>
    <definedName name="wrn.print." localSheetId="5" hidden="1">{"combo",#N/A,FALSE,"Quarter";"credit",#N/A,FALSE,"Quarter";"market",#N/A,FALSE,"Quarter"}</definedName>
    <definedName name="wrn.print." hidden="1">{"combo",#N/A,FALSE,"Quarter";"credit",#N/A,FALSE,"Quarter";"market",#N/A,FALSE,"Quarter"}</definedName>
    <definedName name="wrn.SUMMARY._.SHEETS." localSheetId="4" hidden="1">{"SUMMARY",#N/A,FALSE,"CONSOL";"SUMMARY",#N/A,FALSE,"2111";"SUMMARY",#N/A,FALSE,"2112";"SUMMARY",#N/A,FALSE,"2115";"SUMMARY",#N/A,FALSE,"2116"}</definedName>
    <definedName name="wrn.SUMMARY._.SHEETS." localSheetId="0" hidden="1">{"SUMMARY",#N/A,FALSE,"CONSOL";"SUMMARY",#N/A,FALSE,"2111";"SUMMARY",#N/A,FALSE,"2112";"SUMMARY",#N/A,FALSE,"2115";"SUMMARY",#N/A,FALSE,"2116"}</definedName>
    <definedName name="wrn.SUMMARY._.SHEETS." localSheetId="5" hidden="1">{"SUMMARY",#N/A,FALSE,"CONSOL";"SUMMARY",#N/A,FALSE,"2111";"SUMMARY",#N/A,FALSE,"2112";"SUMMARY",#N/A,FALSE,"2115";"SUMMARY",#N/A,FALSE,"2116"}</definedName>
    <definedName name="wrn.SUMMARY._.SHEETS." hidden="1">{"SUMMARY",#N/A,FALSE,"CONSOL";"SUMMARY",#N/A,FALSE,"2111";"SUMMARY",#N/A,FALSE,"2112";"SUMMARY",#N/A,FALSE,"2115";"SUMMARY",#N/A,FALSE,"2116"}</definedName>
    <definedName name="wrn.TOTAL." localSheetId="4" hidden="1">{"febcred",#N/A,FALSE,"FORECAST";"febmkt",#N/A,FALSE,"FORECAST";"febsto",#N/A,FALSE,"FORECAST";"ytdcred",#N/A,FALSE,"FORECAST";"ytdmkt",#N/A,FALSE,"FORECAST";"ytdsto",#N/A,FALSE,"FORECAST";"q1cred",#N/A,FALSE,"FORECAST";"q1mkt",#N/A,FALSE,"FORECAST";"q1sto",#N/A,FALSE,"FORECAST"}</definedName>
    <definedName name="wrn.TOTAL." localSheetId="0" hidden="1">{"febcred",#N/A,FALSE,"FORECAST";"febmkt",#N/A,FALSE,"FORECAST";"febsto",#N/A,FALSE,"FORECAST";"ytdcred",#N/A,FALSE,"FORECAST";"ytdmkt",#N/A,FALSE,"FORECAST";"ytdsto",#N/A,FALSE,"FORECAST";"q1cred",#N/A,FALSE,"FORECAST";"q1mkt",#N/A,FALSE,"FORECAST";"q1sto",#N/A,FALSE,"FORECAST"}</definedName>
    <definedName name="wrn.TOTAL." localSheetId="5" hidden="1">{"febcred",#N/A,FALSE,"FORECAST";"febmkt",#N/A,FALSE,"FORECAST";"febsto",#N/A,FALSE,"FORECAST";"ytdcred",#N/A,FALSE,"FORECAST";"ytdmkt",#N/A,FALSE,"FORECAST";"ytdsto",#N/A,FALSE,"FORECAST";"q1cred",#N/A,FALSE,"FORECAST";"q1mkt",#N/A,FALSE,"FORECAST";"q1sto",#N/A,FALSE,"FORECAST"}</definedName>
    <definedName name="wrn.TOTAL." hidden="1">{"febcred",#N/A,FALSE,"FORECAST";"febmkt",#N/A,FALSE,"FORECAST";"febsto",#N/A,FALSE,"FORECAST";"ytdcred",#N/A,FALSE,"FORECAST";"ytdmkt",#N/A,FALSE,"FORECAST";"ytdsto",#N/A,FALSE,"FORECAST";"q1cred",#N/A,FALSE,"FORECAST";"q1mkt",#N/A,FALSE,"FORECAST";"q1sto",#N/A,FALSE,"FORECAST"}</definedName>
    <definedName name="wrn.VAR." localSheetId="4" hidden="1">{"VAR",#N/A,FALSE,"2442";"VAR",#N/A,FALSE,"2443";"VAR",#N/A,FALSE,"2444";"VAR",#N/A,FALSE,"2517";"VAR",#N/A,FALSE,"2520"}</definedName>
    <definedName name="wrn.VAR." localSheetId="0" hidden="1">{"VAR",#N/A,FALSE,"2442";"VAR",#N/A,FALSE,"2443";"VAR",#N/A,FALSE,"2444";"VAR",#N/A,FALSE,"2517";"VAR",#N/A,FALSE,"2520"}</definedName>
    <definedName name="wrn.VAR." localSheetId="5" hidden="1">{"VAR",#N/A,FALSE,"2442";"VAR",#N/A,FALSE,"2443";"VAR",#N/A,FALSE,"2444";"VAR",#N/A,FALSE,"2517";"VAR",#N/A,FALSE,"2520"}</definedName>
    <definedName name="wrn.VAR." hidden="1">{"VAR",#N/A,FALSE,"2442";"VAR",#N/A,FALSE,"2443";"VAR",#N/A,FALSE,"2444";"VAR",#N/A,FALSE,"2517";"VAR",#N/A,FALSE,"2520"}</definedName>
    <definedName name="wrp" localSheetId="4" hidden="1">{"SUMMARY",#N/A,FALSE,"2111";"EXPDETAIL",#N/A,FALSE,"2111";"CAPEX",#N/A,FALSE,"2111";"SALARY",#N/A,FALSE,"2111"}</definedName>
    <definedName name="wrp" localSheetId="0" hidden="1">{"SUMMARY",#N/A,FALSE,"2111";"EXPDETAIL",#N/A,FALSE,"2111";"CAPEX",#N/A,FALSE,"2111";"SALARY",#N/A,FALSE,"2111"}</definedName>
    <definedName name="wrp" localSheetId="5" hidden="1">{"SUMMARY",#N/A,FALSE,"2111";"EXPDETAIL",#N/A,FALSE,"2111";"CAPEX",#N/A,FALSE,"2111";"SALARY",#N/A,FALSE,"2111"}</definedName>
    <definedName name="wrp" hidden="1">{"SUMMARY",#N/A,FALSE,"2111";"EXPDETAIL",#N/A,FALSE,"2111";"CAPEX",#N/A,FALSE,"2111";"SALARY",#N/A,FALSE,"2111"}</definedName>
    <definedName name="wvu.febcred." localSheetId="4" hidden="1">{TRUE,TRUE,-0.5,-14.75,483,252,FALSE,FALSE,TRUE,TRUE,0,1,#N/A,1,#N/A,13.1666666666667,21.5384615384615,1,FALSE,FALSE,3,TRUE,1,FALSE,75,"Swvu.febcred.","ACwvu.febcred.",#N/A,FALSE,FALSE,0,0,0,0,2,"","",TRUE,TRUE,FALSE,FALSE,1,#N/A,1,1,"=R1C1:R25C14",FALSE,#N/A,"Cwvu.febcred.",FALSE,FALSE,FALSE,1,300,300,FALSE,FALSE,TRUE,TRUE,TRUE}</definedName>
    <definedName name="wvu.febcred." localSheetId="0" hidden="1">{TRUE,TRUE,-0.5,-14.75,483,252,FALSE,FALSE,TRUE,TRUE,0,1,#N/A,1,#N/A,13.1666666666667,21.5384615384615,1,FALSE,FALSE,3,TRUE,1,FALSE,75,"Swvu.febcred.","ACwvu.febcred.",#N/A,FALSE,FALSE,0,0,0,0,2,"","",TRUE,TRUE,FALSE,FALSE,1,#N/A,1,1,"=R1C1:R25C14",FALSE,#N/A,"Cwvu.febcred.",FALSE,FALSE,FALSE,1,300,300,FALSE,FALSE,TRUE,TRUE,TRUE}</definedName>
    <definedName name="wvu.febcred." localSheetId="5" hidden="1">{TRUE,TRUE,-0.5,-14.75,483,252,FALSE,FALSE,TRUE,TRUE,0,1,#N/A,1,#N/A,13.1666666666667,21.5384615384615,1,FALSE,FALSE,3,TRUE,1,FALSE,75,"Swvu.febcred.","ACwvu.febcred.",#N/A,FALSE,FALSE,0,0,0,0,2,"","",TRUE,TRUE,FALSE,FALSE,1,#N/A,1,1,"=R1C1:R25C14",FALSE,#N/A,"Cwvu.febcred.",FALSE,FALSE,FALSE,1,300,300,FALSE,FALSE,TRUE,TRUE,TRUE}</definedName>
    <definedName name="wvu.febcred." hidden="1">{TRUE,TRUE,-0.5,-14.75,483,252,FALSE,FALSE,TRUE,TRUE,0,1,#N/A,1,#N/A,13.1666666666667,21.5384615384615,1,FALSE,FALSE,3,TRUE,1,FALSE,75,"Swvu.febcred.","ACwvu.febcred.",#N/A,FALSE,FALSE,0,0,0,0,2,"","",TRUE,TRUE,FALSE,FALSE,1,#N/A,1,1,"=R1C1:R25C14",FALSE,#N/A,"Cwvu.febcred.",FALSE,FALSE,FALSE,1,300,300,FALSE,FALSE,TRUE,TRUE,TRUE}</definedName>
    <definedName name="wvu.febmkt." localSheetId="4" hidden="1">{TRUE,TRUE,-0.5,-14.75,483,252,FALSE,FALSE,TRUE,TRUE,0,1,#N/A,18,#N/A,13.1666666666667,21.5384615384615,1,FALSE,FALSE,3,TRUE,1,FALSE,75,"Swvu.febmkt.","ACwvu.febmkt.",#N/A,FALSE,FALSE,0,0,0,0,2,"","",TRUE,TRUE,FALSE,FALSE,1,#N/A,1,1,"=R29C1:R53C14",FALSE,#N/A,"Cwvu.febmkt.",FALSE,FALSE,FALSE,1,300,300,FALSE,FALSE,TRUE,TRUE,TRUE}</definedName>
    <definedName name="wvu.febmkt." localSheetId="0" hidden="1">{TRUE,TRUE,-0.5,-14.75,483,252,FALSE,FALSE,TRUE,TRUE,0,1,#N/A,18,#N/A,13.1666666666667,21.5384615384615,1,FALSE,FALSE,3,TRUE,1,FALSE,75,"Swvu.febmkt.","ACwvu.febmkt.",#N/A,FALSE,FALSE,0,0,0,0,2,"","",TRUE,TRUE,FALSE,FALSE,1,#N/A,1,1,"=R29C1:R53C14",FALSE,#N/A,"Cwvu.febmkt.",FALSE,FALSE,FALSE,1,300,300,FALSE,FALSE,TRUE,TRUE,TRUE}</definedName>
    <definedName name="wvu.febmkt." localSheetId="5" hidden="1">{TRUE,TRUE,-0.5,-14.75,483,252,FALSE,FALSE,TRUE,TRUE,0,1,#N/A,18,#N/A,13.1666666666667,21.5384615384615,1,FALSE,FALSE,3,TRUE,1,FALSE,75,"Swvu.febmkt.","ACwvu.febmkt.",#N/A,FALSE,FALSE,0,0,0,0,2,"","",TRUE,TRUE,FALSE,FALSE,1,#N/A,1,1,"=R29C1:R53C14",FALSE,#N/A,"Cwvu.febmkt.",FALSE,FALSE,FALSE,1,300,300,FALSE,FALSE,TRUE,TRUE,TRUE}</definedName>
    <definedName name="wvu.febmkt." hidden="1">{TRUE,TRUE,-0.5,-14.75,483,252,FALSE,FALSE,TRUE,TRUE,0,1,#N/A,18,#N/A,13.1666666666667,21.5384615384615,1,FALSE,FALSE,3,TRUE,1,FALSE,75,"Swvu.febmkt.","ACwvu.febmkt.",#N/A,FALSE,FALSE,0,0,0,0,2,"","",TRUE,TRUE,FALSE,FALSE,1,#N/A,1,1,"=R29C1:R53C14",FALSE,#N/A,"Cwvu.febmkt.",FALSE,FALSE,FALSE,1,300,300,FALSE,FALSE,TRUE,TRUE,TRUE}</definedName>
    <definedName name="wvu.febsto." localSheetId="4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" localSheetId="0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" localSheetId="5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1" localSheetId="4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1" localSheetId="0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1" localSheetId="5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febsto.1" hidden="1">{TRUE,TRUE,-0.5,-14.75,483,252,FALSE,FALSE,TRUE,TRUE,0,1,#N/A,47,#N/A,13.1666666666667,21.5384615384615,1,FALSE,FALSE,3,TRUE,1,FALSE,75,"Swvu.febsto.","ACwvu.febsto.",#N/A,FALSE,FALSE,0,0,0,0,2,"","",TRUE,TRUE,FALSE,FALSE,1,#N/A,1,1,"=R58C1:R82C14",FALSE,#N/A,"Cwvu.febsto.",FALSE,FALSE,FALSE,1,300,300,FALSE,FALSE,TRUE,TRUE,TRUE}</definedName>
    <definedName name="wvu.MARCRD." localSheetId="4" hidden="1">{TRUE,TRUE,-0.5,-14.75,483,252,FALSE,FALSE,TRUE,TRUE,0,1,#N/A,76,#N/A,13.1666666666667,22.0769230769231,1,FALSE,FALSE,3,TRUE,1,FALSE,75,"Swvu.MARCRD.","ACwvu.MARCRD.",#N/A,FALSE,FALSE,0,0,0,0,2,"","",TRUE,TRUE,FALSE,FALSE,1,#N/A,1,1,"=R88C1:R112C14",FALSE,#N/A,"Cwvu.MARCRD.",FALSE,FALSE,FALSE,1,300,300,FALSE,FALSE,TRUE,TRUE,TRUE}</definedName>
    <definedName name="wvu.MARCRD." localSheetId="0" hidden="1">{TRUE,TRUE,-0.5,-14.75,483,252,FALSE,FALSE,TRUE,TRUE,0,1,#N/A,76,#N/A,13.1666666666667,22.0769230769231,1,FALSE,FALSE,3,TRUE,1,FALSE,75,"Swvu.MARCRD.","ACwvu.MARCRD.",#N/A,FALSE,FALSE,0,0,0,0,2,"","",TRUE,TRUE,FALSE,FALSE,1,#N/A,1,1,"=R88C1:R112C14",FALSE,#N/A,"Cwvu.MARCRD.",FALSE,FALSE,FALSE,1,300,300,FALSE,FALSE,TRUE,TRUE,TRUE}</definedName>
    <definedName name="wvu.MARCRD." localSheetId="5" hidden="1">{TRUE,TRUE,-0.5,-14.75,483,252,FALSE,FALSE,TRUE,TRUE,0,1,#N/A,76,#N/A,13.1666666666667,22.0769230769231,1,FALSE,FALSE,3,TRUE,1,FALSE,75,"Swvu.MARCRD.","ACwvu.MARCRD.",#N/A,FALSE,FALSE,0,0,0,0,2,"","",TRUE,TRUE,FALSE,FALSE,1,#N/A,1,1,"=R88C1:R112C14",FALSE,#N/A,"Cwvu.MARCRD.",FALSE,FALSE,FALSE,1,300,300,FALSE,FALSE,TRUE,TRUE,TRUE}</definedName>
    <definedName name="wvu.MARCRD." hidden="1">{TRUE,TRUE,-0.5,-14.75,483,252,FALSE,FALSE,TRUE,TRUE,0,1,#N/A,76,#N/A,13.1666666666667,22.0769230769231,1,FALSE,FALSE,3,TRUE,1,FALSE,75,"Swvu.MARCRD.","ACwvu.MARCRD.",#N/A,FALSE,FALSE,0,0,0,0,2,"","",TRUE,TRUE,FALSE,FALSE,1,#N/A,1,1,"=R88C1:R112C14",FALSE,#N/A,"Cwvu.MARCRD.",FALSE,FALSE,FALSE,1,300,300,FALSE,FALSE,TRUE,TRUE,TRUE}</definedName>
    <definedName name="wvu.MARMKT." localSheetId="4" hidden="1">{TRUE,TRUE,-0.5,-14.75,483,252,FALSE,FALSE,TRUE,TRUE,0,1,#N/A,104,#N/A,13.1666666666667,21,1,FALSE,FALSE,3,TRUE,1,FALSE,75,"Swvu.MARMKT.","ACwvu.MARMKT.",#N/A,FALSE,FALSE,0,0,0,0,2,"","",TRUE,TRUE,FALSE,FALSE,1,#N/A,1,1,"=R114C1:R138C14",FALSE,#N/A,"Cwvu.MARMKT.",FALSE,FALSE,FALSE,1,300,300,FALSE,FALSE,TRUE,TRUE,TRUE}</definedName>
    <definedName name="wvu.MARMKT." localSheetId="0" hidden="1">{TRUE,TRUE,-0.5,-14.75,483,252,FALSE,FALSE,TRUE,TRUE,0,1,#N/A,104,#N/A,13.1666666666667,21,1,FALSE,FALSE,3,TRUE,1,FALSE,75,"Swvu.MARMKT.","ACwvu.MARMKT.",#N/A,FALSE,FALSE,0,0,0,0,2,"","",TRUE,TRUE,FALSE,FALSE,1,#N/A,1,1,"=R114C1:R138C14",FALSE,#N/A,"Cwvu.MARMKT.",FALSE,FALSE,FALSE,1,300,300,FALSE,FALSE,TRUE,TRUE,TRUE}</definedName>
    <definedName name="wvu.MARMKT." localSheetId="5" hidden="1">{TRUE,TRUE,-0.5,-14.75,483,252,FALSE,FALSE,TRUE,TRUE,0,1,#N/A,104,#N/A,13.1666666666667,21,1,FALSE,FALSE,3,TRUE,1,FALSE,75,"Swvu.MARMKT.","ACwvu.MARMKT.",#N/A,FALSE,FALSE,0,0,0,0,2,"","",TRUE,TRUE,FALSE,FALSE,1,#N/A,1,1,"=R114C1:R138C14",FALSE,#N/A,"Cwvu.MARMKT.",FALSE,FALSE,FALSE,1,300,300,FALSE,FALSE,TRUE,TRUE,TRUE}</definedName>
    <definedName name="wvu.MARMKT." hidden="1">{TRUE,TRUE,-0.5,-14.75,483,252,FALSE,FALSE,TRUE,TRUE,0,1,#N/A,104,#N/A,13.1666666666667,21,1,FALSE,FALSE,3,TRUE,1,FALSE,75,"Swvu.MARMKT.","ACwvu.MARMKT.",#N/A,FALSE,FALSE,0,0,0,0,2,"","",TRUE,TRUE,FALSE,FALSE,1,#N/A,1,1,"=R114C1:R138C14",FALSE,#N/A,"Cwvu.MARMKT.",FALSE,FALSE,FALSE,1,300,300,FALSE,FALSE,TRUE,TRUE,TRUE}</definedName>
    <definedName name="wvu.MARSTO." localSheetId="4" hidden="1">{TRUE,TRUE,-0.5,-14.75,483,252,FALSE,FALSE,TRUE,TRUE,0,1,#N/A,130,#N/A,13.1666666666667,21,1,FALSE,FALSE,3,TRUE,1,FALSE,75,"Swvu.MARSTO.","ACwvu.MARSTO.",#N/A,FALSE,FALSE,0,0,0,0,2,"","",TRUE,TRUE,FALSE,FALSE,1,#N/A,1,1,"=R140C1:R164C14",FALSE,#N/A,"Cwvu.MARSTO.",FALSE,FALSE,FALSE,1,300,300,FALSE,FALSE,TRUE,TRUE,TRUE}</definedName>
    <definedName name="wvu.MARSTO." localSheetId="0" hidden="1">{TRUE,TRUE,-0.5,-14.75,483,252,FALSE,FALSE,TRUE,TRUE,0,1,#N/A,130,#N/A,13.1666666666667,21,1,FALSE,FALSE,3,TRUE,1,FALSE,75,"Swvu.MARSTO.","ACwvu.MARSTO.",#N/A,FALSE,FALSE,0,0,0,0,2,"","",TRUE,TRUE,FALSE,FALSE,1,#N/A,1,1,"=R140C1:R164C14",FALSE,#N/A,"Cwvu.MARSTO.",FALSE,FALSE,FALSE,1,300,300,FALSE,FALSE,TRUE,TRUE,TRUE}</definedName>
    <definedName name="wvu.MARSTO." localSheetId="5" hidden="1">{TRUE,TRUE,-0.5,-14.75,483,252,FALSE,FALSE,TRUE,TRUE,0,1,#N/A,130,#N/A,13.1666666666667,21,1,FALSE,FALSE,3,TRUE,1,FALSE,75,"Swvu.MARSTO.","ACwvu.MARSTO.",#N/A,FALSE,FALSE,0,0,0,0,2,"","",TRUE,TRUE,FALSE,FALSE,1,#N/A,1,1,"=R140C1:R164C14",FALSE,#N/A,"Cwvu.MARSTO.",FALSE,FALSE,FALSE,1,300,300,FALSE,FALSE,TRUE,TRUE,TRUE}</definedName>
    <definedName name="wvu.MARSTO." hidden="1">{TRUE,TRUE,-0.5,-14.75,483,252,FALSE,FALSE,TRUE,TRUE,0,1,#N/A,130,#N/A,13.1666666666667,21,1,FALSE,FALSE,3,TRUE,1,FALSE,75,"Swvu.MARSTO.","ACwvu.MARSTO.",#N/A,FALSE,FALSE,0,0,0,0,2,"","",TRUE,TRUE,FALSE,FALSE,1,#N/A,1,1,"=R140C1:R164C14",FALSE,#N/A,"Cwvu.MARSTO.",FALSE,FALSE,FALSE,1,300,300,FALSE,FALSE,TRUE,TRUE,TRUE}</definedName>
    <definedName name="wvu.MONCRE1." localSheetId="4" hidden="1">{TRUE,TRUE,-0.5,-14.75,483,252,FALSE,FALSE,TRUE,TRUE,0,1,#N/A,1,#N/A,15.1230769230769,21.5384615384615,1,FALSE,FALSE,3,TRUE,1,FALSE,75,"Swvu.MONCRE1.","ACwvu.MONCRE1.",#N/A,FALSE,FALSE,0,0,0,0,2,"","",TRUE,TRUE,FALSE,FALSE,1,#N/A,1,1,"=R1C1:R25C14",FALSE,"Rwvu.MONCRE1.","Cwvu.MONCRE1.",FALSE,FALSE,FALSE,1,300,300,FALSE,FALSE,TRUE,TRUE,TRUE}</definedName>
    <definedName name="wvu.MONCRE1." localSheetId="0" hidden="1">{TRUE,TRUE,-0.5,-14.75,483,252,FALSE,FALSE,TRUE,TRUE,0,1,#N/A,1,#N/A,15.1230769230769,21.5384615384615,1,FALSE,FALSE,3,TRUE,1,FALSE,75,"Swvu.MONCRE1.","ACwvu.MONCRE1.",#N/A,FALSE,FALSE,0,0,0,0,2,"","",TRUE,TRUE,FALSE,FALSE,1,#N/A,1,1,"=R1C1:R25C14",FALSE,"Rwvu.MONCRE1.","Cwvu.MONCRE1.",FALSE,FALSE,FALSE,1,300,300,FALSE,FALSE,TRUE,TRUE,TRUE}</definedName>
    <definedName name="wvu.MONCRE1." localSheetId="5" hidden="1">{TRUE,TRUE,-0.5,-14.75,483,252,FALSE,FALSE,TRUE,TRUE,0,1,#N/A,1,#N/A,15.1230769230769,21.5384615384615,1,FALSE,FALSE,3,TRUE,1,FALSE,75,"Swvu.MONCRE1.","ACwvu.MONCRE1.",#N/A,FALSE,FALSE,0,0,0,0,2,"","",TRUE,TRUE,FALSE,FALSE,1,#N/A,1,1,"=R1C1:R25C14",FALSE,"Rwvu.MONCRE1.","Cwvu.MONCRE1.",FALSE,FALSE,FALSE,1,300,300,FALSE,FALSE,TRUE,TRUE,TRUE}</definedName>
    <definedName name="wvu.MONCRE1." hidden="1">{TRUE,TRUE,-0.5,-14.75,483,252,FALSE,FALSE,TRUE,TRUE,0,1,#N/A,1,#N/A,15.1230769230769,21.5384615384615,1,FALSE,FALSE,3,TRUE,1,FALSE,75,"Swvu.MONCRE1.","ACwvu.MONCRE1.",#N/A,FALSE,FALSE,0,0,0,0,2,"","",TRUE,TRUE,FALSE,FALSE,1,#N/A,1,1,"=R1C1:R25C14",FALSE,"Rwvu.MONCRE1.","Cwvu.MONCRE1.",FALSE,FALSE,FALSE,1,300,300,FALSE,FALSE,TRUE,TRUE,TRUE}</definedName>
    <definedName name="wvu.q1cred." localSheetId="4" hidden="1">{TRUE,TRUE,-0.5,-14.75,483,252,FALSE,FALSE,TRUE,TRUE,0,1,#N/A,240,#N/A,15.1230769230769,21,1,FALSE,FALSE,3,TRUE,1,FALSE,75,"Swvu.q1cred.","ACwvu.q1cred.",#N/A,FALSE,FALSE,0,0,0,0,2,"","",TRUE,TRUE,FALSE,FALSE,1,#N/A,1,1,"=R250C1:R274C14",FALSE,"Rwvu.q1cred.","Cwvu.q1cred.",FALSE,FALSE,FALSE,1,300,300,FALSE,FALSE,TRUE,TRUE,TRUE}</definedName>
    <definedName name="wvu.q1cred." localSheetId="0" hidden="1">{TRUE,TRUE,-0.5,-14.75,483,252,FALSE,FALSE,TRUE,TRUE,0,1,#N/A,240,#N/A,15.1230769230769,21,1,FALSE,FALSE,3,TRUE,1,FALSE,75,"Swvu.q1cred.","ACwvu.q1cred.",#N/A,FALSE,FALSE,0,0,0,0,2,"","",TRUE,TRUE,FALSE,FALSE,1,#N/A,1,1,"=R250C1:R274C14",FALSE,"Rwvu.q1cred.","Cwvu.q1cred.",FALSE,FALSE,FALSE,1,300,300,FALSE,FALSE,TRUE,TRUE,TRUE}</definedName>
    <definedName name="wvu.q1cred." localSheetId="5" hidden="1">{TRUE,TRUE,-0.5,-14.75,483,252,FALSE,FALSE,TRUE,TRUE,0,1,#N/A,240,#N/A,15.1230769230769,21,1,FALSE,FALSE,3,TRUE,1,FALSE,75,"Swvu.q1cred.","ACwvu.q1cred.",#N/A,FALSE,FALSE,0,0,0,0,2,"","",TRUE,TRUE,FALSE,FALSE,1,#N/A,1,1,"=R250C1:R274C14",FALSE,"Rwvu.q1cred.","Cwvu.q1cred.",FALSE,FALSE,FALSE,1,300,300,FALSE,FALSE,TRUE,TRUE,TRUE}</definedName>
    <definedName name="wvu.q1cred." hidden="1">{TRUE,TRUE,-0.5,-14.75,483,252,FALSE,FALSE,TRUE,TRUE,0,1,#N/A,240,#N/A,15.1230769230769,21,1,FALSE,FALSE,3,TRUE,1,FALSE,75,"Swvu.q1cred.","ACwvu.q1cred.",#N/A,FALSE,FALSE,0,0,0,0,2,"","",TRUE,TRUE,FALSE,FALSE,1,#N/A,1,1,"=R250C1:R274C14",FALSE,"Rwvu.q1cred.","Cwvu.q1cred.",FALSE,FALSE,FALSE,1,300,300,FALSE,FALSE,TRUE,TRUE,TRUE}</definedName>
    <definedName name="wvu.q1mkt." localSheetId="4" hidden="1">{TRUE,TRUE,-0.5,-14.75,483,252,FALSE,FALSE,TRUE,TRUE,0,1,#N/A,266,#N/A,15.1230769230769,21,1,FALSE,FALSE,3,TRUE,1,FALSE,75,"Swvu.q1mkt.","ACwvu.q1mkt.",#N/A,FALSE,FALSE,0,0,0,0,2,"","",TRUE,TRUE,FALSE,FALSE,1,#N/A,1,1,"=R276C1:R300C14",FALSE,"Rwvu.q1mkt.","Cwvu.q1mkt.",FALSE,FALSE,FALSE,1,300,300,FALSE,FALSE,TRUE,TRUE,TRUE}</definedName>
    <definedName name="wvu.q1mkt." localSheetId="0" hidden="1">{TRUE,TRUE,-0.5,-14.75,483,252,FALSE,FALSE,TRUE,TRUE,0,1,#N/A,266,#N/A,15.1230769230769,21,1,FALSE,FALSE,3,TRUE,1,FALSE,75,"Swvu.q1mkt.","ACwvu.q1mkt.",#N/A,FALSE,FALSE,0,0,0,0,2,"","",TRUE,TRUE,FALSE,FALSE,1,#N/A,1,1,"=R276C1:R300C14",FALSE,"Rwvu.q1mkt.","Cwvu.q1mkt.",FALSE,FALSE,FALSE,1,300,300,FALSE,FALSE,TRUE,TRUE,TRUE}</definedName>
    <definedName name="wvu.q1mkt." localSheetId="5" hidden="1">{TRUE,TRUE,-0.5,-14.75,483,252,FALSE,FALSE,TRUE,TRUE,0,1,#N/A,266,#N/A,15.1230769230769,21,1,FALSE,FALSE,3,TRUE,1,FALSE,75,"Swvu.q1mkt.","ACwvu.q1mkt.",#N/A,FALSE,FALSE,0,0,0,0,2,"","",TRUE,TRUE,FALSE,FALSE,1,#N/A,1,1,"=R276C1:R300C14",FALSE,"Rwvu.q1mkt.","Cwvu.q1mkt.",FALSE,FALSE,FALSE,1,300,300,FALSE,FALSE,TRUE,TRUE,TRUE}</definedName>
    <definedName name="wvu.q1mkt." hidden="1">{TRUE,TRUE,-0.5,-14.75,483,252,FALSE,FALSE,TRUE,TRUE,0,1,#N/A,266,#N/A,15.1230769230769,21,1,FALSE,FALSE,3,TRUE,1,FALSE,75,"Swvu.q1mkt.","ACwvu.q1mkt.",#N/A,FALSE,FALSE,0,0,0,0,2,"","",TRUE,TRUE,FALSE,FALSE,1,#N/A,1,1,"=R276C1:R300C14",FALSE,"Rwvu.q1mkt.","Cwvu.q1mkt.",FALSE,FALSE,FALSE,1,300,300,FALSE,FALSE,TRUE,TRUE,TRUE}</definedName>
    <definedName name="wvu.q1sto." localSheetId="4" hidden="1">{TRUE,TRUE,-0.5,-14.75,483,252,FALSE,FALSE,TRUE,TRUE,0,1,#N/A,292,#N/A,15.1230769230769,21,1,FALSE,FALSE,3,TRUE,1,FALSE,75,"Swvu.q1sto.","ACwvu.q1sto.",#N/A,FALSE,FALSE,0,0,0,0,2,"","",TRUE,TRUE,FALSE,FALSE,1,#N/A,1,1,"=R302C1:R326C14",FALSE,"Rwvu.q1sto.","Cwvu.q1sto.",FALSE,FALSE,FALSE,1,300,300,FALSE,FALSE,TRUE,TRUE,TRUE}</definedName>
    <definedName name="wvu.q1sto." localSheetId="0" hidden="1">{TRUE,TRUE,-0.5,-14.75,483,252,FALSE,FALSE,TRUE,TRUE,0,1,#N/A,292,#N/A,15.1230769230769,21,1,FALSE,FALSE,3,TRUE,1,FALSE,75,"Swvu.q1sto.","ACwvu.q1sto.",#N/A,FALSE,FALSE,0,0,0,0,2,"","",TRUE,TRUE,FALSE,FALSE,1,#N/A,1,1,"=R302C1:R326C14",FALSE,"Rwvu.q1sto.","Cwvu.q1sto.",FALSE,FALSE,FALSE,1,300,300,FALSE,FALSE,TRUE,TRUE,TRUE}</definedName>
    <definedName name="wvu.q1sto." localSheetId="5" hidden="1">{TRUE,TRUE,-0.5,-14.75,483,252,FALSE,FALSE,TRUE,TRUE,0,1,#N/A,292,#N/A,15.1230769230769,21,1,FALSE,FALSE,3,TRUE,1,FALSE,75,"Swvu.q1sto.","ACwvu.q1sto.",#N/A,FALSE,FALSE,0,0,0,0,2,"","",TRUE,TRUE,FALSE,FALSE,1,#N/A,1,1,"=R302C1:R326C14",FALSE,"Rwvu.q1sto.","Cwvu.q1sto.",FALSE,FALSE,FALSE,1,300,300,FALSE,FALSE,TRUE,TRUE,TRUE}</definedName>
    <definedName name="wvu.q1sto." hidden="1">{TRUE,TRUE,-0.5,-14.75,483,252,FALSE,FALSE,TRUE,TRUE,0,1,#N/A,292,#N/A,15.1230769230769,21,1,FALSE,FALSE,3,TRUE,1,FALSE,75,"Swvu.q1sto.","ACwvu.q1sto.",#N/A,FALSE,FALSE,0,0,0,0,2,"","",TRUE,TRUE,FALSE,FALSE,1,#N/A,1,1,"=R302C1:R326C14",FALSE,"Rwvu.q1sto.","Cwvu.q1sto.",FALSE,FALSE,FALSE,1,300,300,FALSE,FALSE,TRUE,TRUE,TRUE}</definedName>
    <definedName name="wvu.SUMMARY." localSheetId="4" hidden="1">{TRUE,TRUE,-0.5,-14.75,483,252,FALSE,FALSE,TRUE,TRUE,0,1,#N/A,324,#N/A,15.1230769230769,20.7692307692308,1,FALSE,FALSE,3,TRUE,1,FALSE,75,"Swvu.SUMMARY.","ACwvu.SUMMARY.",#N/A,FALSE,FALSE,0,0,0,0,2,"","",TRUE,TRUE,FALSE,FALSE,1,#N/A,1,1,"=R334C1:R352C14",FALSE,"Rwvu.SUMMARY.","Cwvu.SUMMARY.",FALSE,FALSE,FALSE,1,300,300,FALSE,FALSE,TRUE,TRUE,TRUE}</definedName>
    <definedName name="wvu.SUMMARY." localSheetId="0" hidden="1">{TRUE,TRUE,-0.5,-14.75,483,252,FALSE,FALSE,TRUE,TRUE,0,1,#N/A,324,#N/A,15.1230769230769,20.7692307692308,1,FALSE,FALSE,3,TRUE,1,FALSE,75,"Swvu.SUMMARY.","ACwvu.SUMMARY.",#N/A,FALSE,FALSE,0,0,0,0,2,"","",TRUE,TRUE,FALSE,FALSE,1,#N/A,1,1,"=R334C1:R352C14",FALSE,"Rwvu.SUMMARY.","Cwvu.SUMMARY.",FALSE,FALSE,FALSE,1,300,300,FALSE,FALSE,TRUE,TRUE,TRUE}</definedName>
    <definedName name="wvu.SUMMARY." localSheetId="5" hidden="1">{TRUE,TRUE,-0.5,-14.75,483,252,FALSE,FALSE,TRUE,TRUE,0,1,#N/A,324,#N/A,15.1230769230769,20.7692307692308,1,FALSE,FALSE,3,TRUE,1,FALSE,75,"Swvu.SUMMARY.","ACwvu.SUMMARY.",#N/A,FALSE,FALSE,0,0,0,0,2,"","",TRUE,TRUE,FALSE,FALSE,1,#N/A,1,1,"=R334C1:R352C14",FALSE,"Rwvu.SUMMARY.","Cwvu.SUMMARY.",FALSE,FALSE,FALSE,1,300,300,FALSE,FALSE,TRUE,TRUE,TRUE}</definedName>
    <definedName name="wvu.SUMMARY." hidden="1">{TRUE,TRUE,-0.5,-14.75,483,252,FALSE,FALSE,TRUE,TRUE,0,1,#N/A,324,#N/A,15.1230769230769,20.7692307692308,1,FALSE,FALSE,3,TRUE,1,FALSE,75,"Swvu.SUMMARY.","ACwvu.SUMMARY.",#N/A,FALSE,FALSE,0,0,0,0,2,"","",TRUE,TRUE,FALSE,FALSE,1,#N/A,1,1,"=R334C1:R352C14",FALSE,"Rwvu.SUMMARY.","Cwvu.SUMMARY.",FALSE,FALSE,FALSE,1,300,300,FALSE,FALSE,TRUE,TRUE,TRUE}</definedName>
    <definedName name="wvu.ytdcred." localSheetId="4" hidden="1">{TRUE,TRUE,-0.5,-14.75,483,252,FALSE,FALSE,TRUE,TRUE,0,1,#N/A,351,#N/A,15.1230769230769,21,1,FALSE,FALSE,3,TRUE,1,FALSE,75,"Swvu.ytdcred.","ACwvu.ytdcred.",#N/A,FALSE,FALSE,0,0,0,0,2,"","",TRUE,TRUE,FALSE,FALSE,1,#N/A,1,1,"=R361C1:R385C14",FALSE,"Rwvu.ytdcred.","Cwvu.ytdcred.",FALSE,FALSE,FALSE,1,300,300,FALSE,FALSE,TRUE,TRUE,TRUE}</definedName>
    <definedName name="wvu.ytdcred." localSheetId="0" hidden="1">{TRUE,TRUE,-0.5,-14.75,483,252,FALSE,FALSE,TRUE,TRUE,0,1,#N/A,351,#N/A,15.1230769230769,21,1,FALSE,FALSE,3,TRUE,1,FALSE,75,"Swvu.ytdcred.","ACwvu.ytdcred.",#N/A,FALSE,FALSE,0,0,0,0,2,"","",TRUE,TRUE,FALSE,FALSE,1,#N/A,1,1,"=R361C1:R385C14",FALSE,"Rwvu.ytdcred.","Cwvu.ytdcred.",FALSE,FALSE,FALSE,1,300,300,FALSE,FALSE,TRUE,TRUE,TRUE}</definedName>
    <definedName name="wvu.ytdcred." localSheetId="5" hidden="1">{TRUE,TRUE,-0.5,-14.75,483,252,FALSE,FALSE,TRUE,TRUE,0,1,#N/A,351,#N/A,15.1230769230769,21,1,FALSE,FALSE,3,TRUE,1,FALSE,75,"Swvu.ytdcred.","ACwvu.ytdcred.",#N/A,FALSE,FALSE,0,0,0,0,2,"","",TRUE,TRUE,FALSE,FALSE,1,#N/A,1,1,"=R361C1:R385C14",FALSE,"Rwvu.ytdcred.","Cwvu.ytdcred.",FALSE,FALSE,FALSE,1,300,300,FALSE,FALSE,TRUE,TRUE,TRUE}</definedName>
    <definedName name="wvu.ytdcred." hidden="1">{TRUE,TRUE,-0.5,-14.75,483,252,FALSE,FALSE,TRUE,TRUE,0,1,#N/A,351,#N/A,15.1230769230769,21,1,FALSE,FALSE,3,TRUE,1,FALSE,75,"Swvu.ytdcred.","ACwvu.ytdcred.",#N/A,FALSE,FALSE,0,0,0,0,2,"","",TRUE,TRUE,FALSE,FALSE,1,#N/A,1,1,"=R361C1:R385C14",FALSE,"Rwvu.ytdcred.","Cwvu.ytdcred.",FALSE,FALSE,FALSE,1,300,300,FALSE,FALSE,TRUE,TRUE,TRUE}</definedName>
    <definedName name="wvu.ytdmkt." localSheetId="4" hidden="1">{TRUE,TRUE,-0.5,-14.75,483,252,FALSE,FALSE,TRUE,TRUE,0,1,#N/A,379,#N/A,15.1230769230769,21,1,FALSE,FALSE,3,TRUE,1,FALSE,75,"Swvu.ytdmkt.","ACwvu.ytdmkt.",#N/A,FALSE,FALSE,0,0,0,0,2,"","",TRUE,TRUE,FALSE,FALSE,1,#N/A,1,1,"=R389C1:R413C14",FALSE,"Rwvu.ytdmkt.","Cwvu.ytdmkt.",FALSE,FALSE,FALSE,1,300,300,FALSE,FALSE,TRUE,TRUE,TRUE}</definedName>
    <definedName name="wvu.ytdmkt." localSheetId="0" hidden="1">{TRUE,TRUE,-0.5,-14.75,483,252,FALSE,FALSE,TRUE,TRUE,0,1,#N/A,379,#N/A,15.1230769230769,21,1,FALSE,FALSE,3,TRUE,1,FALSE,75,"Swvu.ytdmkt.","ACwvu.ytdmkt.",#N/A,FALSE,FALSE,0,0,0,0,2,"","",TRUE,TRUE,FALSE,FALSE,1,#N/A,1,1,"=R389C1:R413C14",FALSE,"Rwvu.ytdmkt.","Cwvu.ytdmkt.",FALSE,FALSE,FALSE,1,300,300,FALSE,FALSE,TRUE,TRUE,TRUE}</definedName>
    <definedName name="wvu.ytdmkt." localSheetId="5" hidden="1">{TRUE,TRUE,-0.5,-14.75,483,252,FALSE,FALSE,TRUE,TRUE,0,1,#N/A,379,#N/A,15.1230769230769,21,1,FALSE,FALSE,3,TRUE,1,FALSE,75,"Swvu.ytdmkt.","ACwvu.ytdmkt.",#N/A,FALSE,FALSE,0,0,0,0,2,"","",TRUE,TRUE,FALSE,FALSE,1,#N/A,1,1,"=R389C1:R413C14",FALSE,"Rwvu.ytdmkt.","Cwvu.ytdmkt.",FALSE,FALSE,FALSE,1,300,300,FALSE,FALSE,TRUE,TRUE,TRUE}</definedName>
    <definedName name="wvu.ytdmkt." hidden="1">{TRUE,TRUE,-0.5,-14.75,483,252,FALSE,FALSE,TRUE,TRUE,0,1,#N/A,379,#N/A,15.1230769230769,21,1,FALSE,FALSE,3,TRUE,1,FALSE,75,"Swvu.ytdmkt.","ACwvu.ytdmkt.",#N/A,FALSE,FALSE,0,0,0,0,2,"","",TRUE,TRUE,FALSE,FALSE,1,#N/A,1,1,"=R389C1:R413C14",FALSE,"Rwvu.ytdmkt.","Cwvu.ytdmkt.",FALSE,FALSE,FALSE,1,300,300,FALSE,FALSE,TRUE,TRUE,TRUE}</definedName>
    <definedName name="wvu.ytdsto." localSheetId="4" hidden="1">{TRUE,TRUE,-0.5,-14.75,483,252,FALSE,FALSE,TRUE,TRUE,0,1,#N/A,408,#N/A,15.1230769230769,21,1,FALSE,FALSE,3,TRUE,1,FALSE,75,"Swvu.ytdsto.","ACwvu.ytdsto.",#N/A,FALSE,FALSE,0,0,0,0,2,"","",TRUE,TRUE,FALSE,FALSE,1,#N/A,1,1,"=R418C1:R442C14",FALSE,"Rwvu.ytdsto.","Cwvu.ytdsto.",FALSE,FALSE,FALSE,1,300,300,FALSE,FALSE,TRUE,TRUE,TRUE}</definedName>
    <definedName name="wvu.ytdsto." localSheetId="0" hidden="1">{TRUE,TRUE,-0.5,-14.75,483,252,FALSE,FALSE,TRUE,TRUE,0,1,#N/A,408,#N/A,15.1230769230769,21,1,FALSE,FALSE,3,TRUE,1,FALSE,75,"Swvu.ytdsto.","ACwvu.ytdsto.",#N/A,FALSE,FALSE,0,0,0,0,2,"","",TRUE,TRUE,FALSE,FALSE,1,#N/A,1,1,"=R418C1:R442C14",FALSE,"Rwvu.ytdsto.","Cwvu.ytdsto.",FALSE,FALSE,FALSE,1,300,300,FALSE,FALSE,TRUE,TRUE,TRUE}</definedName>
    <definedName name="wvu.ytdsto." localSheetId="5" hidden="1">{TRUE,TRUE,-0.5,-14.75,483,252,FALSE,FALSE,TRUE,TRUE,0,1,#N/A,408,#N/A,15.1230769230769,21,1,FALSE,FALSE,3,TRUE,1,FALSE,75,"Swvu.ytdsto.","ACwvu.ytdsto.",#N/A,FALSE,FALSE,0,0,0,0,2,"","",TRUE,TRUE,FALSE,FALSE,1,#N/A,1,1,"=R418C1:R442C14",FALSE,"Rwvu.ytdsto.","Cwvu.ytdsto.",FALSE,FALSE,FALSE,1,300,300,FALSE,FALSE,TRUE,TRUE,TRUE}</definedName>
    <definedName name="wvu.ytdsto." hidden="1">{TRUE,TRUE,-0.5,-14.75,483,252,FALSE,FALSE,TRUE,TRUE,0,1,#N/A,408,#N/A,15.1230769230769,21,1,FALSE,FALSE,3,TRUE,1,FALSE,75,"Swvu.ytdsto.","ACwvu.ytdsto.",#N/A,FALSE,FALSE,0,0,0,0,2,"","",TRUE,TRUE,FALSE,FALSE,1,#N/A,1,1,"=R418C1:R442C14",FALSE,"Rwvu.ytdsto.","Cwvu.ytdsto.",FALSE,FALSE,FALSE,1,300,300,FALSE,FALSE,TRUE,TRUE,TRUE}</definedName>
    <definedName name="xxx" localSheetId="4" hidden="1">{"var1",#N/A,FALSE,"VAR";"var",#N/A,FALSE,"VAR";"ytd",#N/A,FALSE,"YTD";"SUMMARY",#N/A,FALSE,"CONSOL"}</definedName>
    <definedName name="xxx" localSheetId="0" hidden="1">{"var1",#N/A,FALSE,"VAR";"var",#N/A,FALSE,"VAR";"ytd",#N/A,FALSE,"YTD";"SUMMARY",#N/A,FALSE,"CONSOL"}</definedName>
    <definedName name="xxx" localSheetId="5" hidden="1">{"var1",#N/A,FALSE,"VAR";"var",#N/A,FALSE,"VAR";"ytd",#N/A,FALSE,"YTD";"SUMMARY",#N/A,FALSE,"CONSOL"}</definedName>
    <definedName name="xxx" hidden="1">{"var1",#N/A,FALSE,"VAR";"var",#N/A,FALSE,"VAR";"ytd",#N/A,FALSE,"YTD";"SUMMARY",#N/A,FALSE,"CONSOL"}</definedName>
    <definedName name="YTD" hidden="1">'[1]Drop Downs &amp; Dates'!$J$3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9" i="39" l="1"/>
  <c r="T17" i="39"/>
  <c r="F3" i="40"/>
  <c r="G78" i="38" l="1"/>
  <c r="H78" i="38"/>
  <c r="I78" i="38"/>
  <c r="F78" i="38"/>
  <c r="F55" i="38" l="1"/>
  <c r="F42" i="38"/>
  <c r="I91" i="38"/>
  <c r="F63" i="39" l="1"/>
  <c r="G175" i="39"/>
  <c r="H175" i="39"/>
  <c r="I175" i="39"/>
  <c r="F175" i="39"/>
  <c r="G42" i="38" l="1"/>
  <c r="H42" i="38"/>
  <c r="I42" i="38"/>
  <c r="I147" i="39" l="1"/>
  <c r="I146" i="39"/>
  <c r="I145" i="39"/>
  <c r="I143" i="39"/>
  <c r="I141" i="39"/>
  <c r="I140" i="39"/>
  <c r="I139" i="39"/>
  <c r="I137" i="39"/>
  <c r="I136" i="39"/>
  <c r="I135" i="39"/>
  <c r="I133" i="39"/>
  <c r="I132" i="39"/>
  <c r="I131" i="39"/>
  <c r="I130" i="39"/>
  <c r="I129" i="39"/>
  <c r="I127" i="39"/>
  <c r="I125" i="39"/>
  <c r="H63" i="39"/>
  <c r="I63" i="39"/>
  <c r="G63" i="39"/>
  <c r="D8" i="39" a="1"/>
  <c r="D8" i="39" s="1"/>
  <c r="G3" i="39" s="1"/>
  <c r="I148" i="39" l="1"/>
  <c r="I149" i="39"/>
  <c r="G150" i="39"/>
  <c r="I138" i="39"/>
  <c r="I134" i="39"/>
  <c r="H150" i="39"/>
  <c r="I128" i="39"/>
  <c r="I144" i="39"/>
  <c r="F150" i="39"/>
  <c r="I142" i="39"/>
  <c r="I126" i="39"/>
  <c r="G32" i="38" l="1"/>
  <c r="H32" i="38"/>
  <c r="I32" i="38"/>
  <c r="F32" i="38"/>
  <c r="G107" i="38"/>
  <c r="H107" i="38"/>
  <c r="I107" i="38"/>
  <c r="F107" i="38"/>
  <c r="G55" i="38"/>
  <c r="H55" i="38"/>
  <c r="I55" i="38"/>
  <c r="G91" i="38"/>
  <c r="H91" i="38"/>
  <c r="F91" i="38"/>
  <c r="F64" i="38"/>
  <c r="I64" i="38"/>
  <c r="H64" i="38"/>
  <c r="G64" i="38"/>
  <c r="D8" i="38" a="1"/>
  <c r="D8" i="38" s="1"/>
  <c r="F3" i="38" s="1"/>
  <c r="G22" i="28" l="1"/>
  <c r="I17" i="15"/>
  <c r="H17" i="15"/>
  <c r="G17" i="15"/>
  <c r="F17" i="15"/>
  <c r="I27" i="15"/>
  <c r="H27" i="15"/>
  <c r="G27" i="15"/>
  <c r="F27" i="15"/>
  <c r="D8" i="15" l="1" a="1"/>
  <c r="D8" i="15" s="1"/>
  <c r="F3" i="15" s="1"/>
  <c r="D7" i="28" a="1"/>
  <c r="D7" i="28" s="1"/>
  <c r="G3" i="28" s="1"/>
  <c r="G23" i="28" l="1"/>
  <c r="G24" i="28"/>
  <c r="G26" i="28" l="1"/>
  <c r="G28" i="28"/>
  <c r="G27" i="28"/>
  <c r="G32" i="28" l="1"/>
  <c r="G31" i="28"/>
  <c r="G30" i="2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<sst xmlns="http://schemas.openxmlformats.org/spreadsheetml/2006/main" count="283" uniqueCount="159">
  <si>
    <t>Year</t>
  </si>
  <si>
    <t>Churn 2018</t>
  </si>
  <si>
    <t>Churn 2019</t>
  </si>
  <si>
    <t>Other</t>
  </si>
  <si>
    <t>Files</t>
  </si>
  <si>
    <t>Risk</t>
  </si>
  <si>
    <t>Bridge analysis</t>
  </si>
  <si>
    <t>Cohort analyses</t>
  </si>
  <si>
    <t>This tab contains the cohort analyses in value, volume and ARPU.</t>
  </si>
  <si>
    <t>Top25 clients analyses</t>
  </si>
  <si>
    <t>LFL 2019</t>
  </si>
  <si>
    <t>New business 2020</t>
  </si>
  <si>
    <t>Churn 2017</t>
  </si>
  <si>
    <t>New business 2018</t>
  </si>
  <si>
    <t>New business 2019</t>
  </si>
  <si>
    <t>Top client 2017</t>
  </si>
  <si>
    <t>Top client 2018</t>
  </si>
  <si>
    <t>Top client 2019</t>
  </si>
  <si>
    <t>Top client 2020</t>
  </si>
  <si>
    <t>This tab contains the split of revenue per product and year.</t>
  </si>
  <si>
    <t>S&amp;M</t>
  </si>
  <si>
    <t>TOTAL</t>
  </si>
  <si>
    <t>Prior 2017</t>
  </si>
  <si>
    <t>Total</t>
  </si>
  <si>
    <t>LFL 2017</t>
  </si>
  <si>
    <t>LFL 2018</t>
  </si>
  <si>
    <t>Like-for-like can be either positive if Like-for-like customer have in average generated more sales than the previous year (up-sell) or negative if they have in average generated less sales than the previous year (down-sell)</t>
  </si>
  <si>
    <t>Comments</t>
  </si>
  <si>
    <t>Description</t>
  </si>
  <si>
    <t>Base 100 in YEAR</t>
  </si>
  <si>
    <t>Value</t>
  </si>
  <si>
    <t>COHORT ANALYSIS IN VALUE, €</t>
  </si>
  <si>
    <t>COHORT ANALYSIS IN VOLUME, nb of clients</t>
  </si>
  <si>
    <t>COHORT ANALYSIS IN ARPU, €</t>
  </si>
  <si>
    <t>ARPU is the Average Revenue Per Unit, a unit being a single customer</t>
  </si>
  <si>
    <t>Company is the customer referential</t>
  </si>
  <si>
    <t xml:space="preserve">LFL (Like-for-like) YEAR: All clients that generated revenue in years YEAR and YEAR +1 and then includes up-sell, down-sell and sales same as previous </t>
  </si>
  <si>
    <t>Churn YEAR: All clients that generated revenue in year YEAR and not in year YEAR+1</t>
  </si>
  <si>
    <t>New YEAR: All clients that generated revenue in year YEAR and not in year YEAR-1</t>
  </si>
  <si>
    <t>Split per LoB</t>
  </si>
  <si>
    <t>TOP 25</t>
  </si>
  <si>
    <t>TOP 5</t>
  </si>
  <si>
    <t>TOP 10</t>
  </si>
  <si>
    <t>TOP 20</t>
  </si>
  <si>
    <t>TOP 50</t>
  </si>
  <si>
    <t>TOP 150</t>
  </si>
  <si>
    <t>TOTAL NUMBER OF CLIENTS</t>
  </si>
  <si>
    <t>Part in the total</t>
  </si>
  <si>
    <t>Value (€)</t>
  </si>
  <si>
    <t>Revenue of Top 25 clients per year</t>
  </si>
  <si>
    <t>List of Top 25 clients per year - sanitized by client number (client number being the ranking in 2020)</t>
  </si>
  <si>
    <t>Win/Lost analysis on all clients who have been at least once in the Top 25 in the last four years (1=Yes/0=No)</t>
  </si>
  <si>
    <t>Win</t>
  </si>
  <si>
    <t>Lost</t>
  </si>
  <si>
    <t>Commercial explanations on win/lost clients</t>
  </si>
  <si>
    <t>Client number (top 2020)</t>
  </si>
  <si>
    <t>Net retention rate</t>
  </si>
  <si>
    <t>Net new business rate</t>
  </si>
  <si>
    <t>New business rate</t>
  </si>
  <si>
    <t>Net new business</t>
  </si>
  <si>
    <t>Net retention rate, net new business and new business rate</t>
  </si>
  <si>
    <t>Net retention rate = (bookings(Year - 1) + LFL + Churn) / bookings(Year - 1) )</t>
  </si>
  <si>
    <t>Net new business rate = (new logo+ Churn) / bookings(Year - 1) )</t>
  </si>
  <si>
    <t xml:space="preserve">New business rate = New logo / bookings(Year - 1) </t>
  </si>
  <si>
    <t>Disclaimer</t>
  </si>
  <si>
    <t>This databook reflects information received and analysis performed up to 19th February 2021</t>
  </si>
  <si>
    <t>In preparing our analyses, our primary source has been management information.</t>
  </si>
  <si>
    <t xml:space="preserve">We do not accept responsibility for such information which remains the responsibility of management. </t>
  </si>
  <si>
    <t>We have not, however, sought to establish the reliability of the sources by reference to other evidence.</t>
  </si>
  <si>
    <t>Data source per tab</t>
  </si>
  <si>
    <t>Summary of analyses in the tabs</t>
  </si>
  <si>
    <t>Index</t>
  </si>
  <si>
    <t>Compliance</t>
  </si>
  <si>
    <t>Data manager</t>
  </si>
  <si>
    <t>Datascience</t>
  </si>
  <si>
    <t>Dataxess</t>
  </si>
  <si>
    <t>Direct +</t>
  </si>
  <si>
    <t>DB Credit</t>
  </si>
  <si>
    <t>DBAI/Toolkit/GDM</t>
  </si>
  <si>
    <t>Global Financials</t>
  </si>
  <si>
    <t>Portfolio Manager</t>
  </si>
  <si>
    <t>MDM</t>
  </si>
  <si>
    <t>GRS</t>
  </si>
  <si>
    <t>Hoovers</t>
  </si>
  <si>
    <t>Smart</t>
  </si>
  <si>
    <t>IndueD</t>
  </si>
  <si>
    <t>OnBoard</t>
  </si>
  <si>
    <t>Average number of LOB per client</t>
  </si>
  <si>
    <t>D&amp;B Connect</t>
  </si>
  <si>
    <t>Country Risk</t>
  </si>
  <si>
    <t>DNBi</t>
  </si>
  <si>
    <t>Market Insight</t>
  </si>
  <si>
    <t>83% of 2020 bookings come from clients that were present before 2018, which underpins Altares ability to create longstanding intimacy with customers with high retention rates</t>
  </si>
  <si>
    <t>Client ranking in the Year</t>
  </si>
  <si>
    <t>Client ranking in the year</t>
  </si>
  <si>
    <t>Average number of LoB per client of the Top 25 client (A LoB is a line of business amongst Compliance, Risk and S&amp;M)</t>
  </si>
  <si>
    <t>Number of LoB</t>
  </si>
  <si>
    <t>Only 1 LoB</t>
  </si>
  <si>
    <t>2 LoB</t>
  </si>
  <si>
    <t>3 LoB</t>
  </si>
  <si>
    <t>White space analysis on the 3 LoB for the Top 25 clients of 2020</t>
  </si>
  <si>
    <t>Top 25 clients</t>
  </si>
  <si>
    <t>Products</t>
  </si>
  <si>
    <t>DBI</t>
  </si>
  <si>
    <t>Lost contrat facing BVD</t>
  </si>
  <si>
    <t>Average nb of LOB</t>
  </si>
  <si>
    <t xml:space="preserve">S&amp;M </t>
  </si>
  <si>
    <t>A client refer to a group (subsidiairies are consolidated at group level).</t>
  </si>
  <si>
    <t>Detail of the MDM products (transversal products being split within the 3 LoB)</t>
  </si>
  <si>
    <t>Repartition key of the MDM products accross the 3 LOBs</t>
  </si>
  <si>
    <t>Evolution of Bookings of the Risk products</t>
  </si>
  <si>
    <t>ARPU 2017</t>
  </si>
  <si>
    <t>ARPU 2018</t>
  </si>
  <si>
    <t>ARPU 2019</t>
  </si>
  <si>
    <t>ARPU 2020</t>
  </si>
  <si>
    <t>Evolution of BNL Bookings between 2017 and 2020</t>
  </si>
  <si>
    <t>Product Bookings evolution</t>
  </si>
  <si>
    <t>Evolution of Bookings of the S&amp;M products</t>
  </si>
  <si>
    <t>Bookings in 2017?</t>
  </si>
  <si>
    <t>Bookings in 2018?</t>
  </si>
  <si>
    <t>Bookings in 2019?</t>
  </si>
  <si>
    <t>Bookings in 2020?</t>
  </si>
  <si>
    <t>Split by product of the Top 25 clients' Bookings</t>
  </si>
  <si>
    <t>Note : Both DBAI/Toolkit/GDM and DNBi clients are being migrated towards D&amp;B Credit in order to rationalize and actualize products offer. The drop DBAI/Toolkit/GDM is due to this migration.</t>
  </si>
  <si>
    <t>Distribution of Top Clients within the total bookings</t>
  </si>
  <si>
    <r>
      <t xml:space="preserve">The analyses presented were built based on the details of </t>
    </r>
    <r>
      <rPr>
        <b/>
        <u/>
        <sz val="11"/>
        <color theme="8" tint="-0.249977111117893"/>
        <rFont val="Trebuchet MS"/>
        <family val="2"/>
      </rPr>
      <t>bookings database</t>
    </r>
    <r>
      <rPr>
        <sz val="11"/>
        <color theme="1"/>
        <rFont val="Trebuchet MS"/>
        <family val="2"/>
      </rPr>
      <t xml:space="preserve"> of Benelux ("BaseFile").</t>
    </r>
  </si>
  <si>
    <t>This tab contains the bridge analysis between 2017 and 2020 with churn, upsells and new business.</t>
  </si>
  <si>
    <t>Evolution of Altares bookings in Benelux between 2017 and 2020</t>
  </si>
  <si>
    <t>Waterfall of Altares bookings in Benelux between 2017 and 2020</t>
  </si>
  <si>
    <t>Bookings repartition</t>
  </si>
  <si>
    <t>Split of bookings per LoB</t>
  </si>
  <si>
    <t>Evolution of bookings of the Risk products</t>
  </si>
  <si>
    <t>Evolution of bookings of the S&amp;M (sales &amp; marketing) products</t>
  </si>
  <si>
    <t>Evolution of bookings of the Compliance products</t>
  </si>
  <si>
    <t>Average number of LoB per client</t>
  </si>
  <si>
    <t>This tab contains the analysis of top 25 clients per year and the win and lost contracts amongst top 25.</t>
  </si>
  <si>
    <t>Distribution of Top Clients</t>
  </si>
  <si>
    <t>Billings of Top 25 clients per year</t>
  </si>
  <si>
    <t>Waterfall of product billings between 2017 and 2020 for the Top 25 clients</t>
  </si>
  <si>
    <t>Churn rate</t>
  </si>
  <si>
    <t>Clients ranking per year - sanitized by client number (client number being the ranking in 2020)</t>
  </si>
  <si>
    <t>One won contract facing Graydon</t>
  </si>
  <si>
    <t>One won contract in the public sector</t>
  </si>
  <si>
    <t>Won contract in 2020 with a very high expected potential in the future (delivery sector)</t>
  </si>
  <si>
    <t>Equipment rate per LoB</t>
  </si>
  <si>
    <t>Waterfall of BNL Bookings in Benelux between 2017 and 2020</t>
  </si>
  <si>
    <t>This bridge doesn’t contain D&amp;B partnership incomes.</t>
  </si>
  <si>
    <t>One client is a group.</t>
  </si>
  <si>
    <t>Historical cohorts demonstrates Altares' ability to farm customers as ARPU grows continuously.</t>
  </si>
  <si>
    <t>Since 2017, Altares has tightened its customer base from ~2300 in 2017 to ~2000 customers in 2020 but has managed to increase upsell as the ARPUs are increasing</t>
  </si>
  <si>
    <t>Purpose of this document</t>
  </si>
  <si>
    <t>This document contains the key takeaways of an extensive analytical work performed by eleven on Altares’ customer base &amp; commercial dynamics.</t>
  </si>
  <si>
    <t>This work has been performed together with the management, with the data sources that provided the highest granularity to grasp the most relevant insights.</t>
  </si>
  <si>
    <t>Clients are attributed to an only cohort, based on their first year of activity with Altares, and then remain in that cohort.</t>
  </si>
  <si>
    <t>As a consequence, for a given year the amount of new business from bridge tab may differ from cohort acquired that year</t>
  </si>
  <si>
    <t>(e.g. customer with turnover in year N-2, not N-1, and back in year N).</t>
  </si>
  <si>
    <t>We have satisfied ourselves, so far as possible, that the information presented in the management information are consistent with other information which was made available to us.</t>
  </si>
  <si>
    <t>Due to refunds, the 2020 bookings for two specific customers were negative.</t>
  </si>
  <si>
    <t>Evolution of Bookings of the Compliance products (Excluding 2 clients who had refunds in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</si>
</sst>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#,##0\ &quot;€&quot;;\-#,##0\ &quot;€&quot;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#,##0.0_ ;\-#,##0.0\ "/>
    <numFmt numFmtId="165" formatCode="_-* #,##0\ &quot;€&quot;_-;\-* #,##0\ &quot;€&quot;_-;_-* &quot;-&quot;??\ &quot;€&quot;_-;_-@_-"/>
    <numFmt numFmtId="166" formatCode="0.0%"/>
    <numFmt numFmtId="167" formatCode="_(&quot;€&quot;* #,##0.00_);_(&quot;€&quot;* \(#,##0.00\);_(&quot;€&quot;* &quot;-&quot;??_);_(@_)"/>
    <numFmt numFmtId="168" formatCode="0.0"/>
    <numFmt numFmtId="169" formatCode="_-* #,##0.0\ &quot;€&quot;_-;\-* #,##0.0\ &quot;€&quot;_-;_-* &quot;-&quot;?\ &quot;€&quot;_-;_-@_-"/>
    <numFmt numFmtId="170" formatCode="#,##0\ &quot;€&quot;"/>
    <numFmt numFmtId="171" formatCode="#,##0\ _€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rebuchet MS"/>
      <family val="2"/>
    </font>
    <font>
      <sz val="9"/>
      <color theme="1"/>
      <name val="Trebuchet MS"/>
      <family val="2"/>
    </font>
    <font>
      <sz val="11"/>
      <color theme="1"/>
      <name val="Trebuchet MS"/>
      <family val="2"/>
    </font>
    <font>
      <i/>
      <sz val="11"/>
      <color theme="1"/>
      <name val="Trebuchet MS"/>
      <family val="2"/>
    </font>
    <font>
      <i/>
      <sz val="11"/>
      <name val="Trebuchet MS"/>
      <family val="2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6C6C6C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rgb="FF00B050"/>
      <name val="Trebuchet MS"/>
      <family val="2"/>
    </font>
    <font>
      <b/>
      <i/>
      <sz val="16"/>
      <color rgb="FF00B050"/>
      <name val="Calibri"/>
      <family val="2"/>
      <scheme val="minor"/>
    </font>
    <font>
      <sz val="10"/>
      <name val="Arial"/>
      <family val="2"/>
    </font>
    <font>
      <sz val="11"/>
      <color rgb="FF000000"/>
      <name val="Trebuchet MS"/>
      <family val="2"/>
    </font>
    <font>
      <b/>
      <u/>
      <sz val="11"/>
      <color theme="8" tint="-0.249977111117893"/>
      <name val="Trebuchet MS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E742A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</fills>
  <borders count="11">
    <border>
      <left/>
      <right/>
      <top/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5" fillId="0" borderId="0"/>
  </cellStyleXfs>
  <cellXfs count="179">
    <xf numFmtId="0" fontId="0" fillId="0" borderId="0" xfId="0"/>
    <xf numFmtId="0" fontId="0" fillId="3" borderId="0" xfId="0" applyFill="1"/>
    <xf numFmtId="0" fontId="2" fillId="0" borderId="0" xfId="0" applyFont="1"/>
    <xf numFmtId="0" fontId="0" fillId="0" borderId="0" xfId="0"/>
    <xf numFmtId="0" fontId="2" fillId="4" borderId="0" xfId="0" applyFont="1" applyFill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4" fillId="6" borderId="9" xfId="0" applyFont="1" applyFill="1" applyBorder="1" applyAlignment="1">
      <alignment vertical="center"/>
    </xf>
    <xf numFmtId="0" fontId="5" fillId="6" borderId="9" xfId="0" applyFont="1" applyFill="1" applyBorder="1" applyAlignment="1">
      <alignment vertical="center"/>
    </xf>
    <xf numFmtId="0" fontId="6" fillId="6" borderId="0" xfId="0" applyFont="1" applyFill="1"/>
    <xf numFmtId="0" fontId="0" fillId="3" borderId="0" xfId="0" applyFill="1" applyBorder="1"/>
    <xf numFmtId="0" fontId="0" fillId="8" borderId="0" xfId="0" applyFill="1"/>
    <xf numFmtId="0" fontId="0" fillId="6" borderId="0" xfId="0" applyFill="1" applyBorder="1"/>
    <xf numFmtId="164" fontId="0" fillId="0" borderId="0" xfId="3" applyNumberFormat="1" applyFont="1" applyBorder="1"/>
    <xf numFmtId="0" fontId="10" fillId="0" borderId="0" xfId="0" applyFont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6" borderId="3" xfId="0" applyFont="1" applyFill="1" applyBorder="1"/>
    <xf numFmtId="0" fontId="0" fillId="6" borderId="4" xfId="0" applyFont="1" applyFill="1" applyBorder="1"/>
    <xf numFmtId="0" fontId="0" fillId="6" borderId="0" xfId="0" applyFont="1" applyFill="1" applyBorder="1"/>
    <xf numFmtId="0" fontId="0" fillId="6" borderId="0" xfId="0" applyFont="1" applyFill="1" applyBorder="1" applyAlignment="1">
      <alignment horizontal="left"/>
    </xf>
    <xf numFmtId="0" fontId="0" fillId="6" borderId="5" xfId="0" applyFont="1" applyFill="1" applyBorder="1"/>
    <xf numFmtId="0" fontId="0" fillId="0" borderId="0" xfId="0" applyFont="1" applyBorder="1"/>
    <xf numFmtId="0" fontId="0" fillId="0" borderId="9" xfId="0" applyFont="1" applyBorder="1" applyAlignment="1">
      <alignment horizontal="center"/>
    </xf>
    <xf numFmtId="0" fontId="0" fillId="0" borderId="5" xfId="0" applyFont="1" applyBorder="1"/>
    <xf numFmtId="0" fontId="0" fillId="10" borderId="0" xfId="0" applyFont="1" applyFill="1" applyBorder="1"/>
    <xf numFmtId="0" fontId="0" fillId="0" borderId="0" xfId="0" applyFont="1" applyBorder="1" applyAlignment="1">
      <alignment horizontal="center"/>
    </xf>
    <xf numFmtId="0" fontId="0" fillId="10" borderId="9" xfId="0" applyFont="1" applyFill="1" applyBorder="1"/>
    <xf numFmtId="3" fontId="0" fillId="0" borderId="9" xfId="0" applyNumberFormat="1" applyFont="1" applyBorder="1"/>
    <xf numFmtId="0" fontId="0" fillId="0" borderId="9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2" fillId="6" borderId="0" xfId="0" applyFont="1" applyFill="1"/>
    <xf numFmtId="0" fontId="0" fillId="6" borderId="9" xfId="0" applyFont="1" applyFill="1" applyBorder="1"/>
    <xf numFmtId="0" fontId="0" fillId="8" borderId="0" xfId="0" applyFont="1" applyFill="1"/>
    <xf numFmtId="0" fontId="0" fillId="6" borderId="0" xfId="0" applyFont="1" applyFill="1"/>
    <xf numFmtId="0" fontId="0" fillId="8" borderId="0" xfId="0" applyFont="1" applyFill="1" applyAlignment="1">
      <alignment horizontal="left"/>
    </xf>
    <xf numFmtId="0" fontId="0" fillId="6" borderId="6" xfId="0" applyFont="1" applyFill="1" applyBorder="1"/>
    <xf numFmtId="0" fontId="0" fillId="6" borderId="7" xfId="0" applyFont="1" applyFill="1" applyBorder="1"/>
    <xf numFmtId="0" fontId="0" fillId="6" borderId="7" xfId="0" applyFont="1" applyFill="1" applyBorder="1" applyAlignment="1">
      <alignment horizontal="left"/>
    </xf>
    <xf numFmtId="0" fontId="0" fillId="6" borderId="8" xfId="0" applyFont="1" applyFill="1" applyBorder="1"/>
    <xf numFmtId="0" fontId="9" fillId="9" borderId="0" xfId="0" applyFont="1" applyFill="1" applyBorder="1" applyAlignment="1">
      <alignment vertical="center"/>
    </xf>
    <xf numFmtId="0" fontId="9" fillId="9" borderId="0" xfId="0" applyFont="1" applyFill="1" applyBorder="1" applyAlignment="1">
      <alignment horizontal="left" vertical="center"/>
    </xf>
    <xf numFmtId="0" fontId="2" fillId="4" borderId="0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 vertical="center" indent="1" readingOrder="1"/>
    </xf>
    <xf numFmtId="0" fontId="10" fillId="0" borderId="0" xfId="0" applyFont="1" applyBorder="1" applyAlignment="1">
      <alignment horizontal="left" vertical="center" readingOrder="1"/>
    </xf>
    <xf numFmtId="0" fontId="0" fillId="0" borderId="0" xfId="0" applyFont="1" applyBorder="1" applyAlignment="1">
      <alignment horizontal="left" vertical="center" indent="1" readingOrder="1"/>
    </xf>
    <xf numFmtId="0" fontId="2" fillId="0" borderId="10" xfId="0" applyFont="1" applyBorder="1"/>
    <xf numFmtId="166" fontId="0" fillId="6" borderId="0" xfId="2" applyNumberFormat="1" applyFont="1" applyFill="1" applyBorder="1"/>
    <xf numFmtId="165" fontId="0" fillId="6" borderId="0" xfId="4" applyNumberFormat="1" applyFont="1" applyFill="1" applyBorder="1"/>
    <xf numFmtId="0" fontId="2" fillId="6" borderId="10" xfId="0" applyFont="1" applyFill="1" applyBorder="1"/>
    <xf numFmtId="165" fontId="0" fillId="0" borderId="0" xfId="4" applyNumberFormat="1" applyFont="1"/>
    <xf numFmtId="0" fontId="2" fillId="6" borderId="9" xfId="0" applyFont="1" applyFill="1" applyBorder="1"/>
    <xf numFmtId="0" fontId="2" fillId="6" borderId="0" xfId="0" applyFont="1" applyFill="1" applyBorder="1" applyAlignment="1">
      <alignment horizontal="center"/>
    </xf>
    <xf numFmtId="165" fontId="2" fillId="0" borderId="0" xfId="4" applyNumberFormat="1" applyFont="1" applyBorder="1"/>
    <xf numFmtId="0" fontId="2" fillId="6" borderId="10" xfId="0" applyFont="1" applyFill="1" applyBorder="1" applyAlignment="1">
      <alignment horizontal="center"/>
    </xf>
    <xf numFmtId="165" fontId="2" fillId="0" borderId="10" xfId="4" applyNumberFormat="1" applyFont="1" applyBorder="1"/>
    <xf numFmtId="0" fontId="2" fillId="6" borderId="9" xfId="0" applyFont="1" applyFill="1" applyBorder="1" applyAlignment="1">
      <alignment horizontal="center"/>
    </xf>
    <xf numFmtId="0" fontId="2" fillId="2" borderId="9" xfId="0" applyFont="1" applyFill="1" applyBorder="1"/>
    <xf numFmtId="0" fontId="2" fillId="3" borderId="0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6" borderId="4" xfId="0" applyFont="1" applyFill="1" applyBorder="1"/>
    <xf numFmtId="0" fontId="2" fillId="0" borderId="5" xfId="0" applyFont="1" applyBorder="1"/>
    <xf numFmtId="0" fontId="2" fillId="8" borderId="0" xfId="0" applyFont="1" applyFill="1"/>
    <xf numFmtId="0" fontId="2" fillId="6" borderId="5" xfId="0" applyFont="1" applyFill="1" applyBorder="1"/>
    <xf numFmtId="0" fontId="2" fillId="0" borderId="4" xfId="0" applyFont="1" applyBorder="1"/>
    <xf numFmtId="3" fontId="0" fillId="8" borderId="0" xfId="0" applyNumberFormat="1" applyFont="1" applyFill="1"/>
    <xf numFmtId="164" fontId="0" fillId="8" borderId="0" xfId="0" applyNumberFormat="1" applyFont="1" applyFill="1"/>
    <xf numFmtId="166" fontId="0" fillId="6" borderId="0" xfId="0" applyNumberFormat="1" applyFont="1" applyFill="1" applyBorder="1"/>
    <xf numFmtId="0" fontId="2" fillId="10" borderId="9" xfId="0" applyFont="1" applyFill="1" applyBorder="1"/>
    <xf numFmtId="0" fontId="2" fillId="0" borderId="9" xfId="0" applyFont="1" applyBorder="1"/>
    <xf numFmtId="0" fontId="6" fillId="5" borderId="0" xfId="0" applyFont="1" applyFill="1"/>
    <xf numFmtId="0" fontId="6" fillId="6" borderId="1" xfId="0" applyFont="1" applyFill="1" applyBorder="1"/>
    <xf numFmtId="0" fontId="6" fillId="6" borderId="2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5" xfId="0" applyFont="1" applyFill="1" applyBorder="1"/>
    <xf numFmtId="0" fontId="6" fillId="6" borderId="6" xfId="0" applyFont="1" applyFill="1" applyBorder="1"/>
    <xf numFmtId="0" fontId="6" fillId="6" borderId="7" xfId="0" applyFont="1" applyFill="1" applyBorder="1"/>
    <xf numFmtId="0" fontId="6" fillId="6" borderId="8" xfId="0" applyFont="1" applyFill="1" applyBorder="1"/>
    <xf numFmtId="0" fontId="13" fillId="6" borderId="0" xfId="0" applyFont="1" applyFill="1"/>
    <xf numFmtId="0" fontId="14" fillId="6" borderId="0" xfId="0" applyFont="1" applyFill="1" applyBorder="1"/>
    <xf numFmtId="0" fontId="0" fillId="4" borderId="0" xfId="0" applyFill="1"/>
    <xf numFmtId="165" fontId="0" fillId="0" borderId="0" xfId="4" applyNumberFormat="1" applyFont="1" applyBorder="1"/>
    <xf numFmtId="0" fontId="0" fillId="8" borderId="0" xfId="0" applyFill="1" applyAlignment="1">
      <alignment horizontal="left"/>
    </xf>
    <xf numFmtId="0" fontId="0" fillId="6" borderId="2" xfId="0" applyFill="1" applyBorder="1" applyAlignment="1">
      <alignment horizontal="left"/>
    </xf>
    <xf numFmtId="0" fontId="14" fillId="6" borderId="0" xfId="0" applyFont="1" applyFill="1"/>
    <xf numFmtId="0" fontId="0" fillId="6" borderId="7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0" borderId="5" xfId="0" applyBorder="1"/>
    <xf numFmtId="0" fontId="0" fillId="0" borderId="9" xfId="0" applyBorder="1"/>
    <xf numFmtId="9" fontId="0" fillId="6" borderId="0" xfId="2" applyFont="1" applyFill="1"/>
    <xf numFmtId="9" fontId="0" fillId="0" borderId="10" xfId="2" applyFont="1" applyBorder="1"/>
    <xf numFmtId="0" fontId="0" fillId="0" borderId="4" xfId="0" applyBorder="1"/>
    <xf numFmtId="0" fontId="11" fillId="0" borderId="0" xfId="0" applyFont="1" applyAlignment="1">
      <alignment horizontal="left" vertical="center" indent="1" readingOrder="1"/>
    </xf>
    <xf numFmtId="0" fontId="0" fillId="0" borderId="0" xfId="0" applyAlignment="1">
      <alignment horizontal="left" vertical="center" indent="1" readingOrder="1"/>
    </xf>
    <xf numFmtId="2" fontId="0" fillId="6" borderId="10" xfId="0" applyNumberFormat="1" applyFill="1" applyBorder="1"/>
    <xf numFmtId="0" fontId="10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6" borderId="0" xfId="2" applyFont="1" applyFill="1" applyBorder="1"/>
    <xf numFmtId="3" fontId="0" fillId="6" borderId="0" xfId="0" applyNumberFormat="1" applyFill="1"/>
    <xf numFmtId="0" fontId="0" fillId="6" borderId="9" xfId="0" applyFill="1" applyBorder="1"/>
    <xf numFmtId="165" fontId="0" fillId="6" borderId="0" xfId="0" applyNumberFormat="1" applyFill="1"/>
    <xf numFmtId="0" fontId="0" fillId="6" borderId="10" xfId="0" applyFill="1" applyBorder="1"/>
    <xf numFmtId="3" fontId="0" fillId="6" borderId="10" xfId="0" applyNumberFormat="1" applyFill="1" applyBorder="1"/>
    <xf numFmtId="0" fontId="0" fillId="6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horizontal="center" wrapText="1"/>
    </xf>
    <xf numFmtId="0" fontId="0" fillId="0" borderId="5" xfId="0" applyBorder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0" fillId="0" borderId="0" xfId="0" applyFont="1" applyAlignment="1">
      <alignment horizontal="left" vertical="center" readingOrder="1"/>
    </xf>
    <xf numFmtId="0" fontId="0" fillId="6" borderId="9" xfId="0" applyFill="1" applyBorder="1" applyAlignment="1">
      <alignment horizontal="center"/>
    </xf>
    <xf numFmtId="0" fontId="0" fillId="11" borderId="0" xfId="0" applyFill="1"/>
    <xf numFmtId="0" fontId="0" fillId="0" borderId="9" xfId="0" applyBorder="1" applyAlignment="1">
      <alignment wrapText="1"/>
    </xf>
    <xf numFmtId="0" fontId="12" fillId="6" borderId="0" xfId="0" applyFont="1" applyFill="1"/>
    <xf numFmtId="0" fontId="0" fillId="0" borderId="0" xfId="0" applyAlignment="1">
      <alignment vertical="center"/>
    </xf>
    <xf numFmtId="0" fontId="2" fillId="11" borderId="0" xfId="0" applyFont="1" applyFill="1" applyAlignment="1">
      <alignment horizontal="center"/>
    </xf>
    <xf numFmtId="0" fontId="16" fillId="0" borderId="0" xfId="0" applyFont="1" applyAlignment="1">
      <alignment horizontal="left" vertical="center"/>
    </xf>
    <xf numFmtId="0" fontId="2" fillId="10" borderId="9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168" fontId="0" fillId="6" borderId="10" xfId="0" applyNumberFormat="1" applyFill="1" applyBorder="1" applyAlignment="1">
      <alignment horizontal="center" wrapText="1"/>
    </xf>
    <xf numFmtId="0" fontId="2" fillId="6" borderId="9" xfId="0" applyFont="1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4" fillId="0" borderId="0" xfId="0" applyFont="1"/>
    <xf numFmtId="0" fontId="7" fillId="0" borderId="0" xfId="0" applyFont="1"/>
    <xf numFmtId="0" fontId="4" fillId="6" borderId="0" xfId="0" applyFont="1" applyFill="1"/>
    <xf numFmtId="0" fontId="8" fillId="6" borderId="0" xfId="0" applyFont="1" applyFill="1"/>
    <xf numFmtId="169" fontId="0" fillId="6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/>
    <xf numFmtId="165" fontId="0" fillId="0" borderId="10" xfId="4" applyNumberFormat="1" applyFont="1" applyBorder="1"/>
    <xf numFmtId="165" fontId="0" fillId="6" borderId="0" xfId="4" applyNumberFormat="1" applyFont="1" applyFill="1"/>
    <xf numFmtId="1" fontId="0" fillId="0" borderId="0" xfId="0" applyNumberFormat="1"/>
    <xf numFmtId="166" fontId="0" fillId="8" borderId="0" xfId="2" applyNumberFormat="1" applyFont="1" applyFill="1"/>
    <xf numFmtId="0" fontId="18" fillId="12" borderId="10" xfId="0" applyFont="1" applyFill="1" applyBorder="1" applyAlignment="1">
      <alignment horizontal="center"/>
    </xf>
    <xf numFmtId="9" fontId="18" fillId="13" borderId="10" xfId="2" applyFont="1" applyFill="1" applyBorder="1" applyAlignment="1">
      <alignment horizontal="center"/>
    </xf>
    <xf numFmtId="9" fontId="18" fillId="12" borderId="10" xfId="2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 indent="1" readingOrder="1"/>
    </xf>
    <xf numFmtId="0" fontId="2" fillId="6" borderId="0" xfId="0" applyFont="1" applyFill="1" applyBorder="1" applyAlignment="1">
      <alignment horizontal="center" wrapText="1"/>
    </xf>
    <xf numFmtId="2" fontId="0" fillId="6" borderId="0" xfId="0" applyNumberFormat="1" applyFill="1" applyBorder="1"/>
    <xf numFmtId="0" fontId="18" fillId="12" borderId="10" xfId="0" applyFont="1" applyFill="1" applyBorder="1" applyAlignment="1">
      <alignment horizontal="right"/>
    </xf>
    <xf numFmtId="170" fontId="0" fillId="6" borderId="0" xfId="0" applyNumberFormat="1" applyFont="1" applyFill="1"/>
    <xf numFmtId="170" fontId="0" fillId="6" borderId="9" xfId="0" applyNumberFormat="1" applyFont="1" applyFill="1" applyBorder="1"/>
    <xf numFmtId="170" fontId="0" fillId="0" borderId="0" xfId="4" applyNumberFormat="1" applyFont="1" applyBorder="1"/>
    <xf numFmtId="170" fontId="0" fillId="0" borderId="0" xfId="4" applyNumberFormat="1" applyFont="1"/>
    <xf numFmtId="5" fontId="0" fillId="0" borderId="0" xfId="4" applyNumberFormat="1" applyFont="1" applyBorder="1"/>
    <xf numFmtId="5" fontId="2" fillId="0" borderId="9" xfId="0" applyNumberFormat="1" applyFont="1" applyBorder="1"/>
    <xf numFmtId="5" fontId="0" fillId="0" borderId="0" xfId="0" applyNumberFormat="1" applyFont="1" applyBorder="1"/>
    <xf numFmtId="0" fontId="0" fillId="6" borderId="0" xfId="0" applyFont="1" applyFill="1" applyAlignment="1">
      <alignment horizontal="left"/>
    </xf>
    <xf numFmtId="171" fontId="0" fillId="6" borderId="0" xfId="0" applyNumberFormat="1" applyFont="1" applyFill="1"/>
    <xf numFmtId="171" fontId="0" fillId="6" borderId="9" xfId="0" applyNumberFormat="1" applyFont="1" applyFill="1" applyBorder="1"/>
    <xf numFmtId="0" fontId="6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166" fontId="0" fillId="8" borderId="0" xfId="0" applyNumberFormat="1" applyFill="1"/>
  </cellXfs>
  <cellStyles count="7">
    <cellStyle name="Comma" xfId="3" builtinId="3"/>
    <cellStyle name="Comma 2" xfId="1" xr:uid="{BE741A16-94E5-43CC-80D1-EB20E4FE8A7D}"/>
    <cellStyle name="Currency" xfId="4" builtinId="4"/>
    <cellStyle name="Monétaire 2" xfId="5" xr:uid="{65D50CF9-F86E-491A-BC09-0B66B781E10E}"/>
    <cellStyle name="Normal" xfId="0" builtinId="0"/>
    <cellStyle name="Normal 10 2" xfId="6" xr:uid="{6D63208A-725D-4F2E-98B0-0CD6529787C4}"/>
    <cellStyle name="Percent" xfId="2" builtinId="5"/>
  </cellStyles>
  <dxfs count="0"/>
  <tableStyles count="0" defaultTableStyle="TableStyleMedium2" defaultPivotStyle="PivotStyleLight16"/>
  <colors>
    <mruColors>
      <color rgb="FFD0A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Cohort analysis in value, 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'Cohort analyses'!$E$13</c:f>
              <c:strCache>
                <c:ptCount val="1"/>
                <c:pt idx="0">
                  <c:v>Prior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analyses'!$F$13:$I$13</c:f>
              <c:numCache>
                <c:formatCode>#\ ##0\ "€"</c:formatCode>
                <c:ptCount val="4"/>
                <c:pt idx="0">
                  <c:v>46719655.811988726</c:v>
                </c:pt>
                <c:pt idx="1">
                  <c:v>44991991.783329472</c:v>
                </c:pt>
                <c:pt idx="2">
                  <c:v>43036304.112000018</c:v>
                </c:pt>
                <c:pt idx="3">
                  <c:v>38406998.390000045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2-4604-80E8-6F93EC7FAA69}"/>
            </c:ext>
          </c:extLst>
        </c:ser>
        <c:ser>
          <c:idx val="1"/>
          <c:order val="1"/>
          <c:tx>
            <c:strRef>
              <c:f>'Cohort analyses'!$E$14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analyses'!$F$14:$I$14</c:f>
              <c:numCache>
                <c:formatCode>#\ ##0\ "€"</c:formatCode>
                <c:ptCount val="4"/>
                <c:pt idx="1">
                  <c:v>1266363.1800000027</c:v>
                </c:pt>
                <c:pt idx="2">
                  <c:v>1641145.8100000008</c:v>
                </c:pt>
                <c:pt idx="3">
                  <c:v>1379876.1500000001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22-4604-80E8-6F93EC7FAA69}"/>
            </c:ext>
          </c:extLst>
        </c:ser>
        <c:ser>
          <c:idx val="2"/>
          <c:order val="2"/>
          <c:tx>
            <c:strRef>
              <c:f>'Cohort analyses'!$E$15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'Cohort analyses'!$F$12:$I$12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analyses'!$F$15:$I$15</c:f>
              <c:numCache>
                <c:formatCode>#\ ##0\ "€"</c:formatCode>
                <c:ptCount val="4"/>
                <c:pt idx="2">
                  <c:v>2030327.5833333367</c:v>
                </c:pt>
                <c:pt idx="3">
                  <c:v>879473.22000000009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22-4604-80E8-6F93EC7FAA69}"/>
            </c:ext>
          </c:extLst>
        </c:ser>
        <c:ser>
          <c:idx val="3"/>
          <c:order val="3"/>
          <c:tx>
            <c:strRef>
              <c:f>'Cohort analyses'!$E$16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'Cohort analyses'!$F$12:$I$12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analyses'!$F$16:$I$16</c:f>
              <c:numCache>
                <c:formatCode>#\ ##0\ "€"</c:formatCode>
                <c:ptCount val="4"/>
                <c:pt idx="3">
                  <c:v>4048863.530000004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22-4604-80E8-6F93EC7F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086799"/>
        <c:axId val="38085551"/>
      </c:barChart>
      <c:lineChart>
        <c:grouping val="standard"/>
        <c:varyColors val="0"/>
        <c:ser>
          <c:idx val="4"/>
          <c:order val="4"/>
          <c:tx>
            <c:strRef>
              <c:f>'Cohort analyses'!$E$17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analyses'!$F$17:$I$17</c:f>
              <c:numCache>
                <c:formatCode>#\ ##0\ "€"</c:formatCode>
                <c:ptCount val="4"/>
                <c:pt idx="0">
                  <c:v>46719655.811988726</c:v>
                </c:pt>
                <c:pt idx="1">
                  <c:v>46258354.963329472</c:v>
                </c:pt>
                <c:pt idx="2">
                  <c:v>46707777.505333357</c:v>
                </c:pt>
                <c:pt idx="3">
                  <c:v>44715211.290000044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22-4604-80E8-6F93EC7FA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654623"/>
        <c:axId val="259653791"/>
      </c:lineChart>
      <c:catAx>
        <c:axId val="3808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85551"/>
        <c:crosses val="autoZero"/>
        <c:auto val="1"/>
        <c:lblAlgn val="ctr"/>
        <c:lblOffset val="100"/>
        <c:noMultiLvlLbl val="0"/>
      </c:catAx>
      <c:valAx>
        <c:axId val="3808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86799"/>
        <c:crosses val="autoZero"/>
        <c:crossBetween val="between"/>
      </c:valAx>
      <c:valAx>
        <c:axId val="259653791"/>
        <c:scaling>
          <c:orientation val="minMax"/>
          <c:min val="0"/>
        </c:scaling>
        <c:delete val="1"/>
        <c:axPos val="r"/>
        <c:numFmt formatCode="#\ ##0\ &quot;€&quot;" sourceLinked="1"/>
        <c:majorTickMark val="out"/>
        <c:minorTickMark val="none"/>
        <c:tickLblPos val="nextTo"/>
        <c:crossAx val="259654623"/>
        <c:crosses val="max"/>
        <c:crossBetween val="between"/>
      </c:valAx>
      <c:catAx>
        <c:axId val="2596546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9653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728791613535783E-2"/>
          <c:y val="0.86139295041780495"/>
          <c:w val="0.75401995783531817"/>
          <c:h val="9.5455195331864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Cohort analysis in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'Cohort analyses'!$E$23</c:f>
              <c:strCache>
                <c:ptCount val="1"/>
                <c:pt idx="0">
                  <c:v>Prior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analyses'!$F$22:$I$22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analyses'!$F$23:$I$23</c:f>
              <c:numCache>
                <c:formatCode>#\ ##0\ _€</c:formatCode>
                <c:ptCount val="4"/>
                <c:pt idx="0">
                  <c:v>2281</c:v>
                </c:pt>
                <c:pt idx="1">
                  <c:v>1870</c:v>
                </c:pt>
                <c:pt idx="2">
                  <c:v>1601</c:v>
                </c:pt>
                <c:pt idx="3">
                  <c:v>1414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C-402B-8C75-52CDB1AE99FC}"/>
            </c:ext>
          </c:extLst>
        </c:ser>
        <c:ser>
          <c:idx val="1"/>
          <c:order val="1"/>
          <c:tx>
            <c:strRef>
              <c:f>'Cohort analyses'!$E$24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B0-41BE-B2FC-C350BF2DBD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analyses'!$F$22:$I$22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analyses'!$F$24:$I$24</c:f>
              <c:numCache>
                <c:formatCode>#\ ##0\ _€</c:formatCode>
                <c:ptCount val="4"/>
                <c:pt idx="1">
                  <c:v>344</c:v>
                </c:pt>
                <c:pt idx="2">
                  <c:v>164</c:v>
                </c:pt>
                <c:pt idx="3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C-402B-8C75-52CDB1AE99FC}"/>
            </c:ext>
          </c:extLst>
        </c:ser>
        <c:ser>
          <c:idx val="2"/>
          <c:order val="2"/>
          <c:tx>
            <c:strRef>
              <c:f>'Cohort analyses'!$E$25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B0-41BE-B2FC-C350BF2DBDB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EB0-41BE-B2FC-C350BF2DBD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analyses'!$F$22:$I$22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analyses'!$F$25:$I$25</c:f>
              <c:numCache>
                <c:formatCode>#\ ##0\ _€</c:formatCode>
                <c:ptCount val="4"/>
                <c:pt idx="2">
                  <c:v>397</c:v>
                </c:pt>
                <c:pt idx="3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0C-402B-8C75-52CDB1AE99FC}"/>
            </c:ext>
          </c:extLst>
        </c:ser>
        <c:ser>
          <c:idx val="3"/>
          <c:order val="3"/>
          <c:tx>
            <c:strRef>
              <c:f>'Cohort analyses'!$E$26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B0-41BE-B2FC-C350BF2DBDB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B0-41BE-B2FC-C350BF2DBDB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B0-41BE-B2FC-C350BF2DBD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analyses'!$F$22:$I$22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analyses'!$F$26:$I$26</c:f>
              <c:numCache>
                <c:formatCode>#\ ##0\ _€</c:formatCode>
                <c:ptCount val="4"/>
                <c:pt idx="3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0C-402B-8C75-52CDB1AE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9933743"/>
        <c:axId val="929934991"/>
      </c:barChart>
      <c:lineChart>
        <c:grouping val="standard"/>
        <c:varyColors val="0"/>
        <c:ser>
          <c:idx val="4"/>
          <c:order val="4"/>
          <c:tx>
            <c:strRef>
              <c:f>'Cohort analyses'!$E$27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'Cohort analyses'!$F$22:$I$22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'Cohort analyses'!$F$27:$I$27</c:f>
              <c:numCache>
                <c:formatCode>#\ ##0\ _€</c:formatCode>
                <c:ptCount val="4"/>
                <c:pt idx="0">
                  <c:v>2281</c:v>
                </c:pt>
                <c:pt idx="1">
                  <c:v>2214</c:v>
                </c:pt>
                <c:pt idx="2">
                  <c:v>2162</c:v>
                </c:pt>
                <c:pt idx="3">
                  <c:v>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0C-402B-8C75-52CDB1AE9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9556943"/>
        <c:axId val="989559855"/>
      </c:lineChart>
      <c:catAx>
        <c:axId val="92993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934991"/>
        <c:crosses val="autoZero"/>
        <c:auto val="1"/>
        <c:lblAlgn val="ctr"/>
        <c:lblOffset val="100"/>
        <c:noMultiLvlLbl val="0"/>
      </c:catAx>
      <c:valAx>
        <c:axId val="92993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_€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9933743"/>
        <c:crosses val="autoZero"/>
        <c:crossBetween val="between"/>
      </c:valAx>
      <c:valAx>
        <c:axId val="989559855"/>
        <c:scaling>
          <c:orientation val="minMax"/>
          <c:min val="0"/>
        </c:scaling>
        <c:delete val="1"/>
        <c:axPos val="r"/>
        <c:numFmt formatCode="#\ ##0\ _€" sourceLinked="1"/>
        <c:majorTickMark val="out"/>
        <c:minorTickMark val="none"/>
        <c:tickLblPos val="nextTo"/>
        <c:crossAx val="989556943"/>
        <c:crosses val="max"/>
        <c:crossBetween val="between"/>
      </c:valAx>
      <c:catAx>
        <c:axId val="9895569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89559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Cohort</a:t>
            </a:r>
            <a:r>
              <a:rPr lang="fr-FR" baseline="0"/>
              <a:t> analysis in ARPU, €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Prior 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'Cohort analyses'!$F$32:$I$32</c:f>
              <c:strCache>
                <c:ptCount val="4"/>
                <c:pt idx="0">
                  <c:v>ARPU 2017</c:v>
                </c:pt>
                <c:pt idx="1">
                  <c:v>ARPU 2018</c:v>
                </c:pt>
                <c:pt idx="2">
                  <c:v>ARPU 2019</c:v>
                </c:pt>
                <c:pt idx="3">
                  <c:v>ARPU 2020</c:v>
                </c:pt>
              </c:strCache>
            </c:strRef>
          </c:cat>
          <c:val>
            <c:numRef>
              <c:f>'Cohort analyses'!$F$33:$I$33</c:f>
              <c:numCache>
                <c:formatCode>#\ ##0\ "€"</c:formatCode>
                <c:ptCount val="4"/>
                <c:pt idx="0">
                  <c:v>20491.077110521372</c:v>
                </c:pt>
                <c:pt idx="1">
                  <c:v>24059.888654186885</c:v>
                </c:pt>
                <c:pt idx="2">
                  <c:v>26897.690070000011</c:v>
                </c:pt>
                <c:pt idx="3">
                  <c:v>27181.173665958984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ED-48BC-B6DB-0897443AC0F8}"/>
            </c:ext>
          </c:extLst>
        </c:ser>
        <c:ser>
          <c:idx val="1"/>
          <c:order val="1"/>
          <c:tx>
            <c:v>2018 clients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0.12597731996427375"/>
                  <c:y val="-0.123623835244964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94-4FBA-83A4-076711FE53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'Cohort analyses'!$F$32:$I$32</c:f>
              <c:strCache>
                <c:ptCount val="4"/>
                <c:pt idx="0">
                  <c:v>ARPU 2017</c:v>
                </c:pt>
                <c:pt idx="1">
                  <c:v>ARPU 2018</c:v>
                </c:pt>
                <c:pt idx="2">
                  <c:v>ARPU 2019</c:v>
                </c:pt>
                <c:pt idx="3">
                  <c:v>ARPU 2020</c:v>
                </c:pt>
              </c:strCache>
            </c:strRef>
          </c:cat>
          <c:val>
            <c:numRef>
              <c:f>'Cohort analyses'!$F$34:$I$34</c:f>
              <c:numCache>
                <c:formatCode>#\ ##0\ "€"</c:formatCode>
                <c:ptCount val="4"/>
                <c:pt idx="1">
                  <c:v>3628.547793696283</c:v>
                </c:pt>
                <c:pt idx="2">
                  <c:v>9886.4205421686784</c:v>
                </c:pt>
                <c:pt idx="3">
                  <c:v>10072.088686131388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ED-48BC-B6DB-0897443AC0F8}"/>
            </c:ext>
          </c:extLst>
        </c:ser>
        <c:ser>
          <c:idx val="2"/>
          <c:order val="2"/>
          <c:tx>
            <c:v>2019 clients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3.7712567460521235E-2"/>
                  <c:y val="9.0728742503826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94-4FBA-83A4-076711FE53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'Cohort analyses'!$F$32:$I$32</c:f>
              <c:strCache>
                <c:ptCount val="4"/>
                <c:pt idx="0">
                  <c:v>ARPU 2017</c:v>
                </c:pt>
                <c:pt idx="1">
                  <c:v>ARPU 2018</c:v>
                </c:pt>
                <c:pt idx="2">
                  <c:v>ARPU 2019</c:v>
                </c:pt>
                <c:pt idx="3">
                  <c:v>ARPU 2020</c:v>
                </c:pt>
              </c:strCache>
            </c:strRef>
          </c:cat>
          <c:val>
            <c:numRef>
              <c:f>'Cohort analyses'!$F$35:$I$35</c:f>
              <c:numCache>
                <c:formatCode>#\ ##0\ "€"</c:formatCode>
                <c:ptCount val="4"/>
                <c:pt idx="2">
                  <c:v>5127.0898569023657</c:v>
                </c:pt>
                <c:pt idx="3">
                  <c:v>7995.2110909090916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ED-48BC-B6DB-0897443AC0F8}"/>
            </c:ext>
          </c:extLst>
        </c:ser>
        <c:ser>
          <c:idx val="3"/>
          <c:order val="3"/>
          <c:tx>
            <c:v>2020 clients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'Cohort analyses'!$F$32:$I$32</c:f>
              <c:strCache>
                <c:ptCount val="4"/>
                <c:pt idx="0">
                  <c:v>ARPU 2017</c:v>
                </c:pt>
                <c:pt idx="1">
                  <c:v>ARPU 2018</c:v>
                </c:pt>
                <c:pt idx="2">
                  <c:v>ARPU 2019</c:v>
                </c:pt>
                <c:pt idx="3">
                  <c:v>ARPU 2020</c:v>
                </c:pt>
              </c:strCache>
            </c:strRef>
          </c:cat>
          <c:val>
            <c:numRef>
              <c:f>'Cohort analyses'!$F$36:$I$36</c:f>
              <c:numCache>
                <c:formatCode>#\ ##0\ "€"</c:formatCode>
                <c:ptCount val="4"/>
                <c:pt idx="3">
                  <c:v>11215.688448753473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ED-48BC-B6DB-0897443AC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88688"/>
        <c:axId val="154290656"/>
      </c:lineChart>
      <c:catAx>
        <c:axId val="1617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4290656"/>
        <c:crosses val="autoZero"/>
        <c:auto val="1"/>
        <c:lblAlgn val="ctr"/>
        <c:lblOffset val="100"/>
        <c:noMultiLvlLbl val="0"/>
      </c:catAx>
      <c:valAx>
        <c:axId val="15429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78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"Split per product family"</c:f>
          <c:strCache>
            <c:ptCount val="1"/>
            <c:pt idx="0">
              <c:v>Split per product family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'Bookings repartition'!$E$38</c:f>
              <c:strCache>
                <c:ptCount val="1"/>
                <c:pt idx="0">
                  <c:v>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repartition'!$F$37:$I$37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repartition'!$F$38:$I$38</c:f>
              <c:numCache>
                <c:formatCode>_-* #\ ##0\ "€"_-;\-* #\ ##0\ "€"_-;_-* "-"??\ "€"_-;_-@_-</c:formatCode>
                <c:ptCount val="4"/>
                <c:pt idx="0">
                  <c:v>31400500.854332745</c:v>
                </c:pt>
                <c:pt idx="1">
                  <c:v>30102420.072092857</c:v>
                </c:pt>
                <c:pt idx="2">
                  <c:v>27992918.137417287</c:v>
                </c:pt>
                <c:pt idx="3">
                  <c:v>26737242.772249617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E-4003-897A-3B6FF2AF5BAB}"/>
            </c:ext>
          </c:extLst>
        </c:ser>
        <c:ser>
          <c:idx val="1"/>
          <c:order val="1"/>
          <c:tx>
            <c:strRef>
              <c:f>'Bookings repartition'!$E$39</c:f>
              <c:strCache>
                <c:ptCount val="1"/>
                <c:pt idx="0">
                  <c:v>S&amp;M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repartition'!$F$37:$I$37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repartition'!$F$39:$I$39</c:f>
              <c:numCache>
                <c:formatCode>_-* #\ ##0\ "€"_-;\-* #\ ##0\ "€"_-;_-* "-"??\ "€"_-;_-@_-</c:formatCode>
                <c:ptCount val="4"/>
                <c:pt idx="0">
                  <c:v>11377155.147655953</c:v>
                </c:pt>
                <c:pt idx="1">
                  <c:v>11509684.986236604</c:v>
                </c:pt>
                <c:pt idx="2">
                  <c:v>12669254.365916044</c:v>
                </c:pt>
                <c:pt idx="3">
                  <c:v>13430603.75775037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CE-4003-897A-3B6FF2AF5BAB}"/>
            </c:ext>
          </c:extLst>
        </c:ser>
        <c:ser>
          <c:idx val="2"/>
          <c:order val="2"/>
          <c:tx>
            <c:strRef>
              <c:f>'Bookings repartition'!$E$40</c:f>
              <c:strCache>
                <c:ptCount val="1"/>
                <c:pt idx="0">
                  <c:v>Compliance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repartition'!$F$37:$I$37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repartition'!$F$40:$I$40</c:f>
              <c:numCache>
                <c:formatCode>_-* #\ ##0\ "€"_-;\-* #\ ##0\ "€"_-;_-* "-"??\ "€"_-;_-@_-</c:formatCode>
                <c:ptCount val="4"/>
                <c:pt idx="0">
                  <c:v>3941999.810000001</c:v>
                </c:pt>
                <c:pt idx="1">
                  <c:v>4646249.9050000003</c:v>
                </c:pt>
                <c:pt idx="2">
                  <c:v>6045605.0019999994</c:v>
                </c:pt>
                <c:pt idx="3">
                  <c:v>4547364.76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CE-4003-897A-3B6FF2AF5BAB}"/>
            </c:ext>
          </c:extLst>
        </c:ser>
        <c:ser>
          <c:idx val="4"/>
          <c:order val="3"/>
          <c:tx>
            <c:strRef>
              <c:f>'Bookings repartition'!$E$41</c:f>
              <c:strCache>
                <c:ptCount val="1"/>
                <c:pt idx="0">
                  <c:v>DBI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'Bookings repartition'!$F$41:$I$41</c:f>
              <c:numCache>
                <c:formatCode>_-* #\ ##0\ "€"_-;\-* #\ ##0\ "€"_-;_-* "-"??\ "€"_-;_-@_-</c:formatCode>
                <c:ptCount val="4"/>
                <c:pt idx="0">
                  <c:v>8189545.9876737269</c:v>
                </c:pt>
                <c:pt idx="1">
                  <c:v>8066219.6970332749</c:v>
                </c:pt>
                <c:pt idx="2">
                  <c:v>7671844.3174374402</c:v>
                </c:pt>
                <c:pt idx="3">
                  <c:v>9295840.7480527777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CE-4003-897A-3B6FF2AF5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916896"/>
        <c:axId val="188924800"/>
      </c:barChart>
      <c:lineChart>
        <c:grouping val="standard"/>
        <c:varyColors val="0"/>
        <c:ser>
          <c:idx val="3"/>
          <c:order val="4"/>
          <c:tx>
            <c:strRef>
              <c:f>'Bookings repartition'!$E$42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repartition'!$F$37:$I$37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repartition'!$F$42:$I$42</c:f>
              <c:numCache>
                <c:formatCode>_-* #\ ##0\ "€"_-;\-* #\ ##0\ "€"_-;_-* "-"??\ "€"_-;_-@_-</c:formatCode>
                <c:ptCount val="4"/>
                <c:pt idx="0">
                  <c:v>54909201.799662426</c:v>
                </c:pt>
                <c:pt idx="1">
                  <c:v>54324574.660362735</c:v>
                </c:pt>
                <c:pt idx="2">
                  <c:v>54379621.822770767</c:v>
                </c:pt>
                <c:pt idx="3">
                  <c:v>54011052.03805276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CE-4003-897A-3B6FF2AF5B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916896"/>
        <c:axId val="188924800"/>
      </c:lineChart>
      <c:catAx>
        <c:axId val="1889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24800"/>
        <c:crosses val="autoZero"/>
        <c:auto val="1"/>
        <c:lblAlgn val="ctr"/>
        <c:lblOffset val="100"/>
        <c:noMultiLvlLbl val="0"/>
      </c:catAx>
      <c:valAx>
        <c:axId val="1889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of</a:t>
            </a:r>
            <a:r>
              <a:rPr lang="en-US" baseline="0"/>
              <a:t> Risk</a:t>
            </a:r>
            <a:r>
              <a:rPr lang="en-US"/>
              <a:t>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889435172363304"/>
          <c:y val="0.12653072078857708"/>
          <c:w val="0.71763755371978144"/>
          <c:h val="0.692030539778526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'Bookings repartition'!$E$70</c:f>
              <c:strCache>
                <c:ptCount val="1"/>
                <c:pt idx="0">
                  <c:v>Country 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repartition'!$F$70:$I$70</c:f>
              <c:numCache>
                <c:formatCode>_-* #\ ##0\ "€"_-;\-* #\ ##0\ "€"_-;_-* "-"??\ "€"_-;_-@_-</c:formatCode>
                <c:ptCount val="4"/>
                <c:pt idx="0">
                  <c:v>6479</c:v>
                </c:pt>
                <c:pt idx="1">
                  <c:v>6510</c:v>
                </c:pt>
                <c:pt idx="2">
                  <c:v>5260</c:v>
                </c:pt>
                <c:pt idx="3">
                  <c:v>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0-439F-8406-35F37124FB18}"/>
            </c:ext>
          </c:extLst>
        </c:ser>
        <c:ser>
          <c:idx val="1"/>
          <c:order val="1"/>
          <c:tx>
            <c:strRef>
              <c:f>'Bookings repartition'!$E$71</c:f>
              <c:strCache>
                <c:ptCount val="1"/>
                <c:pt idx="0">
                  <c:v>DB Credit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repartition'!$F$71:$I$71</c:f>
              <c:numCache>
                <c:formatCode>_-* #\ ##0\ "€"_-;\-* #\ ##0\ "€"_-;_-* "-"??\ "€"_-;_-@_-</c:formatCode>
                <c:ptCount val="4"/>
                <c:pt idx="0">
                  <c:v>3982969.5000000005</c:v>
                </c:pt>
                <c:pt idx="1">
                  <c:v>8247623.3300000029</c:v>
                </c:pt>
                <c:pt idx="2">
                  <c:v>13006740.570000002</c:v>
                </c:pt>
                <c:pt idx="3">
                  <c:v>14208867.820000006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0-439F-8406-35F37124FB18}"/>
            </c:ext>
          </c:extLst>
        </c:ser>
        <c:ser>
          <c:idx val="2"/>
          <c:order val="2"/>
          <c:tx>
            <c:strRef>
              <c:f>'Bookings repartition'!$E$72</c:f>
              <c:strCache>
                <c:ptCount val="1"/>
                <c:pt idx="0">
                  <c:v>DBAI/Toolkit/GDM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repartition'!$F$72:$I$72</c:f>
              <c:numCache>
                <c:formatCode>_-* #\ ##0\ "€"_-;\-* #\ ##0\ "€"_-;_-* "-"??\ "€"_-;_-@_-</c:formatCode>
                <c:ptCount val="4"/>
                <c:pt idx="0">
                  <c:v>13706527.973299978</c:v>
                </c:pt>
                <c:pt idx="1">
                  <c:v>11547337.879999986</c:v>
                </c:pt>
                <c:pt idx="2">
                  <c:v>8376332.6399999913</c:v>
                </c:pt>
                <c:pt idx="3">
                  <c:v>9066266.839999998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F0-439F-8406-35F37124FB18}"/>
            </c:ext>
          </c:extLst>
        </c:ser>
        <c:ser>
          <c:idx val="3"/>
          <c:order val="3"/>
          <c:tx>
            <c:strRef>
              <c:f>'Bookings repartition'!$E$73</c:f>
              <c:strCache>
                <c:ptCount val="1"/>
                <c:pt idx="0">
                  <c:v>DNBi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repartition'!$F$73:$I$73</c:f>
              <c:numCache>
                <c:formatCode>_-* #\ ##0\ "€"_-;\-* #\ ##0\ "€"_-;_-* "-"??\ "€"_-;_-@_-</c:formatCode>
                <c:ptCount val="4"/>
                <c:pt idx="0">
                  <c:v>10632532.309999995</c:v>
                </c:pt>
                <c:pt idx="1">
                  <c:v>7053929.3799999999</c:v>
                </c:pt>
                <c:pt idx="2">
                  <c:v>3609815.87</c:v>
                </c:pt>
                <c:pt idx="3">
                  <c:v>9094.7000000000116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F0-439F-8406-35F37124FB18}"/>
            </c:ext>
          </c:extLst>
        </c:ser>
        <c:ser>
          <c:idx val="4"/>
          <c:order val="4"/>
          <c:tx>
            <c:strRef>
              <c:f>'Bookings repartition'!$E$74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repartition'!$F$74:$I$74</c:f>
              <c:numCache>
                <c:formatCode>_-* #\ ##0\ "€"_-;\-* #\ ##0\ "€"_-;_-* "-"??\ "€"_-;_-@_-</c:formatCode>
                <c:ptCount val="4"/>
                <c:pt idx="0">
                  <c:v>46492.5</c:v>
                </c:pt>
                <c:pt idx="1">
                  <c:v>509025.5</c:v>
                </c:pt>
                <c:pt idx="2">
                  <c:v>259427.5</c:v>
                </c:pt>
                <c:pt idx="3">
                  <c:v>244401.19999999998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F0-439F-8406-35F37124FB18}"/>
            </c:ext>
          </c:extLst>
        </c:ser>
        <c:ser>
          <c:idx val="5"/>
          <c:order val="5"/>
          <c:tx>
            <c:strRef>
              <c:f>'Bookings repartition'!$E$75</c:f>
              <c:strCache>
                <c:ptCount val="1"/>
                <c:pt idx="0">
                  <c:v>Portfolio Manager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repartition'!$F$75:$I$75</c:f>
              <c:numCache>
                <c:formatCode>_-* #\ ##0\ "€"_-;\-* #\ ##0\ "€"_-;_-* "-"??\ "€"_-;_-@_-</c:formatCode>
                <c:ptCount val="4"/>
                <c:pt idx="0">
                  <c:v>2035422.0999999994</c:v>
                </c:pt>
                <c:pt idx="1">
                  <c:v>1753594.52</c:v>
                </c:pt>
                <c:pt idx="2">
                  <c:v>1205748.5299999996</c:v>
                </c:pt>
                <c:pt idx="3">
                  <c:v>968900.44999999984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F0-439F-8406-35F37124FB18}"/>
            </c:ext>
          </c:extLst>
        </c:ser>
        <c:ser>
          <c:idx val="6"/>
          <c:order val="6"/>
          <c:tx>
            <c:strRef>
              <c:f>'Bookings repartition'!$E$77</c:f>
              <c:strCache>
                <c:ptCount val="1"/>
                <c:pt idx="0">
                  <c:v>MDM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repartition'!$F$77:$I$77</c:f>
              <c:numCache>
                <c:formatCode>_-* #\ ##0\ "€"_-;\-* #\ ##0\ "€"_-;_-* "-"??\ "€"_-;_-@_-</c:formatCode>
                <c:ptCount val="4"/>
                <c:pt idx="0">
                  <c:v>990077.47103280341</c:v>
                </c:pt>
                <c:pt idx="1">
                  <c:v>981560.02635696728</c:v>
                </c:pt>
                <c:pt idx="2">
                  <c:v>1518507.1537539978</c:v>
                </c:pt>
                <c:pt idx="3">
                  <c:v>2084960.7622496153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F0-439F-8406-35F37124F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916896"/>
        <c:axId val="188924800"/>
      </c:barChart>
      <c:lineChart>
        <c:grouping val="standard"/>
        <c:varyColors val="0"/>
        <c:ser>
          <c:idx val="8"/>
          <c:order val="7"/>
          <c:tx>
            <c:strRef>
              <c:f>'Bookings repartition'!$E$78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repartition'!$F$69:$I$69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repartition'!$F$78:$I$78</c:f>
              <c:numCache>
                <c:formatCode>_-* #\ ##0\ "€"_-;\-* #\ ##0\ "€"_-;_-* "-"??\ "€"_-;_-@_-</c:formatCode>
                <c:ptCount val="4"/>
                <c:pt idx="0">
                  <c:v>31400500.854332775</c:v>
                </c:pt>
                <c:pt idx="1">
                  <c:v>30099580.636356957</c:v>
                </c:pt>
                <c:pt idx="2">
                  <c:v>27981832.263753995</c:v>
                </c:pt>
                <c:pt idx="3">
                  <c:v>26737242.772249617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F0-439F-8406-35F37124FB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8916896"/>
        <c:axId val="188924800"/>
      </c:lineChart>
      <c:catAx>
        <c:axId val="1889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24800"/>
        <c:crosses val="autoZero"/>
        <c:auto val="1"/>
        <c:lblAlgn val="ctr"/>
        <c:lblOffset val="100"/>
        <c:noMultiLvlLbl val="0"/>
      </c:catAx>
      <c:valAx>
        <c:axId val="1889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Split of</a:t>
            </a:r>
            <a:r>
              <a:rPr lang="en-US" baseline="0"/>
              <a:t> S&amp;M</a:t>
            </a:r>
            <a:r>
              <a:rPr lang="en-US"/>
              <a:t>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889435172363304"/>
          <c:y val="0.12653072078857708"/>
          <c:w val="0.74023834556102275"/>
          <c:h val="0.667559298066502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'Bookings repartition'!$E$85</c:f>
              <c:strCache>
                <c:ptCount val="1"/>
                <c:pt idx="0">
                  <c:v>GRS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repartition'!$F$85:$I$85</c:f>
              <c:numCache>
                <c:formatCode>_-* #\ ##0\ "€"_-;\-* #\ ##0\ "€"_-;_-* "-"??\ "€"_-;_-@_-</c:formatCode>
                <c:ptCount val="4"/>
                <c:pt idx="0">
                  <c:v>1630699.17</c:v>
                </c:pt>
                <c:pt idx="1">
                  <c:v>1749117.49</c:v>
                </c:pt>
                <c:pt idx="2">
                  <c:v>1500868.3000000003</c:v>
                </c:pt>
                <c:pt idx="3">
                  <c:v>1644269.6300000001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C9-4188-A4BA-4E0044DD6792}"/>
            </c:ext>
          </c:extLst>
        </c:ser>
        <c:ser>
          <c:idx val="1"/>
          <c:order val="1"/>
          <c:tx>
            <c:strRef>
              <c:f>'Bookings repartition'!$E$86</c:f>
              <c:strCache>
                <c:ptCount val="1"/>
                <c:pt idx="0">
                  <c:v>Hoovers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repartition'!$F$86:$I$86</c:f>
              <c:numCache>
                <c:formatCode>_-* #\ ##0\ "€"_-;\-* #\ ##0\ "€"_-;_-* "-"??\ "€"_-;_-@_-</c:formatCode>
                <c:ptCount val="4"/>
                <c:pt idx="0">
                  <c:v>65594.75</c:v>
                </c:pt>
                <c:pt idx="1">
                  <c:v>85371</c:v>
                </c:pt>
                <c:pt idx="2">
                  <c:v>146701.20000000001</c:v>
                </c:pt>
                <c:pt idx="3">
                  <c:v>228696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C9-4188-A4BA-4E0044DD6792}"/>
            </c:ext>
          </c:extLst>
        </c:ser>
        <c:ser>
          <c:idx val="2"/>
          <c:order val="2"/>
          <c:tx>
            <c:strRef>
              <c:f>'Bookings repartition'!$E$87</c:f>
              <c:strCache>
                <c:ptCount val="1"/>
                <c:pt idx="0">
                  <c:v>Market Insight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repartition'!$F$87:$I$87</c:f>
              <c:numCache>
                <c:formatCode>_-* #\ ##0\ "€"_-;\-* #\ ##0\ "€"_-;_-* "-"??\ "€"_-;_-@_-</c:formatCode>
                <c:ptCount val="4"/>
                <c:pt idx="0">
                  <c:v>550072.4</c:v>
                </c:pt>
                <c:pt idx="1">
                  <c:v>1137805.5149999999</c:v>
                </c:pt>
                <c:pt idx="2">
                  <c:v>860813.44</c:v>
                </c:pt>
                <c:pt idx="3">
                  <c:v>899756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C9-4188-A4BA-4E0044DD6792}"/>
            </c:ext>
          </c:extLst>
        </c:ser>
        <c:ser>
          <c:idx val="3"/>
          <c:order val="3"/>
          <c:tx>
            <c:strRef>
              <c:f>'Bookings repartition'!$E$88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repartition'!$F$88:$I$88</c:f>
              <c:numCache>
                <c:formatCode>_-* #\ ##0\ "€"_-;\-* #\ ##0\ "€"_-;_-* "-"??\ "€"_-;_-@_-</c:formatCode>
                <c:ptCount val="4"/>
                <c:pt idx="0">
                  <c:v>562048.99</c:v>
                </c:pt>
                <c:pt idx="1">
                  <c:v>810768.52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C9-4188-A4BA-4E0044DD6792}"/>
            </c:ext>
          </c:extLst>
        </c:ser>
        <c:ser>
          <c:idx val="4"/>
          <c:order val="4"/>
          <c:tx>
            <c:strRef>
              <c:f>'Bookings repartition'!$E$89</c:f>
              <c:strCache>
                <c:ptCount val="1"/>
                <c:pt idx="0">
                  <c:v>Smart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repartition'!$F$89:$I$89</c:f>
              <c:numCache>
                <c:formatCode>_-* #\ ##0\ "€"_-;\-* #\ ##0\ "€"_-;_-* "-"??\ "€"_-;_-@_-</c:formatCode>
                <c:ptCount val="4"/>
                <c:pt idx="0">
                  <c:v>779773.94000000006</c:v>
                </c:pt>
                <c:pt idx="1">
                  <c:v>349649.77500000002</c:v>
                </c:pt>
                <c:pt idx="2">
                  <c:v>612999.56999999995</c:v>
                </c:pt>
                <c:pt idx="3">
                  <c:v>401623.56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C9-4188-A4BA-4E0044DD6792}"/>
            </c:ext>
          </c:extLst>
        </c:ser>
        <c:ser>
          <c:idx val="5"/>
          <c:order val="5"/>
          <c:tx>
            <c:strRef>
              <c:f>'Bookings repartition'!$E$90</c:f>
              <c:strCache>
                <c:ptCount val="1"/>
                <c:pt idx="0">
                  <c:v>MDM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repartition'!$F$90:$I$90</c:f>
              <c:numCache>
                <c:formatCode>_-* #\ ##0\ "€"_-;\-* #\ ##0\ "€"_-;_-* "-"??\ "€"_-;_-@_-</c:formatCode>
                <c:ptCount val="4"/>
                <c:pt idx="0">
                  <c:v>7788965.8976559499</c:v>
                </c:pt>
                <c:pt idx="1">
                  <c:v>7355694.2919724705</c:v>
                </c:pt>
                <c:pt idx="2">
                  <c:v>9478672.7295793388</c:v>
                </c:pt>
                <c:pt idx="3">
                  <c:v>10256258.567750379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C9-4188-A4BA-4E0044DD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916896"/>
        <c:axId val="188924800"/>
      </c:barChart>
      <c:lineChart>
        <c:grouping val="standard"/>
        <c:varyColors val="0"/>
        <c:ser>
          <c:idx val="7"/>
          <c:order val="6"/>
          <c:tx>
            <c:strRef>
              <c:f>'Bookings repartition'!$E$91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repartition'!$F$84:$I$84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repartition'!$F$91:$I$91</c:f>
              <c:numCache>
                <c:formatCode>_-* #\ ##0\ "€"_-;\-* #\ ##0\ "€"_-;_-* "-"??\ "€"_-;_-@_-</c:formatCode>
                <c:ptCount val="4"/>
                <c:pt idx="0">
                  <c:v>11377155.147655949</c:v>
                </c:pt>
                <c:pt idx="1">
                  <c:v>11488406.59197247</c:v>
                </c:pt>
                <c:pt idx="2">
                  <c:v>12600055.239579339</c:v>
                </c:pt>
                <c:pt idx="3">
                  <c:v>13430603.757750379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C9-4188-A4BA-4E0044DD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6896"/>
        <c:axId val="188924800"/>
      </c:lineChart>
      <c:catAx>
        <c:axId val="1889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24800"/>
        <c:crosses val="autoZero"/>
        <c:auto val="1"/>
        <c:lblAlgn val="ctr"/>
        <c:lblOffset val="100"/>
        <c:noMultiLvlLbl val="0"/>
      </c:catAx>
      <c:valAx>
        <c:axId val="1889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89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Bookings</a:t>
            </a:r>
            <a:r>
              <a:rPr lang="fr-FR" baseline="0"/>
              <a:t> per products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'Bookings repartition'!$E$13</c:f>
              <c:strCache>
                <c:ptCount val="1"/>
                <c:pt idx="0">
                  <c:v>DB Credit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repartition'!$F$13:$I$13</c:f>
              <c:numCache>
                <c:formatCode>_-* #\ ##0\ "€"_-;\-* #\ ##0\ "€"_-;_-* "-"??\ "€"_-;_-@_-</c:formatCode>
                <c:ptCount val="4"/>
                <c:pt idx="0">
                  <c:v>3982969.5000000005</c:v>
                </c:pt>
                <c:pt idx="1">
                  <c:v>8247623.3300000029</c:v>
                </c:pt>
                <c:pt idx="2">
                  <c:v>13006740.570000002</c:v>
                </c:pt>
                <c:pt idx="3">
                  <c:v>14208867.820000015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D-44C6-8E8B-DA030F7A12B1}"/>
            </c:ext>
          </c:extLst>
        </c:ser>
        <c:ser>
          <c:idx val="1"/>
          <c:order val="1"/>
          <c:tx>
            <c:strRef>
              <c:f>'Bookings repartition'!$E$14</c:f>
              <c:strCache>
                <c:ptCount val="1"/>
                <c:pt idx="0">
                  <c:v>DBAI/Toolkit/GDM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repartition'!$F$14:$I$14</c:f>
              <c:numCache>
                <c:formatCode>_-* #\ ##0\ "€"_-;\-* #\ ##0\ "€"_-;_-* "-"??\ "€"_-;_-@_-</c:formatCode>
                <c:ptCount val="4"/>
                <c:pt idx="0">
                  <c:v>13706527.97329998</c:v>
                </c:pt>
                <c:pt idx="1">
                  <c:v>11547337.879999986</c:v>
                </c:pt>
                <c:pt idx="2">
                  <c:v>8376332.6399999922</c:v>
                </c:pt>
                <c:pt idx="3">
                  <c:v>9066266.8400000092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1D-44C6-8E8B-DA030F7A12B1}"/>
            </c:ext>
          </c:extLst>
        </c:ser>
        <c:ser>
          <c:idx val="2"/>
          <c:order val="2"/>
          <c:tx>
            <c:strRef>
              <c:f>'Bookings repartition'!$E$15</c:f>
              <c:strCache>
                <c:ptCount val="1"/>
                <c:pt idx="0">
                  <c:v>Files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repartition'!$F$15:$I$15</c:f>
              <c:numCache>
                <c:formatCode>_-* #\ ##0\ "€"_-;\-* #\ ##0\ "€"_-;_-* "-"??\ "€"_-;_-@_-</c:formatCode>
                <c:ptCount val="4"/>
                <c:pt idx="0">
                  <c:v>6642121.0986887515</c:v>
                </c:pt>
                <c:pt idx="1">
                  <c:v>6256701.9633294391</c:v>
                </c:pt>
                <c:pt idx="2">
                  <c:v>5437854.6000000024</c:v>
                </c:pt>
                <c:pt idx="3">
                  <c:v>6511357.419999999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1D-44C6-8E8B-DA030F7A12B1}"/>
            </c:ext>
          </c:extLst>
        </c:ser>
        <c:ser>
          <c:idx val="3"/>
          <c:order val="3"/>
          <c:tx>
            <c:strRef>
              <c:f>'Bookings repartition'!$E$16</c:f>
              <c:strCache>
                <c:ptCount val="1"/>
                <c:pt idx="0">
                  <c:v>OnBoard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repartition'!$F$16:$I$16</c:f>
              <c:numCache>
                <c:formatCode>_-* #\ ##0\ "€"_-;\-* #\ ##0\ "€"_-;_-* "-"??\ "€"_-;_-@_-</c:formatCode>
                <c:ptCount val="4"/>
                <c:pt idx="0">
                  <c:v>2142382.2800000003</c:v>
                </c:pt>
                <c:pt idx="1">
                  <c:v>2100502.564999999</c:v>
                </c:pt>
                <c:pt idx="2">
                  <c:v>3354343.25</c:v>
                </c:pt>
                <c:pt idx="3">
                  <c:v>3236625.1599999997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1D-44C6-8E8B-DA030F7A12B1}"/>
            </c:ext>
          </c:extLst>
        </c:ser>
        <c:ser>
          <c:idx val="4"/>
          <c:order val="4"/>
          <c:tx>
            <c:strRef>
              <c:f>'Bookings repartition'!$E$17</c:f>
              <c:strCache>
                <c:ptCount val="1"/>
                <c:pt idx="0">
                  <c:v>Datascience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repartition'!$F$17:$I$17</c:f>
              <c:numCache>
                <c:formatCode>_-* #\ ##0\ "€"_-;\-* #\ ##0\ "€"_-;_-* "-"??\ "€"_-;_-@_-</c:formatCode>
                <c:ptCount val="4"/>
                <c:pt idx="0">
                  <c:v>2479308.0999999982</c:v>
                </c:pt>
                <c:pt idx="1">
                  <c:v>2343736.3049999997</c:v>
                </c:pt>
                <c:pt idx="2">
                  <c:v>3657587.5033333329</c:v>
                </c:pt>
                <c:pt idx="3">
                  <c:v>2041445.9899999998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1D-44C6-8E8B-DA030F7A12B1}"/>
            </c:ext>
          </c:extLst>
        </c:ser>
        <c:ser>
          <c:idx val="5"/>
          <c:order val="5"/>
          <c:tx>
            <c:strRef>
              <c:f>'Bookings repartition'!$E$18</c:f>
              <c:strCache>
                <c:ptCount val="1"/>
                <c:pt idx="0">
                  <c:v>Direct +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repartition'!$F$18:$I$18</c:f>
              <c:numCache>
                <c:formatCode>_-* #\ ##0\ "€"_-;\-* #\ ##0\ "€"_-;_-* "-"??\ "€"_-;_-@_-</c:formatCode>
                <c:ptCount val="4"/>
                <c:pt idx="0">
                  <c:v>183694</c:v>
                </c:pt>
                <c:pt idx="1">
                  <c:v>264672.75</c:v>
                </c:pt>
                <c:pt idx="2">
                  <c:v>794146.8</c:v>
                </c:pt>
                <c:pt idx="3">
                  <c:v>1965837.79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1D-44C6-8E8B-DA030F7A12B1}"/>
            </c:ext>
          </c:extLst>
        </c:ser>
        <c:ser>
          <c:idx val="6"/>
          <c:order val="6"/>
          <c:tx>
            <c:strRef>
              <c:f>'Bookings repartition'!$E$19</c:f>
              <c:strCache>
                <c:ptCount val="1"/>
                <c:pt idx="0">
                  <c:v>Dataxess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repartition'!$F$19:$I$19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1506661.8599999999</c:v>
                </c:pt>
                <c:pt idx="3">
                  <c:v>1734181.3199999998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1D-44C6-8E8B-DA030F7A12B1}"/>
            </c:ext>
          </c:extLst>
        </c:ser>
        <c:ser>
          <c:idx val="7"/>
          <c:order val="7"/>
          <c:tx>
            <c:strRef>
              <c:f>'Bookings repartition'!$E$20</c:f>
              <c:strCache>
                <c:ptCount val="1"/>
                <c:pt idx="0">
                  <c:v>GRS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repartition'!$F$20:$I$20</c:f>
              <c:numCache>
                <c:formatCode>_-* #\ ##0\ "€"_-;\-* #\ ##0\ "€"_-;_-* "-"??\ "€"_-;_-@_-</c:formatCode>
                <c:ptCount val="4"/>
                <c:pt idx="0">
                  <c:v>1630699.1700000002</c:v>
                </c:pt>
                <c:pt idx="1">
                  <c:v>1749117.4899999993</c:v>
                </c:pt>
                <c:pt idx="2">
                  <c:v>1500868.3000000003</c:v>
                </c:pt>
                <c:pt idx="3">
                  <c:v>1644269.6300000001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1D-44C6-8E8B-DA030F7A12B1}"/>
            </c:ext>
          </c:extLst>
        </c:ser>
        <c:ser>
          <c:idx val="8"/>
          <c:order val="8"/>
          <c:tx>
            <c:strRef>
              <c:f>'Bookings repartition'!$E$21</c:f>
              <c:strCache>
                <c:ptCount val="1"/>
                <c:pt idx="0">
                  <c:v>IndueD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repartition'!$F$21:$I$21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135926.6</c:v>
                </c:pt>
                <c:pt idx="2">
                  <c:v>653173.92200000002</c:v>
                </c:pt>
                <c:pt idx="3">
                  <c:v>1399081.76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1D-44C6-8E8B-DA030F7A12B1}"/>
            </c:ext>
          </c:extLst>
        </c:ser>
        <c:ser>
          <c:idx val="9"/>
          <c:order val="9"/>
          <c:tx>
            <c:strRef>
              <c:f>'Bookings repartition'!$E$22</c:f>
              <c:strCache>
                <c:ptCount val="1"/>
                <c:pt idx="0">
                  <c:v>Portfolio Manager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repartition'!$F$22:$I$22</c:f>
              <c:numCache>
                <c:formatCode>_-* #\ ##0\ "€"_-;\-* #\ ##0\ "€"_-;_-* "-"??\ "€"_-;_-@_-</c:formatCode>
                <c:ptCount val="4"/>
                <c:pt idx="0">
                  <c:v>2035422.0999999994</c:v>
                </c:pt>
                <c:pt idx="1">
                  <c:v>1753594.52</c:v>
                </c:pt>
                <c:pt idx="2">
                  <c:v>1205748.5299999996</c:v>
                </c:pt>
                <c:pt idx="3">
                  <c:v>968900.44999999984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1D-44C6-8E8B-DA030F7A12B1}"/>
            </c:ext>
          </c:extLst>
        </c:ser>
        <c:ser>
          <c:idx val="10"/>
          <c:order val="10"/>
          <c:tx>
            <c:strRef>
              <c:f>'Bookings repartition'!$E$23</c:f>
              <c:strCache>
                <c:ptCount val="1"/>
                <c:pt idx="0">
                  <c:v>Market Insight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repartition'!$F$23:$I$23</c:f>
              <c:numCache>
                <c:formatCode>_-* #\ ##0\ "€"_-;\-* #\ ##0\ "€"_-;_-* "-"??\ "€"_-;_-@_-</c:formatCode>
                <c:ptCount val="4"/>
                <c:pt idx="0">
                  <c:v>550072.4</c:v>
                </c:pt>
                <c:pt idx="1">
                  <c:v>1137805.5150000001</c:v>
                </c:pt>
                <c:pt idx="2">
                  <c:v>860813.44</c:v>
                </c:pt>
                <c:pt idx="3">
                  <c:v>899756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B1D-44C6-8E8B-DA030F7A12B1}"/>
            </c:ext>
          </c:extLst>
        </c:ser>
        <c:ser>
          <c:idx val="11"/>
          <c:order val="11"/>
          <c:tx>
            <c:strRef>
              <c:f>'Bookings repartition'!$E$24</c:f>
              <c:strCache>
                <c:ptCount val="1"/>
                <c:pt idx="0">
                  <c:v>Smart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repartition'!$F$24:$I$24</c:f>
              <c:numCache>
                <c:formatCode>_-* #\ ##0\ "€"_-;\-* #\ ##0\ "€"_-;_-* "-"??\ "€"_-;_-@_-</c:formatCode>
                <c:ptCount val="4"/>
                <c:pt idx="0">
                  <c:v>779773.94</c:v>
                </c:pt>
                <c:pt idx="1">
                  <c:v>349649.77500000002</c:v>
                </c:pt>
                <c:pt idx="2">
                  <c:v>612999.57000000007</c:v>
                </c:pt>
                <c:pt idx="3">
                  <c:v>401623.56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B1D-44C6-8E8B-DA030F7A12B1}"/>
            </c:ext>
          </c:extLst>
        </c:ser>
        <c:ser>
          <c:idx val="12"/>
          <c:order val="12"/>
          <c:tx>
            <c:strRef>
              <c:f>'Bookings repartition'!$E$25</c:f>
              <c:strCache>
                <c:ptCount val="1"/>
                <c:pt idx="0">
                  <c:v>Hoovers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repartition'!$F$25:$I$25</c:f>
              <c:numCache>
                <c:formatCode>_-* #\ ##0\ "€"_-;\-* #\ ##0\ "€"_-;_-* "-"??\ "€"_-;_-@_-</c:formatCode>
                <c:ptCount val="4"/>
                <c:pt idx="0">
                  <c:v>65594.75</c:v>
                </c:pt>
                <c:pt idx="1">
                  <c:v>85371</c:v>
                </c:pt>
                <c:pt idx="2">
                  <c:v>146701.20000000001</c:v>
                </c:pt>
                <c:pt idx="3">
                  <c:v>228696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B1D-44C6-8E8B-DA030F7A12B1}"/>
            </c:ext>
          </c:extLst>
        </c:ser>
        <c:ser>
          <c:idx val="13"/>
          <c:order val="13"/>
          <c:tx>
            <c:strRef>
              <c:f>'Bookings repartition'!$E$26</c:f>
              <c:strCache>
                <c:ptCount val="1"/>
                <c:pt idx="0">
                  <c:v>D&amp;B Connect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repartition'!$F$26:$I$26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159586.41999999998</c:v>
                </c:pt>
                <c:pt idx="3">
                  <c:v>200296.65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B1D-44C6-8E8B-DA030F7A12B1}"/>
            </c:ext>
          </c:extLst>
        </c:ser>
        <c:ser>
          <c:idx val="14"/>
          <c:order val="14"/>
          <c:tx>
            <c:strRef>
              <c:f>'Bookings repartition'!$E$27</c:f>
              <c:strCache>
                <c:ptCount val="1"/>
                <c:pt idx="0">
                  <c:v>Global Financials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repartition'!$F$27:$I$27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B1D-44C6-8E8B-DA030F7A12B1}"/>
            </c:ext>
          </c:extLst>
        </c:ser>
        <c:ser>
          <c:idx val="15"/>
          <c:order val="15"/>
          <c:tx>
            <c:strRef>
              <c:f>'Bookings repartition'!$E$28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repartition'!$F$28:$I$28</c:f>
              <c:numCache>
                <c:formatCode>_-* #\ ##0\ "€"_-;\-* #\ ##0\ "€"_-;_-* "-"??\ "€"_-;_-@_-</c:formatCode>
                <c:ptCount val="4"/>
                <c:pt idx="0">
                  <c:v>1864079.19</c:v>
                </c:pt>
                <c:pt idx="1">
                  <c:v>3203375.89</c:v>
                </c:pt>
                <c:pt idx="2">
                  <c:v>1804143.0299999998</c:v>
                </c:pt>
                <c:pt idx="3">
                  <c:v>29159.199999999702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B1D-44C6-8E8B-DA030F7A12B1}"/>
            </c:ext>
          </c:extLst>
        </c:ser>
        <c:ser>
          <c:idx val="16"/>
          <c:order val="16"/>
          <c:tx>
            <c:strRef>
              <c:f>'Bookings repartition'!$E$29</c:f>
              <c:strCache>
                <c:ptCount val="1"/>
                <c:pt idx="0">
                  <c:v>Data manager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repartition'!$F$29:$I$29</c:f>
              <c:numCache>
                <c:formatCode>_-* #\ ##0\ "€"_-;\-* #\ ##0\ "€"_-;_-* "-"??\ "€"_-;_-@_-</c:formatCode>
                <c:ptCount val="4"/>
                <c:pt idx="0">
                  <c:v>18000</c:v>
                </c:pt>
                <c:pt idx="1">
                  <c:v>22500</c:v>
                </c:pt>
                <c:pt idx="2">
                  <c:v>15000</c:v>
                </c:pt>
                <c:pt idx="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B1D-44C6-8E8B-DA030F7A12B1}"/>
            </c:ext>
          </c:extLst>
        </c:ser>
        <c:ser>
          <c:idx val="17"/>
          <c:order val="17"/>
          <c:tx>
            <c:strRef>
              <c:f>'Bookings repartition'!$E$30</c:f>
              <c:strCache>
                <c:ptCount val="1"/>
                <c:pt idx="0">
                  <c:v>DNBi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repartition'!$F$30:$I$30</c:f>
              <c:numCache>
                <c:formatCode>_-* #\ ##0\ "€"_-;\-* #\ ##0\ "€"_-;_-* "-"??\ "€"_-;_-@_-</c:formatCode>
                <c:ptCount val="4"/>
                <c:pt idx="0">
                  <c:v>10632532.309999995</c:v>
                </c:pt>
                <c:pt idx="1">
                  <c:v>7053929.3799999999</c:v>
                </c:pt>
                <c:pt idx="2">
                  <c:v>3609815.87</c:v>
                </c:pt>
                <c:pt idx="3">
                  <c:v>9094.6999999999935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B1D-44C6-8E8B-DA030F7A12B1}"/>
            </c:ext>
          </c:extLst>
        </c:ser>
        <c:ser>
          <c:idx val="18"/>
          <c:order val="18"/>
          <c:tx>
            <c:strRef>
              <c:f>'Bookings repartition'!$E$31</c:f>
              <c:strCache>
                <c:ptCount val="1"/>
                <c:pt idx="0">
                  <c:v>Country Risk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'Bookings repartition'!$F$12:$I$12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repartition'!$F$31:$I$31</c:f>
              <c:numCache>
                <c:formatCode>_-* #\ ##0\ "€"_-;\-* #\ ##0\ "€"_-;_-* "-"??\ "€"_-;_-@_-</c:formatCode>
                <c:ptCount val="4"/>
                <c:pt idx="0">
                  <c:v>6479</c:v>
                </c:pt>
                <c:pt idx="1">
                  <c:v>6510</c:v>
                </c:pt>
                <c:pt idx="2">
                  <c:v>5260</c:v>
                </c:pt>
                <c:pt idx="3">
                  <c:v>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1D-44C6-8E8B-DA030F7A1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2679151"/>
        <c:axId val="2042680815"/>
      </c:barChart>
      <c:lineChart>
        <c:grouping val="standard"/>
        <c:varyColors val="0"/>
        <c:ser>
          <c:idx val="19"/>
          <c:order val="19"/>
          <c:tx>
            <c:strRef>
              <c:f>'Bookings repartition'!$E$32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'Bookings repartition'!$F$32:$I$32</c:f>
              <c:numCache>
                <c:formatCode>_-* #\ ##0\ "€"_-;\-* #\ ##0\ "€"_-;_-* "-"??\ "€"_-;_-@_-</c:formatCode>
                <c:ptCount val="4"/>
                <c:pt idx="0">
                  <c:v>46719655.811988719</c:v>
                </c:pt>
                <c:pt idx="1">
                  <c:v>46258354.963329427</c:v>
                </c:pt>
                <c:pt idx="2">
                  <c:v>46707777.505333319</c:v>
                </c:pt>
                <c:pt idx="3">
                  <c:v>44715211.290000036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3C-4CF3-AB18-9D9EFD2C2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679151"/>
        <c:axId val="2042680815"/>
      </c:lineChart>
      <c:catAx>
        <c:axId val="204267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680815"/>
        <c:crosses val="autoZero"/>
        <c:auto val="1"/>
        <c:lblAlgn val="ctr"/>
        <c:lblOffset val="100"/>
        <c:noMultiLvlLbl val="0"/>
      </c:catAx>
      <c:valAx>
        <c:axId val="204268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267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Split of Compliance per product</a:t>
            </a:r>
            <a:endParaRPr lang="fr-FR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'Bookings repartition'!$E$103</c:f>
              <c:strCache>
                <c:ptCount val="1"/>
                <c:pt idx="0">
                  <c:v>IndueD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'Bookings repartition'!$F$102:$I$102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repartition'!$F$103:$I$103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135926.6</c:v>
                </c:pt>
                <c:pt idx="2">
                  <c:v>653173.9219999999</c:v>
                </c:pt>
                <c:pt idx="3">
                  <c:v>1376329.05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15-4597-BD1B-ED4E08888FA1}"/>
            </c:ext>
          </c:extLst>
        </c:ser>
        <c:ser>
          <c:idx val="1"/>
          <c:order val="1"/>
          <c:tx>
            <c:strRef>
              <c:f>'Bookings repartition'!$E$104</c:f>
              <c:strCache>
                <c:ptCount val="1"/>
                <c:pt idx="0">
                  <c:v>OnBoard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'Bookings repartition'!$F$102:$I$102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repartition'!$F$104:$I$104</c:f>
              <c:numCache>
                <c:formatCode>_-* #\ ##0\ "€"_-;\-* #\ ##0\ "€"_-;_-* "-"??\ "€"_-;_-@_-</c:formatCode>
                <c:ptCount val="4"/>
                <c:pt idx="0">
                  <c:v>2142382.2799999993</c:v>
                </c:pt>
                <c:pt idx="1">
                  <c:v>2044981.3649999998</c:v>
                </c:pt>
                <c:pt idx="2">
                  <c:v>3094816.7499999991</c:v>
                </c:pt>
                <c:pt idx="3">
                  <c:v>3232560.4600000004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15-4597-BD1B-ED4E08888FA1}"/>
            </c:ext>
          </c:extLst>
        </c:ser>
        <c:ser>
          <c:idx val="2"/>
          <c:order val="2"/>
          <c:tx>
            <c:strRef>
              <c:f>'Bookings repartition'!$E$105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'Bookings repartition'!$F$102:$I$102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repartition'!$F$105:$I$105</c:f>
              <c:numCache>
                <c:formatCode>_-* #\ ##0\ "€"_-;\-* #\ ##0\ "€"_-;_-* "-"??\ "€"_-;_-@_-</c:formatCode>
                <c:ptCount val="4"/>
                <c:pt idx="0">
                  <c:v>23535</c:v>
                </c:pt>
                <c:pt idx="1">
                  <c:v>713250</c:v>
                </c:pt>
                <c:pt idx="2">
                  <c:v>302985</c:v>
                </c:pt>
                <c:pt idx="3">
                  <c:v>95750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15-4597-BD1B-ED4E08888FA1}"/>
            </c:ext>
          </c:extLst>
        </c:ser>
        <c:ser>
          <c:idx val="3"/>
          <c:order val="3"/>
          <c:tx>
            <c:strRef>
              <c:f>'Bookings repartition'!$E$106</c:f>
              <c:strCache>
                <c:ptCount val="1"/>
                <c:pt idx="0">
                  <c:v>Files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'Bookings repartition'!$F$102:$I$102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repartition'!$F$106:$I$106</c:f>
              <c:numCache>
                <c:formatCode>_-* #\ ##0\ "€"_-;\-* #\ ##0\ "€"_-;_-* "-"??\ "€"_-;_-@_-</c:formatCode>
                <c:ptCount val="4"/>
                <c:pt idx="0">
                  <c:v>540079.82999999996</c:v>
                </c:pt>
                <c:pt idx="1">
                  <c:v>550356.69999999984</c:v>
                </c:pt>
                <c:pt idx="2">
                  <c:v>573657.29999999981</c:v>
                </c:pt>
                <c:pt idx="3">
                  <c:v>126899.84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15-4597-BD1B-ED4E0888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09670768"/>
        <c:axId val="2009666192"/>
      </c:barChart>
      <c:lineChart>
        <c:grouping val="standard"/>
        <c:varyColors val="0"/>
        <c:ser>
          <c:idx val="4"/>
          <c:order val="4"/>
          <c:tx>
            <c:strRef>
              <c:f>'Bookings repartition'!$E$107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'Bookings repartition'!$F$102:$I$102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'Bookings repartition'!$F$107:$I$107</c:f>
              <c:numCache>
                <c:formatCode>_-* #\ ##0\ "€"_-;\-* #\ ##0\ "€"_-;_-* "-"??\ "€"_-;_-@_-</c:formatCode>
                <c:ptCount val="4"/>
                <c:pt idx="0">
                  <c:v>2705997.1099999994</c:v>
                </c:pt>
                <c:pt idx="1">
                  <c:v>3444514.6649999996</c:v>
                </c:pt>
                <c:pt idx="2">
                  <c:v>4624632.9719999991</c:v>
                </c:pt>
                <c:pt idx="3">
                  <c:v>4831539.3500000006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115-4597-BD1B-ED4E0888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670768"/>
        <c:axId val="2009666192"/>
      </c:lineChart>
      <c:catAx>
        <c:axId val="200967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9666192"/>
        <c:crosses val="autoZero"/>
        <c:auto val="1"/>
        <c:lblAlgn val="ctr"/>
        <c:lblOffset val="100"/>
        <c:noMultiLvlLbl val="0"/>
      </c:catAx>
      <c:valAx>
        <c:axId val="20096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0967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'Top25 clients analyses'!$D$122</c:f>
          <c:strCache>
            <c:ptCount val="1"/>
            <c:pt idx="0">
              <c:v>White space analysis on the 3 LoB for the Top 25 clients of 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'Top25 clients analyses'!$G$124</c:f>
              <c:strCache>
                <c:ptCount val="1"/>
                <c:pt idx="0">
                  <c:v>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'Top25 clients analyses'!$E$125:$E$149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'Top25 clients analyses'!$G$125:$G$149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A-4451-B107-C11BBD1B4588}"/>
            </c:ext>
          </c:extLst>
        </c:ser>
        <c:ser>
          <c:idx val="0"/>
          <c:order val="1"/>
          <c:tx>
            <c:strRef>
              <c:f>'Top25 clients analyses'!$F$124</c:f>
              <c:strCache>
                <c:ptCount val="1"/>
                <c:pt idx="0">
                  <c:v>Compliance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'Top25 clients analyses'!$E$125:$E$149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'Top25 clients analyses'!$F$125:$F$149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A-4451-B107-C11BBD1B4588}"/>
            </c:ext>
          </c:extLst>
        </c:ser>
        <c:ser>
          <c:idx val="2"/>
          <c:order val="2"/>
          <c:tx>
            <c:strRef>
              <c:f>'Top25 clients analyses'!$H$124</c:f>
              <c:strCache>
                <c:ptCount val="1"/>
                <c:pt idx="0">
                  <c:v>S&amp;M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'Top25 clients analyses'!$E$125:$E$149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'Top25 clients analyses'!$H$125:$H$149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9A-4451-B107-C11BBD1B4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42994384"/>
        <c:axId val="942999792"/>
      </c:barChart>
      <c:catAx>
        <c:axId val="94299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999792"/>
        <c:crosses val="autoZero"/>
        <c:auto val="1"/>
        <c:lblAlgn val="ctr"/>
        <c:lblOffset val="100"/>
        <c:noMultiLvlLbl val="0"/>
      </c:catAx>
      <c:valAx>
        <c:axId val="942999792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99438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Split by product of the Top 25 clients' billings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'Top25 clients analyses'!$E$156</c:f>
              <c:strCache>
                <c:ptCount val="1"/>
                <c:pt idx="0">
                  <c:v>Products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0-4615-9C09-9BBE28B102A8}"/>
            </c:ext>
          </c:extLst>
        </c:ser>
        <c:ser>
          <c:idx val="1"/>
          <c:order val="1"/>
          <c:tx>
            <c:strRef>
              <c:f>'Top25 clients analyses'!$E$157</c:f>
              <c:strCache>
                <c:ptCount val="1"/>
                <c:pt idx="0">
                  <c:v>Files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analyses'!$F$157:$I$157</c:f>
              <c:numCache>
                <c:formatCode>_-* #\ ##0\ "€"_-;\-* #\ ##0\ "€"_-;_-* "-"??\ "€"_-;_-@_-</c:formatCode>
                <c:ptCount val="4"/>
                <c:pt idx="0">
                  <c:v>4373173.1086887522</c:v>
                </c:pt>
                <c:pt idx="1">
                  <c:v>4222457.9000000004</c:v>
                </c:pt>
                <c:pt idx="2">
                  <c:v>3604662.7100000009</c:v>
                </c:pt>
                <c:pt idx="3">
                  <c:v>4840853.9699999988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0-4615-9C09-9BBE28B102A8}"/>
            </c:ext>
          </c:extLst>
        </c:ser>
        <c:ser>
          <c:idx val="2"/>
          <c:order val="2"/>
          <c:tx>
            <c:strRef>
              <c:f>'Top25 clients analyses'!$E$158</c:f>
              <c:strCache>
                <c:ptCount val="1"/>
                <c:pt idx="0">
                  <c:v>DBAI/Toolkit/GDM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analyses'!$F$158:$I$158</c:f>
              <c:numCache>
                <c:formatCode>_-* #\ ##0\ "€"_-;\-* #\ ##0\ "€"_-;_-* "-"??\ "€"_-;_-@_-</c:formatCode>
                <c:ptCount val="4"/>
                <c:pt idx="0">
                  <c:v>2919237.3799999673</c:v>
                </c:pt>
                <c:pt idx="1">
                  <c:v>3003283.5300000003</c:v>
                </c:pt>
                <c:pt idx="2">
                  <c:v>1865615.6600000001</c:v>
                </c:pt>
                <c:pt idx="3">
                  <c:v>3570178.1199999992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0-4615-9C09-9BBE28B102A8}"/>
            </c:ext>
          </c:extLst>
        </c:ser>
        <c:ser>
          <c:idx val="3"/>
          <c:order val="3"/>
          <c:tx>
            <c:strRef>
              <c:f>'Top25 clients analyses'!$E$159</c:f>
              <c:strCache>
                <c:ptCount val="1"/>
                <c:pt idx="0">
                  <c:v>OnBoard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analyses'!$F$159:$I$159</c:f>
              <c:numCache>
                <c:formatCode>_-* #\ ##0\ "€"_-;\-* #\ ##0\ "€"_-;_-* "-"??\ "€"_-;_-@_-</c:formatCode>
                <c:ptCount val="4"/>
                <c:pt idx="0">
                  <c:v>817061.84</c:v>
                </c:pt>
                <c:pt idx="1">
                  <c:v>611379.71</c:v>
                </c:pt>
                <c:pt idx="2">
                  <c:v>1511671.57</c:v>
                </c:pt>
                <c:pt idx="3">
                  <c:v>2131356.3199999998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B0-4615-9C09-9BBE28B102A8}"/>
            </c:ext>
          </c:extLst>
        </c:ser>
        <c:ser>
          <c:idx val="4"/>
          <c:order val="4"/>
          <c:tx>
            <c:strRef>
              <c:f>'Top25 clients analyses'!$E$160</c:f>
              <c:strCache>
                <c:ptCount val="1"/>
                <c:pt idx="0">
                  <c:v>Datascience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analyses'!$F$160:$I$160</c:f>
              <c:numCache>
                <c:formatCode>_-* #\ ##0\ "€"_-;\-* #\ ##0\ "€"_-;_-* "-"??\ "€"_-;_-@_-</c:formatCode>
                <c:ptCount val="4"/>
                <c:pt idx="0">
                  <c:v>1232535.8499999999</c:v>
                </c:pt>
                <c:pt idx="1">
                  <c:v>826642.10000000009</c:v>
                </c:pt>
                <c:pt idx="2">
                  <c:v>2915473.83</c:v>
                </c:pt>
                <c:pt idx="3">
                  <c:v>1756384.5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7B0-4615-9C09-9BBE28B102A8}"/>
            </c:ext>
          </c:extLst>
        </c:ser>
        <c:ser>
          <c:idx val="5"/>
          <c:order val="5"/>
          <c:tx>
            <c:strRef>
              <c:f>'Top25 clients analyses'!$E$161</c:f>
              <c:strCache>
                <c:ptCount val="1"/>
                <c:pt idx="0">
                  <c:v>DB Credit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analyses'!$F$161:$I$161</c:f>
              <c:numCache>
                <c:formatCode>_-* #\ ##0\ "€"_-;\-* #\ ##0\ "€"_-;_-* "-"??\ "€"_-;_-@_-</c:formatCode>
                <c:ptCount val="4"/>
                <c:pt idx="0">
                  <c:v>52563</c:v>
                </c:pt>
                <c:pt idx="1">
                  <c:v>306116.5</c:v>
                </c:pt>
                <c:pt idx="2">
                  <c:v>1232625.97</c:v>
                </c:pt>
                <c:pt idx="3">
                  <c:v>1408140.33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7B0-4615-9C09-9BBE28B102A8}"/>
            </c:ext>
          </c:extLst>
        </c:ser>
        <c:ser>
          <c:idx val="6"/>
          <c:order val="6"/>
          <c:tx>
            <c:strRef>
              <c:f>'Top25 clients analyses'!$E$162</c:f>
              <c:strCache>
                <c:ptCount val="1"/>
                <c:pt idx="0">
                  <c:v>Direct +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analyses'!$F$162:$I$162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3500</c:v>
                </c:pt>
                <c:pt idx="2">
                  <c:v>323483</c:v>
                </c:pt>
                <c:pt idx="3">
                  <c:v>1044650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7B0-4615-9C09-9BBE28B102A8}"/>
            </c:ext>
          </c:extLst>
        </c:ser>
        <c:ser>
          <c:idx val="7"/>
          <c:order val="7"/>
          <c:tx>
            <c:strRef>
              <c:f>'Top25 clients analyses'!$E$163</c:f>
              <c:strCache>
                <c:ptCount val="1"/>
                <c:pt idx="0">
                  <c:v>Market Insight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analyses'!$F$163:$I$163</c:f>
              <c:numCache>
                <c:formatCode>_-* #\ ##0\ "€"_-;\-* #\ ##0\ "€"_-;_-* "-"??\ "€"_-;_-@_-</c:formatCode>
                <c:ptCount val="4"/>
                <c:pt idx="0">
                  <c:v>285360</c:v>
                </c:pt>
                <c:pt idx="1">
                  <c:v>552760</c:v>
                </c:pt>
                <c:pt idx="2">
                  <c:v>611250</c:v>
                </c:pt>
                <c:pt idx="3">
                  <c:v>638750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7B0-4615-9C09-9BBE28B102A8}"/>
            </c:ext>
          </c:extLst>
        </c:ser>
        <c:ser>
          <c:idx val="8"/>
          <c:order val="8"/>
          <c:tx>
            <c:strRef>
              <c:f>'Top25 clients analyses'!$E$164</c:f>
              <c:strCache>
                <c:ptCount val="1"/>
                <c:pt idx="0">
                  <c:v>GRS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analyses'!$F$164:$I$164</c:f>
              <c:numCache>
                <c:formatCode>_-* #\ ##0\ "€"_-;\-* #\ ##0\ "€"_-;_-* "-"??\ "€"_-;_-@_-</c:formatCode>
                <c:ptCount val="4"/>
                <c:pt idx="0">
                  <c:v>282136.64</c:v>
                </c:pt>
                <c:pt idx="1">
                  <c:v>364515.29000000004</c:v>
                </c:pt>
                <c:pt idx="2">
                  <c:v>321173.64</c:v>
                </c:pt>
                <c:pt idx="3">
                  <c:v>443206.09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7B0-4615-9C09-9BBE28B102A8}"/>
            </c:ext>
          </c:extLst>
        </c:ser>
        <c:ser>
          <c:idx val="9"/>
          <c:order val="9"/>
          <c:tx>
            <c:strRef>
              <c:f>'Top25 clients analyses'!$E$165</c:f>
              <c:strCache>
                <c:ptCount val="1"/>
                <c:pt idx="0">
                  <c:v>Dataxess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analyses'!$F$165:$I$165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187246</c:v>
                </c:pt>
                <c:pt idx="3">
                  <c:v>285283.12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B0-4615-9C09-9BBE28B102A8}"/>
            </c:ext>
          </c:extLst>
        </c:ser>
        <c:ser>
          <c:idx val="10"/>
          <c:order val="10"/>
          <c:tx>
            <c:strRef>
              <c:f>'Top25 clients analyses'!$E$166</c:f>
              <c:strCache>
                <c:ptCount val="1"/>
                <c:pt idx="0">
                  <c:v>IndueD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analyses'!$F$166:$I$166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21600</c:v>
                </c:pt>
                <c:pt idx="3">
                  <c:v>226966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B0-4615-9C09-9BBE28B102A8}"/>
            </c:ext>
          </c:extLst>
        </c:ser>
        <c:ser>
          <c:idx val="11"/>
          <c:order val="11"/>
          <c:tx>
            <c:strRef>
              <c:f>'Top25 clients analyses'!$E$167</c:f>
              <c:strCache>
                <c:ptCount val="1"/>
                <c:pt idx="0">
                  <c:v>Portfolio Manager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analyses'!$F$167:$I$167</c:f>
              <c:numCache>
                <c:formatCode>_-* #\ ##0\ "€"_-;\-* #\ ##0\ "€"_-;_-* "-"??\ "€"_-;_-@_-</c:formatCode>
                <c:ptCount val="4"/>
                <c:pt idx="0">
                  <c:v>78953.679999999993</c:v>
                </c:pt>
                <c:pt idx="1">
                  <c:v>131087.24</c:v>
                </c:pt>
                <c:pt idx="2">
                  <c:v>38487</c:v>
                </c:pt>
                <c:pt idx="3">
                  <c:v>73812.959999999992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7B0-4615-9C09-9BBE28B102A8}"/>
            </c:ext>
          </c:extLst>
        </c:ser>
        <c:ser>
          <c:idx val="12"/>
          <c:order val="12"/>
          <c:tx>
            <c:strRef>
              <c:f>'Top25 clients analyses'!$E$168</c:f>
              <c:strCache>
                <c:ptCount val="1"/>
                <c:pt idx="0">
                  <c:v>DNBi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analyses'!$F$168:$I$168</c:f>
              <c:numCache>
                <c:formatCode>_-* #\ ##0\ "€"_-;\-* #\ ##0\ "€"_-;_-* "-"??\ "€"_-;_-@_-</c:formatCode>
                <c:ptCount val="4"/>
                <c:pt idx="0">
                  <c:v>1278479.47</c:v>
                </c:pt>
                <c:pt idx="1">
                  <c:v>929637.02999999991</c:v>
                </c:pt>
                <c:pt idx="2">
                  <c:v>1188363.5</c:v>
                </c:pt>
                <c:pt idx="3">
                  <c:v>62058.3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7B0-4615-9C09-9BBE28B102A8}"/>
            </c:ext>
          </c:extLst>
        </c:ser>
        <c:ser>
          <c:idx val="13"/>
          <c:order val="13"/>
          <c:tx>
            <c:strRef>
              <c:f>'Top25 clients analyses'!$E$169</c:f>
              <c:strCache>
                <c:ptCount val="1"/>
                <c:pt idx="0">
                  <c:v>Hoovers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analyses'!$F$169:$I$169</c:f>
              <c:numCache>
                <c:formatCode>_-* #\ ##0\ "€"_-;\-* #\ ##0\ "€"_-;_-* "-"??\ "€"_-;_-@_-</c:formatCode>
                <c:ptCount val="4"/>
                <c:pt idx="0">
                  <c:v>9000</c:v>
                </c:pt>
                <c:pt idx="1">
                  <c:v>19600</c:v>
                </c:pt>
                <c:pt idx="2">
                  <c:v>25613</c:v>
                </c:pt>
                <c:pt idx="3">
                  <c:v>46053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7B0-4615-9C09-9BBE28B102A8}"/>
            </c:ext>
          </c:extLst>
        </c:ser>
        <c:ser>
          <c:idx val="14"/>
          <c:order val="14"/>
          <c:tx>
            <c:strRef>
              <c:f>'Top25 clients analyses'!$E$170</c:f>
              <c:strCache>
                <c:ptCount val="1"/>
                <c:pt idx="0">
                  <c:v>Global Financials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analyses'!$F$170:$I$170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7B0-4615-9C09-9BBE28B102A8}"/>
            </c:ext>
          </c:extLst>
        </c:ser>
        <c:ser>
          <c:idx val="15"/>
          <c:order val="15"/>
          <c:tx>
            <c:strRef>
              <c:f>'Top25 clients analyses'!$E$171</c:f>
              <c:strCache>
                <c:ptCount val="1"/>
                <c:pt idx="0">
                  <c:v>D&amp;B Connect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analyses'!$F$171:$I$171</c:f>
              <c:numCache>
                <c:formatCode>_-* #\ ##0\ "€"_-;\-* #\ ##0\ "€"_-;_-* "-"??\ "€"_-;_-@_-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159586.41999999998</c:v>
                </c:pt>
                <c:pt idx="3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7B0-4615-9C09-9BBE28B102A8}"/>
            </c:ext>
          </c:extLst>
        </c:ser>
        <c:ser>
          <c:idx val="16"/>
          <c:order val="16"/>
          <c:tx>
            <c:strRef>
              <c:f>'Top25 clients analyses'!$E$172</c:f>
              <c:strCache>
                <c:ptCount val="1"/>
                <c:pt idx="0">
                  <c:v>Country Risk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analyses'!$F$172:$I$172</c:f>
              <c:numCache>
                <c:formatCode>_-* #\ ##0\ "€"_-;\-* #\ ##0\ "€"_-;_-* "-"??\ "€"_-;_-@_-</c:formatCode>
                <c:ptCount val="4"/>
                <c:pt idx="0">
                  <c:v>1320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7B0-4615-9C09-9BBE28B102A8}"/>
            </c:ext>
          </c:extLst>
        </c:ser>
        <c:ser>
          <c:idx val="17"/>
          <c:order val="17"/>
          <c:tx>
            <c:strRef>
              <c:f>'Top25 clients analyses'!$E$173</c:f>
              <c:strCache>
                <c:ptCount val="1"/>
                <c:pt idx="0">
                  <c:v>Smart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analyses'!$F$173:$I$173</c:f>
              <c:numCache>
                <c:formatCode>_-* #\ ##0\ "€"_-;\-* #\ ##0\ "€"_-;_-* "-"??\ "€"_-;_-@_-</c:formatCode>
                <c:ptCount val="4"/>
                <c:pt idx="0">
                  <c:v>92425</c:v>
                </c:pt>
                <c:pt idx="1">
                  <c:v>70250</c:v>
                </c:pt>
                <c:pt idx="2">
                  <c:v>70750</c:v>
                </c:pt>
                <c:pt idx="3">
                  <c:v>-4000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7B0-4615-9C09-9BBE28B102A8}"/>
            </c:ext>
          </c:extLst>
        </c:ser>
        <c:ser>
          <c:idx val="18"/>
          <c:order val="18"/>
          <c:tx>
            <c:strRef>
              <c:f>'Top25 clients analyses'!$E$174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analyses'!$F$174:$I$174</c:f>
              <c:numCache>
                <c:formatCode>_-* #\ ##0\ "€"_-;\-* #\ ##0\ "€"_-;_-* "-"??\ "€"_-;_-@_-</c:formatCode>
                <c:ptCount val="4"/>
                <c:pt idx="0">
                  <c:v>72209</c:v>
                </c:pt>
                <c:pt idx="1">
                  <c:v>1126520.44</c:v>
                </c:pt>
                <c:pt idx="2">
                  <c:v>416515</c:v>
                </c:pt>
                <c:pt idx="3">
                  <c:v>-216188.99999999997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B0-4615-9C09-9BBE28B10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527183"/>
        <c:axId val="594530927"/>
      </c:barChart>
      <c:lineChart>
        <c:grouping val="standard"/>
        <c:varyColors val="0"/>
        <c:ser>
          <c:idx val="19"/>
          <c:order val="19"/>
          <c:tx>
            <c:strRef>
              <c:f>'Top25 clients analyses'!$E$175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'Top25 clients analyses'!$F$156:$I$156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analyses'!$F$175:$I$175</c:f>
              <c:numCache>
                <c:formatCode>_-* #\ ##0\ "€"_-;\-* #\ ##0\ "€"_-;_-* "-"??\ "€"_-;_-@_-</c:formatCode>
                <c:ptCount val="4"/>
                <c:pt idx="0">
                  <c:v>11494454.968688721</c:v>
                </c:pt>
                <c:pt idx="1">
                  <c:v>12167749.74</c:v>
                </c:pt>
                <c:pt idx="2">
                  <c:v>14494117.300000003</c:v>
                </c:pt>
                <c:pt idx="3">
                  <c:v>16353753.709999999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07B0-4615-9C09-9BBE28B10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270064"/>
        <c:axId val="1605261328"/>
      </c:lineChart>
      <c:catAx>
        <c:axId val="59452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530927"/>
        <c:crosses val="autoZero"/>
        <c:auto val="1"/>
        <c:lblAlgn val="ctr"/>
        <c:lblOffset val="100"/>
        <c:noMultiLvlLbl val="0"/>
      </c:catAx>
      <c:valAx>
        <c:axId val="59453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4527183"/>
        <c:crosses val="autoZero"/>
        <c:crossBetween val="between"/>
      </c:valAx>
      <c:valAx>
        <c:axId val="1605261328"/>
        <c:scaling>
          <c:orientation val="minMax"/>
        </c:scaling>
        <c:delete val="1"/>
        <c:axPos val="r"/>
        <c:numFmt formatCode="_-* #\ ##0\ &quot;€&quot;_-;\-* #\ ##0\ &quot;€&quot;_-;_-* &quot;-&quot;??\ &quot;€&quot;_-;_-@_-" sourceLinked="1"/>
        <c:majorTickMark val="out"/>
        <c:minorTickMark val="none"/>
        <c:tickLblPos val="nextTo"/>
        <c:crossAx val="1605270064"/>
        <c:crosses val="max"/>
        <c:crossBetween val="between"/>
      </c:valAx>
      <c:catAx>
        <c:axId val="160527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05261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3529188382557"/>
          <c:y val="9.3898116565515929E-2"/>
          <c:w val="0.21254813060242134"/>
          <c:h val="0.857790518960321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'Top25 clients analyses'!$D$10</c:f>
          <c:strCache>
            <c:ptCount val="1"/>
            <c:pt idx="0">
              <c:v>Distribution of Top Clients within the total bookings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'Top25 clients analyses'!$E$14</c:f>
              <c:strCache>
                <c:ptCount val="1"/>
                <c:pt idx="0">
                  <c:v>TOP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'Top25 clients analyses'!$G$14:$J$14</c:f>
              <c:numCache>
                <c:formatCode>0.0%</c:formatCode>
                <c:ptCount val="4"/>
                <c:pt idx="0">
                  <c:v>0.10162181848046456</c:v>
                </c:pt>
                <c:pt idx="1">
                  <c:v>0.10777025981256476</c:v>
                </c:pt>
                <c:pt idx="2">
                  <c:v>0.1451460234695576</c:v>
                </c:pt>
                <c:pt idx="3">
                  <c:v>0.15885675623741397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723-4969-8E1D-73C2C6DD6006}"/>
            </c:ext>
          </c:extLst>
        </c:ser>
        <c:ser>
          <c:idx val="1"/>
          <c:order val="1"/>
          <c:tx>
            <c:strRef>
              <c:f>'Top25 clients analyses'!$E$17</c:f>
              <c:strCache>
                <c:ptCount val="1"/>
                <c:pt idx="0">
                  <c:v>TOP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'Top25 clients analyses'!$G$12:$J$12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analyses'!$G$17:$J$17</c:f>
              <c:numCache>
                <c:formatCode>0.0%</c:formatCode>
                <c:ptCount val="4"/>
                <c:pt idx="0">
                  <c:v>0.1589690199570023</c:v>
                </c:pt>
                <c:pt idx="1">
                  <c:v>0.16542045493424903</c:v>
                </c:pt>
                <c:pt idx="2">
                  <c:v>0.20892061624824126</c:v>
                </c:pt>
                <c:pt idx="3">
                  <c:v>0.23065840599766035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3-4969-8E1D-73C2C6DD6006}"/>
            </c:ext>
          </c:extLst>
        </c:ser>
        <c:ser>
          <c:idx val="2"/>
          <c:order val="2"/>
          <c:tx>
            <c:strRef>
              <c:f>'Top25 clients analyses'!$E$20</c:f>
              <c:strCache>
                <c:ptCount val="1"/>
                <c:pt idx="0">
                  <c:v>TOP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'Top25 clients analyses'!$G$12:$J$12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analyses'!$G$20:$J$20</c:f>
              <c:numCache>
                <c:formatCode>0.0%</c:formatCode>
                <c:ptCount val="4"/>
                <c:pt idx="0">
                  <c:v>0.20601270615439266</c:v>
                </c:pt>
                <c:pt idx="1">
                  <c:v>0.22308318628528909</c:v>
                </c:pt>
                <c:pt idx="2">
                  <c:v>0.284218307079247</c:v>
                </c:pt>
                <c:pt idx="3">
                  <c:v>0.3303401695723035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23-4969-8E1D-73C2C6DD6006}"/>
            </c:ext>
          </c:extLst>
        </c:ser>
        <c:ser>
          <c:idx val="3"/>
          <c:order val="3"/>
          <c:tx>
            <c:strRef>
              <c:f>'Top25 clients analyses'!$E$23</c:f>
              <c:strCache>
                <c:ptCount val="1"/>
                <c:pt idx="0">
                  <c:v>TOP 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'Top25 clients analyses'!$G$12:$J$12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analyses'!$G$23:$J$23</c:f>
              <c:numCache>
                <c:formatCode>0.0%</c:formatCode>
                <c:ptCount val="4"/>
                <c:pt idx="0">
                  <c:v>0.24486596574338215</c:v>
                </c:pt>
                <c:pt idx="1">
                  <c:v>0.26120612678189392</c:v>
                </c:pt>
                <c:pt idx="2">
                  <c:v>0.31904268359372079</c:v>
                </c:pt>
                <c:pt idx="3">
                  <c:v>0.37059421462928249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23-4969-8E1D-73C2C6DD6006}"/>
            </c:ext>
          </c:extLst>
        </c:ser>
        <c:ser>
          <c:idx val="4"/>
          <c:order val="4"/>
          <c:tx>
            <c:strRef>
              <c:f>'Top25 clients analyses'!$E$26</c:f>
              <c:strCache>
                <c:ptCount val="1"/>
                <c:pt idx="0">
                  <c:v>TOP 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'Top25 clients analyses'!$G$12:$J$12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analyses'!$G$26:$J$26</c:f>
              <c:numCache>
                <c:formatCode>0.0%</c:formatCode>
                <c:ptCount val="4"/>
                <c:pt idx="0">
                  <c:v>0.35024471063630946</c:v>
                </c:pt>
                <c:pt idx="1">
                  <c:v>0.37205744837774707</c:v>
                </c:pt>
                <c:pt idx="2">
                  <c:v>0.4342736367125119</c:v>
                </c:pt>
                <c:pt idx="3">
                  <c:v>0.50092644368224715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23-4969-8E1D-73C2C6DD6006}"/>
            </c:ext>
          </c:extLst>
        </c:ser>
        <c:ser>
          <c:idx val="5"/>
          <c:order val="5"/>
          <c:tx>
            <c:strRef>
              <c:f>'Top25 clients analyses'!$E$29</c:f>
              <c:strCache>
                <c:ptCount val="1"/>
                <c:pt idx="0">
                  <c:v>TOP 150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'Top25 clients analyses'!$G$12:$J$12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'Top25 clients analyses'!$G$29:$J$29</c:f>
              <c:numCache>
                <c:formatCode>0.0%</c:formatCode>
                <c:ptCount val="4"/>
                <c:pt idx="0">
                  <c:v>0.52745873049417114</c:v>
                </c:pt>
                <c:pt idx="1">
                  <c:v>0.56721146083796892</c:v>
                </c:pt>
                <c:pt idx="2">
                  <c:v>0.61601881314194096</c:v>
                </c:pt>
                <c:pt idx="3">
                  <c:v>0.70303642346939554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23-4969-8E1D-73C2C6DD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674480"/>
        <c:axId val="727676560"/>
      </c:lineChart>
      <c:catAx>
        <c:axId val="72767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7676560"/>
        <c:crosses val="autoZero"/>
        <c:auto val="1"/>
        <c:lblAlgn val="ctr"/>
        <c:lblOffset val="100"/>
        <c:noMultiLvlLbl val="0"/>
      </c:catAx>
      <c:valAx>
        <c:axId val="72767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767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fr-FR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Waterfall of Altares bookings in BNL between 2017 and 2020, in value</a:t>
            </a:r>
            <a:endParaRPr lang="fr-FR" sz="1400">
              <a:effectLst/>
            </a:endParaRPr>
          </a:p>
        </cx:rich>
      </cx:tx>
    </cx:title>
    <cx:plotArea>
      <cx:plotAreaRegion>
        <cx:series layoutId="waterfall" uniqueId="{A8B1D9E1-F5F6-4565-BEF2-B250DD98FB42}">
          <cx:dataPt idx="0">
            <cx:spPr>
              <a:solidFill>
                <a:srgbClr val="92D050"/>
              </a:solidFill>
            </cx:spPr>
          </cx:dataPt>
          <cx:dataPt idx="4">
            <cx:spPr>
              <a:solidFill>
                <a:srgbClr val="92D05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4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units unit="millions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spcBef>
                <a:spcPts val="0"/>
              </a:spcBef>
              <a:spcAft>
                <a:spcPts val="0"/>
              </a:spcAft>
            </a:pPr>
            <a:r>
              <a:rPr lang="fr-FR" sz="1400" b="0" i="0" baseline="0">
                <a:solidFill>
                  <a:srgbClr val="595959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Waterfall of Altares bookings in BNL between 2017 and 2020, in base 100 in Year</a:t>
            </a:r>
            <a:endParaRPr lang="fr-FR" sz="1400">
              <a:effectLst/>
            </a:endParaRPr>
          </a:p>
        </cx:rich>
      </cx:tx>
    </cx:title>
    <cx:plotArea>
      <cx:plotAreaRegion>
        <cx:series layoutId="waterfall" uniqueId="{7BAD54E3-6278-4069-BF41-D348398ACB63}">
          <cx:dataPt idx="0">
            <cx:spPr>
              <a:solidFill>
                <a:srgbClr val="92D050"/>
              </a:solidFill>
            </cx:spPr>
          </cx:dataPt>
          <cx:dataPt idx="4">
            <cx:spPr>
              <a:solidFill>
                <a:srgbClr val="92D050"/>
              </a:solidFill>
            </cx:spPr>
          </cx:dataPt>
          <cx:dataPt idx="8">
            <cx:spPr>
              <a:solidFill>
                <a:srgbClr val="92D050"/>
              </a:solidFill>
            </cx:spPr>
          </cx:dataPt>
          <cx:dataPt idx="12">
            <cx:spPr>
              <a:solidFill>
                <a:srgbClr val="92D050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4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Growth billings by product of the Top 25 clients' billings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Growth billings by product of the Top 25 clients' billings</a:t>
          </a:r>
        </a:p>
      </cx:txPr>
    </cx:title>
    <cx:plotArea>
      <cx:plotAreaRegion>
        <cx:series layoutId="waterfall" uniqueId="{4AD73512-79F7-4084-AE5E-CDB320CECDE4}">
          <cx:dataLabels pos="outEnd">
            <cx:numFmt formatCode="# ##0" sourceLinked="0"/>
            <cx:visibility seriesName="0" categoryName="0" value="1"/>
            <cx:separator>, </cx:separator>
          </cx:dataLabels>
          <cx:dataId val="0"/>
          <cx:layoutPr>
            <cx:subtotals>
              <cx:idx val="0"/>
              <cx:idx val="19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  <cx:numFmt formatCode="# ##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1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image" Target="../media/image1.png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84380</xdr:colOff>
      <xdr:row>1</xdr:row>
      <xdr:rowOff>49599</xdr:rowOff>
    </xdr:from>
    <xdr:to>
      <xdr:col>3</xdr:col>
      <xdr:colOff>169432</xdr:colOff>
      <xdr:row>3</xdr:row>
      <xdr:rowOff>135004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DC17F12-0FAE-4BCE-9AC2-4EBAB9F59C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4789"/>
        <a:stretch/>
      </xdr:blipFill>
      <xdr:spPr>
        <a:xfrm>
          <a:off x="696289" y="245872"/>
          <a:ext cx="1308870" cy="535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735543</xdr:colOff>
      <xdr:row>7</xdr:row>
      <xdr:rowOff>156635</xdr:rowOff>
    </xdr:from>
    <xdr:to>
      <xdr:col>19</xdr:col>
      <xdr:colOff>609082</xdr:colOff>
      <xdr:row>30</xdr:row>
      <xdr:rowOff>77755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23256BF-D14B-472D-A783-412FA962AC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6193" y="1547285"/>
              <a:ext cx="7303039" cy="41565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696952</xdr:colOff>
      <xdr:row>31</xdr:row>
      <xdr:rowOff>77439</xdr:rowOff>
    </xdr:from>
    <xdr:to>
      <xdr:col>19</xdr:col>
      <xdr:colOff>665975</xdr:colOff>
      <xdr:row>48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122DFE-09C0-4CD6-9564-58637FD12A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7602" y="5887689"/>
              <a:ext cx="7398523" cy="3207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122464</xdr:colOff>
      <xdr:row>1</xdr:row>
      <xdr:rowOff>54429</xdr:rowOff>
    </xdr:from>
    <xdr:to>
      <xdr:col>2</xdr:col>
      <xdr:colOff>705337</xdr:colOff>
      <xdr:row>3</xdr:row>
      <xdr:rowOff>143795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95B13B7-9709-4F0C-BD42-6AFEFEAFB5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4789"/>
        <a:stretch/>
      </xdr:blipFill>
      <xdr:spPr>
        <a:xfrm>
          <a:off x="748393" y="244929"/>
          <a:ext cx="1344873" cy="538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693507</xdr:colOff>
      <xdr:row>8</xdr:row>
      <xdr:rowOff>55109</xdr:rowOff>
    </xdr:from>
    <xdr:to>
      <xdr:col>21</xdr:col>
      <xdr:colOff>0</xdr:colOff>
      <xdr:row>20</xdr:row>
      <xdr:rowOff>86405</xdr:rowOff>
    </xdr:to>
    <xdr:graphicFrame macro="">
      <xdr:nvGraphicFramePr>
        <xdr:cNvPr id="60" name="Chart 1">
          <a:extLst>
            <a:ext uri="{FF2B5EF4-FFF2-40B4-BE49-F238E27FC236}">
              <a16:creationId xmlns:a16="http://schemas.microsoft.com/office/drawing/2014/main" id="{EE21F683-5D0B-4F62-A282-7C6A22992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692377</xdr:colOff>
      <xdr:row>20</xdr:row>
      <xdr:rowOff>157162</xdr:rowOff>
    </xdr:from>
    <xdr:to>
      <xdr:col>21</xdr:col>
      <xdr:colOff>0</xdr:colOff>
      <xdr:row>34</xdr:row>
      <xdr:rowOff>9523</xdr:rowOff>
    </xdr:to>
    <xdr:graphicFrame macro="">
      <xdr:nvGraphicFramePr>
        <xdr:cNvPr id="54" name="Chart 2">
          <a:extLst>
            <a:ext uri="{FF2B5EF4-FFF2-40B4-BE49-F238E27FC236}">
              <a16:creationId xmlns:a16="http://schemas.microsoft.com/office/drawing/2014/main" id="{E9111BA6-D295-4B77-A054-C2637917F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713534</xdr:colOff>
      <xdr:row>34</xdr:row>
      <xdr:rowOff>97744</xdr:rowOff>
    </xdr:from>
    <xdr:to>
      <xdr:col>21</xdr:col>
      <xdr:colOff>0</xdr:colOff>
      <xdr:row>47</xdr:row>
      <xdr:rowOff>77600</xdr:rowOff>
    </xdr:to>
    <xdr:graphicFrame macro="">
      <xdr:nvGraphicFramePr>
        <xdr:cNvPr id="134" name="Chart 1">
          <a:extLst>
            <a:ext uri="{FF2B5EF4-FFF2-40B4-BE49-F238E27FC236}">
              <a16:creationId xmlns:a16="http://schemas.microsoft.com/office/drawing/2014/main" id="{9189A270-E668-4693-829B-0FFBC4D54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493059</xdr:colOff>
      <xdr:row>37</xdr:row>
      <xdr:rowOff>156882</xdr:rowOff>
    </xdr:from>
    <xdr:to>
      <xdr:col>12</xdr:col>
      <xdr:colOff>491367</xdr:colOff>
      <xdr:row>45</xdr:row>
      <xdr:rowOff>140838</xdr:rowOff>
    </xdr:to>
    <xdr:sp macro="" textlink="">
      <xdr:nvSpPr>
        <xdr:cNvPr id="7" name="Speech Bubble: Rectangle 2">
          <a:extLst>
            <a:ext uri="{FF2B5EF4-FFF2-40B4-BE49-F238E27FC236}">
              <a16:creationId xmlns:a16="http://schemas.microsoft.com/office/drawing/2014/main" id="{7524ED09-7631-448D-B74A-3A6788943180}"/>
            </a:ext>
          </a:extLst>
        </xdr:cNvPr>
        <xdr:cNvSpPr/>
      </xdr:nvSpPr>
      <xdr:spPr>
        <a:xfrm>
          <a:off x="9244853" y="6914029"/>
          <a:ext cx="1477485" cy="1418309"/>
        </a:xfrm>
        <a:prstGeom prst="wedgeRectCallout">
          <a:avLst>
            <a:gd name="adj1" fmla="val 71570"/>
            <a:gd name="adj2" fmla="val -42346"/>
          </a:avLst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>
              <a:solidFill>
                <a:schemeClr val="tx1"/>
              </a:solidFill>
              <a:latin typeface="Trebuchet MS" panose="020B0603020202020204" pitchFamily="34" charset="0"/>
            </a:rPr>
            <a:t>The</a:t>
          </a:r>
          <a:r>
            <a:rPr lang="fr-FR" sz="1100" baseline="0">
              <a:solidFill>
                <a:schemeClr val="tx1"/>
              </a:solidFill>
              <a:latin typeface="Trebuchet MS" panose="020B0603020202020204" pitchFamily="34" charset="0"/>
            </a:rPr>
            <a:t> increase of 2017 and prior cohort shows </a:t>
          </a:r>
          <a:r>
            <a:rPr lang="fr-FR" sz="1100" b="0" i="0" u="none" strike="noStrike" baseline="0">
              <a:solidFill>
                <a:schemeClr val="tx1"/>
              </a:solidFill>
              <a:latin typeface="Trebuchet MS" panose="020B0603020202020204" pitchFamily="34" charset="0"/>
              <a:ea typeface="+mn-ea"/>
              <a:cs typeface="+mn-cs"/>
            </a:rPr>
            <a:t>Altares' ability to significantly upsell historical large</a:t>
          </a:r>
        </a:p>
        <a:p>
          <a:pPr algn="ctr"/>
          <a:r>
            <a:rPr lang="fr-FR" sz="1100" b="0" i="0" u="none" strike="noStrike" baseline="0">
              <a:solidFill>
                <a:schemeClr val="tx1"/>
              </a:solidFill>
              <a:latin typeface="Trebuchet MS" panose="020B0603020202020204" pitchFamily="34" charset="0"/>
              <a:ea typeface="+mn-ea"/>
              <a:cs typeface="+mn-cs"/>
            </a:rPr>
            <a:t>accounts</a:t>
          </a:r>
          <a:endParaRPr lang="fr-FR" sz="1100">
            <a:solidFill>
              <a:schemeClr val="tx1"/>
            </a:solidFill>
            <a:latin typeface="Trebuchet MS" panose="020B0603020202020204" pitchFamily="34" charset="0"/>
          </a:endParaRPr>
        </a:p>
      </xdr:txBody>
    </xdr:sp>
    <xdr:clientData/>
  </xdr:twoCellAnchor>
  <xdr:twoCellAnchor editAs="oneCell">
    <xdr:from>
      <xdr:col>1</xdr:col>
      <xdr:colOff>122464</xdr:colOff>
      <xdr:row>1</xdr:row>
      <xdr:rowOff>40821</xdr:rowOff>
    </xdr:from>
    <xdr:to>
      <xdr:col>2</xdr:col>
      <xdr:colOff>714861</xdr:colOff>
      <xdr:row>3</xdr:row>
      <xdr:rowOff>134949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C3A0E107-5043-4CCE-9446-D4C6FC909D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14789"/>
        <a:stretch/>
      </xdr:blipFill>
      <xdr:spPr>
        <a:xfrm>
          <a:off x="884464" y="231321"/>
          <a:ext cx="1349635" cy="538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163511</xdr:colOff>
      <xdr:row>33</xdr:row>
      <xdr:rowOff>79807</xdr:rowOff>
    </xdr:from>
    <xdr:to>
      <xdr:col>18</xdr:col>
      <xdr:colOff>258761</xdr:colOff>
      <xdr:row>51</xdr:row>
      <xdr:rowOff>121321</xdr:rowOff>
    </xdr:to>
    <xdr:graphicFrame macro="">
      <xdr:nvGraphicFramePr>
        <xdr:cNvPr id="6" name="Graphique 7">
          <a:extLst>
            <a:ext uri="{FF2B5EF4-FFF2-40B4-BE49-F238E27FC236}">
              <a16:creationId xmlns:a16="http://schemas.microsoft.com/office/drawing/2014/main" id="{0B0FA5C8-F666-4E02-84B1-ACDF96D7E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375678</xdr:colOff>
      <xdr:row>64</xdr:row>
      <xdr:rowOff>134723</xdr:rowOff>
    </xdr:from>
    <xdr:to>
      <xdr:col>17</xdr:col>
      <xdr:colOff>634348</xdr:colOff>
      <xdr:row>84</xdr:row>
      <xdr:rowOff>31750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50F69D5E-8AF0-4606-AEA5-E982D86FDF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343928</xdr:colOff>
      <xdr:row>84</xdr:row>
      <xdr:rowOff>132300</xdr:rowOff>
    </xdr:from>
    <xdr:to>
      <xdr:col>17</xdr:col>
      <xdr:colOff>602598</xdr:colOff>
      <xdr:row>101</xdr:row>
      <xdr:rowOff>95250</xdr:rowOff>
    </xdr:to>
    <xdr:graphicFrame macro="">
      <xdr:nvGraphicFramePr>
        <xdr:cNvPr id="8" name="Graphique 6">
          <a:extLst>
            <a:ext uri="{FF2B5EF4-FFF2-40B4-BE49-F238E27FC236}">
              <a16:creationId xmlns:a16="http://schemas.microsoft.com/office/drawing/2014/main" id="{EACD9261-2ADB-43F6-A985-5E14D0166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141286</xdr:colOff>
      <xdr:row>9</xdr:row>
      <xdr:rowOff>18183</xdr:rowOff>
    </xdr:from>
    <xdr:to>
      <xdr:col>18</xdr:col>
      <xdr:colOff>238125</xdr:colOff>
      <xdr:row>32</xdr:row>
      <xdr:rowOff>131762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870534-EEDF-494A-A079-BA3FD212E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312965</xdr:colOff>
      <xdr:row>102</xdr:row>
      <xdr:rowOff>57150</xdr:rowOff>
    </xdr:from>
    <xdr:to>
      <xdr:col>17</xdr:col>
      <xdr:colOff>220891</xdr:colOff>
      <xdr:row>116</xdr:row>
      <xdr:rowOff>123264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8C98C-56A0-4D3B-AEA5-7545D3151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100853</xdr:colOff>
      <xdr:row>1</xdr:row>
      <xdr:rowOff>49585</xdr:rowOff>
    </xdr:from>
    <xdr:to>
      <xdr:col>2</xdr:col>
      <xdr:colOff>334661</xdr:colOff>
      <xdr:row>3</xdr:row>
      <xdr:rowOff>134990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861DE45-8298-496A-8F2F-A939E2FFD2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14789"/>
        <a:stretch/>
      </xdr:blipFill>
      <xdr:spPr>
        <a:xfrm>
          <a:off x="1299882" y="240085"/>
          <a:ext cx="1349635" cy="5336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463362</xdr:colOff>
      <xdr:row>124</xdr:row>
      <xdr:rowOff>89085</xdr:rowOff>
    </xdr:from>
    <xdr:to>
      <xdr:col>17</xdr:col>
      <xdr:colOff>717176</xdr:colOff>
      <xdr:row>147</xdr:row>
      <xdr:rowOff>60791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0DF661D-61F6-44DE-956A-EFDABCA3F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44077</xdr:colOff>
      <xdr:row>154</xdr:row>
      <xdr:rowOff>14380</xdr:rowOff>
    </xdr:from>
    <xdr:to>
      <xdr:col>17</xdr:col>
      <xdr:colOff>11207</xdr:colOff>
      <xdr:row>176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15B1419-19C8-4D49-98FD-81D063CD5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47170</xdr:colOff>
      <xdr:row>177</xdr:row>
      <xdr:rowOff>67421</xdr:rowOff>
    </xdr:from>
    <xdr:to>
      <xdr:col>15</xdr:col>
      <xdr:colOff>380999</xdr:colOff>
      <xdr:row>192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190B7CF-5FCC-49B8-B4B2-FFE690E0D0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58570" y="33252521"/>
              <a:ext cx="13002079" cy="27424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716335</xdr:colOff>
      <xdr:row>11</xdr:row>
      <xdr:rowOff>113178</xdr:rowOff>
    </xdr:from>
    <xdr:to>
      <xdr:col>17</xdr:col>
      <xdr:colOff>560294</xdr:colOff>
      <xdr:row>30</xdr:row>
      <xdr:rowOff>168087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BA197D4-CE2C-4216-B376-778604EC1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123265</xdr:colOff>
      <xdr:row>1</xdr:row>
      <xdr:rowOff>44823</xdr:rowOff>
    </xdr:from>
    <xdr:to>
      <xdr:col>2</xdr:col>
      <xdr:colOff>627697</xdr:colOff>
      <xdr:row>3</xdr:row>
      <xdr:rowOff>134990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21964AC4-FBAC-41B7-A27E-CCC08EA102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4789"/>
        <a:stretch/>
      </xdr:blipFill>
      <xdr:spPr>
        <a:xfrm>
          <a:off x="885265" y="235323"/>
          <a:ext cx="1344873" cy="5336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bpwclufs01\European%20Finance\MASTER%20FILES\GTM\Europe%20Channel%20&amp;%20Team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Month &amp; YTD Performance"/>
      <sheetName val="Sales by Channel"/>
      <sheetName val="Revenue by Market"/>
      <sheetName val="Sales by Channel (Old BFX)"/>
      <sheetName val="Revenue by Market (OLD BFX)"/>
      <sheetName val="Sales by Channel FY15"/>
      <sheetName val="Revenue by Market FY15"/>
      <sheetName val="Control &amp; Instructions"/>
      <sheetName val="Jeroen Peters Change"/>
      <sheetName val="TM1 (PSV)"/>
      <sheetName val="SLF_PSV"/>
      <sheetName val="SLF_LIVE"/>
      <sheetName val="Sales Structure"/>
      <sheetName val="Drop Downs &amp; Dates"/>
      <sheetName val="SLF_PSV (11.12.15)"/>
      <sheetName val="SLF_PSV (WD5)"/>
      <sheetName val="SLF_PSV (WD1) (OLD)"/>
      <sheetName val="SLF_PSV (WD-1)"/>
      <sheetName val="SalesForceReportData"/>
      <sheetName val="SLF_PSV (Dec-15)"/>
      <sheetName val="In_Month_&amp;_YTD_Performance"/>
      <sheetName val="Sales_by_Channel"/>
      <sheetName val="Revenue_by_Market"/>
      <sheetName val="Sales_by_Channel_(Old_BFX)"/>
      <sheetName val="Revenue_by_Market_(OLD_BFX)"/>
      <sheetName val="Sales_by_Channel_FY15"/>
      <sheetName val="Revenue_by_Market_FY15"/>
      <sheetName val="Control_&amp;_Instructions"/>
      <sheetName val="Jeroen_Peters_Change"/>
      <sheetName val="TM1_(PSV)"/>
      <sheetName val="Sales_Structure"/>
      <sheetName val="Drop_Downs_&amp;_Dates"/>
      <sheetName val="SLF_PSV_(11_12_15)"/>
      <sheetName val="SLF_PSV_(WD5)"/>
      <sheetName val="SLF_PSV_(WD1)_(OLD)"/>
      <sheetName val="SLF_PSV_(WD-1)"/>
      <sheetName val="SLF_PSV_(Dec-1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3">
          <cell r="B3">
            <v>42339</v>
          </cell>
          <cell r="J3">
            <v>4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3">
          <cell r="B3">
            <v>42339</v>
          </cell>
        </row>
      </sheetData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D89F-A756-47B3-BF10-5825BA662059}">
  <sheetPr>
    <tabColor theme="9"/>
  </sheetPr>
  <dimension ref="B1:W66"/>
  <sheetViews>
    <sheetView showGridLines="0" zoomScale="40" zoomScaleNormal="40" workbookViewId="0">
      <selection activeCell="S33" sqref="S33"/>
    </sheetView>
  </sheetViews>
  <sheetFormatPr defaultColWidth="8.81640625" defaultRowHeight="14.5" x14ac:dyDescent="0.35"/>
  <cols>
    <col min="1" max="3" width="8.81640625" style="84"/>
    <col min="4" max="4" width="21.54296875" style="84" customWidth="1"/>
    <col min="5" max="5" width="8.81640625" style="84"/>
    <col min="6" max="6" width="30.1796875" style="84" customWidth="1"/>
    <col min="7" max="7" width="20.81640625" style="84" customWidth="1"/>
    <col min="8" max="16384" width="8.81640625" style="84"/>
  </cols>
  <sheetData>
    <row r="1" spans="2:23" ht="15" thickBot="1" x14ac:dyDescent="0.4"/>
    <row r="2" spans="2:23" x14ac:dyDescent="0.35">
      <c r="B2" s="85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7"/>
    </row>
    <row r="3" spans="2:23" ht="20.5" x14ac:dyDescent="0.45">
      <c r="B3" s="88"/>
      <c r="C3" s="16"/>
      <c r="D3" s="16"/>
      <c r="E3" s="16"/>
      <c r="F3" s="93" t="str">
        <f>" Project Baguette - BNL Bookings Database Analyses"</f>
        <v xml:space="preserve"> Project Baguette - BNL Bookings Database Analyses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89"/>
    </row>
    <row r="4" spans="2:23" ht="15" thickBot="1" x14ac:dyDescent="0.4">
      <c r="B4" s="90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2"/>
    </row>
    <row r="5" spans="2:23" x14ac:dyDescent="0.3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2:23" ht="15" thickBot="1" x14ac:dyDescent="0.4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2:23" x14ac:dyDescent="0.35"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7"/>
    </row>
    <row r="8" spans="2:23" x14ac:dyDescent="0.35">
      <c r="B8" s="88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45"/>
      <c r="W8" s="89"/>
    </row>
    <row r="9" spans="2:23" x14ac:dyDescent="0.35">
      <c r="B9" s="88"/>
      <c r="C9" s="16"/>
      <c r="D9" s="14" t="s">
        <v>150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45"/>
      <c r="W9" s="89"/>
    </row>
    <row r="10" spans="2:23" x14ac:dyDescent="0.35">
      <c r="B10" s="88"/>
      <c r="C10" s="16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89"/>
    </row>
    <row r="11" spans="2:23" x14ac:dyDescent="0.35">
      <c r="B11" s="88"/>
      <c r="C11" s="16"/>
      <c r="D11" s="176" t="s">
        <v>151</v>
      </c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45"/>
      <c r="W11" s="89"/>
    </row>
    <row r="12" spans="2:23" x14ac:dyDescent="0.35">
      <c r="B12" s="88"/>
      <c r="C12" s="16"/>
      <c r="D12" s="176" t="s">
        <v>152</v>
      </c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45"/>
      <c r="W12" s="89"/>
    </row>
    <row r="13" spans="2:23" x14ac:dyDescent="0.35">
      <c r="B13" s="8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45"/>
      <c r="W13" s="89"/>
    </row>
    <row r="14" spans="2:23" x14ac:dyDescent="0.35">
      <c r="B14" s="88"/>
      <c r="C14" s="1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89"/>
    </row>
    <row r="15" spans="2:23" x14ac:dyDescent="0.35">
      <c r="B15" s="88"/>
      <c r="C15" s="16"/>
      <c r="D15" s="14" t="s">
        <v>69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89"/>
    </row>
    <row r="16" spans="2:23" x14ac:dyDescent="0.35">
      <c r="B16" s="88"/>
      <c r="C16" s="16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89"/>
    </row>
    <row r="17" spans="2:23" x14ac:dyDescent="0.35">
      <c r="B17" s="88"/>
      <c r="C17" s="16"/>
      <c r="D17" s="176" t="s">
        <v>125</v>
      </c>
      <c r="E17" s="176"/>
      <c r="F17" s="176"/>
      <c r="G17" s="176"/>
      <c r="H17" s="176"/>
      <c r="I17" s="176"/>
      <c r="J17" s="176"/>
      <c r="K17" s="176"/>
      <c r="L17" s="176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89"/>
    </row>
    <row r="18" spans="2:23" x14ac:dyDescent="0.35">
      <c r="B18" s="88"/>
      <c r="C18" s="16"/>
      <c r="D18" s="16" t="s">
        <v>107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89"/>
    </row>
    <row r="19" spans="2:23" x14ac:dyDescent="0.35">
      <c r="B19" s="88"/>
      <c r="C19" s="16"/>
      <c r="D19" s="16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89"/>
    </row>
    <row r="20" spans="2:23" x14ac:dyDescent="0.35">
      <c r="B20" s="88"/>
      <c r="C20" s="16"/>
      <c r="D20" s="14" t="s">
        <v>70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89"/>
    </row>
    <row r="21" spans="2:23" x14ac:dyDescent="0.35">
      <c r="B21" s="88"/>
      <c r="C21" s="16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89"/>
    </row>
    <row r="22" spans="2:23" x14ac:dyDescent="0.35">
      <c r="B22" s="88"/>
      <c r="C22" s="16"/>
      <c r="D22" s="146" t="s">
        <v>6</v>
      </c>
      <c r="E22" s="145"/>
      <c r="F22" s="147" t="s">
        <v>126</v>
      </c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89"/>
    </row>
    <row r="23" spans="2:23" x14ac:dyDescent="0.35">
      <c r="B23" s="88"/>
      <c r="C23" s="16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89"/>
    </row>
    <row r="24" spans="2:23" x14ac:dyDescent="0.35">
      <c r="B24" s="88"/>
      <c r="C24" s="16"/>
      <c r="D24" s="145"/>
      <c r="E24" s="145"/>
      <c r="F24" s="148" t="s">
        <v>71</v>
      </c>
      <c r="G24" s="149" t="s">
        <v>127</v>
      </c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89"/>
    </row>
    <row r="25" spans="2:23" x14ac:dyDescent="0.35">
      <c r="B25" s="88"/>
      <c r="C25" s="16"/>
      <c r="D25" s="145"/>
      <c r="E25" s="145"/>
      <c r="F25" s="145"/>
      <c r="G25" s="149" t="s">
        <v>128</v>
      </c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89"/>
    </row>
    <row r="26" spans="2:23" x14ac:dyDescent="0.35">
      <c r="B26" s="88"/>
      <c r="C26" s="16"/>
      <c r="D26" s="145"/>
      <c r="E26" s="145"/>
      <c r="F26" s="145"/>
      <c r="G26" s="149" t="s">
        <v>60</v>
      </c>
      <c r="H26" s="16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89"/>
    </row>
    <row r="27" spans="2:23" x14ac:dyDescent="0.35">
      <c r="B27" s="88"/>
      <c r="C27" s="16"/>
      <c r="D27" s="145"/>
      <c r="E27" s="145"/>
      <c r="F27" s="145"/>
      <c r="G27" s="145"/>
      <c r="H27" s="16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89"/>
    </row>
    <row r="28" spans="2:23" x14ac:dyDescent="0.35">
      <c r="B28" s="88"/>
      <c r="C28" s="16"/>
      <c r="D28" s="145"/>
      <c r="E28" s="145"/>
      <c r="F28" s="145"/>
      <c r="G28" s="145"/>
      <c r="H28" s="16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89"/>
    </row>
    <row r="29" spans="2:23" x14ac:dyDescent="0.35">
      <c r="B29" s="88"/>
      <c r="C29" s="16"/>
      <c r="D29" s="146" t="s">
        <v>7</v>
      </c>
      <c r="E29" s="145"/>
      <c r="F29" s="147" t="s">
        <v>8</v>
      </c>
      <c r="G29" s="145"/>
      <c r="H29" s="16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89"/>
    </row>
    <row r="30" spans="2:23" x14ac:dyDescent="0.35">
      <c r="B30" s="88"/>
      <c r="C30" s="16"/>
      <c r="D30" s="16"/>
      <c r="E30" s="16"/>
      <c r="F30" s="16"/>
      <c r="G30" s="145"/>
      <c r="H30" s="16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89"/>
    </row>
    <row r="31" spans="2:23" x14ac:dyDescent="0.35">
      <c r="B31" s="88"/>
      <c r="C31" s="16"/>
      <c r="D31" s="16"/>
      <c r="E31" s="16"/>
      <c r="F31" s="150" t="s">
        <v>71</v>
      </c>
      <c r="G31" s="149" t="s">
        <v>31</v>
      </c>
      <c r="H31" s="16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89"/>
    </row>
    <row r="32" spans="2:23" x14ac:dyDescent="0.35">
      <c r="B32" s="88"/>
      <c r="C32" s="16"/>
      <c r="D32" s="16"/>
      <c r="E32" s="16"/>
      <c r="F32" s="16"/>
      <c r="G32" s="149" t="s">
        <v>32</v>
      </c>
      <c r="H32" s="16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89"/>
    </row>
    <row r="33" spans="2:23" x14ac:dyDescent="0.35">
      <c r="B33" s="88"/>
      <c r="C33" s="16"/>
      <c r="D33" s="145"/>
      <c r="E33" s="145"/>
      <c r="F33" s="145"/>
      <c r="G33" s="149" t="s">
        <v>33</v>
      </c>
      <c r="H33" s="16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89"/>
    </row>
    <row r="34" spans="2:23" x14ac:dyDescent="0.35">
      <c r="B34" s="88"/>
      <c r="C34" s="16"/>
      <c r="D34" s="145"/>
      <c r="E34" s="145"/>
      <c r="F34" s="145"/>
      <c r="G34" s="145"/>
      <c r="H34" s="16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89"/>
    </row>
    <row r="35" spans="2:23" x14ac:dyDescent="0.35">
      <c r="B35" s="88"/>
      <c r="C35" s="16"/>
      <c r="D35" s="145"/>
      <c r="E35" s="145"/>
      <c r="F35" s="145"/>
      <c r="G35" s="147"/>
      <c r="H35" s="16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89"/>
    </row>
    <row r="36" spans="2:23" x14ac:dyDescent="0.35">
      <c r="B36" s="88"/>
      <c r="C36" s="16"/>
      <c r="D36" s="146" t="s">
        <v>129</v>
      </c>
      <c r="E36" s="16"/>
      <c r="F36" s="147" t="s">
        <v>19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89"/>
    </row>
    <row r="37" spans="2:23" x14ac:dyDescent="0.35">
      <c r="B37" s="88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89"/>
    </row>
    <row r="38" spans="2:23" x14ac:dyDescent="0.35">
      <c r="B38" s="88"/>
      <c r="C38" s="16"/>
      <c r="D38" s="16"/>
      <c r="E38" s="16"/>
      <c r="F38" s="150" t="s">
        <v>71</v>
      </c>
      <c r="G38" s="149"/>
      <c r="H38" s="16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89"/>
    </row>
    <row r="39" spans="2:23" x14ac:dyDescent="0.35">
      <c r="B39" s="88"/>
      <c r="C39" s="16"/>
      <c r="D39" s="16"/>
      <c r="E39" s="16"/>
      <c r="F39" s="16"/>
      <c r="G39" s="149" t="s">
        <v>130</v>
      </c>
      <c r="H39" s="16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89"/>
    </row>
    <row r="40" spans="2:23" x14ac:dyDescent="0.35">
      <c r="B40" s="88"/>
      <c r="C40" s="16"/>
      <c r="D40" s="16"/>
      <c r="E40" s="16"/>
      <c r="F40" s="16"/>
      <c r="G40" s="149" t="s">
        <v>108</v>
      </c>
      <c r="H40" s="16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89"/>
    </row>
    <row r="41" spans="2:23" x14ac:dyDescent="0.35">
      <c r="B41" s="88"/>
      <c r="C41" s="16"/>
      <c r="D41" s="16"/>
      <c r="E41" s="16"/>
      <c r="F41" s="16"/>
      <c r="G41" s="149" t="s">
        <v>109</v>
      </c>
      <c r="H41" s="16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89"/>
    </row>
    <row r="42" spans="2:23" x14ac:dyDescent="0.35">
      <c r="B42" s="88"/>
      <c r="C42" s="16"/>
      <c r="D42" s="16"/>
      <c r="E42" s="16"/>
      <c r="F42" s="16"/>
      <c r="G42" s="149" t="s">
        <v>131</v>
      </c>
      <c r="H42" s="16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89"/>
    </row>
    <row r="43" spans="2:23" x14ac:dyDescent="0.35">
      <c r="B43" s="88"/>
      <c r="C43" s="16"/>
      <c r="D43" s="16"/>
      <c r="E43" s="16"/>
      <c r="F43" s="16"/>
      <c r="G43" s="149" t="s">
        <v>132</v>
      </c>
      <c r="H43" s="16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89"/>
    </row>
    <row r="44" spans="2:23" x14ac:dyDescent="0.35">
      <c r="B44" s="88"/>
      <c r="C44" s="16"/>
      <c r="D44" s="16"/>
      <c r="E44" s="16"/>
      <c r="F44" s="16"/>
      <c r="G44" s="149" t="s">
        <v>133</v>
      </c>
      <c r="H44" s="16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89"/>
    </row>
    <row r="45" spans="2:23" x14ac:dyDescent="0.35">
      <c r="B45" s="88"/>
      <c r="C45" s="16"/>
      <c r="D45" s="145"/>
      <c r="E45" s="145"/>
      <c r="F45" s="145"/>
      <c r="G45" s="149" t="s">
        <v>134</v>
      </c>
      <c r="H45" s="16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89"/>
    </row>
    <row r="46" spans="2:23" x14ac:dyDescent="0.35">
      <c r="B46" s="88"/>
      <c r="C46" s="16"/>
      <c r="D46" s="145"/>
      <c r="E46" s="145"/>
      <c r="F46" s="145"/>
      <c r="G46" s="145"/>
      <c r="H46" s="16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89"/>
    </row>
    <row r="47" spans="2:23" x14ac:dyDescent="0.35">
      <c r="B47" s="88"/>
      <c r="C47" s="16"/>
      <c r="D47" s="151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89"/>
    </row>
    <row r="48" spans="2:23" x14ac:dyDescent="0.35">
      <c r="B48" s="88"/>
      <c r="C48" s="16"/>
      <c r="D48" s="146" t="s">
        <v>9</v>
      </c>
      <c r="E48" s="16"/>
      <c r="F48" s="147" t="s">
        <v>135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89"/>
    </row>
    <row r="49" spans="2:23" x14ac:dyDescent="0.35">
      <c r="B49" s="88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89"/>
    </row>
    <row r="50" spans="2:23" x14ac:dyDescent="0.35">
      <c r="B50" s="88"/>
      <c r="C50" s="16"/>
      <c r="D50" s="16"/>
      <c r="E50" s="16"/>
      <c r="F50" s="150" t="s">
        <v>71</v>
      </c>
      <c r="G50" s="149" t="s">
        <v>136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89"/>
    </row>
    <row r="51" spans="2:23" x14ac:dyDescent="0.35">
      <c r="B51" s="88"/>
      <c r="C51" s="16"/>
      <c r="D51" s="16"/>
      <c r="E51" s="16"/>
      <c r="F51" s="16"/>
      <c r="G51" s="149" t="s">
        <v>137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89"/>
    </row>
    <row r="52" spans="2:23" x14ac:dyDescent="0.35">
      <c r="B52" s="88"/>
      <c r="C52" s="16"/>
      <c r="D52" s="16"/>
      <c r="E52" s="16"/>
      <c r="F52" s="16"/>
      <c r="G52" s="149" t="s">
        <v>50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89"/>
    </row>
    <row r="53" spans="2:23" x14ac:dyDescent="0.35">
      <c r="B53" s="88"/>
      <c r="C53" s="16"/>
      <c r="D53" s="16"/>
      <c r="E53" s="16"/>
      <c r="F53" s="16"/>
      <c r="G53" s="149" t="s">
        <v>51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89"/>
    </row>
    <row r="54" spans="2:23" x14ac:dyDescent="0.35">
      <c r="B54" s="88"/>
      <c r="C54" s="16"/>
      <c r="D54" s="16"/>
      <c r="E54" s="16"/>
      <c r="F54" s="16"/>
      <c r="G54" s="149" t="s">
        <v>95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89"/>
    </row>
    <row r="55" spans="2:23" x14ac:dyDescent="0.35">
      <c r="B55" s="88"/>
      <c r="C55" s="16"/>
      <c r="D55" s="16"/>
      <c r="E55" s="16"/>
      <c r="F55" s="16"/>
      <c r="G55" s="149" t="s">
        <v>100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89"/>
    </row>
    <row r="56" spans="2:23" x14ac:dyDescent="0.35">
      <c r="B56" s="88"/>
      <c r="C56" s="16"/>
      <c r="D56" s="16"/>
      <c r="E56" s="16"/>
      <c r="F56" s="16"/>
      <c r="G56" s="149" t="s">
        <v>138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89"/>
    </row>
    <row r="57" spans="2:23" x14ac:dyDescent="0.35">
      <c r="B57" s="88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45"/>
      <c r="W57" s="89"/>
    </row>
    <row r="58" spans="2:23" x14ac:dyDescent="0.35">
      <c r="B58" s="88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45"/>
      <c r="W58" s="89"/>
    </row>
    <row r="59" spans="2:23" x14ac:dyDescent="0.35">
      <c r="B59" s="88"/>
      <c r="C59" s="16"/>
      <c r="D59" s="14" t="s">
        <v>64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45"/>
      <c r="W59" s="89"/>
    </row>
    <row r="60" spans="2:23" x14ac:dyDescent="0.35">
      <c r="B60" s="88"/>
      <c r="C60" s="16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89"/>
    </row>
    <row r="61" spans="2:23" x14ac:dyDescent="0.35">
      <c r="B61" s="88"/>
      <c r="C61" s="16"/>
      <c r="D61" s="145" t="s">
        <v>65</v>
      </c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89"/>
    </row>
    <row r="62" spans="2:23" x14ac:dyDescent="0.35">
      <c r="B62" s="88"/>
      <c r="C62" s="16"/>
      <c r="D62" s="145" t="s">
        <v>66</v>
      </c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89"/>
    </row>
    <row r="63" spans="2:23" x14ac:dyDescent="0.35">
      <c r="B63" s="88"/>
      <c r="C63" s="16"/>
      <c r="D63" s="145" t="s">
        <v>67</v>
      </c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89"/>
    </row>
    <row r="64" spans="2:23" x14ac:dyDescent="0.35">
      <c r="B64" s="88"/>
      <c r="C64" s="16"/>
      <c r="D64" s="145" t="s">
        <v>156</v>
      </c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89"/>
    </row>
    <row r="65" spans="2:23" x14ac:dyDescent="0.35">
      <c r="B65" s="88"/>
      <c r="C65" s="16"/>
      <c r="D65" s="145" t="s">
        <v>68</v>
      </c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89"/>
    </row>
    <row r="66" spans="2:23" ht="15" thickBot="1" x14ac:dyDescent="0.4">
      <c r="B66" s="90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2"/>
    </row>
  </sheetData>
  <mergeCells count="3">
    <mergeCell ref="D17:L17"/>
    <mergeCell ref="D11:U11"/>
    <mergeCell ref="D12:U12"/>
  </mergeCells>
  <pageMargins left="0.7" right="0.7" top="0.75" bottom="0.75" header="0.3" footer="0.3"/>
  <pageSetup paperSize="9" scale="50" fitToWidth="0" fitToHeight="0" orientation="landscape" r:id="rId1"/>
  <headerFooter>
    <oddHeader>&amp;F</oddHeader>
    <oddFooter>Page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524C-1879-47B3-88CE-8F9264B7FABA}">
  <dimension ref="A1"/>
  <sheetViews>
    <sheetView showGridLines="0" workbookViewId="0">
      <selection activeCell="F13" sqref="F13"/>
    </sheetView>
  </sheetViews>
  <sheetFormatPr defaultColWidth="8.81640625" defaultRowHeight="14.5" x14ac:dyDescent="0.35"/>
  <cols>
    <col min="1" max="16384" width="8.81640625" style="3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9A93-0AD2-41CA-86A5-B012A147B397}">
  <sheetPr>
    <tabColor theme="4" tint="0.39997558519241921"/>
  </sheetPr>
  <dimension ref="B1:V70"/>
  <sheetViews>
    <sheetView showGridLines="0" topLeftCell="A19" zoomScale="70" zoomScaleNormal="70" zoomScaleSheetLayoutView="70" zoomScalePageLayoutView="25" workbookViewId="0">
      <selection activeCell="I24" sqref="I24"/>
    </sheetView>
  </sheetViews>
  <sheetFormatPr defaultColWidth="8.81640625" defaultRowHeight="14.5" x14ac:dyDescent="0.35"/>
  <cols>
    <col min="1" max="1" width="8.81640625" style="44"/>
    <col min="2" max="3" width="10.6328125" style="44" customWidth="1"/>
    <col min="4" max="4" width="12.81640625" style="44" customWidth="1"/>
    <col min="5" max="5" width="23.81640625" style="44" customWidth="1"/>
    <col min="6" max="6" width="19.6328125" style="44" customWidth="1"/>
    <col min="7" max="7" width="25.08984375" style="44" customWidth="1"/>
    <col min="8" max="8" width="20.08984375" style="44" customWidth="1"/>
    <col min="9" max="9" width="15.6328125" style="44" customWidth="1"/>
    <col min="10" max="20" width="10.6328125" style="44" customWidth="1"/>
    <col min="21" max="21" width="14.6328125" style="44" bestFit="1" customWidth="1"/>
    <col min="22" max="22" width="8.81640625" style="44" customWidth="1"/>
    <col min="23" max="23" width="14.08984375" style="44" bestFit="1" customWidth="1"/>
    <col min="24" max="24" width="13.36328125" style="44" bestFit="1" customWidth="1"/>
    <col min="25" max="25" width="15.90625" style="44" bestFit="1" customWidth="1"/>
    <col min="26" max="26" width="12.81640625" style="44" bestFit="1" customWidth="1"/>
    <col min="27" max="27" width="16.81640625" style="44" bestFit="1" customWidth="1"/>
    <col min="28" max="28" width="13.36328125" style="44" bestFit="1" customWidth="1"/>
    <col min="29" max="29" width="14.6328125" style="44" bestFit="1" customWidth="1"/>
    <col min="30" max="31" width="14.08984375" style="44" bestFit="1" customWidth="1"/>
    <col min="32" max="32" width="13.36328125" style="44" bestFit="1" customWidth="1"/>
    <col min="33" max="33" width="14.6328125" style="44" bestFit="1" customWidth="1"/>
    <col min="34" max="16384" width="8.81640625" style="44"/>
  </cols>
  <sheetData>
    <row r="1" spans="2:20" ht="15" thickBot="1" x14ac:dyDescent="0.4">
      <c r="J1" s="46"/>
    </row>
    <row r="2" spans="2:20" x14ac:dyDescent="0.35">
      <c r="B2" s="22"/>
      <c r="C2" s="23"/>
      <c r="D2" s="23"/>
      <c r="E2" s="23"/>
      <c r="F2" s="23"/>
      <c r="G2" s="23"/>
      <c r="H2" s="23"/>
      <c r="I2" s="23"/>
      <c r="J2" s="24"/>
      <c r="K2" s="23"/>
      <c r="L2" s="23"/>
      <c r="M2" s="23"/>
      <c r="N2" s="23"/>
      <c r="O2" s="23"/>
      <c r="P2" s="23"/>
      <c r="Q2" s="23"/>
      <c r="R2" s="23"/>
      <c r="S2" s="23"/>
      <c r="T2" s="25"/>
    </row>
    <row r="3" spans="2:20" ht="21" x14ac:dyDescent="0.5">
      <c r="B3" s="26"/>
      <c r="C3" s="27"/>
      <c r="D3" s="27"/>
      <c r="E3" s="27"/>
      <c r="F3" s="27"/>
      <c r="G3" s="94" t="str">
        <f ca="1">" Project Baguette - "&amp;D7&amp;" - BNL Bookings Analyses"</f>
        <v xml:space="preserve"> Project Baguette - Bridge analyses - BNL Bookings Analyses</v>
      </c>
      <c r="H3" s="27"/>
      <c r="I3" s="27"/>
      <c r="J3" s="45"/>
      <c r="K3" s="27"/>
      <c r="L3" s="45"/>
      <c r="M3" s="27"/>
      <c r="N3" s="27"/>
      <c r="O3" s="27"/>
      <c r="P3" s="27"/>
      <c r="Q3" s="27"/>
      <c r="R3" s="27"/>
      <c r="S3" s="27"/>
      <c r="T3" s="29"/>
    </row>
    <row r="4" spans="2:20" ht="15" thickBot="1" x14ac:dyDescent="0.4">
      <c r="B4" s="47"/>
      <c r="C4" s="48"/>
      <c r="D4" s="48"/>
      <c r="E4" s="48"/>
      <c r="F4" s="48"/>
      <c r="G4" s="48"/>
      <c r="H4" s="48"/>
      <c r="I4" s="48"/>
      <c r="J4" s="49"/>
      <c r="K4" s="48"/>
      <c r="L4" s="48"/>
      <c r="M4" s="48"/>
      <c r="N4" s="48"/>
      <c r="O4" s="48"/>
      <c r="P4" s="48"/>
      <c r="Q4" s="48"/>
      <c r="R4" s="48"/>
      <c r="S4" s="48"/>
      <c r="T4" s="50"/>
    </row>
    <row r="5" spans="2:20" ht="15" thickBot="1" x14ac:dyDescent="0.4">
      <c r="B5" s="45"/>
      <c r="C5" s="45"/>
      <c r="D5" s="45"/>
      <c r="E5" s="45"/>
      <c r="F5" s="45"/>
      <c r="G5" s="45"/>
      <c r="H5" s="45"/>
      <c r="I5" s="45"/>
      <c r="J5" s="173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2:20" x14ac:dyDescent="0.35">
      <c r="B6" s="22"/>
      <c r="C6" s="23"/>
      <c r="D6" s="23"/>
      <c r="E6" s="23"/>
      <c r="F6" s="23"/>
      <c r="G6" s="23"/>
      <c r="H6" s="23"/>
      <c r="I6" s="23"/>
      <c r="J6" s="24"/>
      <c r="K6" s="23"/>
      <c r="L6" s="23"/>
      <c r="M6" s="23"/>
      <c r="N6" s="23"/>
      <c r="O6" s="23"/>
      <c r="P6" s="23"/>
      <c r="Q6" s="23"/>
      <c r="R6" s="23"/>
      <c r="S6" s="23"/>
      <c r="T6" s="25"/>
    </row>
    <row r="7" spans="2:20" x14ac:dyDescent="0.35">
      <c r="B7" s="26"/>
      <c r="C7" s="51"/>
      <c r="D7" s="51" t="str" cm="1">
        <f t="array" aca="1" ref="D7" ca="1">MID(CELL("filename",A1),FIND("]",CELL("filename",A1))+1,255)</f>
        <v>Bridge analyses</v>
      </c>
      <c r="E7" s="51"/>
      <c r="F7" s="51"/>
      <c r="G7" s="51"/>
      <c r="H7" s="51"/>
      <c r="I7" s="51"/>
      <c r="J7" s="52"/>
      <c r="K7" s="51"/>
      <c r="L7" s="51"/>
      <c r="M7" s="51"/>
      <c r="N7" s="51"/>
      <c r="O7" s="51"/>
      <c r="P7" s="51"/>
      <c r="Q7" s="51"/>
      <c r="R7" s="51"/>
      <c r="S7" s="51"/>
      <c r="T7" s="29"/>
    </row>
    <row r="8" spans="2:20" x14ac:dyDescent="0.35">
      <c r="B8" s="26"/>
      <c r="C8" s="27"/>
      <c r="D8" s="27"/>
      <c r="E8" s="27"/>
      <c r="F8" s="27"/>
      <c r="G8" s="27"/>
      <c r="H8" s="27"/>
      <c r="I8" s="27"/>
      <c r="J8" s="28"/>
      <c r="K8" s="27"/>
      <c r="L8" s="27"/>
      <c r="M8" s="27"/>
      <c r="N8" s="27"/>
      <c r="O8" s="27"/>
      <c r="P8" s="27"/>
      <c r="Q8" s="27"/>
      <c r="R8" s="27"/>
      <c r="S8" s="27"/>
      <c r="T8" s="29"/>
    </row>
    <row r="9" spans="2:20" x14ac:dyDescent="0.35">
      <c r="B9" s="26"/>
      <c r="C9" s="27"/>
      <c r="D9" s="53" t="s">
        <v>115</v>
      </c>
      <c r="E9" s="54"/>
      <c r="F9" s="54"/>
      <c r="G9" s="54"/>
      <c r="H9" s="54"/>
      <c r="I9" s="54"/>
      <c r="J9" s="55"/>
      <c r="K9" s="27"/>
      <c r="L9" s="27"/>
      <c r="M9" s="27"/>
      <c r="N9" s="27"/>
      <c r="O9" s="27"/>
      <c r="P9" s="27"/>
      <c r="Q9" s="27"/>
      <c r="R9" s="27"/>
      <c r="S9" s="27"/>
      <c r="T9" s="29"/>
    </row>
    <row r="10" spans="2:20" x14ac:dyDescent="0.35">
      <c r="B10" s="26"/>
      <c r="C10" s="27"/>
      <c r="D10" s="27"/>
      <c r="E10" s="27"/>
      <c r="F10" s="27"/>
      <c r="G10" s="27"/>
      <c r="H10" s="27"/>
      <c r="I10" s="27"/>
      <c r="J10" s="28"/>
      <c r="K10" s="27"/>
      <c r="L10" s="27"/>
      <c r="M10" s="27"/>
      <c r="N10" s="27"/>
      <c r="O10" s="27"/>
      <c r="P10" s="27"/>
      <c r="Q10" s="27"/>
      <c r="R10" s="27"/>
      <c r="S10" s="27"/>
      <c r="T10" s="29"/>
    </row>
    <row r="11" spans="2:20" x14ac:dyDescent="0.35">
      <c r="B11" s="26"/>
      <c r="C11" s="30"/>
      <c r="D11" s="45"/>
      <c r="E11" s="31" t="s">
        <v>0</v>
      </c>
      <c r="F11" s="31" t="s">
        <v>23</v>
      </c>
      <c r="G11" s="30"/>
      <c r="H11" s="30"/>
      <c r="I11" s="30"/>
      <c r="J11" s="30"/>
      <c r="K11" s="27"/>
      <c r="L11" s="27"/>
      <c r="M11" s="27"/>
      <c r="N11" s="27"/>
      <c r="O11" s="27"/>
      <c r="P11" s="27"/>
      <c r="Q11" s="27"/>
      <c r="R11" s="27"/>
      <c r="S11" s="27"/>
      <c r="T11" s="32"/>
    </row>
    <row r="12" spans="2:20" x14ac:dyDescent="0.35">
      <c r="B12" s="26"/>
      <c r="C12" s="30"/>
      <c r="D12" s="45"/>
      <c r="E12" s="33">
        <v>2017</v>
      </c>
      <c r="F12" s="170">
        <v>46719655.811988749</v>
      </c>
      <c r="G12" s="30"/>
      <c r="H12" s="30"/>
      <c r="I12" s="30"/>
      <c r="J12" s="30"/>
      <c r="K12" s="27"/>
      <c r="L12" s="27"/>
      <c r="M12" s="27"/>
      <c r="N12" s="27"/>
      <c r="O12" s="27"/>
      <c r="P12" s="27"/>
      <c r="Q12" s="27"/>
      <c r="R12" s="27"/>
      <c r="S12" s="27"/>
      <c r="T12" s="32"/>
    </row>
    <row r="13" spans="2:20" x14ac:dyDescent="0.35">
      <c r="B13" s="26"/>
      <c r="C13" s="30"/>
      <c r="D13" s="45"/>
      <c r="E13" s="33">
        <v>2018</v>
      </c>
      <c r="F13" s="170">
        <v>46258354.963329464</v>
      </c>
      <c r="G13" s="30"/>
      <c r="H13" s="30"/>
      <c r="I13" s="30"/>
      <c r="J13" s="30"/>
      <c r="K13" s="27"/>
      <c r="L13" s="27"/>
      <c r="M13" s="27"/>
      <c r="N13" s="27"/>
      <c r="O13" s="27"/>
      <c r="P13" s="27"/>
      <c r="Q13" s="27"/>
      <c r="R13" s="27"/>
      <c r="S13" s="27"/>
      <c r="T13" s="32"/>
    </row>
    <row r="14" spans="2:20" x14ac:dyDescent="0.35">
      <c r="B14" s="26"/>
      <c r="C14" s="30"/>
      <c r="D14" s="45"/>
      <c r="E14" s="33">
        <v>2019</v>
      </c>
      <c r="F14" s="170">
        <v>46707777.505333349</v>
      </c>
      <c r="G14" s="30"/>
      <c r="H14" s="30"/>
      <c r="I14" s="30"/>
      <c r="J14" s="30"/>
      <c r="K14" s="27"/>
      <c r="L14" s="27"/>
      <c r="M14" s="27"/>
      <c r="N14" s="27"/>
      <c r="O14" s="27"/>
      <c r="P14" s="27"/>
      <c r="Q14" s="27"/>
      <c r="R14" s="27"/>
      <c r="S14" s="27"/>
      <c r="T14" s="32"/>
    </row>
    <row r="15" spans="2:20" x14ac:dyDescent="0.35">
      <c r="B15" s="26"/>
      <c r="C15" s="30"/>
      <c r="D15" s="45"/>
      <c r="E15" s="33">
        <v>2020</v>
      </c>
      <c r="F15" s="170">
        <v>44715211.290000036</v>
      </c>
      <c r="G15" s="30"/>
      <c r="H15" s="30"/>
      <c r="I15" s="30"/>
      <c r="J15" s="30"/>
      <c r="K15" s="27"/>
      <c r="L15" s="27"/>
      <c r="M15" s="27"/>
      <c r="N15" s="27"/>
      <c r="O15" s="27"/>
      <c r="P15" s="27"/>
      <c r="Q15" s="27"/>
      <c r="R15" s="27"/>
      <c r="S15" s="27"/>
      <c r="T15" s="32"/>
    </row>
    <row r="16" spans="2:20" x14ac:dyDescent="0.35">
      <c r="B16" s="26"/>
      <c r="C16" s="30"/>
      <c r="D16" s="30"/>
      <c r="E16" s="30"/>
      <c r="F16" s="30"/>
      <c r="G16" s="30"/>
      <c r="H16" s="30"/>
      <c r="I16" s="30"/>
      <c r="J16" s="30"/>
      <c r="K16" s="27"/>
      <c r="L16" s="27"/>
      <c r="M16" s="27"/>
      <c r="N16" s="27"/>
      <c r="O16" s="27"/>
      <c r="P16" s="27"/>
      <c r="Q16" s="27"/>
      <c r="R16" s="27"/>
      <c r="S16" s="27"/>
      <c r="T16" s="32"/>
    </row>
    <row r="17" spans="2:20" x14ac:dyDescent="0.35">
      <c r="B17" s="26"/>
      <c r="C17" s="27"/>
      <c r="D17" s="27"/>
      <c r="E17" s="27"/>
      <c r="F17" s="27"/>
      <c r="G17" s="27"/>
      <c r="H17" s="27"/>
      <c r="I17" s="27"/>
      <c r="J17" s="28"/>
      <c r="K17" s="27"/>
      <c r="L17" s="27"/>
      <c r="M17" s="27"/>
      <c r="N17" s="27"/>
      <c r="O17" s="27"/>
      <c r="P17" s="27"/>
      <c r="Q17" s="27"/>
      <c r="R17" s="27"/>
      <c r="S17" s="27"/>
      <c r="T17" s="29"/>
    </row>
    <row r="18" spans="2:20" x14ac:dyDescent="0.35">
      <c r="B18" s="26"/>
      <c r="C18" s="27"/>
      <c r="D18" s="53" t="s">
        <v>145</v>
      </c>
      <c r="E18" s="54"/>
      <c r="F18" s="54"/>
      <c r="G18" s="54"/>
      <c r="H18" s="54"/>
      <c r="I18" s="54"/>
      <c r="J18" s="55"/>
      <c r="K18" s="27"/>
      <c r="L18" s="27"/>
      <c r="M18" s="27"/>
      <c r="N18" s="27"/>
      <c r="O18" s="27"/>
      <c r="P18" s="27"/>
      <c r="Q18" s="27"/>
      <c r="R18" s="27"/>
      <c r="S18" s="27"/>
      <c r="T18" s="29"/>
    </row>
    <row r="19" spans="2:20" x14ac:dyDescent="0.35">
      <c r="B19" s="26"/>
      <c r="C19" s="30"/>
      <c r="D19" s="30"/>
      <c r="E19" s="30"/>
      <c r="F19" s="30"/>
      <c r="G19" s="30"/>
      <c r="H19" s="30"/>
      <c r="I19" s="30"/>
      <c r="J19" s="30"/>
      <c r="K19" s="27"/>
      <c r="L19" s="27"/>
      <c r="M19" s="27"/>
      <c r="N19" s="27"/>
      <c r="O19" s="27"/>
      <c r="P19" s="27"/>
      <c r="Q19" s="27"/>
      <c r="R19" s="27"/>
      <c r="S19" s="27"/>
      <c r="T19" s="32"/>
    </row>
    <row r="20" spans="2:20" x14ac:dyDescent="0.35">
      <c r="B20" s="26"/>
      <c r="C20" s="30"/>
      <c r="D20" s="45"/>
      <c r="E20" s="34" t="s">
        <v>0</v>
      </c>
      <c r="F20" s="34" t="s">
        <v>30</v>
      </c>
      <c r="G20" s="34" t="s">
        <v>29</v>
      </c>
      <c r="H20" s="30"/>
      <c r="I20" s="30"/>
      <c r="J20" s="30"/>
      <c r="K20" s="27"/>
      <c r="L20" s="27"/>
      <c r="M20" s="27"/>
      <c r="N20" s="27"/>
      <c r="O20" s="27"/>
      <c r="P20" s="27"/>
      <c r="Q20" s="27"/>
      <c r="R20" s="27"/>
      <c r="S20" s="27"/>
      <c r="T20" s="32"/>
    </row>
    <row r="21" spans="2:20" x14ac:dyDescent="0.35">
      <c r="B21" s="26"/>
      <c r="C21" s="30"/>
      <c r="D21" s="45"/>
      <c r="E21" s="35">
        <v>2017</v>
      </c>
      <c r="F21" s="171">
        <v>46719655.811988749</v>
      </c>
      <c r="G21" s="36">
        <v>100</v>
      </c>
      <c r="H21" s="30"/>
      <c r="I21" s="30"/>
      <c r="J21" s="30"/>
      <c r="K21" s="27"/>
      <c r="L21" s="27"/>
      <c r="M21" s="27"/>
      <c r="N21" s="27"/>
      <c r="O21" s="27"/>
      <c r="P21" s="27"/>
      <c r="Q21" s="27"/>
      <c r="R21" s="27"/>
      <c r="S21" s="27"/>
      <c r="T21" s="32"/>
    </row>
    <row r="22" spans="2:20" x14ac:dyDescent="0.35">
      <c r="B22" s="26"/>
      <c r="C22" s="30"/>
      <c r="D22" s="45"/>
      <c r="E22" s="30" t="s">
        <v>24</v>
      </c>
      <c r="F22" s="172">
        <v>-169946.10865928017</v>
      </c>
      <c r="G22" s="20">
        <f>F22/$F$21*100</f>
        <v>-0.36375719321046507</v>
      </c>
      <c r="H22" s="30"/>
      <c r="I22" s="30"/>
      <c r="J22" s="30"/>
      <c r="K22" s="27"/>
      <c r="L22" s="27"/>
      <c r="M22" s="27"/>
      <c r="N22" s="27"/>
      <c r="O22" s="27"/>
      <c r="P22" s="27"/>
      <c r="Q22" s="27"/>
      <c r="R22" s="27"/>
      <c r="S22" s="27"/>
      <c r="T22" s="32"/>
    </row>
    <row r="23" spans="2:20" x14ac:dyDescent="0.35">
      <c r="B23" s="26"/>
      <c r="C23" s="30"/>
      <c r="D23" s="45"/>
      <c r="E23" s="30" t="s">
        <v>12</v>
      </c>
      <c r="F23" s="172">
        <v>-1557717.920000002</v>
      </c>
      <c r="G23" s="20">
        <f>F23/$F$21*100</f>
        <v>-3.3341810698876673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2"/>
    </row>
    <row r="24" spans="2:20" x14ac:dyDescent="0.35">
      <c r="B24" s="26"/>
      <c r="C24" s="30"/>
      <c r="D24" s="45"/>
      <c r="E24" s="30" t="s">
        <v>13</v>
      </c>
      <c r="F24" s="172">
        <v>1266363.1800000027</v>
      </c>
      <c r="G24" s="20">
        <f>F24/$F$21*100</f>
        <v>2.7105575972052449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2"/>
    </row>
    <row r="25" spans="2:20" x14ac:dyDescent="0.35">
      <c r="B25" s="26"/>
      <c r="C25" s="30"/>
      <c r="D25" s="45"/>
      <c r="E25" s="35">
        <v>2018</v>
      </c>
      <c r="F25" s="171">
        <v>46258354.963329464</v>
      </c>
      <c r="G25" s="36">
        <v>100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2"/>
    </row>
    <row r="26" spans="2:20" x14ac:dyDescent="0.35">
      <c r="B26" s="26"/>
      <c r="C26" s="30"/>
      <c r="D26" s="45"/>
      <c r="E26" s="30" t="s">
        <v>25</v>
      </c>
      <c r="F26" s="172">
        <v>-368295.15999999968</v>
      </c>
      <c r="G26" s="20">
        <f>F26/$F$25*100</f>
        <v>-0.7961700330501581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2"/>
    </row>
    <row r="27" spans="2:20" x14ac:dyDescent="0.35">
      <c r="B27" s="26"/>
      <c r="C27" s="30"/>
      <c r="D27" s="45"/>
      <c r="E27" s="30" t="s">
        <v>1</v>
      </c>
      <c r="F27" s="172">
        <v>-2050248.0033294421</v>
      </c>
      <c r="G27" s="20">
        <f>F27/$F$25*100</f>
        <v>-4.4321679942028673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2"/>
    </row>
    <row r="28" spans="2:20" x14ac:dyDescent="0.35">
      <c r="B28" s="26"/>
      <c r="C28" s="30"/>
      <c r="D28" s="45"/>
      <c r="E28" s="30" t="s">
        <v>14</v>
      </c>
      <c r="F28" s="172">
        <v>2867965.7053333386</v>
      </c>
      <c r="G28" s="20">
        <f>F28/$F$25*100</f>
        <v>6.1998869341697738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2"/>
    </row>
    <row r="29" spans="2:20" x14ac:dyDescent="0.35">
      <c r="B29" s="26"/>
      <c r="C29" s="30"/>
      <c r="D29" s="45"/>
      <c r="E29" s="35">
        <v>2019</v>
      </c>
      <c r="F29" s="171">
        <v>46707777.505333364</v>
      </c>
      <c r="G29" s="36">
        <v>100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2"/>
    </row>
    <row r="30" spans="2:20" x14ac:dyDescent="0.35">
      <c r="B30" s="26"/>
      <c r="C30" s="30"/>
      <c r="D30" s="45"/>
      <c r="E30" s="30" t="s">
        <v>10</v>
      </c>
      <c r="F30" s="172">
        <v>-3173746.6553333336</v>
      </c>
      <c r="G30" s="20">
        <f>F30/$F$29*100</f>
        <v>-6.7948997465592038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2"/>
    </row>
    <row r="31" spans="2:20" x14ac:dyDescent="0.35">
      <c r="B31" s="26"/>
      <c r="C31" s="30"/>
      <c r="D31" s="45"/>
      <c r="E31" s="30" t="s">
        <v>2</v>
      </c>
      <c r="F31" s="172">
        <v>-3105726.5000000037</v>
      </c>
      <c r="G31" s="20">
        <f>F31/$F$29*100</f>
        <v>-6.6492705623712745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2"/>
    </row>
    <row r="32" spans="2:20" x14ac:dyDescent="0.35">
      <c r="B32" s="26"/>
      <c r="C32" s="30"/>
      <c r="D32" s="45"/>
      <c r="E32" s="30" t="s">
        <v>11</v>
      </c>
      <c r="F32" s="172">
        <v>4286906.9400000051</v>
      </c>
      <c r="G32" s="20">
        <f>F32/$F$29*100</f>
        <v>9.1781437031777013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2"/>
    </row>
    <row r="33" spans="2:22" x14ac:dyDescent="0.35">
      <c r="B33" s="26"/>
      <c r="C33" s="30"/>
      <c r="D33" s="45"/>
      <c r="E33" s="35">
        <v>2020</v>
      </c>
      <c r="F33" s="171">
        <v>44715211.290000029</v>
      </c>
      <c r="G33" s="37">
        <v>100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2"/>
    </row>
    <row r="34" spans="2:22" x14ac:dyDescent="0.35">
      <c r="B34" s="26"/>
      <c r="C34" s="30"/>
      <c r="D34" s="45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2"/>
      <c r="V34" s="158"/>
    </row>
    <row r="35" spans="2:22" x14ac:dyDescent="0.35">
      <c r="B35" s="38"/>
      <c r="C35" s="30"/>
      <c r="D35" s="45"/>
      <c r="E35" s="45"/>
      <c r="F35" s="45"/>
      <c r="G35" s="45"/>
      <c r="H35" s="45"/>
      <c r="I35" s="45"/>
      <c r="J35" s="45"/>
      <c r="K35" s="30"/>
      <c r="L35" s="30"/>
      <c r="M35" s="30"/>
      <c r="N35" s="30"/>
      <c r="O35" s="30"/>
      <c r="P35" s="30"/>
      <c r="Q35" s="30"/>
      <c r="R35" s="30"/>
      <c r="S35" s="30"/>
      <c r="T35" s="32"/>
    </row>
    <row r="36" spans="2:22" x14ac:dyDescent="0.35">
      <c r="B36" s="38"/>
      <c r="C36" s="30"/>
      <c r="D36" s="53" t="s">
        <v>60</v>
      </c>
      <c r="E36" s="54"/>
      <c r="F36" s="54"/>
      <c r="G36" s="54"/>
      <c r="H36" s="54"/>
      <c r="I36" s="54"/>
      <c r="J36" s="55"/>
      <c r="K36" s="30"/>
      <c r="L36" s="30"/>
      <c r="M36" s="30"/>
      <c r="N36" s="30"/>
      <c r="O36" s="30"/>
      <c r="P36" s="30"/>
      <c r="Q36" s="30"/>
      <c r="R36" s="30"/>
      <c r="S36" s="30"/>
      <c r="T36" s="32"/>
    </row>
    <row r="37" spans="2:22" x14ac:dyDescent="0.35">
      <c r="B37" s="38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2"/>
    </row>
    <row r="38" spans="2:22" x14ac:dyDescent="0.35">
      <c r="B38" s="38"/>
      <c r="C38" s="30"/>
      <c r="D38" s="30"/>
      <c r="E38" s="82">
        <v>2018</v>
      </c>
      <c r="F38" s="64"/>
      <c r="G38" s="64"/>
      <c r="H38" s="64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2"/>
    </row>
    <row r="39" spans="2:22" x14ac:dyDescent="0.35">
      <c r="B39" s="38"/>
      <c r="C39" s="30"/>
      <c r="D39" s="30"/>
      <c r="E39" s="30"/>
      <c r="F39" s="27" t="s">
        <v>56</v>
      </c>
      <c r="G39" s="45"/>
      <c r="H39" s="81">
        <v>0.96302061736901867</v>
      </c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2"/>
    </row>
    <row r="40" spans="2:22" x14ac:dyDescent="0.35">
      <c r="B40" s="38"/>
      <c r="C40" s="30"/>
      <c r="D40" s="30"/>
      <c r="E40" s="27"/>
      <c r="F40" s="27" t="s">
        <v>57</v>
      </c>
      <c r="G40" s="45"/>
      <c r="H40" s="81">
        <v>-6.2362347268242208E-3</v>
      </c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2"/>
    </row>
    <row r="41" spans="2:22" x14ac:dyDescent="0.35">
      <c r="B41" s="38"/>
      <c r="C41" s="30"/>
      <c r="D41" s="30"/>
      <c r="E41" s="45"/>
      <c r="F41" s="27" t="s">
        <v>58</v>
      </c>
      <c r="G41" s="45"/>
      <c r="H41" s="81">
        <v>2.7105575972052449E-2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2"/>
      <c r="V41" s="158"/>
    </row>
    <row r="42" spans="2:22" x14ac:dyDescent="0.35">
      <c r="B42" s="38"/>
      <c r="C42" s="30"/>
      <c r="D42" s="30"/>
      <c r="E42" s="45"/>
      <c r="F42" s="27" t="s">
        <v>139</v>
      </c>
      <c r="G42" s="45"/>
      <c r="H42" s="81">
        <v>3.3341810698876671E-2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2"/>
    </row>
    <row r="43" spans="2:22" x14ac:dyDescent="0.35">
      <c r="B43" s="38"/>
      <c r="C43" s="30"/>
      <c r="D43" s="30"/>
      <c r="E43" s="82">
        <v>2019</v>
      </c>
      <c r="F43" s="64"/>
      <c r="G43" s="64"/>
      <c r="H43" s="64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2"/>
    </row>
    <row r="44" spans="2:22" x14ac:dyDescent="0.35">
      <c r="B44" s="38"/>
      <c r="C44" s="30"/>
      <c r="D44" s="30"/>
      <c r="E44" s="30"/>
      <c r="F44" s="27" t="s">
        <v>56</v>
      </c>
      <c r="G44" s="45"/>
      <c r="H44" s="81">
        <v>0.94771661972746979</v>
      </c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2"/>
    </row>
    <row r="45" spans="2:22" x14ac:dyDescent="0.35">
      <c r="B45" s="38"/>
      <c r="C45" s="30"/>
      <c r="D45" s="30"/>
      <c r="E45" s="30"/>
      <c r="F45" s="27" t="s">
        <v>57</v>
      </c>
      <c r="G45" s="45"/>
      <c r="H45" s="81">
        <v>1.7677189399669065E-2</v>
      </c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2"/>
    </row>
    <row r="46" spans="2:22" x14ac:dyDescent="0.35">
      <c r="B46" s="38"/>
      <c r="C46" s="30"/>
      <c r="D46" s="30"/>
      <c r="E46" s="30"/>
      <c r="F46" s="27" t="s">
        <v>58</v>
      </c>
      <c r="G46" s="45"/>
      <c r="H46" s="81">
        <v>6.1998869341697738E-2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2"/>
    </row>
    <row r="47" spans="2:22" x14ac:dyDescent="0.35">
      <c r="B47" s="38"/>
      <c r="C47" s="30"/>
      <c r="D47" s="30"/>
      <c r="E47" s="30"/>
      <c r="F47" s="27" t="s">
        <v>139</v>
      </c>
      <c r="G47" s="45"/>
      <c r="H47" s="81">
        <v>4.4321679942028673E-2</v>
      </c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2"/>
    </row>
    <row r="48" spans="2:22" x14ac:dyDescent="0.35">
      <c r="B48" s="38"/>
      <c r="C48" s="30"/>
      <c r="D48" s="30"/>
      <c r="E48" s="82">
        <v>2020</v>
      </c>
      <c r="F48" s="64"/>
      <c r="G48" s="64"/>
      <c r="H48" s="6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2"/>
    </row>
    <row r="49" spans="2:20" x14ac:dyDescent="0.35">
      <c r="B49" s="38"/>
      <c r="C49" s="30"/>
      <c r="D49" s="30"/>
      <c r="E49" s="30"/>
      <c r="F49" s="27" t="s">
        <v>56</v>
      </c>
      <c r="G49" s="45"/>
      <c r="H49" s="81">
        <v>0.86555829691069519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2"/>
    </row>
    <row r="50" spans="2:20" x14ac:dyDescent="0.35">
      <c r="B50" s="38"/>
      <c r="C50" s="30"/>
      <c r="D50" s="30"/>
      <c r="E50" s="30"/>
      <c r="F50" s="30" t="s">
        <v>59</v>
      </c>
      <c r="G50" s="45"/>
      <c r="H50" s="81">
        <v>2.5288731408064265E-2</v>
      </c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2"/>
    </row>
    <row r="51" spans="2:20" x14ac:dyDescent="0.35">
      <c r="B51" s="38"/>
      <c r="C51" s="30"/>
      <c r="D51" s="30"/>
      <c r="E51" s="30"/>
      <c r="F51" s="30" t="s">
        <v>58</v>
      </c>
      <c r="G51" s="45"/>
      <c r="H51" s="81">
        <v>9.1781437031777019E-2</v>
      </c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2"/>
    </row>
    <row r="52" spans="2:20" x14ac:dyDescent="0.35">
      <c r="B52" s="38"/>
      <c r="C52" s="30"/>
      <c r="D52" s="30"/>
      <c r="E52" s="30"/>
      <c r="F52" s="30" t="s">
        <v>139</v>
      </c>
      <c r="G52" s="45"/>
      <c r="H52" s="81">
        <v>6.6492705623712747E-2</v>
      </c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2"/>
    </row>
    <row r="53" spans="2:20" x14ac:dyDescent="0.35">
      <c r="B53" s="26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2"/>
    </row>
    <row r="54" spans="2:20" x14ac:dyDescent="0.35">
      <c r="B54" s="26"/>
      <c r="C54" s="30"/>
      <c r="D54" s="57" t="s">
        <v>28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2"/>
    </row>
    <row r="55" spans="2:20" x14ac:dyDescent="0.35">
      <c r="B55" s="26"/>
      <c r="C55" s="30"/>
      <c r="D55" s="58" t="s">
        <v>36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2"/>
    </row>
    <row r="56" spans="2:20" x14ac:dyDescent="0.35">
      <c r="B56" s="26"/>
      <c r="C56" s="30"/>
      <c r="D56" s="58" t="s">
        <v>26</v>
      </c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2"/>
    </row>
    <row r="57" spans="2:20" x14ac:dyDescent="0.35">
      <c r="B57" s="26"/>
      <c r="C57" s="30"/>
      <c r="D57" s="58" t="s">
        <v>37</v>
      </c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2"/>
    </row>
    <row r="58" spans="2:20" x14ac:dyDescent="0.35">
      <c r="B58" s="26"/>
      <c r="C58" s="30"/>
      <c r="D58" s="58" t="s">
        <v>38</v>
      </c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2"/>
    </row>
    <row r="59" spans="2:20" x14ac:dyDescent="0.35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2"/>
    </row>
    <row r="60" spans="2:20" x14ac:dyDescent="0.35">
      <c r="B60" s="26"/>
      <c r="C60" s="30"/>
      <c r="D60" s="58" t="s">
        <v>146</v>
      </c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2"/>
    </row>
    <row r="61" spans="2:20" x14ac:dyDescent="0.35">
      <c r="B61" s="38"/>
      <c r="C61" s="30"/>
      <c r="D61" s="58" t="s">
        <v>147</v>
      </c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2"/>
    </row>
    <row r="62" spans="2:20" x14ac:dyDescent="0.35">
      <c r="B62" s="38"/>
      <c r="C62" s="30"/>
      <c r="D62" s="58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2"/>
    </row>
    <row r="63" spans="2:20" x14ac:dyDescent="0.35">
      <c r="B63" s="38"/>
      <c r="C63" s="30"/>
      <c r="D63" s="58" t="s">
        <v>61</v>
      </c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2"/>
    </row>
    <row r="64" spans="2:20" x14ac:dyDescent="0.35">
      <c r="B64" s="38"/>
      <c r="C64" s="30"/>
      <c r="D64" s="58" t="s">
        <v>62</v>
      </c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2"/>
    </row>
    <row r="65" spans="2:20" x14ac:dyDescent="0.35">
      <c r="B65" s="38"/>
      <c r="C65" s="30"/>
      <c r="D65" s="58" t="s">
        <v>63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2"/>
    </row>
    <row r="66" spans="2:20" ht="15" thickBot="1" x14ac:dyDescent="0.4"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1"/>
    </row>
    <row r="70" spans="2:20" x14ac:dyDescent="0.35">
      <c r="I70" s="79"/>
      <c r="J70" s="80"/>
      <c r="K70" s="80"/>
      <c r="L70" s="80"/>
      <c r="M70" s="79"/>
      <c r="N70" s="80"/>
      <c r="O70" s="80"/>
    </row>
  </sheetData>
  <pageMargins left="0.7" right="0.7" top="0.75" bottom="0.75" header="0.3" footer="0.3"/>
  <pageSetup paperSize="9" scale="50" orientation="landscape" r:id="rId1"/>
  <headerFooter>
    <oddHeader>&amp;C&amp;A</oddHeader>
    <oddFooter>Page &amp;P de &amp;N</oddFooter>
  </headerFooter>
  <rowBreaks count="1" manualBreakCount="1">
    <brk id="6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96FA-4247-41BD-9B61-5CDC81438406}">
  <sheetPr>
    <tabColor theme="4" tint="0.39997558519241921"/>
  </sheetPr>
  <dimension ref="B1:W56"/>
  <sheetViews>
    <sheetView showGridLines="0" zoomScale="70" zoomScaleNormal="70" zoomScaleSheetLayoutView="85" zoomScalePageLayoutView="40" workbookViewId="0">
      <selection activeCell="F37" sqref="F37:I37"/>
    </sheetView>
  </sheetViews>
  <sheetFormatPr defaultColWidth="10.6328125" defaultRowHeight="14.5" x14ac:dyDescent="0.35"/>
  <cols>
    <col min="1" max="1" width="10.6328125" style="44"/>
    <col min="2" max="2" width="10.6328125" style="44" bestFit="1" customWidth="1"/>
    <col min="3" max="5" width="13.6328125" style="44" bestFit="1" customWidth="1"/>
    <col min="6" max="9" width="13.08984375" style="44" customWidth="1"/>
    <col min="10" max="13" width="10.6328125" style="44" bestFit="1" customWidth="1"/>
    <col min="14" max="23" width="10.6328125" style="44"/>
    <col min="24" max="24" width="10.6328125" style="44" customWidth="1"/>
    <col min="25" max="16384" width="10.6328125" style="44"/>
  </cols>
  <sheetData>
    <row r="1" spans="2:23" ht="15" thickBot="1" x14ac:dyDescent="0.4">
      <c r="J1" s="46"/>
    </row>
    <row r="2" spans="2:23" x14ac:dyDescent="0.35">
      <c r="B2" s="22"/>
      <c r="C2" s="23"/>
      <c r="D2" s="23"/>
      <c r="E2" s="23"/>
      <c r="F2" s="23"/>
      <c r="G2" s="23"/>
      <c r="H2" s="23"/>
      <c r="I2" s="23"/>
      <c r="J2" s="24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5"/>
    </row>
    <row r="3" spans="2:23" ht="21" x14ac:dyDescent="0.5">
      <c r="B3" s="26"/>
      <c r="C3" s="27"/>
      <c r="D3" s="27"/>
      <c r="E3" s="27"/>
      <c r="F3" s="94" t="str">
        <f ca="1">" Project Baguette - "&amp;D8&amp;" - BNL Bookings Analyses"</f>
        <v xml:space="preserve"> Project Baguette - Cohort analyses - BNL Bookings Analyses</v>
      </c>
      <c r="G3" s="27"/>
      <c r="H3" s="27"/>
      <c r="I3" s="27"/>
      <c r="J3" s="45"/>
      <c r="K3" s="27"/>
      <c r="L3" s="45"/>
      <c r="M3" s="27"/>
      <c r="N3" s="27"/>
      <c r="O3" s="27"/>
      <c r="P3" s="27"/>
      <c r="Q3" s="27"/>
      <c r="R3" s="27"/>
      <c r="S3" s="27"/>
      <c r="T3" s="27"/>
      <c r="U3" s="27"/>
      <c r="V3" s="27"/>
      <c r="W3" s="29"/>
    </row>
    <row r="4" spans="2:23" ht="15" thickBot="1" x14ac:dyDescent="0.4">
      <c r="B4" s="47"/>
      <c r="C4" s="48"/>
      <c r="D4" s="48"/>
      <c r="E4" s="48"/>
      <c r="F4" s="48"/>
      <c r="G4" s="48"/>
      <c r="H4" s="48"/>
      <c r="I4" s="48"/>
      <c r="J4" s="49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50"/>
    </row>
    <row r="5" spans="2:23" ht="15" thickBot="1" x14ac:dyDescent="0.4">
      <c r="B5" s="45"/>
      <c r="C5" s="45"/>
      <c r="D5" s="45"/>
      <c r="E5" s="45"/>
      <c r="F5" s="45"/>
      <c r="G5" s="45"/>
      <c r="H5" s="45"/>
      <c r="I5" s="45"/>
      <c r="J5" s="173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2:23" x14ac:dyDescent="0.35">
      <c r="B6" s="22"/>
      <c r="C6" s="23"/>
      <c r="D6" s="23"/>
      <c r="E6" s="23"/>
      <c r="F6" s="23"/>
      <c r="G6" s="23"/>
      <c r="H6" s="23"/>
      <c r="I6" s="23"/>
      <c r="J6" s="24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5"/>
    </row>
    <row r="7" spans="2:23" x14ac:dyDescent="0.35">
      <c r="B7" s="26"/>
      <c r="C7" s="27"/>
      <c r="D7" s="27"/>
      <c r="E7" s="27"/>
      <c r="F7" s="27"/>
      <c r="G7" s="27"/>
      <c r="H7" s="27"/>
      <c r="I7" s="27"/>
      <c r="J7" s="28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9"/>
    </row>
    <row r="8" spans="2:23" x14ac:dyDescent="0.35">
      <c r="B8" s="26"/>
      <c r="C8" s="51"/>
      <c r="D8" s="51" t="str" cm="1">
        <f t="array" aca="1" ref="D8" ca="1">MID(CELL("filename",A1),FIND("]",CELL("filename",A1))+1,255)</f>
        <v>Cohort analyses</v>
      </c>
      <c r="E8" s="51"/>
      <c r="F8" s="51"/>
      <c r="G8" s="51"/>
      <c r="H8" s="51"/>
      <c r="I8" s="51"/>
      <c r="J8" s="52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29"/>
    </row>
    <row r="9" spans="2:23" x14ac:dyDescent="0.35">
      <c r="B9" s="26"/>
      <c r="C9" s="27"/>
      <c r="D9" s="27"/>
      <c r="E9" s="27"/>
      <c r="F9" s="27"/>
      <c r="G9" s="27"/>
      <c r="H9" s="27"/>
      <c r="I9" s="27"/>
      <c r="J9" s="28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9"/>
    </row>
    <row r="10" spans="2:23" x14ac:dyDescent="0.35">
      <c r="B10" s="26"/>
      <c r="C10" s="27"/>
      <c r="D10" s="53" t="s">
        <v>31</v>
      </c>
      <c r="E10" s="54"/>
      <c r="F10" s="54"/>
      <c r="G10" s="54"/>
      <c r="H10" s="54"/>
      <c r="I10" s="54"/>
      <c r="J10" s="55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9"/>
    </row>
    <row r="11" spans="2:23" x14ac:dyDescent="0.35">
      <c r="B11" s="26"/>
      <c r="C11" s="27"/>
      <c r="D11" s="27"/>
      <c r="E11" s="27"/>
      <c r="F11" s="27"/>
      <c r="G11" s="27"/>
      <c r="H11" s="27"/>
      <c r="I11" s="27"/>
      <c r="J11" s="28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9"/>
    </row>
    <row r="12" spans="2:23" x14ac:dyDescent="0.35">
      <c r="B12" s="26"/>
      <c r="C12" s="30"/>
      <c r="D12" s="27"/>
      <c r="E12" s="43"/>
      <c r="F12" s="35">
        <v>2017</v>
      </c>
      <c r="G12" s="35">
        <v>2018</v>
      </c>
      <c r="H12" s="35">
        <v>2019</v>
      </c>
      <c r="I12" s="35">
        <v>2020</v>
      </c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2"/>
    </row>
    <row r="13" spans="2:23" x14ac:dyDescent="0.35">
      <c r="B13" s="26"/>
      <c r="C13" s="27"/>
      <c r="D13" s="27"/>
      <c r="E13" s="45" t="s">
        <v>22</v>
      </c>
      <c r="F13" s="166">
        <v>46719655.811988726</v>
      </c>
      <c r="G13" s="166">
        <v>44991991.783329472</v>
      </c>
      <c r="H13" s="166">
        <v>43036304.112000018</v>
      </c>
      <c r="I13" s="166">
        <v>38406998.390000045</v>
      </c>
      <c r="J13" s="27"/>
      <c r="K13" s="117"/>
      <c r="L13" s="107"/>
      <c r="M13" s="107"/>
      <c r="N13" s="27"/>
      <c r="O13" s="27"/>
      <c r="P13" s="27"/>
      <c r="Q13" s="27"/>
      <c r="R13" s="27"/>
      <c r="S13" s="27"/>
      <c r="T13" s="27"/>
      <c r="U13" s="27"/>
      <c r="V13" s="27"/>
      <c r="W13" s="29"/>
    </row>
    <row r="14" spans="2:23" x14ac:dyDescent="0.35">
      <c r="B14" s="26"/>
      <c r="C14" s="27"/>
      <c r="D14" s="27"/>
      <c r="E14" s="45">
        <v>2018</v>
      </c>
      <c r="F14" s="166"/>
      <c r="G14" s="166">
        <v>1266363.1800000027</v>
      </c>
      <c r="H14" s="166">
        <v>1641145.8100000008</v>
      </c>
      <c r="I14" s="166">
        <v>1379876.1500000001</v>
      </c>
      <c r="J14" s="27"/>
      <c r="K14" s="27"/>
      <c r="L14" s="107"/>
      <c r="M14" s="107"/>
      <c r="N14" s="27"/>
      <c r="O14" s="27"/>
      <c r="P14" s="27"/>
      <c r="Q14" s="27"/>
      <c r="R14" s="27"/>
      <c r="S14" s="27"/>
      <c r="T14" s="27"/>
      <c r="U14" s="27"/>
      <c r="V14" s="27"/>
      <c r="W14" s="29"/>
    </row>
    <row r="15" spans="2:23" x14ac:dyDescent="0.35">
      <c r="B15" s="26"/>
      <c r="C15" s="30"/>
      <c r="D15" s="27"/>
      <c r="E15" s="45">
        <v>2019</v>
      </c>
      <c r="F15" s="166"/>
      <c r="G15" s="166"/>
      <c r="H15" s="166">
        <v>2030327.5833333367</v>
      </c>
      <c r="I15" s="166">
        <v>879473.22000000009</v>
      </c>
      <c r="J15" s="27"/>
      <c r="K15" s="27"/>
      <c r="L15" s="27"/>
      <c r="M15" s="107"/>
      <c r="N15" s="27"/>
      <c r="O15" s="27"/>
      <c r="P15" s="27"/>
      <c r="Q15" s="27"/>
      <c r="R15" s="27"/>
      <c r="S15" s="27"/>
      <c r="T15" s="27"/>
      <c r="U15" s="27"/>
      <c r="V15" s="27"/>
      <c r="W15" s="32"/>
    </row>
    <row r="16" spans="2:23" x14ac:dyDescent="0.35">
      <c r="B16" s="26"/>
      <c r="C16" s="30"/>
      <c r="D16" s="27"/>
      <c r="E16" s="43">
        <v>2020</v>
      </c>
      <c r="F16" s="167"/>
      <c r="G16" s="167"/>
      <c r="H16" s="167"/>
      <c r="I16" s="167">
        <v>4048863.530000004</v>
      </c>
      <c r="J16" s="27"/>
      <c r="K16" s="30"/>
      <c r="L16" s="30"/>
      <c r="M16" s="107"/>
      <c r="N16" s="30"/>
      <c r="O16" s="30"/>
      <c r="P16" s="30"/>
      <c r="Q16" s="30"/>
      <c r="R16" s="30"/>
      <c r="S16" s="30"/>
      <c r="T16" s="30"/>
      <c r="U16" s="30"/>
      <c r="V16" s="30"/>
      <c r="W16" s="32"/>
    </row>
    <row r="17" spans="2:23" x14ac:dyDescent="0.35">
      <c r="B17" s="26"/>
      <c r="C17" s="30"/>
      <c r="D17" s="27"/>
      <c r="E17" s="42" t="s">
        <v>23</v>
      </c>
      <c r="F17" s="166">
        <f>SUM(F13:F16)</f>
        <v>46719655.811988726</v>
      </c>
      <c r="G17" s="166">
        <f>SUM(G13:G16)</f>
        <v>46258354.963329472</v>
      </c>
      <c r="H17" s="166">
        <f>SUM(H13:H16)</f>
        <v>46707777.505333357</v>
      </c>
      <c r="I17" s="166">
        <f>SUM(I13:I16)</f>
        <v>44715211.290000044</v>
      </c>
      <c r="J17" s="27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2"/>
    </row>
    <row r="18" spans="2:23" x14ac:dyDescent="0.35">
      <c r="B18" s="2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2"/>
    </row>
    <row r="19" spans="2:23" x14ac:dyDescent="0.35">
      <c r="B19" s="26"/>
      <c r="C19" s="30"/>
      <c r="D19" s="27"/>
      <c r="E19" s="27"/>
      <c r="F19" s="27"/>
      <c r="G19" s="27"/>
      <c r="H19" s="27"/>
      <c r="I19" s="27"/>
      <c r="J19" s="28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2"/>
    </row>
    <row r="20" spans="2:23" x14ac:dyDescent="0.35">
      <c r="B20" s="26"/>
      <c r="C20" s="30"/>
      <c r="D20" s="53" t="s">
        <v>32</v>
      </c>
      <c r="E20" s="54"/>
      <c r="F20" s="54"/>
      <c r="G20" s="54"/>
      <c r="H20" s="54"/>
      <c r="I20" s="54"/>
      <c r="J20" s="55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2"/>
    </row>
    <row r="21" spans="2:23" x14ac:dyDescent="0.35">
      <c r="B21" s="26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2"/>
    </row>
    <row r="22" spans="2:23" x14ac:dyDescent="0.35">
      <c r="B22" s="26"/>
      <c r="C22" s="30"/>
      <c r="D22" s="27"/>
      <c r="E22" s="43"/>
      <c r="F22" s="35">
        <v>2017</v>
      </c>
      <c r="G22" s="35">
        <v>2018</v>
      </c>
      <c r="H22" s="35">
        <v>2019</v>
      </c>
      <c r="I22" s="35">
        <v>2020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32"/>
    </row>
    <row r="23" spans="2:23" x14ac:dyDescent="0.35">
      <c r="B23" s="26"/>
      <c r="C23" s="27"/>
      <c r="D23" s="27"/>
      <c r="E23" s="45" t="s">
        <v>22</v>
      </c>
      <c r="F23" s="174">
        <v>2281</v>
      </c>
      <c r="G23" s="174">
        <v>1870</v>
      </c>
      <c r="H23" s="174">
        <v>1601</v>
      </c>
      <c r="I23" s="174">
        <v>1414</v>
      </c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9"/>
    </row>
    <row r="24" spans="2:23" x14ac:dyDescent="0.35">
      <c r="B24" s="26"/>
      <c r="C24" s="27"/>
      <c r="D24" s="27"/>
      <c r="E24" s="45">
        <v>2018</v>
      </c>
      <c r="F24" s="174"/>
      <c r="G24" s="174">
        <v>344</v>
      </c>
      <c r="H24" s="174">
        <v>164</v>
      </c>
      <c r="I24" s="174">
        <v>135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9"/>
    </row>
    <row r="25" spans="2:23" x14ac:dyDescent="0.35">
      <c r="B25" s="26"/>
      <c r="C25" s="30"/>
      <c r="D25" s="27"/>
      <c r="E25" s="45">
        <v>2019</v>
      </c>
      <c r="F25" s="174"/>
      <c r="G25" s="174"/>
      <c r="H25" s="174">
        <v>397</v>
      </c>
      <c r="I25" s="174">
        <v>111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32"/>
    </row>
    <row r="26" spans="2:23" x14ac:dyDescent="0.35">
      <c r="B26" s="26"/>
      <c r="C26" s="30"/>
      <c r="D26" s="27"/>
      <c r="E26" s="43">
        <v>2020</v>
      </c>
      <c r="F26" s="175"/>
      <c r="G26" s="175"/>
      <c r="H26" s="175"/>
      <c r="I26" s="175">
        <v>361</v>
      </c>
      <c r="J26" s="27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2"/>
    </row>
    <row r="27" spans="2:23" x14ac:dyDescent="0.35">
      <c r="B27" s="26"/>
      <c r="C27" s="30"/>
      <c r="D27" s="27"/>
      <c r="E27" s="42" t="s">
        <v>23</v>
      </c>
      <c r="F27" s="174">
        <f>SUM(F23:F26)</f>
        <v>2281</v>
      </c>
      <c r="G27" s="174">
        <f>SUM(G23:G26)</f>
        <v>2214</v>
      </c>
      <c r="H27" s="174">
        <f>SUM(H23:H26)</f>
        <v>2162</v>
      </c>
      <c r="I27" s="174">
        <f>SUM(I23:I26)</f>
        <v>2021</v>
      </c>
      <c r="J27" s="27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2"/>
    </row>
    <row r="28" spans="2:23" x14ac:dyDescent="0.35">
      <c r="B28" s="26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2"/>
    </row>
    <row r="29" spans="2:23" x14ac:dyDescent="0.35">
      <c r="B29" s="26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2"/>
    </row>
    <row r="30" spans="2:23" x14ac:dyDescent="0.35">
      <c r="B30" s="26"/>
      <c r="C30" s="30"/>
      <c r="D30" s="53" t="s">
        <v>33</v>
      </c>
      <c r="E30" s="53"/>
      <c r="F30" s="53"/>
      <c r="G30" s="53"/>
      <c r="H30" s="53"/>
      <c r="I30" s="53"/>
      <c r="J30" s="53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2"/>
    </row>
    <row r="31" spans="2:23" x14ac:dyDescent="0.35">
      <c r="B31" s="26"/>
      <c r="C31" s="30"/>
      <c r="D31" s="45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2"/>
    </row>
    <row r="32" spans="2:23" x14ac:dyDescent="0.35">
      <c r="B32" s="26"/>
      <c r="C32" s="30"/>
      <c r="D32" s="27"/>
      <c r="E32" s="43"/>
      <c r="F32" s="35" t="s">
        <v>111</v>
      </c>
      <c r="G32" s="35" t="s">
        <v>112</v>
      </c>
      <c r="H32" s="35" t="s">
        <v>113</v>
      </c>
      <c r="I32" s="35" t="s">
        <v>114</v>
      </c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32"/>
    </row>
    <row r="33" spans="2:23" x14ac:dyDescent="0.35">
      <c r="B33" s="26"/>
      <c r="C33" s="27"/>
      <c r="D33" s="27"/>
      <c r="E33" s="45" t="s">
        <v>22</v>
      </c>
      <c r="F33" s="166">
        <v>20491.077110521372</v>
      </c>
      <c r="G33" s="166">
        <v>24059.888654186885</v>
      </c>
      <c r="H33" s="166">
        <v>26897.690070000011</v>
      </c>
      <c r="I33" s="166">
        <v>27181.173665958984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9"/>
    </row>
    <row r="34" spans="2:23" x14ac:dyDescent="0.35">
      <c r="B34" s="26"/>
      <c r="C34" s="27"/>
      <c r="D34" s="27"/>
      <c r="E34" s="45">
        <v>2018</v>
      </c>
      <c r="F34" s="166"/>
      <c r="G34" s="166">
        <v>3628.547793696283</v>
      </c>
      <c r="H34" s="166">
        <v>9886.4205421686784</v>
      </c>
      <c r="I34" s="166">
        <v>10072.088686131388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9"/>
    </row>
    <row r="35" spans="2:23" x14ac:dyDescent="0.35">
      <c r="B35" s="26"/>
      <c r="C35" s="30"/>
      <c r="D35" s="27"/>
      <c r="E35" s="45">
        <v>2019</v>
      </c>
      <c r="F35" s="166"/>
      <c r="G35" s="166"/>
      <c r="H35" s="166">
        <v>5127.0898569023657</v>
      </c>
      <c r="I35" s="166">
        <v>7995.2110909090916</v>
      </c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32"/>
    </row>
    <row r="36" spans="2:23" x14ac:dyDescent="0.35">
      <c r="B36" s="26"/>
      <c r="C36" s="30"/>
      <c r="D36" s="27"/>
      <c r="E36" s="43">
        <v>2020</v>
      </c>
      <c r="F36" s="167"/>
      <c r="G36" s="167"/>
      <c r="H36" s="167"/>
      <c r="I36" s="167">
        <v>11215.688448753473</v>
      </c>
      <c r="J36" s="27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2"/>
    </row>
    <row r="37" spans="2:23" x14ac:dyDescent="0.35">
      <c r="B37" s="38"/>
      <c r="C37" s="30"/>
      <c r="D37" s="45"/>
      <c r="E37" s="42" t="s">
        <v>23</v>
      </c>
      <c r="F37" s="168">
        <v>20491.077110521372</v>
      </c>
      <c r="G37" s="169">
        <v>20846.487139851048</v>
      </c>
      <c r="H37" s="169">
        <v>21603.96739377121</v>
      </c>
      <c r="I37" s="169">
        <v>22125.290098960933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2"/>
    </row>
    <row r="38" spans="2:23" x14ac:dyDescent="0.35">
      <c r="B38" s="38"/>
      <c r="C38" s="30"/>
      <c r="D38" s="45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2"/>
    </row>
    <row r="39" spans="2:23" x14ac:dyDescent="0.35">
      <c r="B39" s="38"/>
      <c r="C39" s="30"/>
      <c r="D39" s="45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2"/>
    </row>
    <row r="40" spans="2:23" x14ac:dyDescent="0.35">
      <c r="B40" s="38"/>
      <c r="C40" s="30"/>
      <c r="D40" s="45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2"/>
    </row>
    <row r="41" spans="2:23" x14ac:dyDescent="0.35">
      <c r="B41" s="38"/>
      <c r="C41" s="30"/>
      <c r="D41" s="45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2"/>
    </row>
    <row r="42" spans="2:23" x14ac:dyDescent="0.35">
      <c r="B42" s="38"/>
      <c r="C42" s="30"/>
      <c r="D42" s="56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2"/>
    </row>
    <row r="43" spans="2:23" x14ac:dyDescent="0.35">
      <c r="B43" s="38"/>
      <c r="C43" s="30"/>
      <c r="D43" s="56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2"/>
    </row>
    <row r="44" spans="2:23" x14ac:dyDescent="0.35">
      <c r="B44" s="38"/>
      <c r="C44" s="30"/>
      <c r="D44" s="57" t="s">
        <v>28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2"/>
    </row>
    <row r="45" spans="2:23" x14ac:dyDescent="0.35">
      <c r="B45" s="38"/>
      <c r="C45" s="30"/>
      <c r="D45" s="58" t="s">
        <v>34</v>
      </c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2"/>
    </row>
    <row r="46" spans="2:23" x14ac:dyDescent="0.35">
      <c r="B46" s="38"/>
      <c r="C46" s="30"/>
      <c r="D46" s="58" t="s">
        <v>35</v>
      </c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2"/>
    </row>
    <row r="47" spans="2:23" x14ac:dyDescent="0.35">
      <c r="B47" s="3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2"/>
    </row>
    <row r="48" spans="2:23" x14ac:dyDescent="0.35">
      <c r="B48" s="38"/>
      <c r="C48" s="30"/>
      <c r="D48" s="21" t="s">
        <v>27</v>
      </c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2"/>
    </row>
    <row r="49" spans="2:23" x14ac:dyDescent="0.35">
      <c r="B49" s="38"/>
      <c r="C49" s="30"/>
      <c r="D49" s="58" t="s">
        <v>148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2"/>
    </row>
    <row r="50" spans="2:23" x14ac:dyDescent="0.35">
      <c r="B50" s="38"/>
      <c r="C50" s="30"/>
      <c r="D50" s="58" t="s">
        <v>92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2"/>
    </row>
    <row r="51" spans="2:23" x14ac:dyDescent="0.35">
      <c r="B51" s="38"/>
      <c r="C51" s="30"/>
      <c r="D51" s="162" t="s">
        <v>149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2"/>
    </row>
    <row r="52" spans="2:23" x14ac:dyDescent="0.35">
      <c r="B52" s="38"/>
      <c r="C52" s="30"/>
      <c r="D52" s="3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2"/>
    </row>
    <row r="53" spans="2:23" x14ac:dyDescent="0.35">
      <c r="B53" s="38"/>
      <c r="C53" s="30"/>
      <c r="D53" s="111" t="s">
        <v>153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2"/>
    </row>
    <row r="54" spans="2:23" x14ac:dyDescent="0.35">
      <c r="B54" s="38"/>
      <c r="C54" s="30"/>
      <c r="D54" s="111" t="s">
        <v>154</v>
      </c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2"/>
    </row>
    <row r="55" spans="2:23" x14ac:dyDescent="0.35">
      <c r="B55" s="38"/>
      <c r="C55" s="30"/>
      <c r="D55" s="111" t="s">
        <v>155</v>
      </c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2"/>
    </row>
    <row r="56" spans="2:23" ht="15" thickBot="1" x14ac:dyDescent="0.4">
      <c r="B56" s="39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1"/>
    </row>
  </sheetData>
  <phoneticPr fontId="3" type="noConversion"/>
  <pageMargins left="0.7" right="0.7" top="0.75" bottom="0.75" header="0.3" footer="0.3"/>
  <pageSetup paperSize="9" scale="50" orientation="landscape" r:id="rId1"/>
  <headerFooter>
    <oddHeader>&amp;C&amp;A</oddHeader>
    <oddFooter>Page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E157-E419-4CC5-B5A6-CDCE6126FEC7}">
  <sheetPr>
    <tabColor theme="4" tint="0.39997558519241921"/>
  </sheetPr>
  <dimension ref="B1:AA129"/>
  <sheetViews>
    <sheetView showGridLines="0" topLeftCell="A114" zoomScale="70" zoomScaleNormal="70" zoomScaleSheetLayoutView="85" workbookViewId="0">
      <selection activeCell="J40" sqref="J40"/>
    </sheetView>
  </sheetViews>
  <sheetFormatPr defaultColWidth="9" defaultRowHeight="14.5" x14ac:dyDescent="0.35"/>
  <cols>
    <col min="1" max="1" width="16.81640625" style="18" bestFit="1" customWidth="1"/>
    <col min="2" max="2" width="15.81640625" style="18" bestFit="1" customWidth="1"/>
    <col min="3" max="3" width="7.1796875" style="18" customWidth="1"/>
    <col min="4" max="4" width="15.36328125" style="18" bestFit="1" customWidth="1"/>
    <col min="5" max="5" width="25.36328125" style="18" customWidth="1"/>
    <col min="6" max="7" width="15.81640625" style="18" bestFit="1" customWidth="1"/>
    <col min="8" max="8" width="15.08984375" style="18" bestFit="1" customWidth="1"/>
    <col min="9" max="9" width="16" style="18" bestFit="1" customWidth="1"/>
    <col min="10" max="10" width="11" style="18" bestFit="1" customWidth="1"/>
    <col min="11" max="11" width="9.08984375" style="18" bestFit="1" customWidth="1"/>
    <col min="12" max="12" width="10.81640625" style="18" bestFit="1" customWidth="1"/>
    <col min="13" max="13" width="19.81640625" style="18" bestFit="1" customWidth="1"/>
    <col min="14" max="14" width="15.08984375" style="18" bestFit="1" customWidth="1"/>
    <col min="15" max="15" width="15.81640625" style="18" bestFit="1" customWidth="1"/>
    <col min="16" max="16" width="14.81640625" style="18" bestFit="1" customWidth="1"/>
    <col min="17" max="19" width="9" style="18"/>
    <col min="20" max="20" width="13.08984375" style="18" bestFit="1" customWidth="1"/>
    <col min="21" max="21" width="15.1796875" style="18" bestFit="1" customWidth="1"/>
    <col min="22" max="22" width="15.1796875" style="18" customWidth="1"/>
    <col min="23" max="23" width="15.1796875" style="18" bestFit="1" customWidth="1"/>
    <col min="24" max="24" width="13.81640625" style="18" bestFit="1" customWidth="1"/>
    <col min="25" max="27" width="12.36328125" style="18" bestFit="1" customWidth="1"/>
    <col min="28" max="16384" width="9" style="18"/>
  </cols>
  <sheetData>
    <row r="1" spans="2:19" ht="15" thickBot="1" x14ac:dyDescent="0.4">
      <c r="J1" s="97"/>
    </row>
    <row r="2" spans="2:19" x14ac:dyDescent="0.35">
      <c r="B2" s="5"/>
      <c r="C2" s="6"/>
      <c r="D2" s="6"/>
      <c r="E2" s="6"/>
      <c r="F2" s="6"/>
      <c r="G2" s="6"/>
      <c r="H2" s="6"/>
      <c r="I2" s="6"/>
      <c r="J2" s="98"/>
      <c r="K2" s="6"/>
      <c r="L2" s="6"/>
      <c r="M2" s="6"/>
      <c r="N2" s="6"/>
      <c r="O2" s="6"/>
      <c r="P2" s="6"/>
      <c r="Q2" s="6"/>
      <c r="R2" s="6"/>
      <c r="S2" s="7"/>
    </row>
    <row r="3" spans="2:19" ht="21" x14ac:dyDescent="0.5">
      <c r="B3" s="8"/>
      <c r="C3" s="9"/>
      <c r="D3" s="9"/>
      <c r="E3" s="9"/>
      <c r="F3" s="99" t="str">
        <f ca="1">" Project Baguette - "&amp;D8&amp;" - BNL Bookings Analyses"</f>
        <v xml:space="preserve"> Project Baguette - Bookings repartition - BNL Bookings Analyses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2:19" ht="15" thickBot="1" x14ac:dyDescent="0.4">
      <c r="B4" s="11"/>
      <c r="C4" s="12"/>
      <c r="D4" s="12"/>
      <c r="E4" s="12"/>
      <c r="F4" s="12"/>
      <c r="G4" s="12"/>
      <c r="H4" s="12"/>
      <c r="I4" s="12"/>
      <c r="J4" s="100"/>
      <c r="K4" s="12"/>
      <c r="L4" s="12"/>
      <c r="M4" s="12"/>
      <c r="N4" s="12"/>
      <c r="O4" s="12"/>
      <c r="P4" s="12"/>
      <c r="Q4" s="12"/>
      <c r="R4" s="12"/>
      <c r="S4" s="13"/>
    </row>
    <row r="5" spans="2:19" ht="15" thickBot="1" x14ac:dyDescent="0.4">
      <c r="B5" s="9"/>
      <c r="C5" s="9"/>
      <c r="D5" s="9"/>
      <c r="E5" s="9"/>
      <c r="F5" s="9"/>
      <c r="G5" s="9"/>
      <c r="H5" s="9"/>
      <c r="I5" s="9"/>
      <c r="J5" s="101"/>
      <c r="K5" s="9"/>
      <c r="L5" s="9"/>
      <c r="M5" s="9"/>
      <c r="N5" s="9"/>
      <c r="O5" s="9"/>
      <c r="P5" s="9"/>
      <c r="Q5" s="9"/>
      <c r="R5" s="9"/>
      <c r="S5" s="9"/>
    </row>
    <row r="6" spans="2:19" x14ac:dyDescent="0.35">
      <c r="B6" s="5"/>
      <c r="C6" s="6"/>
      <c r="D6" s="6"/>
      <c r="E6" s="6"/>
      <c r="F6" s="6"/>
      <c r="G6" s="6"/>
      <c r="H6" s="6"/>
      <c r="I6" s="6"/>
      <c r="J6" s="98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8"/>
      <c r="C7" s="9"/>
      <c r="D7" s="9"/>
      <c r="E7" s="9"/>
      <c r="F7" s="9"/>
      <c r="G7" s="9"/>
      <c r="H7" s="9"/>
      <c r="I7" s="9"/>
      <c r="J7" s="101"/>
      <c r="K7" s="9"/>
      <c r="L7" s="9"/>
      <c r="M7" s="9"/>
      <c r="N7" s="9"/>
      <c r="O7" s="9"/>
      <c r="P7" s="9"/>
      <c r="Q7" s="9"/>
      <c r="R7" s="9"/>
      <c r="S7" s="10"/>
    </row>
    <row r="8" spans="2:19" x14ac:dyDescent="0.35">
      <c r="B8" s="8"/>
      <c r="C8" s="9"/>
      <c r="D8" s="102" t="str" cm="1">
        <f t="array" aca="1" ref="D8" ca="1">MID(CELL("filename",A1),FIND("]",CELL("filename",A1))+1,255)</f>
        <v>Bookings repartition</v>
      </c>
      <c r="E8" s="102"/>
      <c r="F8" s="102"/>
      <c r="G8" s="102"/>
      <c r="H8" s="102"/>
      <c r="I8" s="102"/>
      <c r="J8" s="103"/>
      <c r="K8" s="102"/>
      <c r="L8" s="102"/>
      <c r="M8" s="102"/>
      <c r="N8" s="102"/>
      <c r="O8" s="102"/>
      <c r="P8" s="102"/>
      <c r="Q8" s="102"/>
      <c r="R8" s="102"/>
      <c r="S8" s="10"/>
    </row>
    <row r="9" spans="2:19" x14ac:dyDescent="0.35">
      <c r="B9" s="8"/>
      <c r="C9" s="9"/>
      <c r="D9" s="9"/>
      <c r="E9" s="9"/>
      <c r="F9" s="9"/>
      <c r="G9" s="9"/>
      <c r="H9" s="9"/>
      <c r="I9" s="9"/>
      <c r="J9" s="101"/>
      <c r="K9" s="9"/>
      <c r="L9" s="9"/>
      <c r="M9" s="9"/>
      <c r="N9" s="9"/>
      <c r="O9" s="9"/>
      <c r="P9" s="9"/>
      <c r="Q9" s="9"/>
      <c r="R9" s="9"/>
      <c r="S9" s="10"/>
    </row>
    <row r="10" spans="2:19" x14ac:dyDescent="0.35">
      <c r="B10" s="8"/>
      <c r="C10" s="9"/>
      <c r="D10" s="4" t="s">
        <v>116</v>
      </c>
      <c r="E10" s="95"/>
      <c r="F10" s="95"/>
      <c r="G10" s="95"/>
      <c r="H10" s="95"/>
      <c r="I10" s="95"/>
      <c r="J10" s="104"/>
      <c r="K10" s="9"/>
      <c r="L10" s="9"/>
      <c r="M10" s="9"/>
      <c r="N10" s="9"/>
      <c r="O10" s="9"/>
      <c r="P10" s="9"/>
      <c r="Q10" s="9"/>
      <c r="R10" s="9"/>
      <c r="S10" s="10"/>
    </row>
    <row r="11" spans="2:19" x14ac:dyDescent="0.35">
      <c r="B11" s="8"/>
      <c r="C11" s="9"/>
      <c r="D11" s="9"/>
      <c r="E11" s="9"/>
      <c r="F11" s="9"/>
      <c r="G11" s="9"/>
      <c r="H11" s="9"/>
      <c r="I11" s="9"/>
      <c r="J11" s="101"/>
      <c r="K11" s="9"/>
      <c r="L11" s="9"/>
      <c r="M11" s="9"/>
      <c r="N11" s="9"/>
      <c r="O11" s="9"/>
      <c r="P11" s="9"/>
      <c r="Q11" s="9"/>
      <c r="R11" s="9"/>
      <c r="S11" s="10"/>
    </row>
    <row r="12" spans="2:19" x14ac:dyDescent="0.35">
      <c r="B12" s="8"/>
      <c r="C12" s="9"/>
      <c r="D12" s="9"/>
      <c r="E12" s="83"/>
      <c r="F12" s="70">
        <v>2017</v>
      </c>
      <c r="G12" s="70">
        <v>2018</v>
      </c>
      <c r="H12" s="70">
        <v>2019</v>
      </c>
      <c r="I12" s="70">
        <v>2020</v>
      </c>
      <c r="J12" s="101"/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35">
      <c r="B13" s="8"/>
      <c r="C13" s="9"/>
      <c r="D13" s="9"/>
      <c r="E13" s="118" t="s">
        <v>77</v>
      </c>
      <c r="F13" s="156">
        <v>3982969.5000000005</v>
      </c>
      <c r="G13" s="156">
        <v>8247623.3300000029</v>
      </c>
      <c r="H13" s="156">
        <v>13006740.570000002</v>
      </c>
      <c r="I13" s="156">
        <v>14208867.820000015</v>
      </c>
      <c r="J13" s="101"/>
      <c r="K13" s="9"/>
      <c r="L13" s="9"/>
      <c r="M13" s="9"/>
      <c r="N13" s="9"/>
      <c r="O13" s="9"/>
      <c r="P13" s="9"/>
      <c r="Q13" s="9"/>
      <c r="R13" s="9"/>
      <c r="S13" s="10"/>
    </row>
    <row r="14" spans="2:19" x14ac:dyDescent="0.35">
      <c r="B14" s="8"/>
      <c r="C14" s="9"/>
      <c r="D14" s="9"/>
      <c r="E14" s="118" t="s">
        <v>78</v>
      </c>
      <c r="F14" s="156">
        <v>13706527.97329998</v>
      </c>
      <c r="G14" s="156">
        <v>11547337.879999986</v>
      </c>
      <c r="H14" s="156">
        <v>8376332.6399999922</v>
      </c>
      <c r="I14" s="156">
        <v>9066266.8400000092</v>
      </c>
      <c r="J14" s="101"/>
      <c r="K14" s="9"/>
      <c r="L14" s="9"/>
      <c r="M14" s="9"/>
      <c r="N14" s="9"/>
      <c r="O14" s="9"/>
      <c r="P14" s="9"/>
      <c r="Q14" s="9"/>
      <c r="R14" s="9"/>
      <c r="S14" s="10"/>
    </row>
    <row r="15" spans="2:19" x14ac:dyDescent="0.35">
      <c r="B15" s="8"/>
      <c r="C15" s="9"/>
      <c r="D15" s="9"/>
      <c r="E15" s="118" t="s">
        <v>4</v>
      </c>
      <c r="F15" s="156">
        <v>6642121.0986887515</v>
      </c>
      <c r="G15" s="156">
        <v>6256701.9633294391</v>
      </c>
      <c r="H15" s="156">
        <v>5437854.6000000024</v>
      </c>
      <c r="I15" s="156">
        <v>6511357.419999999</v>
      </c>
      <c r="J15" s="101"/>
      <c r="K15" s="9"/>
      <c r="L15" s="9"/>
      <c r="M15" s="9"/>
      <c r="N15" s="9"/>
      <c r="O15" s="9"/>
      <c r="P15" s="9"/>
      <c r="Q15" s="9"/>
      <c r="R15" s="9"/>
      <c r="S15" s="10"/>
    </row>
    <row r="16" spans="2:19" x14ac:dyDescent="0.35">
      <c r="B16" s="8"/>
      <c r="C16" s="9"/>
      <c r="D16" s="9"/>
      <c r="E16" s="118" t="s">
        <v>86</v>
      </c>
      <c r="F16" s="156">
        <v>2142382.2800000003</v>
      </c>
      <c r="G16" s="156">
        <v>2100502.564999999</v>
      </c>
      <c r="H16" s="156">
        <v>3354343.25</v>
      </c>
      <c r="I16" s="156">
        <v>3236625.1599999997</v>
      </c>
      <c r="J16" s="101"/>
      <c r="K16" s="9"/>
      <c r="L16" s="9"/>
      <c r="M16" s="9"/>
      <c r="N16" s="9"/>
      <c r="O16" s="9"/>
      <c r="P16" s="9"/>
      <c r="Q16" s="9"/>
      <c r="R16" s="9"/>
      <c r="S16" s="10"/>
    </row>
    <row r="17" spans="2:27" x14ac:dyDescent="0.35">
      <c r="B17" s="8"/>
      <c r="C17" s="9"/>
      <c r="D17" s="9"/>
      <c r="E17" s="118" t="s">
        <v>74</v>
      </c>
      <c r="F17" s="156">
        <v>2479308.0999999982</v>
      </c>
      <c r="G17" s="156">
        <v>2343736.3049999997</v>
      </c>
      <c r="H17" s="156">
        <v>3657587.5033333329</v>
      </c>
      <c r="I17" s="156">
        <v>2041445.9899999998</v>
      </c>
      <c r="J17" s="101"/>
      <c r="K17" s="9"/>
      <c r="L17" s="9"/>
      <c r="M17" s="9"/>
      <c r="N17" s="9"/>
      <c r="O17" s="9"/>
      <c r="P17" s="9"/>
      <c r="Q17" s="9"/>
      <c r="R17" s="9"/>
      <c r="S17" s="10"/>
    </row>
    <row r="18" spans="2:27" x14ac:dyDescent="0.35">
      <c r="B18" s="8"/>
      <c r="C18" s="9"/>
      <c r="D18" s="9"/>
      <c r="E18" s="118" t="s">
        <v>76</v>
      </c>
      <c r="F18" s="156">
        <v>183694</v>
      </c>
      <c r="G18" s="156">
        <v>264672.75</v>
      </c>
      <c r="H18" s="156">
        <v>794146.8</v>
      </c>
      <c r="I18" s="156">
        <v>1965837.79</v>
      </c>
      <c r="J18" s="101"/>
      <c r="K18" s="9"/>
      <c r="L18" s="9"/>
      <c r="M18" s="9"/>
      <c r="N18" s="9"/>
      <c r="O18" s="9"/>
      <c r="P18" s="9"/>
      <c r="Q18" s="9"/>
      <c r="R18" s="9"/>
      <c r="S18" s="10"/>
    </row>
    <row r="19" spans="2:27" x14ac:dyDescent="0.35">
      <c r="B19" s="8"/>
      <c r="C19" s="9"/>
      <c r="D19" s="9"/>
      <c r="E19" s="118" t="s">
        <v>75</v>
      </c>
      <c r="F19" s="156">
        <v>0</v>
      </c>
      <c r="G19" s="156">
        <v>0</v>
      </c>
      <c r="H19" s="156">
        <v>1506661.8599999999</v>
      </c>
      <c r="I19" s="156">
        <v>1734181.3199999998</v>
      </c>
      <c r="J19" s="101"/>
      <c r="K19" s="9"/>
      <c r="L19" s="9"/>
      <c r="M19" s="9"/>
      <c r="N19" s="9"/>
      <c r="O19" s="9"/>
      <c r="P19" s="9"/>
      <c r="Q19" s="9"/>
      <c r="R19" s="9"/>
      <c r="S19" s="10"/>
    </row>
    <row r="20" spans="2:27" x14ac:dyDescent="0.35">
      <c r="B20" s="8"/>
      <c r="C20" s="9"/>
      <c r="D20" s="9"/>
      <c r="E20" s="118" t="s">
        <v>82</v>
      </c>
      <c r="F20" s="156">
        <v>1630699.1700000002</v>
      </c>
      <c r="G20" s="156">
        <v>1749117.4899999993</v>
      </c>
      <c r="H20" s="156">
        <v>1500868.3000000003</v>
      </c>
      <c r="I20" s="156">
        <v>1644269.6300000001</v>
      </c>
      <c r="J20" s="101"/>
      <c r="K20" s="9"/>
      <c r="L20" s="9"/>
      <c r="M20" s="9"/>
      <c r="N20" s="9"/>
      <c r="O20" s="9"/>
      <c r="P20" s="9"/>
      <c r="Q20" s="9"/>
      <c r="R20" s="9"/>
      <c r="S20" s="10"/>
    </row>
    <row r="21" spans="2:27" x14ac:dyDescent="0.35">
      <c r="B21" s="8"/>
      <c r="C21" s="9"/>
      <c r="D21" s="9"/>
      <c r="E21" s="118" t="s">
        <v>85</v>
      </c>
      <c r="F21" s="156">
        <v>0</v>
      </c>
      <c r="G21" s="156">
        <v>135926.6</v>
      </c>
      <c r="H21" s="156">
        <v>653173.92200000002</v>
      </c>
      <c r="I21" s="156">
        <v>1399081.76</v>
      </c>
      <c r="J21" s="101"/>
      <c r="K21" s="9"/>
      <c r="L21" s="9"/>
      <c r="M21" s="9"/>
      <c r="N21" s="9"/>
      <c r="O21" s="9"/>
      <c r="P21" s="9"/>
      <c r="Q21" s="9"/>
      <c r="R21" s="9"/>
      <c r="S21" s="10"/>
    </row>
    <row r="22" spans="2:27" x14ac:dyDescent="0.35">
      <c r="B22" s="8"/>
      <c r="C22" s="9"/>
      <c r="D22" s="9"/>
      <c r="E22" s="118" t="s">
        <v>80</v>
      </c>
      <c r="F22" s="156">
        <v>2035422.0999999994</v>
      </c>
      <c r="G22" s="156">
        <v>1753594.52</v>
      </c>
      <c r="H22" s="156">
        <v>1205748.5299999996</v>
      </c>
      <c r="I22" s="156">
        <v>968900.44999999984</v>
      </c>
      <c r="J22" s="101"/>
      <c r="K22" s="9"/>
      <c r="L22" s="9"/>
      <c r="M22" s="9"/>
      <c r="N22" s="9"/>
      <c r="O22" s="9"/>
      <c r="P22" s="9"/>
      <c r="Q22" s="9"/>
      <c r="R22" s="9"/>
      <c r="S22" s="10"/>
    </row>
    <row r="23" spans="2:27" x14ac:dyDescent="0.35">
      <c r="B23" s="8"/>
      <c r="C23" s="9"/>
      <c r="D23" s="9"/>
      <c r="E23" s="118" t="s">
        <v>91</v>
      </c>
      <c r="F23" s="156">
        <v>550072.4</v>
      </c>
      <c r="G23" s="156">
        <v>1137805.5150000001</v>
      </c>
      <c r="H23" s="156">
        <v>860813.44</v>
      </c>
      <c r="I23" s="156">
        <v>899756</v>
      </c>
      <c r="J23" s="101"/>
      <c r="K23" s="9"/>
      <c r="L23" s="9"/>
      <c r="M23" s="9"/>
      <c r="N23" s="9"/>
      <c r="O23" s="9"/>
      <c r="P23" s="9"/>
      <c r="Q23" s="9"/>
      <c r="R23" s="9"/>
      <c r="S23" s="10"/>
    </row>
    <row r="24" spans="2:27" x14ac:dyDescent="0.35">
      <c r="B24" s="8"/>
      <c r="C24" s="9"/>
      <c r="D24" s="9"/>
      <c r="E24" s="118" t="s">
        <v>84</v>
      </c>
      <c r="F24" s="156">
        <v>779773.94</v>
      </c>
      <c r="G24" s="156">
        <v>349649.77500000002</v>
      </c>
      <c r="H24" s="156">
        <v>612999.57000000007</v>
      </c>
      <c r="I24" s="156">
        <v>401623.56</v>
      </c>
      <c r="J24" s="101"/>
      <c r="K24" s="9"/>
      <c r="L24" s="9"/>
      <c r="M24" s="9"/>
      <c r="N24" s="9"/>
      <c r="O24" s="9"/>
      <c r="P24" s="9"/>
      <c r="Q24" s="9"/>
      <c r="R24" s="9"/>
      <c r="S24" s="10"/>
    </row>
    <row r="25" spans="2:27" x14ac:dyDescent="0.35">
      <c r="B25" s="8"/>
      <c r="C25" s="9"/>
      <c r="D25" s="9"/>
      <c r="E25" s="118" t="s">
        <v>83</v>
      </c>
      <c r="F25" s="156">
        <v>65594.75</v>
      </c>
      <c r="G25" s="156">
        <v>85371</v>
      </c>
      <c r="H25" s="156">
        <v>146701.20000000001</v>
      </c>
      <c r="I25" s="156">
        <v>228696</v>
      </c>
      <c r="J25" s="101"/>
      <c r="K25" s="9"/>
      <c r="L25" s="9"/>
      <c r="M25" s="9"/>
      <c r="N25" s="9"/>
      <c r="O25" s="9"/>
      <c r="P25" s="9"/>
      <c r="Q25" s="9"/>
      <c r="R25" s="9"/>
      <c r="S25" s="10"/>
    </row>
    <row r="26" spans="2:27" x14ac:dyDescent="0.35">
      <c r="B26" s="8"/>
      <c r="C26" s="9"/>
      <c r="D26" s="9"/>
      <c r="E26" s="118" t="s">
        <v>88</v>
      </c>
      <c r="F26" s="156">
        <v>0</v>
      </c>
      <c r="G26" s="156">
        <v>0</v>
      </c>
      <c r="H26" s="156">
        <v>159586.41999999998</v>
      </c>
      <c r="I26" s="156">
        <v>200296.65</v>
      </c>
      <c r="J26" s="101"/>
      <c r="K26" s="9"/>
      <c r="L26" s="9"/>
      <c r="M26" s="9"/>
      <c r="N26" s="9"/>
      <c r="O26" s="9"/>
      <c r="P26" s="9"/>
      <c r="Q26" s="9"/>
      <c r="R26" s="9"/>
      <c r="S26" s="10"/>
    </row>
    <row r="27" spans="2:27" x14ac:dyDescent="0.35">
      <c r="B27" s="8"/>
      <c r="C27" s="9"/>
      <c r="D27" s="9"/>
      <c r="E27" s="118" t="s">
        <v>79</v>
      </c>
      <c r="F27" s="156">
        <v>0</v>
      </c>
      <c r="G27" s="156">
        <v>0</v>
      </c>
      <c r="H27" s="156">
        <v>0</v>
      </c>
      <c r="I27" s="156">
        <v>152150</v>
      </c>
      <c r="J27" s="101"/>
      <c r="K27" s="9"/>
      <c r="L27" s="9"/>
      <c r="M27" s="9"/>
      <c r="N27" s="9"/>
      <c r="O27" s="9"/>
      <c r="P27" s="9"/>
      <c r="Q27" s="9"/>
      <c r="R27" s="9"/>
      <c r="S27" s="10"/>
    </row>
    <row r="28" spans="2:27" x14ac:dyDescent="0.35">
      <c r="B28" s="8"/>
      <c r="C28" s="9"/>
      <c r="D28" s="9"/>
      <c r="E28" s="118" t="s">
        <v>3</v>
      </c>
      <c r="F28" s="156">
        <v>1864079.19</v>
      </c>
      <c r="G28" s="156">
        <v>3203375.89</v>
      </c>
      <c r="H28" s="156">
        <v>1804143.0299999998</v>
      </c>
      <c r="I28" s="156">
        <v>29159.199999999702</v>
      </c>
      <c r="J28" s="101"/>
      <c r="K28" s="9"/>
      <c r="L28" s="9"/>
      <c r="M28" s="9"/>
      <c r="N28" s="9"/>
      <c r="O28" s="9"/>
      <c r="P28" s="9"/>
      <c r="Q28" s="9"/>
      <c r="R28" s="9"/>
      <c r="S28" s="10"/>
    </row>
    <row r="29" spans="2:27" x14ac:dyDescent="0.35">
      <c r="B29" s="8"/>
      <c r="C29" s="9"/>
      <c r="D29" s="9"/>
      <c r="E29" s="118" t="s">
        <v>73</v>
      </c>
      <c r="F29" s="156">
        <v>18000</v>
      </c>
      <c r="G29" s="156">
        <v>22500</v>
      </c>
      <c r="H29" s="156">
        <v>15000</v>
      </c>
      <c r="I29" s="156">
        <v>15000</v>
      </c>
      <c r="J29" s="101"/>
      <c r="K29" s="9"/>
      <c r="L29" s="9"/>
      <c r="M29" s="9"/>
      <c r="N29" s="9"/>
      <c r="O29" s="9"/>
      <c r="P29" s="9"/>
      <c r="Q29" s="9"/>
      <c r="R29" s="9"/>
      <c r="S29" s="10"/>
      <c r="W29" s="18" t="s">
        <v>103</v>
      </c>
      <c r="X29" s="18">
        <v>8189545.9876737269</v>
      </c>
      <c r="Y29" s="18">
        <v>8066219.6970332749</v>
      </c>
      <c r="Z29" s="18">
        <v>7671844.3174374402</v>
      </c>
      <c r="AA29" s="18">
        <v>9295840.7480527777</v>
      </c>
    </row>
    <row r="30" spans="2:27" x14ac:dyDescent="0.35">
      <c r="B30" s="8"/>
      <c r="C30" s="9"/>
      <c r="D30" s="9"/>
      <c r="E30" s="118" t="s">
        <v>90</v>
      </c>
      <c r="F30" s="156">
        <v>10632532.309999995</v>
      </c>
      <c r="G30" s="156">
        <v>7053929.3799999999</v>
      </c>
      <c r="H30" s="156">
        <v>3609815.87</v>
      </c>
      <c r="I30" s="156">
        <v>9094.6999999999935</v>
      </c>
      <c r="J30" s="101"/>
      <c r="K30" s="9"/>
      <c r="L30" s="9"/>
      <c r="M30" s="9"/>
      <c r="N30" s="9"/>
      <c r="O30" s="9"/>
      <c r="P30" s="9"/>
      <c r="Q30" s="9"/>
      <c r="R30" s="9"/>
      <c r="S30" s="10"/>
    </row>
    <row r="31" spans="2:27" x14ac:dyDescent="0.35">
      <c r="B31" s="8"/>
      <c r="C31" s="9"/>
      <c r="D31" s="9"/>
      <c r="E31" s="118" t="s">
        <v>89</v>
      </c>
      <c r="F31" s="156">
        <v>6479</v>
      </c>
      <c r="G31" s="156">
        <v>6510</v>
      </c>
      <c r="H31" s="156">
        <v>5260</v>
      </c>
      <c r="I31" s="156">
        <v>2601</v>
      </c>
      <c r="J31" s="101"/>
      <c r="K31" s="9"/>
      <c r="L31" s="9"/>
      <c r="M31" s="9"/>
      <c r="N31" s="9"/>
      <c r="O31" s="9"/>
      <c r="P31" s="9"/>
      <c r="Q31" s="9"/>
      <c r="R31" s="9"/>
      <c r="S31" s="10"/>
    </row>
    <row r="32" spans="2:27" x14ac:dyDescent="0.35">
      <c r="B32" s="8"/>
      <c r="C32" s="9"/>
      <c r="D32" s="9"/>
      <c r="E32" s="59" t="s">
        <v>21</v>
      </c>
      <c r="F32" s="155">
        <f>SUM(F13:F31)</f>
        <v>46719655.811988719</v>
      </c>
      <c r="G32" s="155">
        <f t="shared" ref="G32:I32" si="0">SUM(G13:G31)</f>
        <v>46258354.963329427</v>
      </c>
      <c r="H32" s="155">
        <f t="shared" si="0"/>
        <v>46707777.505333319</v>
      </c>
      <c r="I32" s="155">
        <f t="shared" si="0"/>
        <v>44715211.290000036</v>
      </c>
      <c r="J32" s="101"/>
      <c r="K32" s="9"/>
      <c r="L32" s="9"/>
      <c r="M32" s="9"/>
      <c r="N32" s="9"/>
      <c r="O32" s="9"/>
      <c r="P32" s="9"/>
      <c r="Q32" s="9"/>
      <c r="R32" s="9"/>
      <c r="S32" s="10"/>
    </row>
    <row r="33" spans="2:19" x14ac:dyDescent="0.35">
      <c r="B33" s="8"/>
      <c r="C33" s="9"/>
      <c r="D33" s="9"/>
      <c r="E33" s="9"/>
      <c r="F33" s="9"/>
      <c r="G33" s="9"/>
      <c r="H33" s="9"/>
      <c r="I33" s="9"/>
      <c r="J33" s="101"/>
      <c r="K33" s="9"/>
      <c r="L33" s="9"/>
      <c r="M33" s="9"/>
      <c r="N33" s="9"/>
      <c r="O33" s="9"/>
      <c r="P33" s="9"/>
      <c r="Q33" s="9"/>
      <c r="R33" s="9"/>
      <c r="S33" s="10"/>
    </row>
    <row r="34" spans="2:19" x14ac:dyDescent="0.35">
      <c r="B34" s="8"/>
      <c r="C34" s="9"/>
      <c r="D34" s="9"/>
      <c r="E34" s="9"/>
      <c r="F34" s="9"/>
      <c r="G34" s="9"/>
      <c r="H34" s="9"/>
      <c r="I34" s="9"/>
      <c r="J34" s="101"/>
      <c r="K34" s="9"/>
      <c r="L34" s="9"/>
      <c r="M34" s="9"/>
      <c r="N34" s="9"/>
      <c r="O34" s="9"/>
      <c r="P34" s="9"/>
      <c r="Q34" s="9"/>
      <c r="R34" s="9"/>
      <c r="S34" s="10"/>
    </row>
    <row r="35" spans="2:19" x14ac:dyDescent="0.35">
      <c r="B35" s="8"/>
      <c r="C35" s="9"/>
      <c r="D35" s="4" t="s">
        <v>39</v>
      </c>
      <c r="E35" s="95"/>
      <c r="F35" s="95"/>
      <c r="G35" s="95"/>
      <c r="H35" s="95"/>
      <c r="I35" s="95"/>
      <c r="J35" s="104"/>
      <c r="K35" s="9"/>
      <c r="L35" s="9"/>
      <c r="M35" s="9"/>
      <c r="N35" s="9"/>
      <c r="O35" s="9"/>
      <c r="P35" s="9"/>
      <c r="Q35" s="9"/>
      <c r="R35" s="9"/>
      <c r="S35" s="10"/>
    </row>
    <row r="36" spans="2:19" x14ac:dyDescent="0.35">
      <c r="B36" s="8"/>
      <c r="C36" s="9"/>
      <c r="D36" s="9"/>
      <c r="E36" s="9"/>
      <c r="F36" s="9"/>
      <c r="G36" s="9"/>
      <c r="H36" s="9"/>
      <c r="I36" s="9"/>
      <c r="J36" s="101"/>
      <c r="K36" s="9"/>
      <c r="L36" s="9"/>
      <c r="M36" s="9"/>
      <c r="N36" s="9"/>
      <c r="O36" s="9"/>
      <c r="P36" s="9"/>
      <c r="Q36" s="9"/>
      <c r="R36" s="9"/>
      <c r="S36" s="10"/>
    </row>
    <row r="37" spans="2:19" x14ac:dyDescent="0.35">
      <c r="B37" s="8"/>
      <c r="C37" s="3"/>
      <c r="D37" s="9"/>
      <c r="E37" s="83"/>
      <c r="F37" s="70">
        <v>2017</v>
      </c>
      <c r="G37" s="70">
        <v>2018</v>
      </c>
      <c r="H37" s="70">
        <v>2019</v>
      </c>
      <c r="I37" s="70">
        <v>2020</v>
      </c>
      <c r="J37" s="9"/>
      <c r="K37" s="9"/>
      <c r="L37" s="9"/>
      <c r="M37" s="9"/>
      <c r="N37" s="9"/>
      <c r="O37" s="9"/>
      <c r="P37" s="9"/>
      <c r="Q37" s="9"/>
      <c r="R37" s="9"/>
      <c r="S37" s="105"/>
    </row>
    <row r="38" spans="2:19" x14ac:dyDescent="0.35">
      <c r="B38" s="8"/>
      <c r="C38" s="9"/>
      <c r="D38" s="9"/>
      <c r="E38" s="3" t="s">
        <v>5</v>
      </c>
      <c r="F38" s="63">
        <v>31400500.854332745</v>
      </c>
      <c r="G38" s="63">
        <v>30102420.072092857</v>
      </c>
      <c r="H38" s="63">
        <v>27992918.137417287</v>
      </c>
      <c r="I38" s="63">
        <v>26737242.772249617</v>
      </c>
      <c r="J38" s="9"/>
      <c r="K38" s="9"/>
      <c r="L38" s="9"/>
      <c r="M38" s="9"/>
      <c r="N38" s="9"/>
      <c r="O38" s="9"/>
      <c r="P38" s="9"/>
      <c r="Q38" s="9"/>
      <c r="R38" s="9"/>
      <c r="S38" s="10"/>
    </row>
    <row r="39" spans="2:19" x14ac:dyDescent="0.35">
      <c r="B39" s="8"/>
      <c r="C39" s="9"/>
      <c r="D39" s="9"/>
      <c r="E39" s="3" t="s">
        <v>20</v>
      </c>
      <c r="F39" s="63">
        <v>11377155.147655953</v>
      </c>
      <c r="G39" s="63">
        <v>11509684.986236604</v>
      </c>
      <c r="H39" s="63">
        <v>12669254.365916044</v>
      </c>
      <c r="I39" s="63">
        <v>13430603.75775037</v>
      </c>
      <c r="J39" s="9"/>
      <c r="K39" s="9"/>
      <c r="L39" s="9"/>
      <c r="M39" s="9"/>
      <c r="N39" s="9"/>
      <c r="O39" s="9"/>
      <c r="P39" s="9"/>
      <c r="Q39" s="9"/>
      <c r="R39" s="9"/>
      <c r="S39" s="10"/>
    </row>
    <row r="40" spans="2:19" x14ac:dyDescent="0.35">
      <c r="B40" s="8"/>
      <c r="C40" s="9"/>
      <c r="D40" s="9"/>
      <c r="E40" s="144" t="s">
        <v>72</v>
      </c>
      <c r="F40" s="96">
        <v>3941999.810000001</v>
      </c>
      <c r="G40" s="96">
        <v>4646249.9050000003</v>
      </c>
      <c r="H40" s="96">
        <v>6045605.0019999994</v>
      </c>
      <c r="I40" s="96">
        <v>4547364.76</v>
      </c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2:19" x14ac:dyDescent="0.35">
      <c r="B41" s="8"/>
      <c r="C41" s="9"/>
      <c r="D41" s="9"/>
      <c r="E41" s="144" t="s">
        <v>103</v>
      </c>
      <c r="F41" s="96">
        <v>8189545.9876737269</v>
      </c>
      <c r="G41" s="96">
        <v>8066219.6970332749</v>
      </c>
      <c r="H41" s="96">
        <v>7671844.3174374402</v>
      </c>
      <c r="I41" s="96">
        <v>9295840.7480527777</v>
      </c>
      <c r="J41" s="9"/>
      <c r="K41" s="9"/>
      <c r="L41" s="9"/>
      <c r="M41" s="9"/>
      <c r="N41" s="9"/>
      <c r="O41" s="9"/>
      <c r="P41" s="9"/>
      <c r="Q41" s="9"/>
      <c r="R41" s="9"/>
      <c r="S41" s="10"/>
    </row>
    <row r="42" spans="2:19" x14ac:dyDescent="0.35">
      <c r="B42" s="8"/>
      <c r="C42" s="3"/>
      <c r="D42" s="9"/>
      <c r="E42" s="59" t="s">
        <v>21</v>
      </c>
      <c r="F42" s="155">
        <f>SUM(F38:F41)</f>
        <v>54909201.799662426</v>
      </c>
      <c r="G42" s="155">
        <f t="shared" ref="G42:I42" si="1">SUM(G38:G41)</f>
        <v>54324574.660362735</v>
      </c>
      <c r="H42" s="155">
        <f t="shared" si="1"/>
        <v>54379621.822770767</v>
      </c>
      <c r="I42" s="155">
        <f t="shared" si="1"/>
        <v>54011052.03805276</v>
      </c>
      <c r="J42" s="9"/>
      <c r="K42" s="9"/>
      <c r="L42" s="9"/>
      <c r="M42" s="9"/>
      <c r="N42" s="9"/>
      <c r="O42" s="9"/>
      <c r="P42" s="9"/>
      <c r="Q42" s="9"/>
      <c r="R42" s="9"/>
      <c r="S42" s="105"/>
    </row>
    <row r="43" spans="2:19" x14ac:dyDescent="0.35">
      <c r="B43" s="8"/>
      <c r="C43" s="3"/>
      <c r="D43" s="9"/>
      <c r="E43" s="9"/>
      <c r="F43" s="9"/>
      <c r="G43" s="9"/>
      <c r="H43" s="9"/>
      <c r="I43" s="9"/>
      <c r="J43" s="9"/>
      <c r="K43" s="3"/>
      <c r="L43" s="3"/>
      <c r="M43" s="3"/>
      <c r="N43" s="3"/>
      <c r="O43" s="3"/>
      <c r="P43" s="3"/>
      <c r="Q43" s="3"/>
      <c r="R43" s="3"/>
      <c r="S43" s="105"/>
    </row>
    <row r="44" spans="2:19" x14ac:dyDescent="0.35">
      <c r="B44" s="8"/>
      <c r="C44" s="3"/>
      <c r="D44" s="9"/>
      <c r="E44" s="9"/>
      <c r="F44" s="9"/>
      <c r="G44" s="9"/>
      <c r="H44" s="9"/>
      <c r="I44" s="9"/>
      <c r="J44" s="101"/>
      <c r="K44" s="3"/>
      <c r="L44" s="3"/>
      <c r="M44" s="3"/>
      <c r="N44" s="3"/>
      <c r="O44" s="3"/>
      <c r="P44" s="3"/>
      <c r="Q44" s="3"/>
      <c r="R44" s="3"/>
      <c r="S44" s="105"/>
    </row>
    <row r="45" spans="2:19" x14ac:dyDescent="0.35">
      <c r="B45" s="8"/>
      <c r="C45" s="3"/>
      <c r="D45" s="9"/>
      <c r="E45" s="9"/>
      <c r="F45" s="9"/>
      <c r="G45" s="9"/>
      <c r="H45" s="9"/>
      <c r="I45" s="9"/>
      <c r="J45" s="101"/>
      <c r="K45" s="3"/>
      <c r="L45" s="3"/>
      <c r="M45" s="3"/>
      <c r="N45" s="3"/>
      <c r="O45" s="3"/>
      <c r="P45" s="3"/>
      <c r="Q45" s="3"/>
      <c r="R45" s="3"/>
      <c r="S45" s="105"/>
    </row>
    <row r="46" spans="2:19" x14ac:dyDescent="0.35">
      <c r="B46" s="8"/>
      <c r="C46" s="3"/>
      <c r="D46" s="4" t="s">
        <v>108</v>
      </c>
      <c r="E46" s="95"/>
      <c r="F46" s="95"/>
      <c r="G46" s="95"/>
      <c r="H46" s="95"/>
      <c r="I46" s="95"/>
      <c r="J46" s="104"/>
      <c r="K46" s="3"/>
      <c r="L46" s="3"/>
      <c r="M46" s="3"/>
      <c r="N46" s="3"/>
      <c r="O46" s="3"/>
      <c r="P46" s="3"/>
      <c r="Q46" s="3"/>
      <c r="R46" s="3"/>
      <c r="S46" s="105"/>
    </row>
    <row r="47" spans="2:19" x14ac:dyDescent="0.35">
      <c r="B47" s="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05"/>
    </row>
    <row r="48" spans="2:19" x14ac:dyDescent="0.35">
      <c r="B48" s="8"/>
      <c r="C48" s="3"/>
      <c r="D48" s="9"/>
      <c r="E48" s="83"/>
      <c r="F48" s="70">
        <v>2017</v>
      </c>
      <c r="G48" s="70">
        <v>2018</v>
      </c>
      <c r="H48" s="70">
        <v>2019</v>
      </c>
      <c r="I48" s="70">
        <v>2020</v>
      </c>
      <c r="J48" s="9"/>
      <c r="K48" s="3"/>
      <c r="L48" s="3"/>
      <c r="M48" s="3"/>
      <c r="N48" s="3"/>
      <c r="O48" s="3"/>
      <c r="P48" s="3"/>
      <c r="Q48" s="3"/>
      <c r="R48" s="3"/>
      <c r="S48" s="105"/>
    </row>
    <row r="49" spans="2:19" x14ac:dyDescent="0.35">
      <c r="B49" s="8"/>
      <c r="C49" s="3"/>
      <c r="D49" s="9"/>
      <c r="E49" s="3" t="s">
        <v>88</v>
      </c>
      <c r="F49" s="63">
        <v>0</v>
      </c>
      <c r="G49" s="63">
        <v>0</v>
      </c>
      <c r="H49" s="63">
        <v>159586.41999999998</v>
      </c>
      <c r="I49" s="63">
        <v>200296.65</v>
      </c>
      <c r="J49" s="9"/>
      <c r="K49" s="3"/>
      <c r="L49" s="3"/>
      <c r="M49" s="3"/>
      <c r="N49" s="3"/>
      <c r="O49" s="3"/>
      <c r="P49" s="3"/>
      <c r="Q49" s="3"/>
      <c r="R49" s="3"/>
      <c r="S49" s="105"/>
    </row>
    <row r="50" spans="2:19" x14ac:dyDescent="0.35">
      <c r="B50" s="8"/>
      <c r="C50" s="3"/>
      <c r="D50" s="9"/>
      <c r="E50" s="3" t="s">
        <v>73</v>
      </c>
      <c r="F50" s="63">
        <v>18000</v>
      </c>
      <c r="G50" s="63">
        <v>22500</v>
      </c>
      <c r="H50" s="63">
        <v>15000</v>
      </c>
      <c r="I50" s="63">
        <v>15000</v>
      </c>
      <c r="J50" s="9"/>
      <c r="K50" s="3"/>
      <c r="L50" s="3"/>
      <c r="M50" s="3"/>
      <c r="N50" s="3"/>
      <c r="O50" s="3"/>
      <c r="P50" s="3"/>
      <c r="Q50" s="3"/>
      <c r="R50" s="3"/>
      <c r="S50" s="105"/>
    </row>
    <row r="51" spans="2:19" x14ac:dyDescent="0.35">
      <c r="B51" s="8"/>
      <c r="C51" s="3"/>
      <c r="D51" s="9"/>
      <c r="E51" s="3" t="s">
        <v>74</v>
      </c>
      <c r="F51" s="63">
        <v>2479308.0999999996</v>
      </c>
      <c r="G51" s="63">
        <v>2343736.3049999997</v>
      </c>
      <c r="H51" s="63">
        <v>3657587.5033333329</v>
      </c>
      <c r="I51" s="63">
        <v>2041445.9900000002</v>
      </c>
      <c r="J51" s="9"/>
      <c r="K51" s="3"/>
      <c r="L51" s="3"/>
      <c r="M51" s="3"/>
      <c r="N51" s="3"/>
      <c r="O51" s="3"/>
      <c r="P51" s="3"/>
      <c r="Q51" s="3"/>
      <c r="R51" s="3"/>
      <c r="S51" s="105"/>
    </row>
    <row r="52" spans="2:19" x14ac:dyDescent="0.35">
      <c r="B52" s="8"/>
      <c r="C52" s="3"/>
      <c r="D52" s="9"/>
      <c r="E52" s="3" t="s">
        <v>75</v>
      </c>
      <c r="F52" s="63">
        <v>0</v>
      </c>
      <c r="G52" s="63">
        <v>0</v>
      </c>
      <c r="H52" s="63">
        <v>1506661.86</v>
      </c>
      <c r="I52" s="63">
        <v>1734181.32</v>
      </c>
      <c r="J52" s="9"/>
      <c r="K52" s="3"/>
      <c r="L52" s="3"/>
      <c r="M52" s="3"/>
      <c r="N52" s="3"/>
      <c r="O52" s="3"/>
      <c r="P52" s="3"/>
      <c r="Q52" s="3"/>
      <c r="R52" s="3"/>
      <c r="S52" s="105"/>
    </row>
    <row r="53" spans="2:19" x14ac:dyDescent="0.35">
      <c r="B53" s="8"/>
      <c r="C53" s="3"/>
      <c r="D53" s="9"/>
      <c r="E53" s="3" t="s">
        <v>76</v>
      </c>
      <c r="F53" s="63">
        <v>183694</v>
      </c>
      <c r="G53" s="63">
        <v>264672.75</v>
      </c>
      <c r="H53" s="63">
        <v>794146.8</v>
      </c>
      <c r="I53" s="63">
        <v>1965837.7900000003</v>
      </c>
      <c r="J53" s="9"/>
      <c r="K53" s="3"/>
      <c r="L53" s="3"/>
      <c r="M53" s="3"/>
      <c r="N53" s="3"/>
      <c r="O53" s="3"/>
      <c r="P53" s="3"/>
      <c r="Q53" s="3"/>
      <c r="R53" s="3"/>
      <c r="S53" s="105"/>
    </row>
    <row r="54" spans="2:19" x14ac:dyDescent="0.35">
      <c r="B54" s="8"/>
      <c r="C54" s="3"/>
      <c r="D54" s="9"/>
      <c r="E54" s="3" t="s">
        <v>4</v>
      </c>
      <c r="F54" s="63">
        <v>6098041.2686887514</v>
      </c>
      <c r="G54" s="63">
        <v>5706345.2633294389</v>
      </c>
      <c r="H54" s="63">
        <v>4864197.3000000026</v>
      </c>
      <c r="I54" s="63">
        <v>6384457.5799999963</v>
      </c>
      <c r="J54" s="9"/>
      <c r="K54" s="3"/>
      <c r="L54" s="3"/>
      <c r="M54" s="3"/>
      <c r="N54" s="3"/>
      <c r="O54" s="3"/>
      <c r="P54" s="3"/>
      <c r="Q54" s="3"/>
      <c r="R54" s="3"/>
      <c r="S54" s="105"/>
    </row>
    <row r="55" spans="2:19" x14ac:dyDescent="0.35">
      <c r="B55" s="8"/>
      <c r="C55" s="3"/>
      <c r="D55" s="3"/>
      <c r="E55" s="59" t="s">
        <v>21</v>
      </c>
      <c r="F55" s="155">
        <f>SUM(F49:F54)</f>
        <v>8779043.368688751</v>
      </c>
      <c r="G55" s="155">
        <f>SUM(G49:G54)</f>
        <v>8337254.3183294386</v>
      </c>
      <c r="H55" s="155">
        <f>SUM(H49:H54)</f>
        <v>10997179.883333337</v>
      </c>
      <c r="I55" s="155">
        <f>SUM(I49:I54)</f>
        <v>12341219.329999996</v>
      </c>
      <c r="J55" s="3"/>
      <c r="K55" s="3"/>
      <c r="L55" s="3"/>
      <c r="M55" s="3"/>
      <c r="N55" s="3"/>
      <c r="O55" s="3"/>
      <c r="P55" s="3"/>
      <c r="Q55" s="3"/>
      <c r="R55" s="3"/>
      <c r="S55" s="105"/>
    </row>
    <row r="56" spans="2:19" x14ac:dyDescent="0.35">
      <c r="B56" s="8"/>
      <c r="C56" s="3"/>
      <c r="D56" s="9"/>
      <c r="E56" s="9"/>
      <c r="F56" s="9"/>
      <c r="G56" s="9"/>
      <c r="H56" s="9"/>
      <c r="I56" s="9"/>
      <c r="J56" s="101"/>
      <c r="K56" s="3"/>
      <c r="L56" s="3"/>
      <c r="M56" s="3"/>
      <c r="N56" s="3"/>
      <c r="O56" s="3"/>
      <c r="P56" s="3"/>
      <c r="Q56" s="3"/>
      <c r="R56" s="3"/>
      <c r="S56" s="105"/>
    </row>
    <row r="57" spans="2:19" x14ac:dyDescent="0.35">
      <c r="B57" s="8"/>
      <c r="C57" s="3"/>
      <c r="D57" s="9"/>
      <c r="E57" s="9"/>
      <c r="F57" s="9"/>
      <c r="G57" s="9"/>
      <c r="H57" s="9"/>
      <c r="I57" s="9"/>
      <c r="J57" s="101"/>
      <c r="K57" s="3"/>
      <c r="L57" s="3"/>
      <c r="M57" s="3"/>
      <c r="N57" s="3"/>
      <c r="O57" s="3"/>
      <c r="P57" s="3"/>
      <c r="Q57" s="3"/>
      <c r="R57" s="3"/>
      <c r="S57" s="105"/>
    </row>
    <row r="58" spans="2:19" x14ac:dyDescent="0.35">
      <c r="B58" s="8"/>
      <c r="C58" s="3"/>
      <c r="D58" s="4" t="s">
        <v>109</v>
      </c>
      <c r="E58" s="95"/>
      <c r="F58" s="95"/>
      <c r="G58" s="95"/>
      <c r="H58" s="95"/>
      <c r="I58" s="95"/>
      <c r="J58" s="104"/>
      <c r="K58" s="3"/>
      <c r="L58" s="3"/>
      <c r="M58" s="3"/>
      <c r="N58" s="3"/>
      <c r="O58" s="3"/>
      <c r="P58" s="3"/>
      <c r="Q58" s="3"/>
      <c r="R58" s="3"/>
      <c r="S58" s="105"/>
    </row>
    <row r="59" spans="2:19" x14ac:dyDescent="0.35">
      <c r="B59" s="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05"/>
    </row>
    <row r="60" spans="2:19" x14ac:dyDescent="0.35">
      <c r="B60" s="8"/>
      <c r="C60" s="3"/>
      <c r="D60" s="9"/>
      <c r="E60" s="83"/>
      <c r="F60" s="70">
        <v>2017</v>
      </c>
      <c r="G60" s="70">
        <v>2018</v>
      </c>
      <c r="H60" s="70">
        <v>2019</v>
      </c>
      <c r="I60" s="70">
        <v>2020</v>
      </c>
      <c r="J60" s="9"/>
      <c r="K60" s="9"/>
      <c r="L60" s="9"/>
      <c r="M60" s="9"/>
      <c r="N60" s="9"/>
      <c r="O60" s="9"/>
      <c r="P60" s="9"/>
      <c r="Q60" s="9"/>
      <c r="R60" s="9"/>
      <c r="S60" s="105"/>
    </row>
    <row r="61" spans="2:19" x14ac:dyDescent="0.35">
      <c r="B61" s="8"/>
      <c r="C61" s="9"/>
      <c r="D61" s="9"/>
      <c r="E61" s="3" t="s">
        <v>5</v>
      </c>
      <c r="F61" s="107">
        <v>0.11277737555825318</v>
      </c>
      <c r="G61" s="107">
        <v>0.11773180820441201</v>
      </c>
      <c r="H61" s="107">
        <v>0.13808150542807396</v>
      </c>
      <c r="I61" s="107">
        <v>0.16894284968919809</v>
      </c>
      <c r="J61" s="9"/>
      <c r="K61" s="9"/>
      <c r="L61" s="9"/>
      <c r="M61" s="9"/>
      <c r="N61" s="9"/>
      <c r="O61" s="9"/>
      <c r="P61" s="9"/>
      <c r="Q61" s="9"/>
      <c r="R61" s="9"/>
      <c r="S61" s="10"/>
    </row>
    <row r="62" spans="2:19" x14ac:dyDescent="0.35">
      <c r="B62" s="8"/>
      <c r="C62" s="9"/>
      <c r="D62" s="9"/>
      <c r="E62" s="3" t="s">
        <v>20</v>
      </c>
      <c r="F62" s="107">
        <v>0.88722262444174704</v>
      </c>
      <c r="G62" s="107">
        <v>0.88226819179558791</v>
      </c>
      <c r="H62" s="107">
        <v>0.86191849457192604</v>
      </c>
      <c r="I62" s="107">
        <v>0.83105715031080174</v>
      </c>
      <c r="J62" s="9"/>
      <c r="K62" s="9"/>
      <c r="L62" s="9"/>
      <c r="M62" s="9"/>
      <c r="N62" s="9"/>
      <c r="O62" s="9"/>
      <c r="P62" s="9"/>
      <c r="Q62" s="9"/>
      <c r="R62" s="9"/>
      <c r="S62" s="10"/>
    </row>
    <row r="63" spans="2:19" x14ac:dyDescent="0.35">
      <c r="B63" s="8"/>
      <c r="C63" s="3"/>
      <c r="D63" s="9"/>
      <c r="E63" s="106" t="s">
        <v>72</v>
      </c>
      <c r="F63" s="107">
        <v>0</v>
      </c>
      <c r="G63" s="107">
        <v>0</v>
      </c>
      <c r="H63" s="107">
        <v>0</v>
      </c>
      <c r="I63" s="107">
        <v>0</v>
      </c>
      <c r="J63" s="9"/>
      <c r="K63" s="3"/>
      <c r="L63" s="3"/>
      <c r="M63" s="3"/>
      <c r="N63" s="3"/>
      <c r="O63" s="3"/>
      <c r="P63" s="3"/>
      <c r="Q63" s="3"/>
      <c r="R63" s="3"/>
      <c r="S63" s="105"/>
    </row>
    <row r="64" spans="2:19" x14ac:dyDescent="0.35">
      <c r="B64" s="8"/>
      <c r="C64" s="3"/>
      <c r="D64" s="3"/>
      <c r="E64" s="59" t="s">
        <v>21</v>
      </c>
      <c r="F64" s="108">
        <f>SUM(F61:F63)</f>
        <v>1.0000000000000002</v>
      </c>
      <c r="G64" s="108">
        <f>SUM(G61:G63)</f>
        <v>0.99999999999999989</v>
      </c>
      <c r="H64" s="108">
        <f>SUM(H61:H63)</f>
        <v>1</v>
      </c>
      <c r="I64" s="108">
        <f>SUM(I61:I63)</f>
        <v>0.99999999999999978</v>
      </c>
      <c r="J64" s="3"/>
      <c r="K64" s="3"/>
      <c r="L64" s="3"/>
      <c r="M64" s="3"/>
      <c r="N64" s="3"/>
      <c r="O64" s="3"/>
      <c r="P64" s="3"/>
      <c r="Q64" s="3"/>
      <c r="R64" s="3"/>
      <c r="S64" s="105"/>
    </row>
    <row r="65" spans="2:19" x14ac:dyDescent="0.35">
      <c r="B65" s="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105"/>
    </row>
    <row r="66" spans="2:19" x14ac:dyDescent="0.35">
      <c r="B66" s="8"/>
      <c r="C66" s="3"/>
      <c r="D66" s="9"/>
      <c r="E66" s="9"/>
      <c r="F66" s="9"/>
      <c r="G66" s="9"/>
      <c r="H66" s="9"/>
      <c r="I66" s="9"/>
      <c r="J66" s="101"/>
      <c r="K66" s="3"/>
      <c r="L66" s="3"/>
      <c r="M66" s="3"/>
      <c r="N66" s="3"/>
      <c r="O66" s="3"/>
      <c r="P66" s="3"/>
      <c r="Q66" s="3"/>
      <c r="R66" s="3"/>
      <c r="S66" s="105"/>
    </row>
    <row r="67" spans="2:19" x14ac:dyDescent="0.35">
      <c r="B67" s="8"/>
      <c r="C67" s="3"/>
      <c r="D67" s="4" t="s">
        <v>110</v>
      </c>
      <c r="E67" s="95"/>
      <c r="F67" s="95"/>
      <c r="G67" s="95"/>
      <c r="H67" s="95"/>
      <c r="I67" s="95"/>
      <c r="J67" s="104"/>
      <c r="K67" s="3"/>
      <c r="L67" s="3"/>
      <c r="M67" s="3"/>
      <c r="N67" s="3"/>
      <c r="O67" s="3"/>
      <c r="P67" s="3"/>
      <c r="Q67" s="3"/>
      <c r="R67" s="3"/>
      <c r="S67" s="105"/>
    </row>
    <row r="68" spans="2:19" x14ac:dyDescent="0.35">
      <c r="B68" s="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105"/>
    </row>
    <row r="69" spans="2:19" x14ac:dyDescent="0.35">
      <c r="B69" s="8"/>
      <c r="C69" s="3"/>
      <c r="D69" s="9"/>
      <c r="E69" s="83"/>
      <c r="F69" s="70">
        <v>2017</v>
      </c>
      <c r="G69" s="70">
        <v>2018</v>
      </c>
      <c r="H69" s="70">
        <v>2019</v>
      </c>
      <c r="I69" s="70">
        <v>2020</v>
      </c>
      <c r="J69" s="9"/>
      <c r="K69" s="3"/>
      <c r="L69" s="3"/>
      <c r="M69" s="3"/>
      <c r="N69" s="3"/>
      <c r="O69" s="3"/>
      <c r="P69" s="3"/>
      <c r="Q69" s="3"/>
      <c r="R69" s="3"/>
      <c r="S69" s="105"/>
    </row>
    <row r="70" spans="2:19" x14ac:dyDescent="0.35">
      <c r="B70" s="8"/>
      <c r="C70" s="3"/>
      <c r="D70" s="9"/>
      <c r="E70" s="3" t="s">
        <v>89</v>
      </c>
      <c r="F70" s="63">
        <v>6479</v>
      </c>
      <c r="G70" s="63">
        <v>6510</v>
      </c>
      <c r="H70" s="63">
        <v>5260</v>
      </c>
      <c r="I70" s="63">
        <v>2601</v>
      </c>
      <c r="J70" s="9"/>
      <c r="K70" s="3"/>
      <c r="L70" s="3"/>
      <c r="M70" s="3"/>
      <c r="N70" s="3"/>
      <c r="O70" s="3"/>
      <c r="P70" s="3"/>
      <c r="Q70" s="3"/>
      <c r="R70" s="3"/>
      <c r="S70" s="105"/>
    </row>
    <row r="71" spans="2:19" x14ac:dyDescent="0.35">
      <c r="B71" s="8"/>
      <c r="C71" s="3"/>
      <c r="D71" s="9"/>
      <c r="E71" s="3" t="s">
        <v>77</v>
      </c>
      <c r="F71" s="63">
        <v>3982969.5000000005</v>
      </c>
      <c r="G71" s="63">
        <v>8247623.3300000029</v>
      </c>
      <c r="H71" s="63">
        <v>13006740.570000002</v>
      </c>
      <c r="I71" s="63">
        <v>14208867.820000006</v>
      </c>
      <c r="J71" s="9"/>
      <c r="K71" s="3"/>
      <c r="L71" s="3"/>
      <c r="M71" s="3"/>
      <c r="N71" s="3"/>
      <c r="O71" s="3"/>
      <c r="P71" s="3"/>
      <c r="Q71" s="3"/>
      <c r="R71" s="3"/>
      <c r="S71" s="105"/>
    </row>
    <row r="72" spans="2:19" x14ac:dyDescent="0.35">
      <c r="B72" s="8"/>
      <c r="C72" s="3"/>
      <c r="D72" s="9"/>
      <c r="E72" s="3" t="s">
        <v>78</v>
      </c>
      <c r="F72" s="63">
        <v>13706527.973299978</v>
      </c>
      <c r="G72" s="63">
        <v>11547337.879999986</v>
      </c>
      <c r="H72" s="63">
        <v>8376332.6399999913</v>
      </c>
      <c r="I72" s="63">
        <v>9066266.839999998</v>
      </c>
      <c r="J72" s="9"/>
      <c r="K72" s="3"/>
      <c r="L72" s="3"/>
      <c r="M72" s="3"/>
      <c r="N72" s="3"/>
      <c r="O72" s="3"/>
      <c r="P72" s="3"/>
      <c r="Q72" s="3"/>
      <c r="R72" s="3"/>
      <c r="S72" s="105"/>
    </row>
    <row r="73" spans="2:19" x14ac:dyDescent="0.35">
      <c r="B73" s="8"/>
      <c r="C73" s="3"/>
      <c r="D73" s="9"/>
      <c r="E73" s="3" t="s">
        <v>90</v>
      </c>
      <c r="F73" s="63">
        <v>10632532.309999995</v>
      </c>
      <c r="G73" s="63">
        <v>7053929.3799999999</v>
      </c>
      <c r="H73" s="63">
        <v>3609815.87</v>
      </c>
      <c r="I73" s="63">
        <v>9094.7000000000116</v>
      </c>
      <c r="J73" s="9"/>
      <c r="K73" s="3"/>
      <c r="L73" s="3"/>
      <c r="M73" s="3"/>
      <c r="N73" s="3"/>
      <c r="O73" s="3"/>
      <c r="P73" s="3"/>
      <c r="Q73" s="3"/>
      <c r="R73" s="3"/>
      <c r="S73" s="105"/>
    </row>
    <row r="74" spans="2:19" x14ac:dyDescent="0.35">
      <c r="B74" s="8"/>
      <c r="C74" s="3"/>
      <c r="D74" s="9"/>
      <c r="E74" s="3" t="s">
        <v>3</v>
      </c>
      <c r="F74" s="63">
        <v>46492.5</v>
      </c>
      <c r="G74" s="63">
        <v>509025.5</v>
      </c>
      <c r="H74" s="63">
        <v>259427.5</v>
      </c>
      <c r="I74" s="63">
        <v>244401.19999999998</v>
      </c>
      <c r="J74" s="9"/>
      <c r="K74" s="3"/>
      <c r="L74" s="3"/>
      <c r="M74" s="3"/>
      <c r="N74" s="3"/>
      <c r="O74" s="3"/>
      <c r="P74" s="3"/>
      <c r="Q74" s="3"/>
      <c r="R74" s="3"/>
      <c r="S74" s="105"/>
    </row>
    <row r="75" spans="2:19" x14ac:dyDescent="0.35">
      <c r="B75" s="8"/>
      <c r="C75" s="3"/>
      <c r="D75" s="9"/>
      <c r="E75" s="3" t="s">
        <v>80</v>
      </c>
      <c r="F75" s="63">
        <v>2035422.0999999994</v>
      </c>
      <c r="G75" s="63">
        <v>1753594.52</v>
      </c>
      <c r="H75" s="63">
        <v>1205748.5299999996</v>
      </c>
      <c r="I75" s="63">
        <v>968900.44999999984</v>
      </c>
      <c r="J75" s="9"/>
      <c r="K75" s="3"/>
      <c r="L75" s="3"/>
      <c r="M75" s="3"/>
      <c r="N75" s="3"/>
      <c r="O75" s="3"/>
      <c r="P75" s="3"/>
      <c r="Q75" s="3"/>
      <c r="R75" s="3"/>
      <c r="S75" s="105"/>
    </row>
    <row r="76" spans="2:19" x14ac:dyDescent="0.35">
      <c r="B76" s="8"/>
      <c r="C76" s="3"/>
      <c r="D76" s="9"/>
      <c r="E76" s="3" t="s">
        <v>79</v>
      </c>
      <c r="F76" s="63">
        <v>0</v>
      </c>
      <c r="G76" s="63">
        <v>0</v>
      </c>
      <c r="H76" s="63">
        <v>0</v>
      </c>
      <c r="I76" s="63">
        <v>152150</v>
      </c>
      <c r="J76" s="9"/>
      <c r="K76" s="3"/>
      <c r="L76" s="3"/>
      <c r="M76" s="3"/>
      <c r="N76" s="3"/>
      <c r="O76" s="3"/>
      <c r="P76" s="3"/>
      <c r="Q76" s="3"/>
      <c r="R76" s="3"/>
      <c r="S76" s="105"/>
    </row>
    <row r="77" spans="2:19" x14ac:dyDescent="0.35">
      <c r="B77" s="8"/>
      <c r="C77" s="3"/>
      <c r="D77" s="9"/>
      <c r="E77" s="3" t="s">
        <v>81</v>
      </c>
      <c r="F77" s="63">
        <v>990077.47103280341</v>
      </c>
      <c r="G77" s="63">
        <v>981560.02635696728</v>
      </c>
      <c r="H77" s="63">
        <v>1518507.1537539978</v>
      </c>
      <c r="I77" s="63">
        <v>2084960.7622496153</v>
      </c>
      <c r="J77" s="9"/>
      <c r="K77" s="3"/>
      <c r="L77" s="3"/>
      <c r="M77" s="3"/>
      <c r="N77" s="3"/>
      <c r="O77" s="3"/>
      <c r="P77" s="3"/>
      <c r="Q77" s="3"/>
      <c r="R77" s="3"/>
      <c r="S77" s="105"/>
    </row>
    <row r="78" spans="2:19" x14ac:dyDescent="0.35">
      <c r="B78" s="8"/>
      <c r="C78" s="3"/>
      <c r="D78" s="3"/>
      <c r="E78" s="59" t="s">
        <v>21</v>
      </c>
      <c r="F78" s="155">
        <f>SUM(F70:F77)</f>
        <v>31400500.854332775</v>
      </c>
      <c r="G78" s="155">
        <f t="shared" ref="G78:I78" si="2">SUM(G70:G77)</f>
        <v>30099580.636356957</v>
      </c>
      <c r="H78" s="155">
        <f t="shared" si="2"/>
        <v>27981832.263753995</v>
      </c>
      <c r="I78" s="155">
        <f t="shared" si="2"/>
        <v>26737242.772249617</v>
      </c>
      <c r="J78" s="3"/>
      <c r="K78" s="3"/>
      <c r="L78" s="3"/>
      <c r="M78" s="3"/>
      <c r="N78" s="3"/>
      <c r="O78" s="3"/>
      <c r="P78" s="3"/>
      <c r="Q78" s="3"/>
      <c r="R78" s="3"/>
      <c r="S78" s="105"/>
    </row>
    <row r="79" spans="2:19" x14ac:dyDescent="0.35">
      <c r="B79" s="8"/>
      <c r="C79" s="3"/>
      <c r="D79" s="9"/>
      <c r="E79" s="9"/>
      <c r="F79" s="9"/>
      <c r="G79" s="9"/>
      <c r="H79" s="9"/>
      <c r="I79" s="9"/>
      <c r="J79" s="101"/>
      <c r="K79" s="3"/>
      <c r="L79" s="3"/>
      <c r="M79" s="3"/>
      <c r="N79" s="3"/>
      <c r="O79" s="3"/>
      <c r="P79" s="3"/>
      <c r="Q79" s="3"/>
      <c r="R79" s="3"/>
      <c r="S79" s="105"/>
    </row>
    <row r="80" spans="2:19" x14ac:dyDescent="0.35">
      <c r="B80" s="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05"/>
    </row>
    <row r="81" spans="2:19" x14ac:dyDescent="0.35">
      <c r="B81" s="8"/>
      <c r="C81" s="3"/>
      <c r="D81" s="9"/>
      <c r="E81" s="9"/>
      <c r="F81" s="9"/>
      <c r="G81" s="9"/>
      <c r="H81" s="9"/>
      <c r="I81" s="9"/>
      <c r="J81" s="101"/>
      <c r="K81" s="3"/>
      <c r="L81" s="3"/>
      <c r="M81" s="3"/>
      <c r="N81" s="3"/>
      <c r="O81" s="3"/>
      <c r="P81" s="3"/>
      <c r="Q81" s="3"/>
      <c r="R81" s="3"/>
      <c r="S81" s="105"/>
    </row>
    <row r="82" spans="2:19" x14ac:dyDescent="0.35">
      <c r="B82" s="8"/>
      <c r="C82" s="3"/>
      <c r="D82" s="4" t="s">
        <v>117</v>
      </c>
      <c r="E82" s="95"/>
      <c r="F82" s="95"/>
      <c r="G82" s="95"/>
      <c r="H82" s="95"/>
      <c r="I82" s="95"/>
      <c r="J82" s="104"/>
      <c r="K82" s="3"/>
      <c r="L82" s="3"/>
      <c r="M82" s="3"/>
      <c r="N82" s="3"/>
      <c r="O82" s="3"/>
      <c r="P82" s="3"/>
      <c r="Q82" s="3"/>
      <c r="R82" s="3"/>
      <c r="S82" s="105"/>
    </row>
    <row r="83" spans="2:19" x14ac:dyDescent="0.35">
      <c r="B83" s="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05"/>
    </row>
    <row r="84" spans="2:19" x14ac:dyDescent="0.35">
      <c r="B84" s="8"/>
      <c r="C84" s="3"/>
      <c r="D84" s="9"/>
      <c r="E84" s="83"/>
      <c r="F84" s="70">
        <v>2017</v>
      </c>
      <c r="G84" s="70">
        <v>2018</v>
      </c>
      <c r="H84" s="70">
        <v>2019</v>
      </c>
      <c r="I84" s="70">
        <v>2020</v>
      </c>
      <c r="J84" s="9"/>
      <c r="K84" s="3"/>
      <c r="L84" s="3"/>
      <c r="M84" s="3"/>
      <c r="N84" s="3"/>
      <c r="O84" s="3"/>
      <c r="P84" s="3"/>
      <c r="Q84" s="3"/>
      <c r="R84" s="3"/>
      <c r="S84" s="105"/>
    </row>
    <row r="85" spans="2:19" x14ac:dyDescent="0.35">
      <c r="B85" s="8"/>
      <c r="C85" s="3"/>
      <c r="D85" s="9"/>
      <c r="E85" s="3" t="s">
        <v>82</v>
      </c>
      <c r="F85" s="63">
        <v>1630699.17</v>
      </c>
      <c r="G85" s="63">
        <v>1749117.49</v>
      </c>
      <c r="H85" s="63">
        <v>1500868.3000000003</v>
      </c>
      <c r="I85" s="63">
        <v>1644269.6300000001</v>
      </c>
      <c r="J85" s="9"/>
      <c r="K85" s="3"/>
      <c r="L85" s="3"/>
      <c r="M85" s="3"/>
      <c r="N85" s="3"/>
      <c r="O85" s="3"/>
      <c r="P85" s="3"/>
      <c r="Q85" s="3"/>
      <c r="R85" s="3"/>
      <c r="S85" s="105"/>
    </row>
    <row r="86" spans="2:19" x14ac:dyDescent="0.35">
      <c r="B86" s="8"/>
      <c r="C86" s="3"/>
      <c r="D86" s="9"/>
      <c r="E86" s="3" t="s">
        <v>83</v>
      </c>
      <c r="F86" s="63">
        <v>65594.75</v>
      </c>
      <c r="G86" s="63">
        <v>85371</v>
      </c>
      <c r="H86" s="63">
        <v>146701.20000000001</v>
      </c>
      <c r="I86" s="63">
        <v>228696</v>
      </c>
      <c r="J86" s="9"/>
      <c r="K86" s="3"/>
      <c r="L86" s="3"/>
      <c r="M86" s="3"/>
      <c r="N86" s="3"/>
      <c r="O86" s="3"/>
      <c r="P86" s="3"/>
      <c r="Q86" s="3"/>
      <c r="R86" s="3"/>
      <c r="S86" s="105"/>
    </row>
    <row r="87" spans="2:19" x14ac:dyDescent="0.35">
      <c r="B87" s="8"/>
      <c r="C87" s="3"/>
      <c r="D87" s="9"/>
      <c r="E87" s="3" t="s">
        <v>91</v>
      </c>
      <c r="F87" s="63">
        <v>550072.4</v>
      </c>
      <c r="G87" s="63">
        <v>1137805.5149999999</v>
      </c>
      <c r="H87" s="63">
        <v>860813.44</v>
      </c>
      <c r="I87" s="63">
        <v>899756</v>
      </c>
      <c r="J87" s="9"/>
      <c r="K87" s="3"/>
      <c r="L87" s="3"/>
      <c r="M87" s="3"/>
      <c r="N87" s="3"/>
      <c r="O87" s="3"/>
      <c r="P87" s="3"/>
      <c r="Q87" s="3"/>
      <c r="R87" s="3"/>
      <c r="S87" s="105"/>
    </row>
    <row r="88" spans="2:19" x14ac:dyDescent="0.35">
      <c r="B88" s="8"/>
      <c r="C88" s="3"/>
      <c r="D88" s="9"/>
      <c r="E88" s="3" t="s">
        <v>3</v>
      </c>
      <c r="F88" s="63">
        <v>562048.99</v>
      </c>
      <c r="G88" s="63">
        <v>810768.52</v>
      </c>
      <c r="H88" s="63">
        <v>0</v>
      </c>
      <c r="I88" s="63">
        <v>0</v>
      </c>
      <c r="J88" s="9"/>
      <c r="K88" s="3"/>
      <c r="L88" s="3"/>
      <c r="M88" s="3"/>
      <c r="N88" s="3"/>
      <c r="O88" s="3"/>
      <c r="P88" s="3"/>
      <c r="Q88" s="3"/>
      <c r="R88" s="3"/>
      <c r="S88" s="105"/>
    </row>
    <row r="89" spans="2:19" x14ac:dyDescent="0.35">
      <c r="B89" s="8"/>
      <c r="C89" s="3"/>
      <c r="D89" s="9"/>
      <c r="E89" s="3" t="s">
        <v>84</v>
      </c>
      <c r="F89" s="63">
        <v>779773.94000000006</v>
      </c>
      <c r="G89" s="63">
        <v>349649.77500000002</v>
      </c>
      <c r="H89" s="63">
        <v>612999.56999999995</v>
      </c>
      <c r="I89" s="63">
        <v>401623.56</v>
      </c>
      <c r="J89" s="9"/>
      <c r="K89" s="3"/>
      <c r="L89" s="3"/>
      <c r="M89" s="3"/>
      <c r="N89" s="3"/>
      <c r="O89" s="3"/>
      <c r="P89" s="3"/>
      <c r="Q89" s="3"/>
      <c r="R89" s="3"/>
      <c r="S89" s="105"/>
    </row>
    <row r="90" spans="2:19" x14ac:dyDescent="0.35">
      <c r="B90" s="8"/>
      <c r="C90" s="3"/>
      <c r="D90" s="9"/>
      <c r="E90" s="3" t="s">
        <v>81</v>
      </c>
      <c r="F90" s="63">
        <v>7788965.8976559499</v>
      </c>
      <c r="G90" s="63">
        <v>7355694.2919724705</v>
      </c>
      <c r="H90" s="63">
        <v>9478672.7295793388</v>
      </c>
      <c r="I90" s="63">
        <v>10256258.567750379</v>
      </c>
      <c r="J90" s="9"/>
      <c r="K90" s="3"/>
      <c r="L90" s="3"/>
      <c r="M90" s="3"/>
      <c r="N90" s="3"/>
      <c r="O90" s="3"/>
      <c r="P90" s="3"/>
      <c r="Q90" s="3"/>
      <c r="R90" s="3"/>
      <c r="S90" s="105"/>
    </row>
    <row r="91" spans="2:19" x14ac:dyDescent="0.35">
      <c r="B91" s="8"/>
      <c r="C91" s="3"/>
      <c r="D91" s="3"/>
      <c r="E91" s="59" t="s">
        <v>21</v>
      </c>
      <c r="F91" s="155">
        <f>SUM(F85:F90)</f>
        <v>11377155.147655949</v>
      </c>
      <c r="G91" s="155">
        <f t="shared" ref="G91:H91" si="3">SUM(G85:G90)</f>
        <v>11488406.59197247</v>
      </c>
      <c r="H91" s="155">
        <f t="shared" si="3"/>
        <v>12600055.239579339</v>
      </c>
      <c r="I91" s="155">
        <f>SUM(I85:I90)</f>
        <v>13430603.757750379</v>
      </c>
      <c r="J91" s="3"/>
      <c r="K91" s="3"/>
      <c r="L91" s="3"/>
      <c r="M91" s="3"/>
      <c r="N91" s="3"/>
      <c r="O91" s="3"/>
      <c r="P91" s="3"/>
      <c r="Q91" s="3"/>
      <c r="R91" s="3"/>
      <c r="S91" s="105"/>
    </row>
    <row r="92" spans="2:19" x14ac:dyDescent="0.35">
      <c r="B92" s="8"/>
      <c r="C92" s="3"/>
      <c r="D92" s="9"/>
      <c r="E92" s="9"/>
      <c r="F92" s="9"/>
      <c r="G92" s="9"/>
      <c r="H92" s="9"/>
      <c r="I92" s="9"/>
      <c r="J92" s="101"/>
      <c r="K92" s="3"/>
      <c r="L92" s="3"/>
      <c r="M92" s="3"/>
      <c r="N92" s="3"/>
      <c r="O92" s="3"/>
      <c r="P92" s="3"/>
      <c r="Q92" s="3"/>
      <c r="R92" s="3"/>
      <c r="S92" s="105"/>
    </row>
    <row r="93" spans="2:19" x14ac:dyDescent="0.35">
      <c r="B93" s="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05"/>
    </row>
    <row r="94" spans="2:19" x14ac:dyDescent="0.35">
      <c r="B94" s="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05"/>
    </row>
    <row r="95" spans="2:19" x14ac:dyDescent="0.35">
      <c r="B95" s="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105"/>
    </row>
    <row r="96" spans="2:19" x14ac:dyDescent="0.35">
      <c r="B96" s="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05"/>
    </row>
    <row r="97" spans="2:19" x14ac:dyDescent="0.35">
      <c r="B97" s="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05"/>
    </row>
    <row r="98" spans="2:19" x14ac:dyDescent="0.35"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05"/>
    </row>
    <row r="99" spans="2:19" x14ac:dyDescent="0.35">
      <c r="B99" s="8"/>
      <c r="C99" s="3"/>
      <c r="D99" s="9"/>
      <c r="E99" s="9"/>
      <c r="F99" s="9"/>
      <c r="G99" s="9"/>
      <c r="H99" s="9"/>
      <c r="I99" s="9"/>
      <c r="J99" s="101"/>
      <c r="K99" s="3"/>
      <c r="L99" s="3"/>
      <c r="M99" s="3"/>
      <c r="N99" s="3"/>
      <c r="O99" s="3"/>
      <c r="P99" s="3"/>
      <c r="Q99" s="3"/>
      <c r="R99" s="3"/>
      <c r="S99" s="105"/>
    </row>
    <row r="100" spans="2:19" x14ac:dyDescent="0.35">
      <c r="B100" s="8"/>
      <c r="C100" s="3"/>
      <c r="D100" s="4" t="s">
        <v>158</v>
      </c>
      <c r="E100" s="95"/>
      <c r="F100" s="95"/>
      <c r="G100" s="95"/>
      <c r="H100" s="95"/>
      <c r="I100" s="95"/>
      <c r="J100" s="104"/>
      <c r="K100" s="3"/>
      <c r="L100" s="3"/>
      <c r="M100" s="3"/>
      <c r="N100" s="3"/>
      <c r="O100" s="3"/>
      <c r="P100" s="3"/>
      <c r="Q100" s="3"/>
      <c r="R100" s="3"/>
      <c r="S100" s="105"/>
    </row>
    <row r="101" spans="2:19" x14ac:dyDescent="0.35"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105"/>
    </row>
    <row r="102" spans="2:19" x14ac:dyDescent="0.35">
      <c r="B102" s="8"/>
      <c r="C102" s="3"/>
      <c r="D102" s="9"/>
      <c r="E102" s="83"/>
      <c r="F102" s="70">
        <v>2017</v>
      </c>
      <c r="G102" s="70">
        <v>2018</v>
      </c>
      <c r="H102" s="70">
        <v>2019</v>
      </c>
      <c r="I102" s="70">
        <v>2020</v>
      </c>
      <c r="J102" s="9"/>
      <c r="K102" s="3"/>
      <c r="L102" s="3"/>
      <c r="M102" s="3"/>
      <c r="N102" s="3"/>
      <c r="O102" s="3"/>
      <c r="P102" s="3"/>
      <c r="Q102" s="3"/>
      <c r="R102" s="3"/>
      <c r="S102" s="105"/>
    </row>
    <row r="103" spans="2:19" x14ac:dyDescent="0.35">
      <c r="B103" s="8"/>
      <c r="C103" s="3"/>
      <c r="D103" s="9"/>
      <c r="E103" s="3" t="s">
        <v>85</v>
      </c>
      <c r="F103" s="63">
        <v>0</v>
      </c>
      <c r="G103" s="63">
        <v>135926.6</v>
      </c>
      <c r="H103" s="63">
        <v>653173.9219999999</v>
      </c>
      <c r="I103" s="63">
        <v>1376329.05</v>
      </c>
      <c r="J103" s="9"/>
      <c r="K103" s="3"/>
      <c r="L103" s="3"/>
      <c r="M103" s="3"/>
      <c r="N103" s="3"/>
      <c r="O103" s="3"/>
      <c r="P103" s="3"/>
      <c r="Q103" s="3"/>
      <c r="R103" s="3"/>
      <c r="S103" s="105"/>
    </row>
    <row r="104" spans="2:19" x14ac:dyDescent="0.35">
      <c r="B104" s="8"/>
      <c r="C104" s="3"/>
      <c r="D104" s="9"/>
      <c r="E104" s="3" t="s">
        <v>86</v>
      </c>
      <c r="F104" s="63">
        <v>2142382.2799999993</v>
      </c>
      <c r="G104" s="63">
        <v>2044981.3649999998</v>
      </c>
      <c r="H104" s="63">
        <v>3094816.7499999991</v>
      </c>
      <c r="I104" s="63">
        <v>3232560.4600000004</v>
      </c>
      <c r="J104" s="9"/>
      <c r="K104" s="3"/>
      <c r="L104" s="3"/>
      <c r="M104" s="3"/>
      <c r="N104" s="3"/>
      <c r="O104" s="3"/>
      <c r="P104" s="3"/>
      <c r="Q104" s="3"/>
      <c r="R104" s="3"/>
      <c r="S104" s="105"/>
    </row>
    <row r="105" spans="2:19" x14ac:dyDescent="0.35">
      <c r="B105" s="8"/>
      <c r="C105" s="3"/>
      <c r="D105" s="9"/>
      <c r="E105" s="3" t="s">
        <v>3</v>
      </c>
      <c r="F105" s="63">
        <v>23535</v>
      </c>
      <c r="G105" s="63">
        <v>713250</v>
      </c>
      <c r="H105" s="63">
        <v>302985</v>
      </c>
      <c r="I105" s="63">
        <v>95750</v>
      </c>
      <c r="J105" s="9"/>
      <c r="K105" s="3"/>
      <c r="L105" s="3"/>
      <c r="M105" s="3"/>
      <c r="N105" s="3"/>
      <c r="O105" s="3"/>
      <c r="P105" s="3"/>
      <c r="Q105" s="3"/>
      <c r="R105" s="3"/>
      <c r="S105" s="105"/>
    </row>
    <row r="106" spans="2:19" x14ac:dyDescent="0.35">
      <c r="B106" s="8"/>
      <c r="C106" s="3"/>
      <c r="D106" s="9"/>
      <c r="E106" s="3" t="s">
        <v>4</v>
      </c>
      <c r="F106" s="63">
        <v>540079.82999999996</v>
      </c>
      <c r="G106" s="63">
        <v>550356.69999999984</v>
      </c>
      <c r="H106" s="63">
        <v>573657.29999999981</v>
      </c>
      <c r="I106" s="63">
        <v>126899.84</v>
      </c>
      <c r="J106" s="9"/>
      <c r="K106" s="3"/>
      <c r="L106" s="3"/>
      <c r="M106" s="3"/>
      <c r="N106" s="3"/>
      <c r="O106" s="3"/>
      <c r="P106" s="3"/>
      <c r="Q106" s="3"/>
      <c r="R106" s="3"/>
      <c r="S106" s="105"/>
    </row>
    <row r="107" spans="2:19" x14ac:dyDescent="0.35">
      <c r="B107" s="8"/>
      <c r="C107" s="3"/>
      <c r="D107" s="3"/>
      <c r="E107" s="59" t="s">
        <v>21</v>
      </c>
      <c r="F107" s="155">
        <f>SUM(F103:F106)</f>
        <v>2705997.1099999994</v>
      </c>
      <c r="G107" s="155">
        <f t="shared" ref="G107:I107" si="4">SUM(G103:G106)</f>
        <v>3444514.6649999996</v>
      </c>
      <c r="H107" s="155">
        <f t="shared" si="4"/>
        <v>4624632.9719999991</v>
      </c>
      <c r="I107" s="155">
        <f t="shared" si="4"/>
        <v>4831539.3500000006</v>
      </c>
      <c r="J107" s="3"/>
      <c r="K107" s="3"/>
      <c r="L107" s="3"/>
      <c r="M107" s="3"/>
      <c r="N107" s="3"/>
      <c r="O107" s="3"/>
      <c r="P107" s="3"/>
      <c r="Q107" s="3"/>
      <c r="R107" s="3"/>
      <c r="S107" s="105"/>
    </row>
    <row r="108" spans="2:19" x14ac:dyDescent="0.35">
      <c r="B108" s="8"/>
      <c r="C108" s="3"/>
      <c r="D108" s="9"/>
      <c r="E108" s="9"/>
      <c r="F108" s="9"/>
      <c r="G108" s="9"/>
      <c r="H108" s="9"/>
      <c r="I108" s="9"/>
      <c r="J108" s="101"/>
      <c r="K108" s="3"/>
      <c r="L108" s="3"/>
      <c r="M108" s="3"/>
      <c r="N108" s="3"/>
      <c r="O108" s="3"/>
      <c r="P108" s="3"/>
      <c r="Q108" s="3"/>
      <c r="R108" s="3"/>
      <c r="S108" s="105"/>
    </row>
    <row r="109" spans="2:19" x14ac:dyDescent="0.35"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05"/>
    </row>
    <row r="110" spans="2:19" x14ac:dyDescent="0.35"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05"/>
    </row>
    <row r="111" spans="2:19" x14ac:dyDescent="0.35"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05"/>
    </row>
    <row r="112" spans="2:19" x14ac:dyDescent="0.35"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5"/>
    </row>
    <row r="113" spans="2:19" x14ac:dyDescent="0.35"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5"/>
    </row>
    <row r="114" spans="2:19" x14ac:dyDescent="0.35">
      <c r="B114" s="109"/>
      <c r="C114" s="3"/>
      <c r="D114" s="1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5"/>
    </row>
    <row r="115" spans="2:19" x14ac:dyDescent="0.35">
      <c r="B115" s="109"/>
      <c r="C115" s="3"/>
      <c r="D115" s="4" t="s">
        <v>87</v>
      </c>
      <c r="E115" s="95"/>
      <c r="F115" s="95"/>
      <c r="G115" s="95"/>
      <c r="H115" s="95"/>
      <c r="I115" s="95"/>
      <c r="J115" s="104"/>
      <c r="K115" s="3"/>
      <c r="L115" s="3"/>
      <c r="M115" s="3"/>
      <c r="N115" s="3"/>
      <c r="O115" s="3"/>
      <c r="P115" s="3"/>
      <c r="Q115" s="3"/>
      <c r="R115" s="3"/>
      <c r="S115" s="105"/>
    </row>
    <row r="116" spans="2:19" x14ac:dyDescent="0.35">
      <c r="B116" s="109"/>
      <c r="C116" s="3"/>
      <c r="D116" s="1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05"/>
    </row>
    <row r="117" spans="2:19" x14ac:dyDescent="0.35">
      <c r="B117" s="109"/>
      <c r="C117" s="3"/>
      <c r="D117" s="1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05"/>
    </row>
    <row r="118" spans="2:19" x14ac:dyDescent="0.35">
      <c r="B118" s="109"/>
      <c r="C118" s="3"/>
      <c r="D118" s="111"/>
      <c r="E118" s="72" t="s">
        <v>96</v>
      </c>
      <c r="F118" s="70">
        <v>2017</v>
      </c>
      <c r="G118" s="70">
        <v>2018</v>
      </c>
      <c r="H118" s="70">
        <v>2019</v>
      </c>
      <c r="I118" s="70">
        <v>2020</v>
      </c>
      <c r="J118" s="3"/>
      <c r="K118" s="3"/>
      <c r="L118" s="3"/>
      <c r="M118" s="3"/>
      <c r="N118" s="3"/>
      <c r="O118" s="3"/>
      <c r="P118" s="3"/>
      <c r="Q118" s="3"/>
      <c r="R118" s="3"/>
      <c r="S118" s="105"/>
    </row>
    <row r="119" spans="2:19" x14ac:dyDescent="0.35">
      <c r="B119" s="109"/>
      <c r="C119" s="3"/>
      <c r="D119" s="111"/>
      <c r="E119" s="140" t="s">
        <v>97</v>
      </c>
      <c r="F119" s="157">
        <v>2095</v>
      </c>
      <c r="G119" s="157">
        <v>2035</v>
      </c>
      <c r="H119" s="157">
        <v>1994</v>
      </c>
      <c r="I119" s="157">
        <v>1854</v>
      </c>
      <c r="J119" s="3"/>
      <c r="K119" s="3"/>
      <c r="L119" s="3"/>
      <c r="M119" s="3"/>
      <c r="N119" s="3"/>
      <c r="O119" s="3"/>
      <c r="P119" s="3"/>
      <c r="Q119" s="3"/>
      <c r="R119" s="3"/>
      <c r="S119" s="105"/>
    </row>
    <row r="120" spans="2:19" x14ac:dyDescent="0.35">
      <c r="B120" s="109"/>
      <c r="C120" s="3"/>
      <c r="D120" s="111"/>
      <c r="E120" s="140" t="s">
        <v>98</v>
      </c>
      <c r="F120" s="157">
        <v>129</v>
      </c>
      <c r="G120" s="157">
        <v>130</v>
      </c>
      <c r="H120" s="157">
        <v>111</v>
      </c>
      <c r="I120" s="157">
        <v>116</v>
      </c>
      <c r="J120" s="3"/>
      <c r="K120" s="3"/>
      <c r="L120" s="3"/>
      <c r="M120" s="3"/>
      <c r="N120" s="3"/>
      <c r="O120" s="3"/>
      <c r="P120" s="3"/>
      <c r="Q120" s="3"/>
      <c r="R120" s="3"/>
      <c r="S120" s="105"/>
    </row>
    <row r="121" spans="2:19" x14ac:dyDescent="0.35">
      <c r="B121" s="109"/>
      <c r="C121" s="3"/>
      <c r="D121" s="111"/>
      <c r="E121" s="140" t="s">
        <v>99</v>
      </c>
      <c r="F121" s="157">
        <v>20</v>
      </c>
      <c r="G121" s="157">
        <v>22</v>
      </c>
      <c r="H121" s="157">
        <v>21</v>
      </c>
      <c r="I121" s="157">
        <v>21</v>
      </c>
      <c r="J121" s="3"/>
      <c r="K121" s="3"/>
      <c r="L121" s="3"/>
      <c r="M121" s="3"/>
      <c r="N121" s="3"/>
      <c r="O121" s="3"/>
      <c r="P121" s="3"/>
      <c r="Q121" s="3"/>
      <c r="R121" s="3"/>
      <c r="S121" s="105"/>
    </row>
    <row r="122" spans="2:19" x14ac:dyDescent="0.35">
      <c r="B122" s="109"/>
      <c r="C122" s="3"/>
      <c r="D122" s="3"/>
      <c r="E122" s="153"/>
      <c r="F122" s="154"/>
      <c r="G122" s="154"/>
      <c r="H122" s="154"/>
      <c r="I122" s="154"/>
      <c r="J122" s="3"/>
      <c r="K122" s="3"/>
      <c r="L122" s="3"/>
      <c r="M122" s="3"/>
      <c r="N122" s="3"/>
      <c r="O122" s="3"/>
      <c r="P122" s="3"/>
      <c r="Q122" s="3"/>
      <c r="R122" s="3"/>
      <c r="S122" s="105"/>
    </row>
    <row r="123" spans="2:19" x14ac:dyDescent="0.35">
      <c r="B123" s="109"/>
      <c r="C123" s="3"/>
      <c r="D123" s="3"/>
      <c r="E123" s="141" t="s">
        <v>105</v>
      </c>
      <c r="F123" s="112">
        <v>1.0753119429590017</v>
      </c>
      <c r="G123" s="112">
        <v>1.0795610425240054</v>
      </c>
      <c r="H123" s="112">
        <v>1.0719661335841957</v>
      </c>
      <c r="I123" s="112">
        <v>1.0793571069814163</v>
      </c>
      <c r="J123" s="3"/>
      <c r="K123" s="3"/>
      <c r="L123" s="3"/>
      <c r="M123" s="3"/>
      <c r="N123" s="3"/>
      <c r="O123" s="3"/>
      <c r="P123" s="3"/>
      <c r="Q123" s="3"/>
      <c r="R123" s="3"/>
      <c r="S123" s="105"/>
    </row>
    <row r="124" spans="2:19" x14ac:dyDescent="0.35">
      <c r="B124" s="109"/>
      <c r="C124" s="3"/>
      <c r="D124" s="3"/>
      <c r="E124" s="163"/>
      <c r="F124" s="164"/>
      <c r="G124" s="164"/>
      <c r="H124" s="164"/>
      <c r="I124" s="164"/>
      <c r="J124" s="3"/>
      <c r="K124" s="3"/>
      <c r="L124" s="3"/>
      <c r="M124" s="3"/>
      <c r="N124" s="3"/>
      <c r="O124" s="3"/>
      <c r="P124" s="3"/>
      <c r="Q124" s="3"/>
      <c r="R124" s="3"/>
      <c r="S124" s="105"/>
    </row>
    <row r="125" spans="2:19" x14ac:dyDescent="0.35">
      <c r="B125" s="109"/>
      <c r="C125" s="3"/>
      <c r="D125" s="3"/>
      <c r="E125" s="163"/>
      <c r="F125" s="164"/>
      <c r="G125" s="164"/>
      <c r="H125" s="164"/>
      <c r="I125" s="164"/>
      <c r="J125" s="3"/>
      <c r="K125" s="3"/>
      <c r="L125" s="3"/>
      <c r="M125" s="3"/>
      <c r="N125" s="3"/>
      <c r="O125" s="3"/>
      <c r="P125" s="3"/>
      <c r="Q125" s="3"/>
      <c r="R125" s="3"/>
      <c r="S125" s="105"/>
    </row>
    <row r="126" spans="2:19" x14ac:dyDescent="0.35">
      <c r="B126" s="109"/>
      <c r="C126" s="3"/>
      <c r="D126" s="21" t="s">
        <v>27</v>
      </c>
      <c r="E126" s="163"/>
      <c r="F126" s="164"/>
      <c r="G126" s="164"/>
      <c r="H126" s="164"/>
      <c r="I126" s="164"/>
      <c r="J126" s="3"/>
      <c r="K126" s="3"/>
      <c r="L126" s="3"/>
      <c r="M126" s="3"/>
      <c r="N126" s="3"/>
      <c r="O126" s="3"/>
      <c r="P126" s="3"/>
      <c r="Q126" s="3"/>
      <c r="R126" s="3"/>
      <c r="S126" s="105"/>
    </row>
    <row r="127" spans="2:19" x14ac:dyDescent="0.35">
      <c r="B127" s="109"/>
      <c r="C127" s="3"/>
      <c r="D127" s="58" t="s">
        <v>157</v>
      </c>
      <c r="E127" s="163"/>
      <c r="F127" s="164"/>
      <c r="G127" s="164"/>
      <c r="H127" s="164"/>
      <c r="I127" s="164"/>
      <c r="J127" s="3"/>
      <c r="K127" s="3"/>
      <c r="L127" s="3"/>
      <c r="M127" s="3"/>
      <c r="N127" s="3"/>
      <c r="O127" s="3"/>
      <c r="P127" s="3"/>
      <c r="Q127" s="3"/>
      <c r="R127" s="3"/>
      <c r="S127" s="105"/>
    </row>
    <row r="128" spans="2:19" x14ac:dyDescent="0.35">
      <c r="B128" s="10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05"/>
    </row>
    <row r="129" spans="2:19" ht="15" thickBot="1" x14ac:dyDescent="0.4">
      <c r="B129" s="114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6"/>
    </row>
  </sheetData>
  <sortState xmlns:xlrd2="http://schemas.microsoft.com/office/spreadsheetml/2017/richdata2" ref="E13:I31">
    <sortCondition descending="1" ref="I13:I31"/>
  </sortState>
  <pageMargins left="0.7" right="0.7" top="0.75" bottom="0.75" header="0.3" footer="0.3"/>
  <pageSetup paperSize="9" scale="50" orientation="landscape" r:id="rId1"/>
  <headerFooter>
    <oddHeader>&amp;C&amp;A</oddHeader>
    <oddFooter>Page &amp;P de &amp;N</oddFooter>
  </headerFooter>
  <rowBreaks count="1" manualBreakCount="1">
    <brk id="64" min="1" max="1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2759-CA88-43EB-AF4A-49652885DCB5}">
  <sheetPr>
    <tabColor theme="4" tint="0.39997558519241921"/>
  </sheetPr>
  <dimension ref="B1:U199"/>
  <sheetViews>
    <sheetView showGridLines="0" tabSelected="1" topLeftCell="E1" zoomScale="70" zoomScaleNormal="70" zoomScalePageLayoutView="25" workbookViewId="0">
      <selection activeCell="G21" sqref="G21:J21"/>
    </sheetView>
  </sheetViews>
  <sheetFormatPr defaultColWidth="10.6328125" defaultRowHeight="14.5" x14ac:dyDescent="0.35"/>
  <cols>
    <col min="1" max="1" width="10.6328125" style="18"/>
    <col min="2" max="2" width="11.81640625" style="18" bestFit="1" customWidth="1"/>
    <col min="3" max="4" width="10.6328125" style="18" bestFit="1" customWidth="1"/>
    <col min="5" max="5" width="16.1796875" style="18" customWidth="1"/>
    <col min="6" max="6" width="20.6328125" style="18" customWidth="1"/>
    <col min="7" max="7" width="21.6328125" style="18" customWidth="1"/>
    <col min="8" max="9" width="16" style="18" customWidth="1"/>
    <col min="10" max="10" width="14.6328125" style="18" customWidth="1"/>
    <col min="11" max="12" width="12.36328125" style="18" bestFit="1" customWidth="1"/>
    <col min="13" max="17" width="13.6328125" style="18" customWidth="1"/>
    <col min="18" max="20" width="10.6328125" style="18" bestFit="1" customWidth="1"/>
    <col min="21" max="21" width="10.81640625" style="18" bestFit="1" customWidth="1"/>
    <col min="22" max="16384" width="10.6328125" style="18"/>
  </cols>
  <sheetData>
    <row r="1" spans="2:19" ht="15" thickBot="1" x14ac:dyDescent="0.4">
      <c r="J1" s="97"/>
    </row>
    <row r="2" spans="2:19" x14ac:dyDescent="0.35">
      <c r="B2" s="5"/>
      <c r="C2" s="6"/>
      <c r="D2" s="6"/>
      <c r="E2" s="6"/>
      <c r="F2" s="6"/>
      <c r="G2" s="6"/>
      <c r="H2" s="6"/>
      <c r="I2" s="6"/>
      <c r="J2" s="98"/>
      <c r="K2" s="6"/>
      <c r="L2" s="6"/>
      <c r="M2" s="6"/>
      <c r="N2" s="6"/>
      <c r="O2" s="6"/>
      <c r="P2" s="6"/>
      <c r="Q2" s="6"/>
      <c r="R2" s="6"/>
      <c r="S2" s="7"/>
    </row>
    <row r="3" spans="2:19" ht="21" x14ac:dyDescent="0.5">
      <c r="B3" s="8"/>
      <c r="C3" s="9"/>
      <c r="D3" s="9"/>
      <c r="E3" s="9"/>
      <c r="F3" s="9"/>
      <c r="G3" s="99" t="str">
        <f ca="1">" Project Baguette - "&amp;D8&amp;" - BNL Bookings Analyses"</f>
        <v xml:space="preserve"> Project Baguette - Top25 clients analyses - BNL Bookings Analyses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2:19" ht="15" thickBot="1" x14ac:dyDescent="0.4">
      <c r="B4" s="11"/>
      <c r="C4" s="12"/>
      <c r="D4" s="12"/>
      <c r="E4" s="12"/>
      <c r="F4" s="12"/>
      <c r="G4" s="12"/>
      <c r="H4" s="12"/>
      <c r="I4" s="12"/>
      <c r="J4" s="100"/>
      <c r="K4" s="12"/>
      <c r="L4" s="12"/>
      <c r="M4" s="12"/>
      <c r="N4" s="12"/>
      <c r="O4" s="12"/>
      <c r="P4" s="12"/>
      <c r="Q4" s="12"/>
      <c r="R4" s="12"/>
      <c r="S4" s="13"/>
    </row>
    <row r="5" spans="2:19" ht="15" thickBot="1" x14ac:dyDescent="0.4">
      <c r="B5" s="9"/>
      <c r="C5" s="9"/>
      <c r="D5" s="9"/>
      <c r="E5" s="9"/>
      <c r="F5" s="9"/>
      <c r="G5" s="9"/>
      <c r="H5" s="9"/>
      <c r="I5" s="9"/>
      <c r="J5" s="101"/>
      <c r="K5" s="9"/>
      <c r="L5" s="9"/>
      <c r="M5" s="9"/>
      <c r="N5" s="9"/>
      <c r="O5" s="9"/>
      <c r="P5" s="9"/>
      <c r="Q5" s="9"/>
      <c r="R5" s="9"/>
      <c r="S5" s="9"/>
    </row>
    <row r="6" spans="2:19" x14ac:dyDescent="0.35">
      <c r="B6" s="5"/>
      <c r="C6" s="6"/>
      <c r="D6" s="6"/>
      <c r="E6" s="6"/>
      <c r="F6" s="6"/>
      <c r="G6" s="6"/>
      <c r="H6" s="6"/>
      <c r="I6" s="6"/>
      <c r="J6" s="98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8"/>
      <c r="C7" s="9"/>
      <c r="D7" s="9"/>
      <c r="E7" s="9"/>
      <c r="F7" s="9"/>
      <c r="G7" s="9"/>
      <c r="H7" s="9"/>
      <c r="I7" s="9"/>
      <c r="J7" s="101"/>
      <c r="K7" s="9"/>
      <c r="L7" s="9"/>
      <c r="M7" s="9"/>
      <c r="N7" s="9"/>
      <c r="O7" s="9"/>
      <c r="P7" s="9"/>
      <c r="Q7" s="9"/>
      <c r="R7" s="9"/>
      <c r="S7" s="10"/>
    </row>
    <row r="8" spans="2:19" x14ac:dyDescent="0.35">
      <c r="B8" s="8"/>
      <c r="C8" s="102"/>
      <c r="D8" s="102" t="str" cm="1">
        <f t="array" aca="1" ref="D8" ca="1">MID(CELL("filename",A1),FIND("]",CELL("filename",A1))+1,255)</f>
        <v>Top25 clients analyses</v>
      </c>
      <c r="E8" s="102"/>
      <c r="F8" s="102"/>
      <c r="G8" s="102"/>
      <c r="H8" s="102"/>
      <c r="I8" s="102"/>
      <c r="J8" s="103"/>
      <c r="K8" s="102"/>
      <c r="L8" s="102"/>
      <c r="M8" s="102"/>
      <c r="N8" s="102"/>
      <c r="O8" s="102"/>
      <c r="P8" s="102"/>
      <c r="Q8" s="102"/>
      <c r="R8" s="102"/>
      <c r="S8" s="10"/>
    </row>
    <row r="9" spans="2:19" x14ac:dyDescent="0.35">
      <c r="B9" s="8"/>
      <c r="C9" s="9"/>
      <c r="D9" s="9"/>
      <c r="E9" s="9"/>
      <c r="F9" s="9"/>
      <c r="G9" s="9"/>
      <c r="H9" s="9"/>
      <c r="I9" s="9"/>
      <c r="J9" s="101"/>
      <c r="K9" s="9"/>
      <c r="L9" s="9"/>
      <c r="M9" s="9"/>
      <c r="N9" s="9"/>
      <c r="O9" s="9"/>
      <c r="P9" s="9"/>
      <c r="Q9" s="9"/>
      <c r="R9" s="9"/>
      <c r="S9" s="10"/>
    </row>
    <row r="10" spans="2:19" x14ac:dyDescent="0.35">
      <c r="B10" s="8"/>
      <c r="C10" s="9"/>
      <c r="D10" s="4" t="s">
        <v>124</v>
      </c>
      <c r="E10" s="95"/>
      <c r="F10" s="95"/>
      <c r="G10" s="95"/>
      <c r="H10" s="95"/>
      <c r="I10" s="95"/>
      <c r="J10" s="104"/>
      <c r="K10" s="9"/>
      <c r="L10" s="9"/>
      <c r="M10" s="9"/>
      <c r="N10" s="9"/>
      <c r="O10" s="9"/>
      <c r="P10" s="9"/>
      <c r="Q10" s="9"/>
      <c r="R10" s="9"/>
      <c r="S10" s="10"/>
    </row>
    <row r="11" spans="2:19" x14ac:dyDescent="0.35">
      <c r="B11" s="8"/>
      <c r="C11" s="9"/>
      <c r="D11" s="9"/>
      <c r="E11" s="9"/>
      <c r="F11" s="9"/>
      <c r="G11" s="9"/>
      <c r="H11" s="9"/>
      <c r="I11" s="9"/>
      <c r="J11" s="101"/>
      <c r="K11" s="9"/>
      <c r="L11" s="9"/>
      <c r="M11" s="9"/>
      <c r="N11" s="9"/>
      <c r="O11" s="9"/>
      <c r="P11" s="9"/>
      <c r="Q11" s="9"/>
      <c r="R11" s="9"/>
      <c r="S11" s="10"/>
    </row>
    <row r="12" spans="2:19" x14ac:dyDescent="0.35">
      <c r="B12" s="8"/>
      <c r="C12" s="9"/>
      <c r="D12" s="9"/>
      <c r="E12" s="119"/>
      <c r="F12" s="119"/>
      <c r="G12" s="70">
        <v>2017</v>
      </c>
      <c r="H12" s="70">
        <v>2018</v>
      </c>
      <c r="I12" s="70">
        <v>2019</v>
      </c>
      <c r="J12" s="70">
        <v>2020</v>
      </c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35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2:19" x14ac:dyDescent="0.35">
      <c r="B14" s="8"/>
      <c r="C14" s="9"/>
      <c r="D14" s="9"/>
      <c r="E14" s="42" t="s">
        <v>41</v>
      </c>
      <c r="F14" s="9" t="s">
        <v>47</v>
      </c>
      <c r="G14" s="60">
        <v>0.10162181848046456</v>
      </c>
      <c r="H14" s="60">
        <v>0.10777025981256476</v>
      </c>
      <c r="I14" s="60">
        <v>0.1451460234695576</v>
      </c>
      <c r="J14" s="60">
        <v>0.15885675623741397</v>
      </c>
      <c r="K14" s="9"/>
      <c r="L14" s="9"/>
      <c r="M14" s="9"/>
      <c r="N14" s="9"/>
      <c r="O14" s="9"/>
      <c r="P14" s="9"/>
      <c r="Q14" s="9"/>
      <c r="R14" s="9"/>
      <c r="S14" s="10"/>
    </row>
    <row r="15" spans="2:19" x14ac:dyDescent="0.35">
      <c r="B15" s="8"/>
      <c r="C15" s="9"/>
      <c r="D15" s="9"/>
      <c r="E15" s="42"/>
      <c r="F15" s="9" t="s">
        <v>48</v>
      </c>
      <c r="G15" s="61">
        <v>4743011.7299999995</v>
      </c>
      <c r="H15" s="61">
        <v>5012652.45</v>
      </c>
      <c r="I15" s="61">
        <v>6779448.1699999999</v>
      </c>
      <c r="J15" s="61">
        <v>7103313.4199999999</v>
      </c>
      <c r="K15" s="9"/>
      <c r="L15" s="9"/>
      <c r="M15" s="9"/>
      <c r="N15" s="9"/>
      <c r="O15" s="9"/>
      <c r="P15" s="9"/>
      <c r="Q15" s="9"/>
      <c r="R15" s="9"/>
      <c r="S15" s="10"/>
    </row>
    <row r="16" spans="2:19" x14ac:dyDescent="0.35">
      <c r="B16" s="8"/>
      <c r="C16" s="9"/>
      <c r="D16" s="9"/>
      <c r="E16" s="42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</row>
    <row r="17" spans="2:20" x14ac:dyDescent="0.35">
      <c r="B17" s="8"/>
      <c r="C17" s="9"/>
      <c r="D17" s="9"/>
      <c r="E17" s="42" t="s">
        <v>42</v>
      </c>
      <c r="F17" s="9" t="s">
        <v>47</v>
      </c>
      <c r="G17" s="60">
        <v>0.1589690199570023</v>
      </c>
      <c r="H17" s="60">
        <v>0.16542045493424903</v>
      </c>
      <c r="I17" s="60">
        <v>0.20892061624824126</v>
      </c>
      <c r="J17" s="60">
        <v>0.23065840599766035</v>
      </c>
      <c r="K17" s="9"/>
      <c r="L17" s="9"/>
      <c r="M17" s="9"/>
      <c r="N17" s="9"/>
      <c r="O17" s="9"/>
      <c r="P17" s="9"/>
      <c r="Q17" s="9"/>
      <c r="R17" s="9"/>
      <c r="S17" s="10"/>
      <c r="T17" s="18">
        <f>(J21/G21)^(1/3)-1</f>
        <v>0.15385652512953474</v>
      </c>
    </row>
    <row r="18" spans="2:20" x14ac:dyDescent="0.35">
      <c r="B18" s="8"/>
      <c r="C18" s="9"/>
      <c r="D18" s="9"/>
      <c r="E18" s="42"/>
      <c r="F18" s="9" t="s">
        <v>48</v>
      </c>
      <c r="G18" s="120">
        <v>7419587.0299999677</v>
      </c>
      <c r="H18" s="120">
        <v>7694100.8600000013</v>
      </c>
      <c r="I18" s="120">
        <v>9758217.6600000001</v>
      </c>
      <c r="J18" s="120">
        <v>10313939.359999999</v>
      </c>
      <c r="K18" s="9"/>
      <c r="L18" s="9"/>
      <c r="M18" s="9"/>
      <c r="N18" s="9"/>
      <c r="O18" s="9"/>
      <c r="P18" s="9"/>
      <c r="Q18" s="9"/>
      <c r="R18" s="9"/>
      <c r="S18" s="10"/>
    </row>
    <row r="19" spans="2:20" x14ac:dyDescent="0.35">
      <c r="B19" s="8"/>
      <c r="C19" s="9"/>
      <c r="D19" s="9"/>
      <c r="E19" s="42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0"/>
      <c r="T19" s="178">
        <f>J20-G20</f>
        <v>0.12432746341791084</v>
      </c>
    </row>
    <row r="20" spans="2:20" x14ac:dyDescent="0.35">
      <c r="B20" s="8"/>
      <c r="C20" s="9"/>
      <c r="D20" s="9"/>
      <c r="E20" s="42" t="s">
        <v>43</v>
      </c>
      <c r="F20" s="9" t="s">
        <v>47</v>
      </c>
      <c r="G20" s="60">
        <v>0.20601270615439266</v>
      </c>
      <c r="H20" s="60">
        <v>0.22308318628528909</v>
      </c>
      <c r="I20" s="60">
        <v>0.284218307079247</v>
      </c>
      <c r="J20" s="60">
        <v>0.3303401695723035</v>
      </c>
      <c r="K20" s="9"/>
      <c r="L20" s="9"/>
      <c r="M20" s="9"/>
      <c r="N20" s="9"/>
      <c r="O20" s="9"/>
      <c r="P20" s="9"/>
      <c r="Q20" s="9"/>
      <c r="R20" s="9"/>
      <c r="S20" s="10"/>
    </row>
    <row r="21" spans="2:20" x14ac:dyDescent="0.35">
      <c r="B21" s="8"/>
      <c r="C21" s="9"/>
      <c r="D21" s="9"/>
      <c r="E21" s="42"/>
      <c r="F21" s="9" t="s">
        <v>48</v>
      </c>
      <c r="G21" s="120">
        <v>9615264.6786887199</v>
      </c>
      <c r="H21" s="120">
        <v>10376132.360000001</v>
      </c>
      <c r="I21" s="120">
        <v>13275205.450000001</v>
      </c>
      <c r="J21" s="120">
        <v>14771230.479999999</v>
      </c>
      <c r="K21" s="9"/>
      <c r="L21" s="9"/>
      <c r="M21" s="9"/>
      <c r="N21" s="9"/>
      <c r="O21" s="9"/>
      <c r="P21" s="9"/>
      <c r="Q21" s="9"/>
      <c r="R21" s="9"/>
      <c r="S21" s="10"/>
    </row>
    <row r="22" spans="2:20" x14ac:dyDescent="0.35">
      <c r="B22" s="8"/>
      <c r="C22" s="9"/>
      <c r="D22" s="9"/>
      <c r="E22" s="4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20" x14ac:dyDescent="0.35">
      <c r="B23" s="8"/>
      <c r="C23" s="9"/>
      <c r="D23" s="9"/>
      <c r="E23" s="42" t="s">
        <v>40</v>
      </c>
      <c r="F23" s="9" t="s">
        <v>47</v>
      </c>
      <c r="G23" s="60">
        <v>0.24486596574338215</v>
      </c>
      <c r="H23" s="60">
        <v>0.26120612678189392</v>
      </c>
      <c r="I23" s="60">
        <v>0.31904268359372079</v>
      </c>
      <c r="J23" s="60">
        <v>0.37059421462928249</v>
      </c>
      <c r="K23" s="9"/>
      <c r="L23" s="9"/>
      <c r="M23" s="9"/>
      <c r="N23" s="9"/>
      <c r="O23" s="9"/>
      <c r="P23" s="9"/>
      <c r="Q23" s="9"/>
      <c r="R23" s="9"/>
      <c r="S23" s="10"/>
    </row>
    <row r="24" spans="2:20" x14ac:dyDescent="0.35">
      <c r="B24" s="8"/>
      <c r="C24" s="9"/>
      <c r="D24" s="9"/>
      <c r="E24" s="42"/>
      <c r="F24" s="9" t="s">
        <v>48</v>
      </c>
      <c r="G24" s="120">
        <v>11428669.208688719</v>
      </c>
      <c r="H24" s="120">
        <v>12149321.470000001</v>
      </c>
      <c r="I24" s="120">
        <v>14901774.680000002</v>
      </c>
      <c r="J24" s="120">
        <v>16571198.609999998</v>
      </c>
      <c r="K24" s="9"/>
      <c r="L24" s="9"/>
      <c r="M24" s="9"/>
      <c r="N24" s="9"/>
      <c r="O24" s="9"/>
      <c r="P24" s="9"/>
      <c r="Q24" s="9"/>
      <c r="R24" s="9"/>
      <c r="S24" s="10"/>
    </row>
    <row r="25" spans="2:20" x14ac:dyDescent="0.35">
      <c r="B25" s="8"/>
      <c r="C25" s="9"/>
      <c r="D25" s="9"/>
      <c r="E25" s="42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10"/>
    </row>
    <row r="26" spans="2:20" x14ac:dyDescent="0.35">
      <c r="B26" s="8"/>
      <c r="C26" s="3"/>
      <c r="D26" s="9"/>
      <c r="E26" s="42" t="s">
        <v>44</v>
      </c>
      <c r="F26" s="9" t="s">
        <v>47</v>
      </c>
      <c r="G26" s="60">
        <v>0.35024471063630946</v>
      </c>
      <c r="H26" s="60">
        <v>0.37205744837774707</v>
      </c>
      <c r="I26" s="60">
        <v>0.4342736367125119</v>
      </c>
      <c r="J26" s="60">
        <v>0.50092644368224715</v>
      </c>
      <c r="K26" s="9"/>
      <c r="L26" s="9"/>
      <c r="M26" s="9"/>
      <c r="N26" s="9"/>
      <c r="O26" s="9"/>
      <c r="P26" s="9"/>
      <c r="Q26" s="9"/>
      <c r="R26" s="9"/>
      <c r="S26" s="105"/>
    </row>
    <row r="27" spans="2:20" x14ac:dyDescent="0.35">
      <c r="B27" s="8"/>
      <c r="C27" s="9"/>
      <c r="D27" s="9"/>
      <c r="E27" s="42"/>
      <c r="F27" s="9" t="s">
        <v>48</v>
      </c>
      <c r="G27" s="120">
        <v>16347028.578688717</v>
      </c>
      <c r="H27" s="120">
        <v>17305281.469999999</v>
      </c>
      <c r="I27" s="120">
        <v>20283956.400000002</v>
      </c>
      <c r="J27" s="120">
        <v>22399031.769999996</v>
      </c>
      <c r="K27" s="9"/>
      <c r="L27" s="9"/>
      <c r="M27" s="9"/>
      <c r="N27" s="9"/>
      <c r="O27" s="9"/>
      <c r="P27" s="9"/>
      <c r="Q27" s="9"/>
      <c r="R27" s="9"/>
      <c r="S27" s="10"/>
    </row>
    <row r="28" spans="2:20" x14ac:dyDescent="0.35">
      <c r="B28" s="8"/>
      <c r="C28" s="9"/>
      <c r="D28" s="9"/>
      <c r="E28" s="42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</row>
    <row r="29" spans="2:20" x14ac:dyDescent="0.35">
      <c r="B29" s="8"/>
      <c r="C29" s="3"/>
      <c r="D29" s="9"/>
      <c r="E29" s="42" t="s">
        <v>45</v>
      </c>
      <c r="F29" s="9" t="s">
        <v>47</v>
      </c>
      <c r="G29" s="60">
        <v>0.52745873049417114</v>
      </c>
      <c r="H29" s="60">
        <v>0.56721146083796892</v>
      </c>
      <c r="I29" s="60">
        <v>0.61601881314194096</v>
      </c>
      <c r="J29" s="60">
        <v>0.70303642346939554</v>
      </c>
      <c r="K29" s="9"/>
      <c r="L29" s="9"/>
      <c r="M29" s="9"/>
      <c r="N29" s="9"/>
      <c r="O29" s="9"/>
      <c r="P29" s="9"/>
      <c r="Q29" s="9"/>
      <c r="R29" s="9"/>
      <c r="S29" s="105"/>
    </row>
    <row r="30" spans="2:20" x14ac:dyDescent="0.35">
      <c r="B30" s="8"/>
      <c r="C30" s="3"/>
      <c r="D30" s="9"/>
      <c r="E30" s="9"/>
      <c r="F30" s="9" t="s">
        <v>48</v>
      </c>
      <c r="G30" s="120">
        <v>24618167.468688712</v>
      </c>
      <c r="H30" s="120">
        <v>26382361.180000015</v>
      </c>
      <c r="I30" s="120">
        <v>28772869.663333345</v>
      </c>
      <c r="J30" s="120">
        <v>31436422.219999976</v>
      </c>
      <c r="K30" s="9"/>
      <c r="L30" s="9"/>
      <c r="M30" s="9"/>
      <c r="N30" s="3"/>
      <c r="O30" s="3"/>
      <c r="P30" s="3"/>
      <c r="Q30" s="3"/>
      <c r="R30" s="3"/>
      <c r="S30" s="105"/>
    </row>
    <row r="31" spans="2:20" x14ac:dyDescent="0.35">
      <c r="B31" s="8"/>
      <c r="C31" s="3"/>
      <c r="D31" s="9"/>
      <c r="E31" s="9"/>
      <c r="F31" s="9"/>
      <c r="G31" s="9"/>
      <c r="H31" s="9"/>
      <c r="I31" s="9"/>
      <c r="J31" s="9"/>
      <c r="K31" s="9"/>
      <c r="L31" s="9"/>
      <c r="M31" s="9"/>
      <c r="N31" s="3"/>
      <c r="O31" s="3"/>
      <c r="P31" s="3"/>
      <c r="Q31" s="3"/>
      <c r="R31" s="3"/>
      <c r="S31" s="105"/>
    </row>
    <row r="32" spans="2:20" x14ac:dyDescent="0.35">
      <c r="B32" s="8"/>
      <c r="C32" s="3"/>
      <c r="D32" s="9"/>
      <c r="E32" s="62" t="s">
        <v>46</v>
      </c>
      <c r="F32" s="121"/>
      <c r="G32" s="122">
        <v>2279</v>
      </c>
      <c r="H32" s="122">
        <v>2218</v>
      </c>
      <c r="I32" s="122">
        <v>2162</v>
      </c>
      <c r="J32" s="122">
        <v>2021</v>
      </c>
      <c r="K32" s="9"/>
      <c r="L32" s="9"/>
      <c r="M32" s="9"/>
      <c r="N32" s="3"/>
      <c r="O32" s="3"/>
      <c r="P32" s="3"/>
      <c r="Q32" s="3"/>
      <c r="R32" s="3"/>
      <c r="S32" s="105"/>
    </row>
    <row r="33" spans="2:19" x14ac:dyDescent="0.35">
      <c r="B33" s="8"/>
      <c r="C33" s="3"/>
      <c r="D33" s="9"/>
      <c r="E33" s="9"/>
      <c r="F33" s="9"/>
      <c r="G33" s="9"/>
      <c r="H33" s="9"/>
      <c r="I33" s="9"/>
      <c r="J33" s="152"/>
      <c r="K33" s="9"/>
      <c r="L33" s="9"/>
      <c r="M33" s="9"/>
      <c r="N33" s="3"/>
      <c r="O33" s="3"/>
      <c r="P33" s="3"/>
      <c r="Q33" s="3"/>
      <c r="R33" s="3"/>
      <c r="S33" s="105"/>
    </row>
    <row r="34" spans="2:19" x14ac:dyDescent="0.35">
      <c r="B34" s="8"/>
      <c r="C34" s="3"/>
      <c r="D34" s="9"/>
      <c r="E34" s="9"/>
      <c r="F34" s="9"/>
      <c r="G34" s="9"/>
      <c r="H34" s="9"/>
      <c r="I34" s="9"/>
      <c r="J34" s="9"/>
      <c r="K34" s="9"/>
      <c r="L34" s="9"/>
      <c r="M34" s="9"/>
      <c r="N34" s="3"/>
      <c r="O34" s="3"/>
      <c r="P34" s="3"/>
      <c r="Q34" s="3"/>
      <c r="R34" s="3"/>
      <c r="S34" s="105"/>
    </row>
    <row r="35" spans="2:19" x14ac:dyDescent="0.35">
      <c r="B35" s="8"/>
      <c r="C35" s="3"/>
      <c r="D35" s="4" t="s">
        <v>49</v>
      </c>
      <c r="E35" s="95"/>
      <c r="F35" s="95"/>
      <c r="G35" s="95"/>
      <c r="H35" s="95"/>
      <c r="I35" s="95"/>
      <c r="J35" s="104"/>
      <c r="K35" s="3"/>
      <c r="L35" s="4" t="s">
        <v>140</v>
      </c>
      <c r="M35" s="95"/>
      <c r="N35" s="95"/>
      <c r="O35" s="95"/>
      <c r="P35" s="95"/>
      <c r="Q35" s="95"/>
      <c r="R35" s="104"/>
      <c r="S35" s="105"/>
    </row>
    <row r="36" spans="2:19" x14ac:dyDescent="0.35"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105"/>
    </row>
    <row r="37" spans="2:19" s="128" customFormat="1" ht="29" x14ac:dyDescent="0.35">
      <c r="B37" s="123"/>
      <c r="C37" s="124"/>
      <c r="D37" s="125"/>
      <c r="E37" s="72" t="s">
        <v>93</v>
      </c>
      <c r="F37" s="73" t="s">
        <v>15</v>
      </c>
      <c r="G37" s="73" t="s">
        <v>16</v>
      </c>
      <c r="H37" s="73" t="s">
        <v>17</v>
      </c>
      <c r="I37" s="73" t="s">
        <v>18</v>
      </c>
      <c r="J37" s="126"/>
      <c r="K37" s="126"/>
      <c r="L37" s="126"/>
      <c r="M37" s="72" t="s">
        <v>94</v>
      </c>
      <c r="N37" s="73" t="s">
        <v>15</v>
      </c>
      <c r="O37" s="73" t="s">
        <v>16</v>
      </c>
      <c r="P37" s="73" t="s">
        <v>17</v>
      </c>
      <c r="Q37" s="73" t="s">
        <v>18</v>
      </c>
      <c r="R37" s="125"/>
      <c r="S37" s="127"/>
    </row>
    <row r="38" spans="2:19" x14ac:dyDescent="0.35">
      <c r="B38" s="8"/>
      <c r="C38" s="9"/>
      <c r="D38" s="9"/>
      <c r="E38" s="129">
        <v>1</v>
      </c>
      <c r="F38" s="61">
        <v>2023403.25</v>
      </c>
      <c r="G38" s="61">
        <v>2181912.54</v>
      </c>
      <c r="H38" s="61">
        <v>1929793.2999999998</v>
      </c>
      <c r="I38" s="61">
        <v>2337370</v>
      </c>
      <c r="J38" s="9"/>
      <c r="K38" s="9"/>
      <c r="L38" s="9"/>
      <c r="M38" s="129">
        <v>1</v>
      </c>
      <c r="N38" s="130">
        <v>4</v>
      </c>
      <c r="O38" s="130">
        <v>4</v>
      </c>
      <c r="P38" s="130">
        <v>1</v>
      </c>
      <c r="Q38" s="130">
        <v>1</v>
      </c>
      <c r="R38" s="9"/>
      <c r="S38" s="10"/>
    </row>
    <row r="39" spans="2:19" x14ac:dyDescent="0.35">
      <c r="B39" s="8"/>
      <c r="C39" s="9"/>
      <c r="D39" s="9"/>
      <c r="E39" s="129">
        <v>2</v>
      </c>
      <c r="F39" s="61">
        <v>1285187.1000000001</v>
      </c>
      <c r="G39" s="61">
        <v>1636306.1600000001</v>
      </c>
      <c r="H39" s="61">
        <v>1853333</v>
      </c>
      <c r="I39" s="61">
        <v>1768000</v>
      </c>
      <c r="J39" s="9"/>
      <c r="K39" s="9"/>
      <c r="L39" s="9"/>
      <c r="M39" s="129">
        <v>2</v>
      </c>
      <c r="N39" s="130">
        <v>2096</v>
      </c>
      <c r="O39" s="130">
        <v>2096</v>
      </c>
      <c r="P39" s="130">
        <v>2</v>
      </c>
      <c r="Q39" s="130">
        <v>2</v>
      </c>
      <c r="R39" s="9"/>
      <c r="S39" s="10"/>
    </row>
    <row r="40" spans="2:19" x14ac:dyDescent="0.35">
      <c r="B40" s="8"/>
      <c r="C40" s="3"/>
      <c r="D40" s="9"/>
      <c r="E40" s="129">
        <v>3</v>
      </c>
      <c r="F40" s="61">
        <v>1192386.01</v>
      </c>
      <c r="G40" s="61">
        <v>1434732.1400000001</v>
      </c>
      <c r="H40" s="61">
        <v>1838590.05</v>
      </c>
      <c r="I40" s="61">
        <v>1000000.0000000001</v>
      </c>
      <c r="J40" s="9"/>
      <c r="K40" s="9"/>
      <c r="L40" s="9"/>
      <c r="M40" s="129">
        <v>3</v>
      </c>
      <c r="N40" s="130">
        <v>1</v>
      </c>
      <c r="O40" s="130">
        <v>5</v>
      </c>
      <c r="P40" s="130">
        <v>4</v>
      </c>
      <c r="Q40" s="130">
        <v>3</v>
      </c>
      <c r="R40" s="9"/>
      <c r="S40" s="105"/>
    </row>
    <row r="41" spans="2:19" x14ac:dyDescent="0.35">
      <c r="B41" s="8"/>
      <c r="C41" s="3"/>
      <c r="D41" s="9"/>
      <c r="E41" s="129">
        <v>4</v>
      </c>
      <c r="F41" s="61">
        <v>979429.5199999999</v>
      </c>
      <c r="G41" s="61">
        <v>1384672.27</v>
      </c>
      <c r="H41" s="61">
        <v>1157731.8199999998</v>
      </c>
      <c r="I41" s="61">
        <v>957292.74999999977</v>
      </c>
      <c r="J41" s="9"/>
      <c r="K41" s="3"/>
      <c r="L41" s="9"/>
      <c r="M41" s="129">
        <v>4</v>
      </c>
      <c r="N41" s="130">
        <v>5</v>
      </c>
      <c r="O41" s="130">
        <v>1</v>
      </c>
      <c r="P41" s="130">
        <v>5</v>
      </c>
      <c r="Q41" s="130">
        <v>4</v>
      </c>
      <c r="R41" s="9"/>
      <c r="S41" s="105"/>
    </row>
    <row r="42" spans="2:19" x14ac:dyDescent="0.35">
      <c r="B42" s="8"/>
      <c r="C42" s="3"/>
      <c r="D42" s="9"/>
      <c r="E42" s="129">
        <v>5</v>
      </c>
      <c r="F42" s="61">
        <v>751099.43999999983</v>
      </c>
      <c r="G42" s="61">
        <v>990493.81999999913</v>
      </c>
      <c r="H42" s="61">
        <v>1110326.5</v>
      </c>
      <c r="I42" s="61">
        <v>950650.66999999993</v>
      </c>
      <c r="J42" s="9"/>
      <c r="K42" s="3"/>
      <c r="L42" s="9"/>
      <c r="M42" s="129">
        <v>5</v>
      </c>
      <c r="N42" s="130">
        <v>56</v>
      </c>
      <c r="O42" s="130">
        <v>56</v>
      </c>
      <c r="P42" s="130">
        <v>892</v>
      </c>
      <c r="Q42" s="130">
        <v>5</v>
      </c>
      <c r="R42" s="9"/>
      <c r="S42" s="105"/>
    </row>
    <row r="43" spans="2:19" x14ac:dyDescent="0.35">
      <c r="B43" s="8"/>
      <c r="C43" s="3"/>
      <c r="D43" s="3"/>
      <c r="E43" s="129">
        <v>6</v>
      </c>
      <c r="F43" s="61">
        <v>705130</v>
      </c>
      <c r="G43" s="61">
        <v>760929</v>
      </c>
      <c r="H43" s="61">
        <v>804518.85000000009</v>
      </c>
      <c r="I43" s="61">
        <v>878922.16999999993</v>
      </c>
      <c r="J43" s="9"/>
      <c r="K43" s="3"/>
      <c r="L43" s="3"/>
      <c r="M43" s="129">
        <v>6</v>
      </c>
      <c r="N43" s="130">
        <v>32</v>
      </c>
      <c r="O43" s="130">
        <v>7</v>
      </c>
      <c r="P43" s="130">
        <v>6</v>
      </c>
      <c r="Q43" s="130">
        <v>6</v>
      </c>
      <c r="R43" s="9"/>
      <c r="S43" s="105"/>
    </row>
    <row r="44" spans="2:19" x14ac:dyDescent="0.35">
      <c r="B44" s="8"/>
      <c r="C44" s="3"/>
      <c r="D44" s="3"/>
      <c r="E44" s="129">
        <v>7</v>
      </c>
      <c r="F44" s="61">
        <v>652470.53</v>
      </c>
      <c r="G44" s="61">
        <v>604423.67000000004</v>
      </c>
      <c r="H44" s="61">
        <v>720280</v>
      </c>
      <c r="I44" s="61">
        <v>653106.61999999988</v>
      </c>
      <c r="J44" s="9"/>
      <c r="K44" s="3"/>
      <c r="L44" s="3"/>
      <c r="M44" s="129">
        <v>7</v>
      </c>
      <c r="N44" s="130">
        <v>10</v>
      </c>
      <c r="O44" s="130">
        <v>6</v>
      </c>
      <c r="P44" s="130">
        <v>56</v>
      </c>
      <c r="Q44" s="130">
        <v>7</v>
      </c>
      <c r="R44" s="9"/>
      <c r="S44" s="105"/>
    </row>
    <row r="45" spans="2:19" x14ac:dyDescent="0.35">
      <c r="B45" s="8"/>
      <c r="C45" s="3"/>
      <c r="D45" s="3"/>
      <c r="E45" s="129">
        <v>8</v>
      </c>
      <c r="F45" s="61">
        <v>640477.29</v>
      </c>
      <c r="G45" s="61">
        <v>566938.07000000007</v>
      </c>
      <c r="H45" s="61">
        <v>639229.21</v>
      </c>
      <c r="I45" s="61">
        <v>591966.69999999995</v>
      </c>
      <c r="J45" s="9"/>
      <c r="K45" s="3"/>
      <c r="L45" s="3"/>
      <c r="M45" s="129">
        <v>8</v>
      </c>
      <c r="N45" s="130">
        <v>7</v>
      </c>
      <c r="O45" s="130">
        <v>9</v>
      </c>
      <c r="P45" s="130">
        <v>7</v>
      </c>
      <c r="Q45" s="130">
        <v>8</v>
      </c>
      <c r="R45" s="9"/>
      <c r="S45" s="105"/>
    </row>
    <row r="46" spans="2:19" x14ac:dyDescent="0.35">
      <c r="B46" s="8"/>
      <c r="C46" s="3"/>
      <c r="D46" s="9"/>
      <c r="E46" s="129">
        <v>9</v>
      </c>
      <c r="F46" s="61">
        <v>640192.13500000001</v>
      </c>
      <c r="G46" s="61">
        <v>555480.66999999993</v>
      </c>
      <c r="H46" s="61">
        <v>555050.04</v>
      </c>
      <c r="I46" s="61">
        <v>547010.49</v>
      </c>
      <c r="J46" s="9"/>
      <c r="K46" s="3"/>
      <c r="L46" s="9"/>
      <c r="M46" s="129">
        <v>9</v>
      </c>
      <c r="N46" s="130">
        <v>31</v>
      </c>
      <c r="O46" s="130">
        <v>13</v>
      </c>
      <c r="P46" s="130">
        <v>10</v>
      </c>
      <c r="Q46" s="130">
        <v>9</v>
      </c>
      <c r="R46" s="9"/>
      <c r="S46" s="105"/>
    </row>
    <row r="47" spans="2:19" x14ac:dyDescent="0.35">
      <c r="B47" s="8"/>
      <c r="C47" s="3"/>
      <c r="D47" s="9"/>
      <c r="E47" s="129">
        <v>10</v>
      </c>
      <c r="F47" s="61">
        <v>637522.94999999995</v>
      </c>
      <c r="G47" s="61">
        <v>553435</v>
      </c>
      <c r="H47" s="61">
        <v>524698</v>
      </c>
      <c r="I47" s="61">
        <v>539429.96</v>
      </c>
      <c r="J47" s="9"/>
      <c r="K47" s="9"/>
      <c r="L47" s="9"/>
      <c r="M47" s="129">
        <v>10</v>
      </c>
      <c r="N47" s="130">
        <v>9</v>
      </c>
      <c r="O47" s="130">
        <v>29</v>
      </c>
      <c r="P47" s="130">
        <v>11</v>
      </c>
      <c r="Q47" s="130">
        <v>10</v>
      </c>
      <c r="R47" s="9"/>
      <c r="S47" s="105"/>
    </row>
    <row r="48" spans="2:19" x14ac:dyDescent="0.35">
      <c r="B48" s="8"/>
      <c r="C48" s="9"/>
      <c r="D48" s="9"/>
      <c r="E48" s="129">
        <v>11</v>
      </c>
      <c r="F48" s="61">
        <v>614410.16999996698</v>
      </c>
      <c r="G48" s="61">
        <v>495480</v>
      </c>
      <c r="H48" s="61">
        <v>494769.69</v>
      </c>
      <c r="I48" s="61">
        <v>514046</v>
      </c>
      <c r="J48" s="9"/>
      <c r="K48" s="9"/>
      <c r="L48" s="9"/>
      <c r="M48" s="129">
        <v>11</v>
      </c>
      <c r="N48" s="130">
        <v>6</v>
      </c>
      <c r="O48" s="130">
        <v>12</v>
      </c>
      <c r="P48" s="130">
        <v>9</v>
      </c>
      <c r="Q48" s="130">
        <v>11</v>
      </c>
      <c r="R48" s="9"/>
      <c r="S48" s="10"/>
    </row>
    <row r="49" spans="2:19" x14ac:dyDescent="0.35">
      <c r="B49" s="8"/>
      <c r="C49" s="9"/>
      <c r="D49" s="9"/>
      <c r="E49" s="129">
        <v>12</v>
      </c>
      <c r="F49" s="61">
        <v>538827.16999999993</v>
      </c>
      <c r="G49" s="61">
        <v>468289.75</v>
      </c>
      <c r="H49" s="61">
        <v>485676.29</v>
      </c>
      <c r="I49" s="61">
        <v>477675</v>
      </c>
      <c r="J49" s="9"/>
      <c r="K49" s="9"/>
      <c r="L49" s="9"/>
      <c r="M49" s="129">
        <v>12</v>
      </c>
      <c r="N49" s="130">
        <v>2</v>
      </c>
      <c r="O49" s="130">
        <v>27</v>
      </c>
      <c r="P49" s="130">
        <v>20</v>
      </c>
      <c r="Q49" s="130">
        <v>12</v>
      </c>
      <c r="R49" s="9"/>
      <c r="S49" s="10"/>
    </row>
    <row r="50" spans="2:19" x14ac:dyDescent="0.35">
      <c r="B50" s="8"/>
      <c r="C50" s="3"/>
      <c r="D50" s="9"/>
      <c r="E50" s="129">
        <v>13</v>
      </c>
      <c r="F50" s="61">
        <v>482480.79</v>
      </c>
      <c r="G50" s="61">
        <v>458938.79000000004</v>
      </c>
      <c r="H50" s="61">
        <v>485201.7</v>
      </c>
      <c r="I50" s="61">
        <v>474895.73</v>
      </c>
      <c r="J50" s="9"/>
      <c r="K50" s="9"/>
      <c r="L50" s="9"/>
      <c r="M50" s="129">
        <v>13</v>
      </c>
      <c r="N50" s="130">
        <v>21</v>
      </c>
      <c r="O50" s="130">
        <v>16</v>
      </c>
      <c r="P50" s="130">
        <v>8</v>
      </c>
      <c r="Q50" s="130">
        <v>13</v>
      </c>
      <c r="R50" s="9"/>
      <c r="S50" s="105"/>
    </row>
    <row r="51" spans="2:19" x14ac:dyDescent="0.35">
      <c r="B51" s="8"/>
      <c r="C51" s="3"/>
      <c r="D51" s="9"/>
      <c r="E51" s="129">
        <v>14</v>
      </c>
      <c r="F51" s="61">
        <v>481800</v>
      </c>
      <c r="G51" s="61">
        <v>456750</v>
      </c>
      <c r="H51" s="61">
        <v>480880</v>
      </c>
      <c r="I51" s="61">
        <v>463936.32999999996</v>
      </c>
      <c r="J51" s="9"/>
      <c r="K51" s="3"/>
      <c r="L51" s="9"/>
      <c r="M51" s="129">
        <v>14</v>
      </c>
      <c r="N51" s="130">
        <v>12</v>
      </c>
      <c r="O51" s="130">
        <v>10</v>
      </c>
      <c r="P51" s="130">
        <v>12</v>
      </c>
      <c r="Q51" s="130">
        <v>14</v>
      </c>
      <c r="R51" s="9"/>
      <c r="S51" s="105"/>
    </row>
    <row r="52" spans="2:19" x14ac:dyDescent="0.35">
      <c r="B52" s="109"/>
      <c r="C52" s="3"/>
      <c r="D52" s="9"/>
      <c r="E52" s="129">
        <v>15</v>
      </c>
      <c r="F52" s="61">
        <v>475431.32</v>
      </c>
      <c r="G52" s="61">
        <v>449727.28000000009</v>
      </c>
      <c r="H52" s="61">
        <v>456536.55</v>
      </c>
      <c r="I52" s="61">
        <v>450000</v>
      </c>
      <c r="J52" s="9"/>
      <c r="K52" s="3"/>
      <c r="L52" s="9"/>
      <c r="M52" s="129">
        <v>15</v>
      </c>
      <c r="N52" s="130">
        <v>16</v>
      </c>
      <c r="O52" s="130">
        <v>24</v>
      </c>
      <c r="P52" s="130">
        <v>24</v>
      </c>
      <c r="Q52" s="130">
        <v>15</v>
      </c>
      <c r="R52" s="9"/>
      <c r="S52" s="105"/>
    </row>
    <row r="53" spans="2:19" x14ac:dyDescent="0.35">
      <c r="B53" s="109"/>
      <c r="C53" s="3"/>
      <c r="D53" s="3"/>
      <c r="E53" s="129">
        <v>16</v>
      </c>
      <c r="F53" s="61">
        <v>455845.75</v>
      </c>
      <c r="G53" s="61">
        <v>407323.28</v>
      </c>
      <c r="H53" s="61">
        <v>441116.83999999997</v>
      </c>
      <c r="I53" s="61">
        <v>444630.92</v>
      </c>
      <c r="J53" s="9"/>
      <c r="K53" s="3"/>
      <c r="L53" s="3"/>
      <c r="M53" s="129">
        <v>16</v>
      </c>
      <c r="N53" s="130">
        <v>24</v>
      </c>
      <c r="O53" s="130">
        <v>26</v>
      </c>
      <c r="P53" s="130">
        <v>41</v>
      </c>
      <c r="Q53" s="130">
        <v>16</v>
      </c>
      <c r="R53" s="9"/>
      <c r="S53" s="105"/>
    </row>
    <row r="54" spans="2:19" x14ac:dyDescent="0.35">
      <c r="B54" s="109"/>
      <c r="C54" s="3"/>
      <c r="D54" s="9"/>
      <c r="E54" s="129">
        <v>17</v>
      </c>
      <c r="F54" s="61">
        <v>438133.3</v>
      </c>
      <c r="G54" s="61">
        <v>400544.94</v>
      </c>
      <c r="H54" s="61">
        <v>430037.02</v>
      </c>
      <c r="I54" s="61">
        <v>419292</v>
      </c>
      <c r="J54" s="9"/>
      <c r="K54" s="3"/>
      <c r="L54" s="9"/>
      <c r="M54" s="129">
        <v>17</v>
      </c>
      <c r="N54" s="130">
        <v>27</v>
      </c>
      <c r="O54" s="130">
        <v>20</v>
      </c>
      <c r="P54" s="130">
        <v>16</v>
      </c>
      <c r="Q54" s="130">
        <v>17</v>
      </c>
      <c r="R54" s="9"/>
      <c r="S54" s="105"/>
    </row>
    <row r="55" spans="2:19" x14ac:dyDescent="0.35">
      <c r="B55" s="109"/>
      <c r="C55" s="3"/>
      <c r="D55" s="9"/>
      <c r="E55" s="129">
        <v>18</v>
      </c>
      <c r="F55" s="61">
        <v>407809</v>
      </c>
      <c r="G55" s="61">
        <v>400000</v>
      </c>
      <c r="H55" s="61">
        <v>424295.14</v>
      </c>
      <c r="I55" s="61">
        <v>390557.12</v>
      </c>
      <c r="J55" s="9"/>
      <c r="K55" s="3"/>
      <c r="L55" s="9"/>
      <c r="M55" s="129">
        <v>18</v>
      </c>
      <c r="N55" s="130">
        <v>60</v>
      </c>
      <c r="O55" s="130">
        <v>15</v>
      </c>
      <c r="P55" s="130">
        <v>14</v>
      </c>
      <c r="Q55" s="130">
        <v>18</v>
      </c>
      <c r="R55" s="9"/>
      <c r="S55" s="105"/>
    </row>
    <row r="56" spans="2:19" x14ac:dyDescent="0.35">
      <c r="B56" s="109"/>
      <c r="C56" s="3"/>
      <c r="D56" s="9"/>
      <c r="E56" s="129">
        <v>19</v>
      </c>
      <c r="F56" s="61">
        <v>389334.12868875195</v>
      </c>
      <c r="G56" s="61">
        <v>390070.14</v>
      </c>
      <c r="H56" s="61">
        <v>400000</v>
      </c>
      <c r="I56" s="61">
        <v>390450</v>
      </c>
      <c r="J56" s="9"/>
      <c r="K56" s="3"/>
      <c r="L56" s="9"/>
      <c r="M56" s="129">
        <v>19</v>
      </c>
      <c r="N56" s="130">
        <v>15</v>
      </c>
      <c r="O56" s="130">
        <v>22</v>
      </c>
      <c r="P56" s="130">
        <v>15</v>
      </c>
      <c r="Q56" s="130">
        <v>19</v>
      </c>
      <c r="R56" s="9"/>
      <c r="S56" s="105"/>
    </row>
    <row r="57" spans="2:19" x14ac:dyDescent="0.35">
      <c r="B57" s="109"/>
      <c r="C57" s="3"/>
      <c r="D57" s="110"/>
      <c r="E57" s="129">
        <v>20</v>
      </c>
      <c r="F57" s="61">
        <v>383931.52999999997</v>
      </c>
      <c r="G57" s="61">
        <v>379095.05</v>
      </c>
      <c r="H57" s="61">
        <v>389620.63</v>
      </c>
      <c r="I57" s="61">
        <v>389442.18</v>
      </c>
      <c r="J57" s="9"/>
      <c r="K57" s="3"/>
      <c r="L57" s="110"/>
      <c r="M57" s="129">
        <v>20</v>
      </c>
      <c r="N57" s="130">
        <v>13</v>
      </c>
      <c r="O57" s="130">
        <v>60</v>
      </c>
      <c r="P57" s="130">
        <v>13</v>
      </c>
      <c r="Q57" s="130">
        <v>20</v>
      </c>
      <c r="R57" s="9"/>
      <c r="S57" s="105"/>
    </row>
    <row r="58" spans="2:19" x14ac:dyDescent="0.35">
      <c r="B58" s="109"/>
      <c r="C58" s="3"/>
      <c r="D58" s="110"/>
      <c r="E58" s="129">
        <v>21</v>
      </c>
      <c r="F58" s="61">
        <v>335298.71999999997</v>
      </c>
      <c r="G58" s="61">
        <v>361378.36</v>
      </c>
      <c r="H58" s="61">
        <v>386146</v>
      </c>
      <c r="I58" s="61">
        <v>378444.69999999995</v>
      </c>
      <c r="J58" s="9"/>
      <c r="K58" s="3"/>
      <c r="L58" s="110"/>
      <c r="M58" s="129">
        <v>21</v>
      </c>
      <c r="N58" s="130">
        <v>20</v>
      </c>
      <c r="O58" s="130">
        <v>38</v>
      </c>
      <c r="P58" s="130">
        <v>18</v>
      </c>
      <c r="Q58" s="130">
        <v>21</v>
      </c>
      <c r="R58" s="9"/>
      <c r="S58" s="105"/>
    </row>
    <row r="59" spans="2:19" x14ac:dyDescent="0.35">
      <c r="B59" s="109"/>
      <c r="C59" s="3"/>
      <c r="D59" s="131"/>
      <c r="E59" s="129">
        <v>22</v>
      </c>
      <c r="F59" s="61">
        <v>325560.44999999995</v>
      </c>
      <c r="G59" s="61">
        <v>360451.94</v>
      </c>
      <c r="H59" s="61">
        <v>362046.18000000005</v>
      </c>
      <c r="I59" s="61">
        <v>360755.43000000005</v>
      </c>
      <c r="J59" s="9"/>
      <c r="K59" s="3"/>
      <c r="L59" s="131"/>
      <c r="M59" s="129">
        <v>22</v>
      </c>
      <c r="N59" s="130">
        <v>85</v>
      </c>
      <c r="O59" s="130">
        <v>32</v>
      </c>
      <c r="P59" s="130">
        <v>22</v>
      </c>
      <c r="Q59" s="130">
        <v>22</v>
      </c>
      <c r="R59" s="9"/>
      <c r="S59" s="105"/>
    </row>
    <row r="60" spans="2:19" x14ac:dyDescent="0.35">
      <c r="B60" s="109"/>
      <c r="C60" s="3"/>
      <c r="D60" s="111"/>
      <c r="E60" s="129">
        <v>23</v>
      </c>
      <c r="F60" s="61">
        <v>308013.93</v>
      </c>
      <c r="G60" s="61">
        <v>348347.76</v>
      </c>
      <c r="H60" s="61">
        <v>354941.37</v>
      </c>
      <c r="I60" s="61">
        <v>347934.57000000007</v>
      </c>
      <c r="J60" s="9"/>
      <c r="K60" s="3"/>
      <c r="L60" s="111"/>
      <c r="M60" s="129">
        <v>23</v>
      </c>
      <c r="N60" s="130">
        <v>49</v>
      </c>
      <c r="O60" s="130">
        <v>30</v>
      </c>
      <c r="P60" s="130">
        <v>44</v>
      </c>
      <c r="Q60" s="130">
        <v>23</v>
      </c>
      <c r="R60" s="9"/>
      <c r="S60" s="105"/>
    </row>
    <row r="61" spans="2:19" x14ac:dyDescent="0.35">
      <c r="B61" s="109"/>
      <c r="C61" s="3"/>
      <c r="D61" s="111"/>
      <c r="E61" s="129">
        <v>24</v>
      </c>
      <c r="F61" s="61">
        <v>302967.78000000003</v>
      </c>
      <c r="G61" s="61">
        <v>308658.24</v>
      </c>
      <c r="H61" s="61">
        <v>333168</v>
      </c>
      <c r="I61" s="61">
        <v>323391.25</v>
      </c>
      <c r="J61" s="9"/>
      <c r="K61" s="3"/>
      <c r="L61" s="111"/>
      <c r="M61" s="129">
        <v>24</v>
      </c>
      <c r="N61" s="130">
        <v>23</v>
      </c>
      <c r="O61" s="130">
        <v>18</v>
      </c>
      <c r="P61" s="130">
        <v>32</v>
      </c>
      <c r="Q61" s="130">
        <v>24</v>
      </c>
      <c r="R61" s="9"/>
      <c r="S61" s="105"/>
    </row>
    <row r="62" spans="2:19" x14ac:dyDescent="0.35">
      <c r="B62" s="109"/>
      <c r="C62" s="3"/>
      <c r="D62" s="3"/>
      <c r="E62" s="129">
        <v>25</v>
      </c>
      <c r="F62" s="61">
        <v>283237.37000000005</v>
      </c>
      <c r="G62" s="61">
        <v>304751.09999999998</v>
      </c>
      <c r="H62" s="61">
        <v>327381.83999999997</v>
      </c>
      <c r="I62" s="61">
        <v>304553.12000000005</v>
      </c>
      <c r="J62" s="9"/>
      <c r="K62" s="3"/>
      <c r="L62" s="3"/>
      <c r="M62" s="69">
        <v>25</v>
      </c>
      <c r="N62" s="132">
        <v>26</v>
      </c>
      <c r="O62" s="132">
        <v>23</v>
      </c>
      <c r="P62" s="132">
        <v>27</v>
      </c>
      <c r="Q62" s="132">
        <v>25</v>
      </c>
      <c r="R62" s="9"/>
      <c r="S62" s="105"/>
    </row>
    <row r="63" spans="2:19" x14ac:dyDescent="0.35">
      <c r="B63" s="109"/>
      <c r="C63" s="3"/>
      <c r="D63" s="113"/>
      <c r="E63" s="67" t="s">
        <v>23</v>
      </c>
      <c r="F63" s="68">
        <f>SUM(F38:F62)</f>
        <v>15730379.633688716</v>
      </c>
      <c r="G63" s="68">
        <f>SUM(G38:G62)</f>
        <v>16659129.969999997</v>
      </c>
      <c r="H63" s="68">
        <f>SUM(H38:H62)</f>
        <v>17385368.02</v>
      </c>
      <c r="I63" s="68">
        <f>SUM(I38:I62)</f>
        <v>16353753.709999997</v>
      </c>
      <c r="J63" s="3"/>
      <c r="K63" s="3"/>
      <c r="L63" s="3"/>
      <c r="M63" s="3"/>
      <c r="N63" s="3"/>
      <c r="O63" s="3"/>
      <c r="P63" s="3"/>
      <c r="Q63" s="3"/>
      <c r="R63" s="3"/>
      <c r="S63" s="105"/>
    </row>
    <row r="64" spans="2:19" x14ac:dyDescent="0.35">
      <c r="B64" s="109"/>
      <c r="C64" s="3"/>
      <c r="D64" s="113"/>
      <c r="E64" s="129"/>
      <c r="F64" s="66"/>
      <c r="G64" s="66"/>
      <c r="H64" s="66"/>
      <c r="I64" s="66"/>
      <c r="J64" s="3"/>
      <c r="K64" s="3"/>
      <c r="L64" s="3"/>
      <c r="M64" s="3"/>
      <c r="N64" s="3"/>
      <c r="O64" s="3"/>
      <c r="P64" s="3"/>
      <c r="Q64" s="3"/>
      <c r="R64" s="3"/>
      <c r="S64" s="105"/>
    </row>
    <row r="65" spans="2:19" x14ac:dyDescent="0.35">
      <c r="B65" s="8"/>
      <c r="C65" s="3"/>
      <c r="D65" s="9"/>
      <c r="E65" s="9"/>
      <c r="F65" s="9"/>
      <c r="G65" s="9"/>
      <c r="H65" s="9"/>
      <c r="I65" s="9"/>
      <c r="J65" s="9"/>
      <c r="K65" s="9"/>
      <c r="L65" s="9"/>
      <c r="M65" s="9"/>
      <c r="N65" s="3"/>
      <c r="O65" s="3"/>
      <c r="P65" s="3"/>
      <c r="Q65" s="3"/>
      <c r="R65" s="3"/>
      <c r="S65" s="105"/>
    </row>
    <row r="66" spans="2:19" x14ac:dyDescent="0.35">
      <c r="B66" s="8"/>
      <c r="C66" s="3"/>
      <c r="D66" s="4" t="s">
        <v>51</v>
      </c>
      <c r="E66" s="95"/>
      <c r="F66" s="95"/>
      <c r="G66" s="95"/>
      <c r="H66" s="95"/>
      <c r="I66" s="95"/>
      <c r="J66" s="104"/>
      <c r="K66" s="3"/>
      <c r="L66" s="133" t="s">
        <v>52</v>
      </c>
      <c r="M66" s="1" t="s">
        <v>53</v>
      </c>
      <c r="N66" s="9"/>
      <c r="O66" s="3"/>
      <c r="P66" s="3"/>
      <c r="Q66" s="3"/>
      <c r="R66" s="3"/>
      <c r="S66" s="105"/>
    </row>
    <row r="67" spans="2:19" x14ac:dyDescent="0.35">
      <c r="B67" s="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05"/>
    </row>
    <row r="68" spans="2:19" s="128" customFormat="1" ht="35.25" customHeight="1" x14ac:dyDescent="0.35">
      <c r="B68" s="123"/>
      <c r="C68" s="124"/>
      <c r="D68" s="125"/>
      <c r="E68" s="72" t="s">
        <v>55</v>
      </c>
      <c r="F68" s="73" t="s">
        <v>118</v>
      </c>
      <c r="G68" s="73" t="s">
        <v>119</v>
      </c>
      <c r="H68" s="73" t="s">
        <v>120</v>
      </c>
      <c r="I68" s="73" t="s">
        <v>121</v>
      </c>
      <c r="J68" s="3"/>
      <c r="K68" s="3"/>
      <c r="L68" s="64" t="s">
        <v>54</v>
      </c>
      <c r="M68" s="134"/>
      <c r="N68" s="125"/>
      <c r="O68" s="125"/>
      <c r="P68" s="125"/>
      <c r="Q68" s="125"/>
      <c r="R68" s="125"/>
      <c r="S68" s="127"/>
    </row>
    <row r="69" spans="2:19" x14ac:dyDescent="0.35">
      <c r="B69" s="8"/>
      <c r="C69" s="9"/>
      <c r="D69" s="9"/>
      <c r="E69" s="129">
        <v>1</v>
      </c>
      <c r="F69" s="9">
        <v>1</v>
      </c>
      <c r="G69" s="9">
        <v>1</v>
      </c>
      <c r="H69" s="9">
        <v>1</v>
      </c>
      <c r="I69" s="9">
        <v>1</v>
      </c>
      <c r="J69" s="3"/>
      <c r="K69" s="3"/>
      <c r="L69" s="3"/>
      <c r="M69" s="3"/>
      <c r="N69" s="9"/>
      <c r="O69" s="9"/>
      <c r="P69" s="9"/>
      <c r="Q69" s="9"/>
      <c r="R69" s="9"/>
      <c r="S69" s="10"/>
    </row>
    <row r="70" spans="2:19" x14ac:dyDescent="0.35">
      <c r="B70" s="8"/>
      <c r="C70" s="3"/>
      <c r="D70" s="9"/>
      <c r="E70" s="129">
        <v>2</v>
      </c>
      <c r="F70" s="9">
        <v>1</v>
      </c>
      <c r="G70" s="9">
        <v>1</v>
      </c>
      <c r="H70" s="9">
        <v>1</v>
      </c>
      <c r="I70" s="9">
        <v>1</v>
      </c>
      <c r="J70" s="3"/>
      <c r="K70" s="3"/>
      <c r="L70" s="133" t="s">
        <v>52</v>
      </c>
      <c r="M70" s="9" t="s">
        <v>141</v>
      </c>
      <c r="N70" s="9"/>
      <c r="O70" s="9"/>
      <c r="P70" s="9"/>
      <c r="Q70" s="9"/>
      <c r="R70" s="9"/>
      <c r="S70" s="105"/>
    </row>
    <row r="71" spans="2:19" x14ac:dyDescent="0.35">
      <c r="B71" s="8"/>
      <c r="C71" s="3"/>
      <c r="D71" s="9"/>
      <c r="E71" s="137">
        <v>3</v>
      </c>
      <c r="F71" s="133">
        <v>0</v>
      </c>
      <c r="G71" s="133">
        <v>0</v>
      </c>
      <c r="H71" s="133">
        <v>0</v>
      </c>
      <c r="I71" s="133">
        <v>1</v>
      </c>
      <c r="J71" s="3"/>
      <c r="K71" s="3"/>
      <c r="L71" s="9"/>
      <c r="M71" s="9" t="s">
        <v>142</v>
      </c>
      <c r="N71" s="3"/>
      <c r="O71" s="3"/>
      <c r="P71" s="3"/>
      <c r="Q71" s="3"/>
      <c r="R71" s="3"/>
      <c r="S71" s="105"/>
    </row>
    <row r="72" spans="2:19" x14ac:dyDescent="0.35">
      <c r="B72" s="8"/>
      <c r="C72" s="3"/>
      <c r="D72" s="9"/>
      <c r="E72" s="129">
        <v>4</v>
      </c>
      <c r="F72" s="9">
        <v>1</v>
      </c>
      <c r="G72" s="9">
        <v>1</v>
      </c>
      <c r="H72" s="9">
        <v>1</v>
      </c>
      <c r="I72" s="9">
        <v>1</v>
      </c>
      <c r="J72" s="135"/>
      <c r="K72" s="3"/>
      <c r="L72" s="9"/>
      <c r="M72" s="3" t="s">
        <v>143</v>
      </c>
      <c r="N72" s="3"/>
      <c r="O72" s="3"/>
      <c r="P72" s="3"/>
      <c r="Q72" s="3"/>
      <c r="R72" s="3"/>
      <c r="S72" s="105"/>
    </row>
    <row r="73" spans="2:19" x14ac:dyDescent="0.35">
      <c r="B73" s="8"/>
      <c r="C73" s="3"/>
      <c r="D73" s="3"/>
      <c r="E73" s="129">
        <v>5</v>
      </c>
      <c r="F73" s="9">
        <v>1</v>
      </c>
      <c r="G73" s="9">
        <v>1</v>
      </c>
      <c r="H73" s="9">
        <v>1</v>
      </c>
      <c r="I73" s="9">
        <v>1</v>
      </c>
      <c r="J73" s="135"/>
      <c r="K73" s="3"/>
      <c r="L73" s="9"/>
      <c r="M73" s="3"/>
      <c r="N73" s="3"/>
      <c r="O73" s="3"/>
      <c r="P73" s="3"/>
      <c r="Q73" s="3"/>
      <c r="R73" s="3"/>
      <c r="S73" s="105"/>
    </row>
    <row r="74" spans="2:19" x14ac:dyDescent="0.35">
      <c r="B74" s="8"/>
      <c r="C74" s="3"/>
      <c r="D74" s="3"/>
      <c r="E74" s="129">
        <v>6</v>
      </c>
      <c r="F74" s="9">
        <v>1</v>
      </c>
      <c r="G74" s="9">
        <v>1</v>
      </c>
      <c r="H74" s="9">
        <v>1</v>
      </c>
      <c r="I74" s="9">
        <v>1</v>
      </c>
      <c r="J74" s="135"/>
      <c r="K74" s="3"/>
      <c r="L74" s="1" t="s">
        <v>53</v>
      </c>
      <c r="M74" s="3" t="s">
        <v>104</v>
      </c>
      <c r="N74" s="3"/>
      <c r="O74" s="3"/>
      <c r="P74" s="3"/>
      <c r="Q74" s="3"/>
      <c r="R74" s="3"/>
      <c r="S74" s="105"/>
    </row>
    <row r="75" spans="2:19" ht="14.25" customHeight="1" x14ac:dyDescent="0.35">
      <c r="B75" s="8"/>
      <c r="C75" s="3"/>
      <c r="D75" s="3"/>
      <c r="E75" s="129">
        <v>7</v>
      </c>
      <c r="F75" s="9">
        <v>1</v>
      </c>
      <c r="G75" s="9">
        <v>1</v>
      </c>
      <c r="H75" s="9">
        <v>1</v>
      </c>
      <c r="I75" s="9">
        <v>1</v>
      </c>
      <c r="J75" s="135"/>
      <c r="K75" s="3"/>
      <c r="L75" s="3"/>
      <c r="M75" s="177"/>
      <c r="N75" s="177"/>
      <c r="O75" s="177"/>
      <c r="P75" s="177"/>
      <c r="Q75" s="177"/>
      <c r="R75" s="177"/>
      <c r="S75" s="105"/>
    </row>
    <row r="76" spans="2:19" x14ac:dyDescent="0.35">
      <c r="B76" s="8"/>
      <c r="C76" s="3"/>
      <c r="D76" s="9"/>
      <c r="E76" s="129">
        <v>8</v>
      </c>
      <c r="F76" s="9">
        <v>1</v>
      </c>
      <c r="G76" s="9">
        <v>1</v>
      </c>
      <c r="H76" s="9">
        <v>1</v>
      </c>
      <c r="I76" s="9">
        <v>1</v>
      </c>
      <c r="J76" s="135"/>
      <c r="K76" s="3"/>
      <c r="L76" s="3"/>
      <c r="M76" s="177"/>
      <c r="N76" s="177"/>
      <c r="O76" s="177"/>
      <c r="P76" s="177"/>
      <c r="Q76" s="177"/>
      <c r="R76" s="177"/>
      <c r="S76" s="105"/>
    </row>
    <row r="77" spans="2:19" x14ac:dyDescent="0.35">
      <c r="B77" s="8"/>
      <c r="C77" s="3"/>
      <c r="D77" s="9"/>
      <c r="E77" s="129">
        <v>9</v>
      </c>
      <c r="F77" s="9">
        <v>1</v>
      </c>
      <c r="G77" s="9">
        <v>1</v>
      </c>
      <c r="H77" s="9">
        <v>1</v>
      </c>
      <c r="I77" s="9">
        <v>1</v>
      </c>
      <c r="J77" s="135"/>
      <c r="K77" s="9"/>
      <c r="L77" s="3"/>
      <c r="M77" s="177"/>
      <c r="N77" s="177"/>
      <c r="O77" s="177"/>
      <c r="P77" s="177"/>
      <c r="Q77" s="177"/>
      <c r="R77" s="177"/>
      <c r="S77" s="105"/>
    </row>
    <row r="78" spans="2:19" x14ac:dyDescent="0.35">
      <c r="B78" s="8"/>
      <c r="C78" s="9"/>
      <c r="D78" s="9"/>
      <c r="E78" s="129">
        <v>10</v>
      </c>
      <c r="F78" s="9">
        <v>1</v>
      </c>
      <c r="G78" s="9">
        <v>1</v>
      </c>
      <c r="H78" s="9">
        <v>1</v>
      </c>
      <c r="I78" s="9">
        <v>1</v>
      </c>
      <c r="J78" s="135"/>
      <c r="K78" s="9"/>
      <c r="L78" s="3"/>
      <c r="M78" s="177"/>
      <c r="N78" s="177"/>
      <c r="O78" s="177"/>
      <c r="P78" s="177"/>
      <c r="Q78" s="177"/>
      <c r="R78" s="177"/>
      <c r="S78" s="10"/>
    </row>
    <row r="79" spans="2:19" x14ac:dyDescent="0.35">
      <c r="B79" s="8"/>
      <c r="C79" s="9"/>
      <c r="D79" s="9"/>
      <c r="E79" s="129">
        <v>11</v>
      </c>
      <c r="F79" s="9">
        <v>1</v>
      </c>
      <c r="G79" s="9">
        <v>1</v>
      </c>
      <c r="H79" s="9">
        <v>1</v>
      </c>
      <c r="I79" s="9">
        <v>1</v>
      </c>
      <c r="J79" s="135"/>
      <c r="K79" s="9"/>
      <c r="L79" s="3"/>
      <c r="M79" s="177"/>
      <c r="N79" s="177"/>
      <c r="O79" s="177"/>
      <c r="P79" s="177"/>
      <c r="Q79" s="177"/>
      <c r="R79" s="177"/>
      <c r="S79" s="10"/>
    </row>
    <row r="80" spans="2:19" x14ac:dyDescent="0.35">
      <c r="B80" s="8"/>
      <c r="C80" s="3"/>
      <c r="D80" s="9"/>
      <c r="E80" s="129">
        <v>12</v>
      </c>
      <c r="F80" s="9">
        <v>1</v>
      </c>
      <c r="G80" s="9">
        <v>1</v>
      </c>
      <c r="H80" s="9">
        <v>1</v>
      </c>
      <c r="I80" s="9">
        <v>1</v>
      </c>
      <c r="J80" s="135"/>
      <c r="K80" s="9"/>
      <c r="L80" s="9"/>
      <c r="M80" s="177"/>
      <c r="N80" s="177"/>
      <c r="O80" s="177"/>
      <c r="P80" s="177"/>
      <c r="Q80" s="177"/>
      <c r="R80" s="177"/>
      <c r="S80" s="105"/>
    </row>
    <row r="81" spans="2:19" x14ac:dyDescent="0.35">
      <c r="B81" s="8"/>
      <c r="C81" s="3"/>
      <c r="D81" s="9"/>
      <c r="E81" s="129">
        <v>13</v>
      </c>
      <c r="F81" s="9">
        <v>1</v>
      </c>
      <c r="G81" s="9">
        <v>1</v>
      </c>
      <c r="H81" s="9">
        <v>1</v>
      </c>
      <c r="I81" s="9">
        <v>1</v>
      </c>
      <c r="J81" s="135"/>
      <c r="K81" s="3"/>
      <c r="L81" s="9"/>
      <c r="M81" s="177"/>
      <c r="N81" s="177"/>
      <c r="O81" s="177"/>
      <c r="P81" s="177"/>
      <c r="Q81" s="177"/>
      <c r="R81" s="177"/>
      <c r="S81" s="105"/>
    </row>
    <row r="82" spans="2:19" x14ac:dyDescent="0.35">
      <c r="B82" s="109"/>
      <c r="C82" s="3"/>
      <c r="D82" s="9"/>
      <c r="E82" s="129">
        <v>14</v>
      </c>
      <c r="F82" s="9">
        <v>1</v>
      </c>
      <c r="G82" s="9">
        <v>1</v>
      </c>
      <c r="H82" s="9">
        <v>1</v>
      </c>
      <c r="I82" s="9">
        <v>1</v>
      </c>
      <c r="J82" s="135"/>
      <c r="K82" s="3"/>
      <c r="L82" s="136"/>
      <c r="M82" s="3"/>
      <c r="N82" s="3"/>
      <c r="O82" s="3"/>
      <c r="P82" s="3"/>
      <c r="Q82" s="3"/>
      <c r="R82" s="3"/>
      <c r="S82" s="105"/>
    </row>
    <row r="83" spans="2:19" x14ac:dyDescent="0.35">
      <c r="B83" s="109"/>
      <c r="C83" s="3"/>
      <c r="D83" s="3"/>
      <c r="E83" s="129">
        <v>15</v>
      </c>
      <c r="F83" s="9">
        <v>1</v>
      </c>
      <c r="G83" s="9">
        <v>1</v>
      </c>
      <c r="H83" s="9">
        <v>1</v>
      </c>
      <c r="I83" s="9">
        <v>1</v>
      </c>
      <c r="J83" s="135"/>
      <c r="K83" s="3"/>
      <c r="L83" s="136"/>
      <c r="M83" s="3"/>
      <c r="N83" s="3"/>
      <c r="O83" s="3"/>
      <c r="P83" s="3"/>
      <c r="Q83" s="3"/>
      <c r="R83" s="3"/>
      <c r="S83" s="105"/>
    </row>
    <row r="84" spans="2:19" x14ac:dyDescent="0.35">
      <c r="B84" s="109"/>
      <c r="C84" s="3"/>
      <c r="D84" s="9"/>
      <c r="E84" s="129">
        <v>16</v>
      </c>
      <c r="F84" s="9">
        <v>1</v>
      </c>
      <c r="G84" s="9">
        <v>1</v>
      </c>
      <c r="H84" s="9">
        <v>1</v>
      </c>
      <c r="I84" s="9">
        <v>1</v>
      </c>
      <c r="J84" s="135"/>
      <c r="K84" s="3"/>
      <c r="L84" s="3"/>
      <c r="M84" s="3"/>
      <c r="N84" s="3"/>
      <c r="O84" s="3"/>
      <c r="P84" s="3"/>
      <c r="Q84" s="3"/>
      <c r="R84" s="3"/>
      <c r="S84" s="105"/>
    </row>
    <row r="85" spans="2:19" x14ac:dyDescent="0.35">
      <c r="B85" s="109"/>
      <c r="C85" s="3"/>
      <c r="D85" s="9"/>
      <c r="E85" s="137">
        <v>17</v>
      </c>
      <c r="F85" s="133">
        <v>0</v>
      </c>
      <c r="G85" s="133">
        <v>0</v>
      </c>
      <c r="H85" s="133">
        <v>0</v>
      </c>
      <c r="I85" s="133">
        <v>1</v>
      </c>
      <c r="J85" s="135"/>
      <c r="K85" s="3"/>
      <c r="L85" s="3"/>
      <c r="M85" s="3"/>
      <c r="N85" s="3"/>
      <c r="O85" s="3"/>
      <c r="P85" s="3"/>
      <c r="Q85" s="3"/>
      <c r="R85" s="3"/>
      <c r="S85" s="105"/>
    </row>
    <row r="86" spans="2:19" x14ac:dyDescent="0.35">
      <c r="B86" s="109"/>
      <c r="C86" s="3"/>
      <c r="D86" s="9"/>
      <c r="E86" s="129">
        <v>18</v>
      </c>
      <c r="F86" s="9">
        <v>1</v>
      </c>
      <c r="G86" s="9">
        <v>1</v>
      </c>
      <c r="H86" s="9">
        <v>1</v>
      </c>
      <c r="I86" s="9">
        <v>1</v>
      </c>
      <c r="J86" s="135"/>
      <c r="K86" s="3"/>
      <c r="L86" s="3"/>
      <c r="M86" s="3"/>
      <c r="N86" s="3"/>
      <c r="O86" s="3"/>
      <c r="P86" s="3"/>
      <c r="Q86" s="3"/>
      <c r="R86" s="3"/>
      <c r="S86" s="105"/>
    </row>
    <row r="87" spans="2:19" x14ac:dyDescent="0.35">
      <c r="B87" s="109"/>
      <c r="C87" s="3"/>
      <c r="D87" s="110"/>
      <c r="E87" s="137">
        <v>19</v>
      </c>
      <c r="F87" s="133">
        <v>0</v>
      </c>
      <c r="G87" s="133">
        <v>0</v>
      </c>
      <c r="H87" s="133">
        <v>0</v>
      </c>
      <c r="I87" s="133">
        <v>1</v>
      </c>
      <c r="J87" s="135"/>
      <c r="K87" s="3"/>
      <c r="L87" s="3"/>
      <c r="M87" s="3"/>
      <c r="N87" s="3"/>
      <c r="O87" s="3"/>
      <c r="P87" s="3"/>
      <c r="Q87" s="3"/>
      <c r="R87" s="3"/>
      <c r="S87" s="105"/>
    </row>
    <row r="88" spans="2:19" x14ac:dyDescent="0.35">
      <c r="B88" s="109"/>
      <c r="C88" s="3"/>
      <c r="D88" s="110"/>
      <c r="E88" s="129">
        <v>20</v>
      </c>
      <c r="F88" s="9">
        <v>1</v>
      </c>
      <c r="G88" s="9">
        <v>1</v>
      </c>
      <c r="H88" s="9">
        <v>1</v>
      </c>
      <c r="I88" s="9">
        <v>1</v>
      </c>
      <c r="J88" s="135"/>
      <c r="K88" s="3"/>
      <c r="L88" s="3"/>
      <c r="M88" s="3"/>
      <c r="N88" s="3"/>
      <c r="O88" s="3"/>
      <c r="P88" s="3"/>
      <c r="Q88" s="3"/>
      <c r="R88" s="3"/>
      <c r="S88" s="105"/>
    </row>
    <row r="89" spans="2:19" x14ac:dyDescent="0.35">
      <c r="B89" s="109"/>
      <c r="C89" s="3"/>
      <c r="D89" s="131"/>
      <c r="E89" s="129">
        <v>21</v>
      </c>
      <c r="F89" s="9">
        <v>1</v>
      </c>
      <c r="G89" s="9">
        <v>1</v>
      </c>
      <c r="H89" s="9">
        <v>1</v>
      </c>
      <c r="I89" s="9">
        <v>1</v>
      </c>
      <c r="J89" s="135"/>
      <c r="K89" s="3"/>
      <c r="L89" s="3"/>
      <c r="M89" s="3"/>
      <c r="N89" s="3"/>
      <c r="O89" s="3"/>
      <c r="P89" s="3"/>
      <c r="Q89" s="3"/>
      <c r="R89" s="3"/>
      <c r="S89" s="105"/>
    </row>
    <row r="90" spans="2:19" x14ac:dyDescent="0.35">
      <c r="B90" s="109"/>
      <c r="C90" s="3"/>
      <c r="D90" s="111"/>
      <c r="E90" s="129">
        <v>22</v>
      </c>
      <c r="F90" s="9">
        <v>1</v>
      </c>
      <c r="G90" s="9">
        <v>1</v>
      </c>
      <c r="H90" s="9">
        <v>1</v>
      </c>
      <c r="I90" s="9">
        <v>1</v>
      </c>
      <c r="J90" s="135"/>
      <c r="K90" s="3"/>
      <c r="L90" s="3"/>
      <c r="M90" s="3"/>
      <c r="N90" s="3"/>
      <c r="O90" s="3"/>
      <c r="P90" s="3"/>
      <c r="Q90" s="3"/>
      <c r="R90" s="3"/>
      <c r="S90" s="105"/>
    </row>
    <row r="91" spans="2:19" x14ac:dyDescent="0.35">
      <c r="B91" s="109"/>
      <c r="C91" s="3"/>
      <c r="D91" s="3"/>
      <c r="E91" s="129">
        <v>23</v>
      </c>
      <c r="F91" s="9">
        <v>1</v>
      </c>
      <c r="G91" s="9">
        <v>1</v>
      </c>
      <c r="H91" s="9">
        <v>1</v>
      </c>
      <c r="I91" s="9">
        <v>1</v>
      </c>
      <c r="J91" s="135"/>
      <c r="K91" s="3"/>
      <c r="L91" s="3"/>
      <c r="M91" s="3"/>
      <c r="N91" s="3"/>
      <c r="O91" s="3"/>
      <c r="P91" s="3"/>
      <c r="Q91" s="3"/>
      <c r="R91" s="3"/>
      <c r="S91" s="105"/>
    </row>
    <row r="92" spans="2:19" x14ac:dyDescent="0.35">
      <c r="B92" s="109"/>
      <c r="C92" s="3"/>
      <c r="D92" s="3"/>
      <c r="E92" s="129">
        <v>24</v>
      </c>
      <c r="F92" s="9">
        <v>1</v>
      </c>
      <c r="G92" s="9">
        <v>1</v>
      </c>
      <c r="H92" s="9">
        <v>1</v>
      </c>
      <c r="I92" s="9">
        <v>1</v>
      </c>
      <c r="J92" s="135"/>
      <c r="K92" s="3"/>
      <c r="L92" s="3"/>
      <c r="M92" s="3"/>
      <c r="N92" s="3"/>
      <c r="O92" s="3"/>
      <c r="P92" s="3"/>
      <c r="Q92" s="3"/>
      <c r="R92" s="3"/>
      <c r="S92" s="105"/>
    </row>
    <row r="93" spans="2:19" x14ac:dyDescent="0.35">
      <c r="B93" s="109"/>
      <c r="C93" s="3"/>
      <c r="D93" s="3"/>
      <c r="E93" s="129">
        <v>25</v>
      </c>
      <c r="F93" s="9">
        <v>1</v>
      </c>
      <c r="G93" s="9">
        <v>1</v>
      </c>
      <c r="H93" s="9">
        <v>1</v>
      </c>
      <c r="I93" s="9">
        <v>1</v>
      </c>
      <c r="J93" s="135"/>
      <c r="K93" s="3"/>
      <c r="L93" s="3"/>
      <c r="M93" s="3"/>
      <c r="N93" s="3"/>
      <c r="O93" s="3"/>
      <c r="P93" s="3"/>
      <c r="Q93" s="3"/>
      <c r="R93" s="3"/>
      <c r="S93" s="105"/>
    </row>
    <row r="94" spans="2:19" x14ac:dyDescent="0.35">
      <c r="B94" s="109"/>
      <c r="C94" s="3"/>
      <c r="D94" s="3"/>
      <c r="E94" s="129">
        <v>26</v>
      </c>
      <c r="F94" s="9">
        <v>1</v>
      </c>
      <c r="G94" s="9">
        <v>1</v>
      </c>
      <c r="H94" s="9">
        <v>1</v>
      </c>
      <c r="I94" s="9">
        <v>1</v>
      </c>
      <c r="J94" s="135"/>
      <c r="K94" s="3"/>
      <c r="L94" s="3"/>
      <c r="M94" s="3"/>
      <c r="N94" s="3"/>
      <c r="O94" s="3"/>
      <c r="P94" s="3"/>
      <c r="Q94" s="3"/>
      <c r="R94" s="3"/>
      <c r="S94" s="105"/>
    </row>
    <row r="95" spans="2:19" x14ac:dyDescent="0.35">
      <c r="B95" s="109"/>
      <c r="C95" s="3"/>
      <c r="D95" s="3"/>
      <c r="E95" s="129">
        <v>27</v>
      </c>
      <c r="F95" s="9">
        <v>1</v>
      </c>
      <c r="G95" s="9">
        <v>1</v>
      </c>
      <c r="H95" s="9">
        <v>1</v>
      </c>
      <c r="I95" s="9">
        <v>1</v>
      </c>
      <c r="J95" s="135"/>
      <c r="K95" s="3"/>
      <c r="L95" s="3"/>
      <c r="M95" s="3"/>
      <c r="N95" s="3"/>
      <c r="O95" s="3"/>
      <c r="P95" s="3"/>
      <c r="Q95" s="3"/>
      <c r="R95" s="3"/>
      <c r="S95" s="105"/>
    </row>
    <row r="96" spans="2:19" x14ac:dyDescent="0.35">
      <c r="B96" s="109"/>
      <c r="C96" s="3"/>
      <c r="D96" s="3"/>
      <c r="E96" s="129">
        <v>29</v>
      </c>
      <c r="F96" s="9">
        <v>1</v>
      </c>
      <c r="G96" s="9">
        <v>1</v>
      </c>
      <c r="H96" s="9">
        <v>1</v>
      </c>
      <c r="I96" s="9">
        <v>1</v>
      </c>
      <c r="J96" s="135"/>
      <c r="K96" s="3"/>
      <c r="L96" s="3"/>
      <c r="M96" s="3"/>
      <c r="N96" s="3"/>
      <c r="O96" s="3"/>
      <c r="P96" s="3"/>
      <c r="Q96" s="3"/>
      <c r="R96" s="3"/>
      <c r="S96" s="105"/>
    </row>
    <row r="97" spans="2:19" x14ac:dyDescent="0.35">
      <c r="B97" s="109"/>
      <c r="C97" s="3"/>
      <c r="D97" s="3"/>
      <c r="E97" s="129">
        <v>30</v>
      </c>
      <c r="F97" s="9">
        <v>1</v>
      </c>
      <c r="G97" s="9">
        <v>1</v>
      </c>
      <c r="H97" s="9">
        <v>1</v>
      </c>
      <c r="I97" s="9">
        <v>1</v>
      </c>
      <c r="J97" s="135"/>
      <c r="K97" s="3"/>
      <c r="L97" s="3"/>
      <c r="M97" s="3"/>
      <c r="N97" s="3"/>
      <c r="O97" s="3"/>
      <c r="P97" s="3"/>
      <c r="Q97" s="3"/>
      <c r="R97" s="3"/>
      <c r="S97" s="105"/>
    </row>
    <row r="98" spans="2:19" x14ac:dyDescent="0.35">
      <c r="B98" s="109"/>
      <c r="C98" s="3"/>
      <c r="D98" s="3"/>
      <c r="E98" s="129">
        <v>31</v>
      </c>
      <c r="F98" s="9">
        <v>1</v>
      </c>
      <c r="G98" s="9">
        <v>1</v>
      </c>
      <c r="H98" s="9">
        <v>1</v>
      </c>
      <c r="I98" s="9">
        <v>1</v>
      </c>
      <c r="J98" s="135"/>
      <c r="K98" s="3"/>
      <c r="L98" s="3"/>
      <c r="M98" s="3"/>
      <c r="N98" s="3"/>
      <c r="O98" s="3"/>
      <c r="P98" s="3"/>
      <c r="Q98" s="3"/>
      <c r="R98" s="3"/>
      <c r="S98" s="105"/>
    </row>
    <row r="99" spans="2:19" x14ac:dyDescent="0.35">
      <c r="B99" s="109"/>
      <c r="C99" s="3"/>
      <c r="D99" s="3"/>
      <c r="E99" s="129">
        <v>32</v>
      </c>
      <c r="F99" s="9">
        <v>1</v>
      </c>
      <c r="G99" s="9">
        <v>1</v>
      </c>
      <c r="H99" s="9">
        <v>1</v>
      </c>
      <c r="I99" s="9">
        <v>1</v>
      </c>
      <c r="J99" s="135"/>
      <c r="K99" s="3"/>
      <c r="L99" s="3"/>
      <c r="M99" s="3"/>
      <c r="N99" s="3"/>
      <c r="O99" s="3"/>
      <c r="P99" s="3"/>
      <c r="Q99" s="3"/>
      <c r="R99" s="3"/>
      <c r="S99" s="105"/>
    </row>
    <row r="100" spans="2:19" x14ac:dyDescent="0.35">
      <c r="B100" s="109"/>
      <c r="C100" s="3"/>
      <c r="D100" s="3"/>
      <c r="E100" s="129">
        <v>38</v>
      </c>
      <c r="F100" s="9">
        <v>1</v>
      </c>
      <c r="G100" s="9">
        <v>1</v>
      </c>
      <c r="H100" s="9">
        <v>1</v>
      </c>
      <c r="I100" s="9">
        <v>1</v>
      </c>
      <c r="J100" s="135"/>
      <c r="K100" s="3"/>
      <c r="L100" s="3"/>
      <c r="M100" s="3"/>
      <c r="N100" s="3"/>
      <c r="O100" s="3"/>
      <c r="P100" s="3"/>
      <c r="Q100" s="3"/>
      <c r="R100" s="3"/>
      <c r="S100" s="105"/>
    </row>
    <row r="101" spans="2:19" x14ac:dyDescent="0.35">
      <c r="B101" s="109"/>
      <c r="C101" s="3"/>
      <c r="D101" s="3"/>
      <c r="E101" s="129">
        <v>41</v>
      </c>
      <c r="F101" s="9">
        <v>1</v>
      </c>
      <c r="G101" s="9">
        <v>1</v>
      </c>
      <c r="H101" s="9">
        <v>1</v>
      </c>
      <c r="I101" s="9">
        <v>1</v>
      </c>
      <c r="J101" s="135"/>
      <c r="K101" s="3"/>
      <c r="L101" s="3"/>
      <c r="M101" s="3"/>
      <c r="N101" s="3"/>
      <c r="O101" s="3"/>
      <c r="P101" s="3"/>
      <c r="Q101" s="3"/>
      <c r="R101" s="3"/>
      <c r="S101" s="105"/>
    </row>
    <row r="102" spans="2:19" x14ac:dyDescent="0.35">
      <c r="B102" s="109"/>
      <c r="C102" s="3"/>
      <c r="D102" s="3"/>
      <c r="E102" s="129">
        <v>44</v>
      </c>
      <c r="F102" s="9">
        <v>1</v>
      </c>
      <c r="G102" s="9">
        <v>1</v>
      </c>
      <c r="H102" s="9">
        <v>1</v>
      </c>
      <c r="I102" s="9">
        <v>1</v>
      </c>
      <c r="J102" s="135"/>
      <c r="K102" s="3"/>
      <c r="L102" s="3"/>
      <c r="M102" s="3"/>
      <c r="N102" s="3"/>
      <c r="O102" s="3"/>
      <c r="P102" s="3"/>
      <c r="Q102" s="3"/>
      <c r="R102" s="3"/>
      <c r="S102" s="105"/>
    </row>
    <row r="103" spans="2:19" x14ac:dyDescent="0.35">
      <c r="B103" s="109"/>
      <c r="C103" s="3"/>
      <c r="D103" s="3"/>
      <c r="E103" s="129">
        <v>49</v>
      </c>
      <c r="F103" s="9">
        <v>1</v>
      </c>
      <c r="G103" s="9">
        <v>1</v>
      </c>
      <c r="H103" s="9">
        <v>1</v>
      </c>
      <c r="I103" s="9">
        <v>1</v>
      </c>
      <c r="J103" s="135"/>
      <c r="K103" s="3"/>
      <c r="L103" s="3"/>
      <c r="M103" s="3"/>
      <c r="N103" s="3"/>
      <c r="O103" s="3"/>
      <c r="P103" s="3"/>
      <c r="Q103" s="3"/>
      <c r="R103" s="3"/>
      <c r="S103" s="105"/>
    </row>
    <row r="104" spans="2:19" x14ac:dyDescent="0.35">
      <c r="B104" s="109"/>
      <c r="C104" s="3"/>
      <c r="D104" s="3"/>
      <c r="E104" s="129">
        <v>56</v>
      </c>
      <c r="F104" s="9">
        <v>1</v>
      </c>
      <c r="G104" s="9">
        <v>1</v>
      </c>
      <c r="H104" s="9">
        <v>1</v>
      </c>
      <c r="I104" s="9">
        <v>1</v>
      </c>
      <c r="J104" s="3"/>
      <c r="K104" s="3"/>
      <c r="L104" s="3"/>
      <c r="M104" s="3"/>
      <c r="N104" s="3"/>
      <c r="O104" s="3"/>
      <c r="P104" s="3"/>
      <c r="Q104" s="3"/>
      <c r="R104" s="3"/>
      <c r="S104" s="105"/>
    </row>
    <row r="105" spans="2:19" x14ac:dyDescent="0.35">
      <c r="B105" s="109"/>
      <c r="C105" s="3"/>
      <c r="D105" s="3"/>
      <c r="E105" s="65">
        <v>60</v>
      </c>
      <c r="F105" s="19">
        <v>1</v>
      </c>
      <c r="G105" s="19">
        <v>1</v>
      </c>
      <c r="H105" s="19">
        <v>1</v>
      </c>
      <c r="I105" s="19">
        <v>1</v>
      </c>
      <c r="J105" s="3"/>
      <c r="K105" s="3"/>
      <c r="L105" s="3"/>
      <c r="M105" s="3"/>
      <c r="N105" s="3"/>
      <c r="O105" s="3"/>
      <c r="P105" s="3"/>
      <c r="Q105" s="3"/>
      <c r="R105" s="3"/>
      <c r="S105" s="105"/>
    </row>
    <row r="106" spans="2:19" x14ac:dyDescent="0.35">
      <c r="B106" s="109"/>
      <c r="C106" s="3"/>
      <c r="D106" s="3"/>
      <c r="E106" s="65">
        <v>85</v>
      </c>
      <c r="F106" s="19">
        <v>1</v>
      </c>
      <c r="G106" s="19">
        <v>1</v>
      </c>
      <c r="H106" s="19">
        <v>1</v>
      </c>
      <c r="I106" s="19">
        <v>1</v>
      </c>
      <c r="J106" s="3"/>
      <c r="K106" s="3"/>
      <c r="L106" s="3"/>
      <c r="M106" s="3"/>
      <c r="N106" s="3"/>
      <c r="O106" s="3"/>
      <c r="P106" s="3"/>
      <c r="Q106" s="3"/>
      <c r="R106" s="3"/>
      <c r="S106" s="105"/>
    </row>
    <row r="107" spans="2:19" x14ac:dyDescent="0.35">
      <c r="B107" s="109"/>
      <c r="C107" s="3"/>
      <c r="D107" s="3"/>
      <c r="E107" s="65">
        <v>892</v>
      </c>
      <c r="F107" s="19">
        <v>1</v>
      </c>
      <c r="G107" s="19">
        <v>1</v>
      </c>
      <c r="H107" s="19">
        <v>1</v>
      </c>
      <c r="I107" s="19">
        <v>1</v>
      </c>
      <c r="J107" s="3"/>
      <c r="K107" s="3"/>
      <c r="L107" s="3"/>
      <c r="M107" s="3"/>
      <c r="N107" s="3"/>
      <c r="O107" s="3"/>
      <c r="P107" s="3"/>
      <c r="Q107" s="3"/>
      <c r="R107" s="3"/>
      <c r="S107" s="105"/>
    </row>
    <row r="108" spans="2:19" x14ac:dyDescent="0.35">
      <c r="B108" s="109"/>
      <c r="C108" s="3"/>
      <c r="D108" s="3"/>
      <c r="E108" s="71">
        <v>2096</v>
      </c>
      <c r="F108" s="17">
        <v>1</v>
      </c>
      <c r="G108" s="17">
        <v>1</v>
      </c>
      <c r="H108" s="17">
        <v>1</v>
      </c>
      <c r="I108" s="17">
        <v>0</v>
      </c>
      <c r="J108" s="3"/>
      <c r="K108" s="3"/>
      <c r="L108" s="3"/>
      <c r="M108" s="3"/>
      <c r="N108" s="3"/>
      <c r="O108" s="3"/>
      <c r="P108" s="3"/>
      <c r="Q108" s="3"/>
      <c r="R108" s="3"/>
      <c r="S108" s="105"/>
    </row>
    <row r="109" spans="2:19" x14ac:dyDescent="0.35">
      <c r="B109" s="109"/>
      <c r="C109" s="3"/>
      <c r="D109" s="9"/>
      <c r="E109" s="65"/>
      <c r="F109" s="19"/>
      <c r="G109" s="19"/>
      <c r="H109" s="19"/>
      <c r="I109" s="19"/>
      <c r="J109" s="9"/>
      <c r="K109" s="9"/>
      <c r="L109" s="3"/>
      <c r="M109" s="3"/>
      <c r="N109" s="3"/>
      <c r="O109" s="3"/>
      <c r="P109" s="3"/>
      <c r="Q109" s="3"/>
      <c r="R109" s="3"/>
      <c r="S109" s="105"/>
    </row>
    <row r="110" spans="2:19" x14ac:dyDescent="0.35">
      <c r="B110" s="10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05"/>
    </row>
    <row r="111" spans="2:19" x14ac:dyDescent="0.35">
      <c r="B111" s="8"/>
      <c r="C111" s="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3"/>
      <c r="O111" s="3"/>
      <c r="P111" s="3"/>
      <c r="Q111" s="3"/>
      <c r="R111" s="3"/>
      <c r="S111" s="105"/>
    </row>
    <row r="112" spans="2:19" x14ac:dyDescent="0.35">
      <c r="B112" s="8"/>
      <c r="C112" s="3"/>
      <c r="D112" s="4" t="s">
        <v>95</v>
      </c>
      <c r="E112" s="95"/>
      <c r="F112" s="95"/>
      <c r="G112" s="95"/>
      <c r="H112" s="95"/>
      <c r="I112" s="95"/>
      <c r="J112" s="104"/>
      <c r="K112" s="9"/>
      <c r="L112" s="9"/>
      <c r="M112" s="9"/>
      <c r="N112" s="3"/>
      <c r="O112" s="3"/>
      <c r="P112" s="3"/>
      <c r="Q112" s="3"/>
      <c r="R112" s="3"/>
      <c r="S112" s="105"/>
    </row>
    <row r="113" spans="2:19" x14ac:dyDescent="0.35">
      <c r="B113" s="8"/>
      <c r="C113" s="3"/>
      <c r="D113" s="3"/>
      <c r="E113" s="3"/>
      <c r="F113" s="3"/>
      <c r="G113" s="3"/>
      <c r="H113" s="3"/>
      <c r="I113" s="3"/>
      <c r="J113" s="3"/>
      <c r="K113" s="9"/>
      <c r="L113" s="138"/>
      <c r="M113" s="9"/>
      <c r="N113" s="3"/>
      <c r="O113" s="3"/>
      <c r="P113" s="3"/>
      <c r="Q113" s="3"/>
      <c r="R113" s="3"/>
      <c r="S113" s="105"/>
    </row>
    <row r="114" spans="2:19" x14ac:dyDescent="0.35">
      <c r="B114" s="8"/>
      <c r="C114" s="3"/>
      <c r="D114" s="9"/>
      <c r="E114" s="72" t="s">
        <v>96</v>
      </c>
      <c r="F114" s="139">
        <v>2017</v>
      </c>
      <c r="G114" s="139">
        <v>2018</v>
      </c>
      <c r="H114" s="139">
        <v>2019</v>
      </c>
      <c r="I114" s="139">
        <v>2020</v>
      </c>
      <c r="J114" s="3"/>
      <c r="K114" s="9"/>
      <c r="L114" s="9"/>
      <c r="M114" s="9"/>
      <c r="N114" s="3"/>
      <c r="O114" s="3"/>
      <c r="P114" s="3"/>
      <c r="Q114" s="3"/>
      <c r="R114" s="3"/>
      <c r="S114" s="105"/>
    </row>
    <row r="115" spans="2:19" x14ac:dyDescent="0.35">
      <c r="B115" s="8"/>
      <c r="C115" s="3"/>
      <c r="D115" s="9"/>
      <c r="E115" s="140" t="s">
        <v>97</v>
      </c>
      <c r="F115" s="140">
        <v>9</v>
      </c>
      <c r="G115" s="140">
        <v>8</v>
      </c>
      <c r="H115" s="140">
        <v>9</v>
      </c>
      <c r="I115" s="140">
        <v>10</v>
      </c>
      <c r="J115" s="3"/>
      <c r="K115" s="9"/>
      <c r="L115" s="9"/>
      <c r="M115" s="9"/>
      <c r="N115" s="9"/>
      <c r="O115" s="9"/>
      <c r="P115" s="3"/>
      <c r="Q115" s="3"/>
      <c r="R115" s="3"/>
      <c r="S115" s="105"/>
    </row>
    <row r="116" spans="2:19" x14ac:dyDescent="0.35">
      <c r="B116" s="8"/>
      <c r="C116" s="3"/>
      <c r="D116" s="9"/>
      <c r="E116" s="140" t="s">
        <v>98</v>
      </c>
      <c r="F116" s="140">
        <v>9</v>
      </c>
      <c r="G116" s="140">
        <v>10</v>
      </c>
      <c r="H116" s="140">
        <v>8</v>
      </c>
      <c r="I116" s="140">
        <v>10</v>
      </c>
      <c r="J116" s="3"/>
      <c r="K116" s="9"/>
      <c r="L116" s="9"/>
      <c r="M116" s="9"/>
      <c r="N116" s="3"/>
      <c r="O116" s="3"/>
      <c r="P116" s="3"/>
      <c r="Q116" s="3"/>
      <c r="R116" s="3"/>
      <c r="S116" s="105"/>
    </row>
    <row r="117" spans="2:19" x14ac:dyDescent="0.35">
      <c r="B117" s="8"/>
      <c r="C117" s="3"/>
      <c r="D117" s="9"/>
      <c r="E117" s="140" t="s">
        <v>99</v>
      </c>
      <c r="F117" s="140">
        <v>7</v>
      </c>
      <c r="G117" s="140">
        <v>7</v>
      </c>
      <c r="H117" s="140">
        <v>8</v>
      </c>
      <c r="I117" s="140">
        <v>7</v>
      </c>
      <c r="J117" s="3"/>
      <c r="K117" s="9"/>
      <c r="L117" s="9"/>
      <c r="M117" s="9"/>
      <c r="N117" s="3"/>
      <c r="O117" s="3"/>
      <c r="P117" s="3"/>
      <c r="Q117" s="3"/>
      <c r="R117" s="3"/>
      <c r="S117" s="105"/>
    </row>
    <row r="118" spans="2:19" x14ac:dyDescent="0.35">
      <c r="B118" s="8"/>
      <c r="C118" s="3"/>
      <c r="D118" s="9"/>
      <c r="E118" s="140"/>
      <c r="F118" s="140"/>
      <c r="G118" s="140"/>
      <c r="H118" s="140"/>
      <c r="I118" s="140"/>
      <c r="J118" s="3"/>
      <c r="K118" s="9"/>
      <c r="L118" s="9"/>
      <c r="M118" s="9"/>
      <c r="N118" s="3"/>
      <c r="O118" s="3"/>
      <c r="P118" s="3"/>
      <c r="Q118" s="3"/>
      <c r="R118" s="3"/>
      <c r="S118" s="105"/>
    </row>
    <row r="119" spans="2:19" ht="17.75" customHeight="1" x14ac:dyDescent="0.35">
      <c r="B119" s="8"/>
      <c r="C119" s="3"/>
      <c r="D119" s="9"/>
      <c r="E119" s="141" t="s">
        <v>105</v>
      </c>
      <c r="F119" s="142">
        <v>1.92</v>
      </c>
      <c r="G119" s="142">
        <v>1.96</v>
      </c>
      <c r="H119" s="142">
        <v>1.96</v>
      </c>
      <c r="I119" s="142">
        <v>2.04</v>
      </c>
      <c r="J119" s="9"/>
      <c r="K119" s="9"/>
      <c r="L119" s="9"/>
      <c r="M119" s="9"/>
      <c r="N119" s="3"/>
      <c r="O119" s="3"/>
      <c r="P119" s="3"/>
      <c r="Q119" s="3"/>
      <c r="R119" s="3"/>
      <c r="S119" s="105"/>
    </row>
    <row r="120" spans="2:19" x14ac:dyDescent="0.35">
      <c r="B120" s="8"/>
      <c r="C120" s="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3"/>
      <c r="O120" s="3"/>
      <c r="P120" s="3"/>
      <c r="Q120" s="3"/>
      <c r="R120" s="3"/>
      <c r="S120" s="105"/>
    </row>
    <row r="121" spans="2:19" x14ac:dyDescent="0.35">
      <c r="B121" s="8"/>
      <c r="C121" s="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3"/>
      <c r="O121" s="3"/>
      <c r="P121" s="3"/>
      <c r="Q121" s="3"/>
      <c r="R121" s="3"/>
      <c r="S121" s="105"/>
    </row>
    <row r="122" spans="2:19" x14ac:dyDescent="0.35">
      <c r="B122" s="8"/>
      <c r="C122" s="3"/>
      <c r="D122" s="4" t="s">
        <v>100</v>
      </c>
      <c r="E122" s="95"/>
      <c r="F122" s="95"/>
      <c r="G122" s="95"/>
      <c r="H122" s="95"/>
      <c r="I122" s="95"/>
      <c r="J122" s="104"/>
      <c r="K122" s="3"/>
      <c r="L122" s="3"/>
      <c r="M122" s="3"/>
      <c r="N122" s="3"/>
      <c r="O122" s="3"/>
      <c r="P122" s="3"/>
      <c r="Q122" s="3"/>
      <c r="R122" s="3"/>
      <c r="S122" s="105"/>
    </row>
    <row r="123" spans="2:19" x14ac:dyDescent="0.35"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05"/>
    </row>
    <row r="124" spans="2:19" x14ac:dyDescent="0.35">
      <c r="B124" s="8"/>
      <c r="C124" s="3"/>
      <c r="D124" s="9"/>
      <c r="E124" s="72" t="s">
        <v>101</v>
      </c>
      <c r="F124" s="69" t="s">
        <v>72</v>
      </c>
      <c r="G124" s="69" t="s">
        <v>5</v>
      </c>
      <c r="H124" s="69" t="s">
        <v>106</v>
      </c>
      <c r="I124" s="143" t="s">
        <v>96</v>
      </c>
      <c r="J124" s="3"/>
      <c r="K124" s="3"/>
      <c r="L124" s="3"/>
      <c r="M124" s="3"/>
      <c r="N124" s="3"/>
      <c r="O124" s="3"/>
      <c r="P124" s="9"/>
      <c r="Q124" s="9"/>
      <c r="R124" s="9"/>
      <c r="S124" s="105"/>
    </row>
    <row r="125" spans="2:19" x14ac:dyDescent="0.35">
      <c r="B125" s="8"/>
      <c r="C125" s="9"/>
      <c r="D125" s="9"/>
      <c r="E125" s="129">
        <v>1</v>
      </c>
      <c r="F125" s="129">
        <v>1</v>
      </c>
      <c r="G125" s="129">
        <v>1</v>
      </c>
      <c r="H125" s="129">
        <v>0</v>
      </c>
      <c r="I125" s="9">
        <f>SUM(F125:H125)</f>
        <v>2</v>
      </c>
      <c r="J125" s="3"/>
      <c r="K125" s="3"/>
      <c r="L125" s="3"/>
      <c r="M125" s="3"/>
      <c r="N125" s="3"/>
      <c r="O125" s="3"/>
      <c r="P125" s="9"/>
      <c r="Q125" s="9"/>
      <c r="R125" s="9"/>
      <c r="S125" s="10"/>
    </row>
    <row r="126" spans="2:19" x14ac:dyDescent="0.35">
      <c r="B126" s="8"/>
      <c r="C126" s="3"/>
      <c r="D126" s="9"/>
      <c r="E126" s="129">
        <v>2</v>
      </c>
      <c r="F126" s="129">
        <v>1</v>
      </c>
      <c r="G126" s="129">
        <v>0</v>
      </c>
      <c r="H126" s="129">
        <v>1</v>
      </c>
      <c r="I126" s="9">
        <f t="shared" ref="I126:I149" si="0">SUM(F126:H126)</f>
        <v>2</v>
      </c>
      <c r="J126" s="3"/>
      <c r="K126" s="3"/>
      <c r="L126" s="3"/>
      <c r="M126" s="3"/>
      <c r="N126" s="9"/>
      <c r="O126" s="3"/>
      <c r="P126" s="9"/>
      <c r="Q126" s="9"/>
      <c r="R126" s="9"/>
      <c r="S126" s="105"/>
    </row>
    <row r="127" spans="2:19" x14ac:dyDescent="0.35">
      <c r="B127" s="8"/>
      <c r="C127" s="3"/>
      <c r="D127" s="9"/>
      <c r="E127" s="129">
        <v>3</v>
      </c>
      <c r="F127" s="129">
        <v>1</v>
      </c>
      <c r="G127" s="129">
        <v>1</v>
      </c>
      <c r="H127" s="129">
        <v>0</v>
      </c>
      <c r="I127" s="9">
        <f t="shared" si="0"/>
        <v>2</v>
      </c>
      <c r="J127" s="3"/>
      <c r="K127" s="3"/>
      <c r="L127" s="3"/>
      <c r="M127" s="3"/>
      <c r="N127" s="3"/>
      <c r="O127" s="3"/>
      <c r="P127" s="3"/>
      <c r="Q127" s="3"/>
      <c r="R127" s="3"/>
      <c r="S127" s="105"/>
    </row>
    <row r="128" spans="2:19" x14ac:dyDescent="0.35">
      <c r="B128" s="8"/>
      <c r="C128" s="3"/>
      <c r="D128" s="9"/>
      <c r="E128" s="129">
        <v>4</v>
      </c>
      <c r="F128" s="129">
        <v>1</v>
      </c>
      <c r="G128" s="129">
        <v>1</v>
      </c>
      <c r="H128" s="129">
        <v>1</v>
      </c>
      <c r="I128" s="9">
        <f t="shared" si="0"/>
        <v>3</v>
      </c>
      <c r="J128" s="3"/>
      <c r="K128" s="3"/>
      <c r="L128" s="3"/>
      <c r="M128" s="3"/>
      <c r="N128" s="3"/>
      <c r="O128" s="3"/>
      <c r="P128" s="3"/>
      <c r="Q128" s="3"/>
      <c r="R128" s="3"/>
      <c r="S128" s="105"/>
    </row>
    <row r="129" spans="2:19" x14ac:dyDescent="0.35">
      <c r="B129" s="8"/>
      <c r="C129" s="3"/>
      <c r="D129" s="3"/>
      <c r="E129" s="129">
        <v>5</v>
      </c>
      <c r="F129" s="129">
        <v>1</v>
      </c>
      <c r="G129" s="129">
        <v>1</v>
      </c>
      <c r="H129" s="129">
        <v>1</v>
      </c>
      <c r="I129" s="9">
        <f t="shared" si="0"/>
        <v>3</v>
      </c>
      <c r="J129" s="3"/>
      <c r="K129" s="3"/>
      <c r="L129" s="3"/>
      <c r="M129" s="3"/>
      <c r="N129" s="3"/>
      <c r="O129" s="3"/>
      <c r="P129" s="3"/>
      <c r="Q129" s="3"/>
      <c r="R129" s="3"/>
      <c r="S129" s="105"/>
    </row>
    <row r="130" spans="2:19" x14ac:dyDescent="0.35">
      <c r="B130" s="8"/>
      <c r="C130" s="3"/>
      <c r="D130" s="3"/>
      <c r="E130" s="129">
        <v>6</v>
      </c>
      <c r="F130" s="129">
        <v>0</v>
      </c>
      <c r="G130" s="129">
        <v>1</v>
      </c>
      <c r="H130" s="129">
        <v>0</v>
      </c>
      <c r="I130" s="9">
        <f t="shared" si="0"/>
        <v>1</v>
      </c>
      <c r="J130" s="3"/>
      <c r="K130" s="3"/>
      <c r="L130" s="3"/>
      <c r="M130" s="3"/>
      <c r="N130" s="3"/>
      <c r="O130" s="3"/>
      <c r="P130" s="3"/>
      <c r="Q130" s="3"/>
      <c r="R130" s="3"/>
      <c r="S130" s="105"/>
    </row>
    <row r="131" spans="2:19" x14ac:dyDescent="0.35">
      <c r="B131" s="8"/>
      <c r="C131" s="3"/>
      <c r="D131" s="3"/>
      <c r="E131" s="129">
        <v>7</v>
      </c>
      <c r="F131" s="129">
        <v>0</v>
      </c>
      <c r="G131" s="129">
        <v>1</v>
      </c>
      <c r="H131" s="129">
        <v>0</v>
      </c>
      <c r="I131" s="9">
        <f t="shared" si="0"/>
        <v>1</v>
      </c>
      <c r="J131" s="3"/>
      <c r="K131" s="3"/>
      <c r="L131" s="3"/>
      <c r="M131" s="3"/>
      <c r="N131" s="3"/>
      <c r="O131" s="3"/>
      <c r="P131" s="3"/>
      <c r="Q131" s="3"/>
      <c r="R131" s="3"/>
      <c r="S131" s="105"/>
    </row>
    <row r="132" spans="2:19" s="76" customFormat="1" x14ac:dyDescent="0.35">
      <c r="B132" s="74"/>
      <c r="C132" s="2"/>
      <c r="D132" s="42"/>
      <c r="E132" s="129">
        <v>8</v>
      </c>
      <c r="F132" s="129">
        <v>1</v>
      </c>
      <c r="G132" s="129">
        <v>0</v>
      </c>
      <c r="H132" s="129">
        <v>1</v>
      </c>
      <c r="I132" s="9">
        <f t="shared" si="0"/>
        <v>2</v>
      </c>
      <c r="J132" s="3"/>
      <c r="K132" s="3"/>
      <c r="L132" s="3"/>
      <c r="M132" s="3"/>
      <c r="N132" s="2"/>
      <c r="O132" s="2"/>
      <c r="P132" s="2"/>
      <c r="Q132" s="2"/>
      <c r="R132" s="2"/>
      <c r="S132" s="75"/>
    </row>
    <row r="133" spans="2:19" x14ac:dyDescent="0.35">
      <c r="B133" s="8"/>
      <c r="C133" s="3"/>
      <c r="D133" s="9"/>
      <c r="E133" s="129">
        <v>9</v>
      </c>
      <c r="F133" s="129">
        <v>0</v>
      </c>
      <c r="G133" s="129">
        <v>1</v>
      </c>
      <c r="H133" s="129">
        <v>1</v>
      </c>
      <c r="I133" s="9">
        <f t="shared" si="0"/>
        <v>2</v>
      </c>
      <c r="J133" s="3"/>
      <c r="K133" s="3"/>
      <c r="L133" s="3"/>
      <c r="M133" s="3"/>
      <c r="N133" s="9"/>
      <c r="O133" s="9"/>
      <c r="P133" s="9"/>
      <c r="Q133" s="9"/>
      <c r="R133" s="9"/>
      <c r="S133" s="105"/>
    </row>
    <row r="134" spans="2:19" s="76" customFormat="1" x14ac:dyDescent="0.35">
      <c r="B134" s="74"/>
      <c r="C134" s="42"/>
      <c r="D134" s="42"/>
      <c r="E134" s="129">
        <v>10</v>
      </c>
      <c r="F134" s="129">
        <v>1</v>
      </c>
      <c r="G134" s="129">
        <v>1</v>
      </c>
      <c r="H134" s="129">
        <v>1</v>
      </c>
      <c r="I134" s="9">
        <f t="shared" si="0"/>
        <v>3</v>
      </c>
      <c r="J134" s="3"/>
      <c r="K134" s="3"/>
      <c r="L134" s="3"/>
      <c r="M134" s="3"/>
      <c r="N134" s="42"/>
      <c r="O134" s="42"/>
      <c r="P134" s="42"/>
      <c r="Q134" s="42"/>
      <c r="R134" s="42"/>
      <c r="S134" s="77"/>
    </row>
    <row r="135" spans="2:19" x14ac:dyDescent="0.35">
      <c r="B135" s="8"/>
      <c r="C135" s="9"/>
      <c r="D135" s="9"/>
      <c r="E135" s="129">
        <v>11</v>
      </c>
      <c r="F135" s="129">
        <v>0</v>
      </c>
      <c r="G135" s="129">
        <v>1</v>
      </c>
      <c r="H135" s="129">
        <v>1</v>
      </c>
      <c r="I135" s="9">
        <f t="shared" si="0"/>
        <v>2</v>
      </c>
      <c r="J135" s="3"/>
      <c r="K135" s="3"/>
      <c r="L135" s="3"/>
      <c r="M135" s="3"/>
      <c r="N135" s="9"/>
      <c r="O135" s="9"/>
      <c r="P135" s="9"/>
      <c r="Q135" s="9"/>
      <c r="R135" s="9"/>
      <c r="S135" s="10"/>
    </row>
    <row r="136" spans="2:19" s="76" customFormat="1" x14ac:dyDescent="0.35">
      <c r="B136" s="74"/>
      <c r="C136" s="2"/>
      <c r="D136" s="42"/>
      <c r="E136" s="129">
        <v>12</v>
      </c>
      <c r="F136" s="129">
        <v>0</v>
      </c>
      <c r="G136" s="129">
        <v>1</v>
      </c>
      <c r="H136" s="129">
        <v>0</v>
      </c>
      <c r="I136" s="9">
        <f t="shared" si="0"/>
        <v>1</v>
      </c>
      <c r="J136" s="3"/>
      <c r="K136" s="3"/>
      <c r="L136" s="3"/>
      <c r="M136" s="3"/>
      <c r="N136" s="42"/>
      <c r="O136" s="42"/>
      <c r="P136" s="42"/>
      <c r="Q136" s="42"/>
      <c r="R136" s="42"/>
      <c r="S136" s="75"/>
    </row>
    <row r="137" spans="2:19" x14ac:dyDescent="0.35">
      <c r="B137" s="8"/>
      <c r="C137" s="3"/>
      <c r="D137" s="9"/>
      <c r="E137" s="129">
        <v>13</v>
      </c>
      <c r="F137" s="129">
        <v>0</v>
      </c>
      <c r="G137" s="129">
        <v>1</v>
      </c>
      <c r="H137" s="129">
        <v>0</v>
      </c>
      <c r="I137" s="9">
        <f t="shared" si="0"/>
        <v>1</v>
      </c>
      <c r="J137" s="3"/>
      <c r="K137" s="3"/>
      <c r="L137" s="3"/>
      <c r="M137" s="3"/>
      <c r="N137" s="3"/>
      <c r="O137" s="3"/>
      <c r="P137" s="3"/>
      <c r="Q137" s="3"/>
      <c r="R137" s="3"/>
      <c r="S137" s="105"/>
    </row>
    <row r="138" spans="2:19" x14ac:dyDescent="0.35">
      <c r="B138" s="109"/>
      <c r="C138" s="3"/>
      <c r="D138" s="9"/>
      <c r="E138" s="129">
        <v>14</v>
      </c>
      <c r="F138" s="129">
        <v>1</v>
      </c>
      <c r="G138" s="129">
        <v>1</v>
      </c>
      <c r="H138" s="129">
        <v>1</v>
      </c>
      <c r="I138" s="9">
        <f t="shared" si="0"/>
        <v>3</v>
      </c>
      <c r="J138" s="3"/>
      <c r="K138" s="3"/>
      <c r="L138" s="3"/>
      <c r="M138" s="3"/>
      <c r="N138" s="3"/>
      <c r="O138" s="3"/>
      <c r="P138" s="3"/>
      <c r="Q138" s="3"/>
      <c r="R138" s="3"/>
      <c r="S138" s="105"/>
    </row>
    <row r="139" spans="2:19" s="76" customFormat="1" x14ac:dyDescent="0.35">
      <c r="B139" s="78"/>
      <c r="C139" s="2"/>
      <c r="D139" s="2"/>
      <c r="E139" s="129">
        <v>15</v>
      </c>
      <c r="F139" s="129">
        <v>0</v>
      </c>
      <c r="G139" s="129">
        <v>1</v>
      </c>
      <c r="H139" s="129">
        <v>0</v>
      </c>
      <c r="I139" s="9">
        <f t="shared" si="0"/>
        <v>1</v>
      </c>
      <c r="J139" s="3"/>
      <c r="K139" s="3"/>
      <c r="L139" s="3"/>
      <c r="M139" s="3"/>
      <c r="N139" s="2"/>
      <c r="O139" s="2"/>
      <c r="P139" s="2"/>
      <c r="Q139" s="2"/>
      <c r="R139" s="2"/>
      <c r="S139" s="75"/>
    </row>
    <row r="140" spans="2:19" x14ac:dyDescent="0.35">
      <c r="B140" s="109"/>
      <c r="C140" s="3"/>
      <c r="D140" s="9"/>
      <c r="E140" s="129">
        <v>16</v>
      </c>
      <c r="F140" s="129">
        <v>1</v>
      </c>
      <c r="G140" s="129">
        <v>1</v>
      </c>
      <c r="H140" s="129">
        <v>1</v>
      </c>
      <c r="I140" s="9">
        <f t="shared" si="0"/>
        <v>3</v>
      </c>
      <c r="J140" s="3"/>
      <c r="K140" s="3"/>
      <c r="L140" s="3"/>
      <c r="M140" s="3"/>
      <c r="N140" s="3"/>
      <c r="O140" s="3"/>
      <c r="P140" s="3"/>
      <c r="Q140" s="3"/>
      <c r="R140" s="3"/>
      <c r="S140" s="105"/>
    </row>
    <row r="141" spans="2:19" x14ac:dyDescent="0.35">
      <c r="B141" s="109"/>
      <c r="C141" s="3"/>
      <c r="D141" s="9"/>
      <c r="E141" s="129">
        <v>17</v>
      </c>
      <c r="F141" s="129">
        <v>0</v>
      </c>
      <c r="G141" s="129">
        <v>1</v>
      </c>
      <c r="H141" s="129">
        <v>0</v>
      </c>
      <c r="I141" s="9">
        <f t="shared" si="0"/>
        <v>1</v>
      </c>
      <c r="J141" s="3"/>
      <c r="K141" s="3"/>
      <c r="L141" s="3"/>
      <c r="M141" s="3"/>
      <c r="N141" s="3"/>
      <c r="O141" s="3"/>
      <c r="P141" s="3"/>
      <c r="Q141" s="3"/>
      <c r="R141" s="3"/>
      <c r="S141" s="105"/>
    </row>
    <row r="142" spans="2:19" s="76" customFormat="1" x14ac:dyDescent="0.35">
      <c r="B142" s="78"/>
      <c r="C142" s="2"/>
      <c r="D142" s="42"/>
      <c r="E142" s="129">
        <v>18</v>
      </c>
      <c r="F142" s="129">
        <v>0</v>
      </c>
      <c r="G142" s="129">
        <v>1</v>
      </c>
      <c r="H142" s="129">
        <v>1</v>
      </c>
      <c r="I142" s="9">
        <f t="shared" si="0"/>
        <v>2</v>
      </c>
      <c r="J142" s="3"/>
      <c r="K142" s="3"/>
      <c r="L142" s="3"/>
      <c r="M142" s="3"/>
      <c r="N142" s="2"/>
      <c r="O142" s="2"/>
      <c r="P142" s="2"/>
      <c r="Q142" s="2"/>
      <c r="R142" s="2"/>
      <c r="S142" s="75"/>
    </row>
    <row r="143" spans="2:19" x14ac:dyDescent="0.35">
      <c r="B143" s="109"/>
      <c r="C143" s="3"/>
      <c r="D143" s="110"/>
      <c r="E143" s="129">
        <v>19</v>
      </c>
      <c r="F143" s="129">
        <v>1</v>
      </c>
      <c r="G143" s="129">
        <v>1</v>
      </c>
      <c r="H143" s="129">
        <v>1</v>
      </c>
      <c r="I143" s="9">
        <f t="shared" si="0"/>
        <v>3</v>
      </c>
      <c r="J143" s="3"/>
      <c r="K143" s="3"/>
      <c r="L143" s="3"/>
      <c r="M143" s="3"/>
      <c r="N143" s="3"/>
      <c r="O143" s="3"/>
      <c r="P143" s="3"/>
      <c r="Q143" s="3"/>
      <c r="R143" s="3"/>
      <c r="S143" s="105"/>
    </row>
    <row r="144" spans="2:19" x14ac:dyDescent="0.35">
      <c r="B144" s="109"/>
      <c r="C144" s="3"/>
      <c r="D144" s="110"/>
      <c r="E144" s="129">
        <v>20</v>
      </c>
      <c r="F144" s="129">
        <v>0</v>
      </c>
      <c r="G144" s="129">
        <v>1</v>
      </c>
      <c r="H144" s="129">
        <v>1</v>
      </c>
      <c r="I144" s="9">
        <f t="shared" si="0"/>
        <v>2</v>
      </c>
      <c r="J144" s="3"/>
      <c r="K144" s="3"/>
      <c r="L144" s="3"/>
      <c r="M144" s="3"/>
      <c r="N144" s="3"/>
      <c r="O144" s="3"/>
      <c r="P144" s="3"/>
      <c r="Q144" s="3"/>
      <c r="R144" s="3"/>
      <c r="S144" s="105"/>
    </row>
    <row r="145" spans="2:19" s="76" customFormat="1" x14ac:dyDescent="0.35">
      <c r="B145" s="78"/>
      <c r="C145" s="2"/>
      <c r="D145" s="131"/>
      <c r="E145" s="129">
        <v>21</v>
      </c>
      <c r="F145" s="129">
        <v>0</v>
      </c>
      <c r="G145" s="129">
        <v>1</v>
      </c>
      <c r="H145" s="129">
        <v>0</v>
      </c>
      <c r="I145" s="9">
        <f t="shared" si="0"/>
        <v>1</v>
      </c>
      <c r="J145" s="3"/>
      <c r="K145" s="3"/>
      <c r="L145" s="3"/>
      <c r="M145" s="3"/>
      <c r="N145" s="2"/>
      <c r="O145" s="2"/>
      <c r="P145" s="2"/>
      <c r="Q145" s="2"/>
      <c r="R145" s="2"/>
      <c r="S145" s="75"/>
    </row>
    <row r="146" spans="2:19" x14ac:dyDescent="0.35">
      <c r="B146" s="109"/>
      <c r="C146" s="3"/>
      <c r="D146" s="111"/>
      <c r="E146" s="129">
        <v>22</v>
      </c>
      <c r="F146" s="129">
        <v>0</v>
      </c>
      <c r="G146" s="129">
        <v>1</v>
      </c>
      <c r="H146" s="129">
        <v>1</v>
      </c>
      <c r="I146" s="9">
        <f t="shared" si="0"/>
        <v>2</v>
      </c>
      <c r="J146" s="3"/>
      <c r="K146" s="3"/>
      <c r="L146" s="3"/>
      <c r="M146" s="3"/>
      <c r="N146" s="3"/>
      <c r="O146" s="3"/>
      <c r="P146" s="3"/>
      <c r="Q146" s="3"/>
      <c r="R146" s="3"/>
      <c r="S146" s="105"/>
    </row>
    <row r="147" spans="2:19" x14ac:dyDescent="0.35">
      <c r="B147" s="109"/>
      <c r="C147" s="3"/>
      <c r="D147" s="3"/>
      <c r="E147" s="129">
        <v>23</v>
      </c>
      <c r="F147" s="129">
        <v>1</v>
      </c>
      <c r="G147" s="129">
        <v>1</v>
      </c>
      <c r="H147" s="129">
        <v>1</v>
      </c>
      <c r="I147" s="9">
        <f t="shared" si="0"/>
        <v>3</v>
      </c>
      <c r="J147" s="3"/>
      <c r="K147" s="3"/>
      <c r="L147" s="3"/>
      <c r="M147" s="3"/>
      <c r="N147" s="3"/>
      <c r="O147" s="3"/>
      <c r="P147" s="3"/>
      <c r="Q147" s="3"/>
      <c r="R147" s="3"/>
      <c r="S147" s="105"/>
    </row>
    <row r="148" spans="2:19" x14ac:dyDescent="0.35">
      <c r="B148" s="109"/>
      <c r="C148" s="3"/>
      <c r="D148" s="3"/>
      <c r="E148" s="129">
        <v>24</v>
      </c>
      <c r="F148" s="129">
        <v>0</v>
      </c>
      <c r="G148" s="129">
        <v>1</v>
      </c>
      <c r="H148" s="129">
        <v>0</v>
      </c>
      <c r="I148" s="9">
        <f t="shared" si="0"/>
        <v>1</v>
      </c>
      <c r="J148" s="3"/>
      <c r="K148" s="3"/>
      <c r="L148" s="3"/>
      <c r="M148" s="3"/>
      <c r="N148" s="3"/>
      <c r="O148" s="3"/>
      <c r="P148" s="3"/>
      <c r="Q148" s="3"/>
      <c r="R148" s="3"/>
      <c r="S148" s="105"/>
    </row>
    <row r="149" spans="2:19" x14ac:dyDescent="0.35">
      <c r="B149" s="109"/>
      <c r="C149" s="3"/>
      <c r="D149" s="3"/>
      <c r="E149" s="129">
        <v>25</v>
      </c>
      <c r="F149" s="129">
        <v>0</v>
      </c>
      <c r="G149" s="129">
        <v>1</v>
      </c>
      <c r="H149" s="129">
        <v>0</v>
      </c>
      <c r="I149" s="9">
        <f t="shared" si="0"/>
        <v>1</v>
      </c>
      <c r="J149" s="3"/>
      <c r="K149" s="3"/>
      <c r="L149" s="3"/>
      <c r="M149" s="3"/>
      <c r="N149" s="3"/>
      <c r="O149" s="3"/>
      <c r="P149" s="3"/>
      <c r="Q149" s="3"/>
      <c r="R149" s="3"/>
      <c r="S149" s="105"/>
    </row>
    <row r="150" spans="2:19" x14ac:dyDescent="0.35">
      <c r="B150" s="109"/>
      <c r="C150" s="3"/>
      <c r="D150" s="3"/>
      <c r="E150" s="67" t="s">
        <v>23</v>
      </c>
      <c r="F150" s="67">
        <f>SUM(F125:F149)</f>
        <v>11</v>
      </c>
      <c r="G150" s="67">
        <f t="shared" ref="G150:H150" si="1">SUM(G125:G149)</f>
        <v>23</v>
      </c>
      <c r="H150" s="67">
        <f t="shared" si="1"/>
        <v>14</v>
      </c>
      <c r="I150" s="67"/>
      <c r="J150" s="3"/>
      <c r="K150" s="3"/>
      <c r="L150" s="3"/>
      <c r="M150" s="3"/>
      <c r="N150" s="3"/>
      <c r="O150" s="3"/>
      <c r="P150" s="3"/>
      <c r="Q150" s="3"/>
      <c r="R150" s="3"/>
      <c r="S150" s="105"/>
    </row>
    <row r="151" spans="2:19" x14ac:dyDescent="0.35">
      <c r="B151" s="109"/>
      <c r="C151" s="3"/>
      <c r="D151" s="3"/>
      <c r="E151" s="65"/>
      <c r="F151" s="65"/>
      <c r="G151" s="65"/>
      <c r="H151" s="65"/>
      <c r="I151" s="65"/>
      <c r="J151" s="3"/>
      <c r="K151" s="3"/>
      <c r="L151" s="3"/>
      <c r="M151" s="3"/>
      <c r="N151" s="3"/>
      <c r="O151" s="3"/>
      <c r="P151" s="3"/>
      <c r="Q151" s="3"/>
      <c r="R151" s="3"/>
      <c r="S151" s="105"/>
    </row>
    <row r="152" spans="2:19" x14ac:dyDescent="0.35">
      <c r="B152" s="109"/>
      <c r="C152" s="3"/>
      <c r="D152" s="3"/>
      <c r="E152" s="165" t="s">
        <v>144</v>
      </c>
      <c r="F152" s="160">
        <v>0.44</v>
      </c>
      <c r="G152" s="161">
        <v>0.92</v>
      </c>
      <c r="H152" s="160">
        <v>0.56000000000000005</v>
      </c>
      <c r="I152" s="159"/>
      <c r="J152" s="3"/>
      <c r="K152" s="3"/>
      <c r="L152" s="3"/>
      <c r="M152" s="3"/>
      <c r="N152" s="3"/>
      <c r="O152" s="3"/>
      <c r="P152" s="3"/>
      <c r="Q152" s="3"/>
      <c r="R152" s="3"/>
      <c r="S152" s="105"/>
    </row>
    <row r="153" spans="2:19" ht="15.75" customHeight="1" x14ac:dyDescent="0.35">
      <c r="B153" s="109"/>
      <c r="C153" s="3"/>
      <c r="D153" s="3"/>
      <c r="E153" s="3"/>
      <c r="F153" s="3"/>
      <c r="G153" s="3"/>
      <c r="H153" s="3"/>
      <c r="I153" s="9"/>
      <c r="J153" s="3"/>
      <c r="K153" s="3"/>
      <c r="L153" s="3"/>
      <c r="M153" s="3"/>
      <c r="N153" s="3"/>
      <c r="O153" s="3"/>
      <c r="P153" s="3"/>
      <c r="Q153" s="3"/>
      <c r="R153" s="3"/>
      <c r="S153" s="105"/>
    </row>
    <row r="154" spans="2:19" x14ac:dyDescent="0.35">
      <c r="B154" s="8"/>
      <c r="C154" s="3"/>
      <c r="D154" s="4" t="s">
        <v>122</v>
      </c>
      <c r="E154" s="95"/>
      <c r="F154" s="95"/>
      <c r="G154" s="95"/>
      <c r="H154" s="95"/>
      <c r="I154" s="95"/>
      <c r="J154" s="104"/>
      <c r="K154" s="3"/>
      <c r="L154" s="3"/>
      <c r="M154" s="3"/>
      <c r="N154" s="3"/>
      <c r="O154" s="3"/>
      <c r="P154" s="3"/>
      <c r="Q154" s="3"/>
      <c r="R154" s="3"/>
      <c r="S154" s="105"/>
    </row>
    <row r="155" spans="2:19" x14ac:dyDescent="0.35"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05"/>
    </row>
    <row r="156" spans="2:19" x14ac:dyDescent="0.35">
      <c r="B156" s="8"/>
      <c r="C156" s="3"/>
      <c r="D156" s="9"/>
      <c r="E156" s="72" t="s">
        <v>102</v>
      </c>
      <c r="F156" s="70">
        <v>2017</v>
      </c>
      <c r="G156" s="70">
        <v>2018</v>
      </c>
      <c r="H156" s="70">
        <v>2019</v>
      </c>
      <c r="I156" s="70">
        <v>2020</v>
      </c>
      <c r="J156" s="3"/>
      <c r="K156" s="3"/>
      <c r="L156" s="3"/>
      <c r="M156" s="3"/>
      <c r="N156" s="3"/>
      <c r="O156" s="3"/>
      <c r="P156" s="9"/>
      <c r="Q156" s="9"/>
      <c r="R156" s="9"/>
      <c r="S156" s="105"/>
    </row>
    <row r="157" spans="2:19" x14ac:dyDescent="0.35">
      <c r="B157" s="109"/>
      <c r="C157" s="3"/>
      <c r="D157" s="3"/>
      <c r="E157" s="3" t="s">
        <v>4</v>
      </c>
      <c r="F157" s="63">
        <v>4373173.1086887522</v>
      </c>
      <c r="G157" s="63">
        <v>4222457.9000000004</v>
      </c>
      <c r="H157" s="63">
        <v>3604662.7100000009</v>
      </c>
      <c r="I157" s="63">
        <v>4840853.9699999988</v>
      </c>
      <c r="J157" s="3">
        <v>-1320</v>
      </c>
      <c r="K157" s="3"/>
      <c r="L157" s="3"/>
      <c r="M157" s="3"/>
      <c r="N157" s="3"/>
      <c r="O157" s="3"/>
      <c r="P157" s="3"/>
      <c r="Q157" s="3"/>
      <c r="R157" s="3"/>
      <c r="S157" s="105"/>
    </row>
    <row r="158" spans="2:19" x14ac:dyDescent="0.35">
      <c r="B158" s="109"/>
      <c r="C158" s="3"/>
      <c r="D158" s="3"/>
      <c r="E158" s="3" t="s">
        <v>78</v>
      </c>
      <c r="F158" s="63">
        <v>2919237.3799999673</v>
      </c>
      <c r="G158" s="63">
        <v>3003283.5300000003</v>
      </c>
      <c r="H158" s="63">
        <v>1865615.6600000001</v>
      </c>
      <c r="I158" s="63">
        <v>3570178.1199999992</v>
      </c>
      <c r="J158" s="3">
        <v>15000</v>
      </c>
      <c r="K158" s="3"/>
      <c r="L158" s="3"/>
      <c r="M158" s="3"/>
      <c r="N158" s="3"/>
      <c r="O158" s="3"/>
      <c r="P158" s="3"/>
      <c r="Q158" s="3"/>
      <c r="R158" s="3"/>
      <c r="S158" s="105"/>
    </row>
    <row r="159" spans="2:19" x14ac:dyDescent="0.35">
      <c r="B159" s="109"/>
      <c r="C159" s="3"/>
      <c r="D159" s="3"/>
      <c r="E159" s="3" t="s">
        <v>86</v>
      </c>
      <c r="F159" s="63">
        <v>817061.84</v>
      </c>
      <c r="G159" s="63">
        <v>611379.71</v>
      </c>
      <c r="H159" s="63">
        <v>1511671.57</v>
      </c>
      <c r="I159" s="63">
        <v>2131356.3199999998</v>
      </c>
      <c r="J159" s="3">
        <v>523848.65000000014</v>
      </c>
      <c r="K159" s="3"/>
      <c r="L159" s="3"/>
      <c r="M159" s="3"/>
      <c r="N159" s="3"/>
      <c r="O159" s="3"/>
      <c r="P159" s="3"/>
      <c r="Q159" s="3"/>
      <c r="R159" s="3"/>
      <c r="S159" s="105"/>
    </row>
    <row r="160" spans="2:19" x14ac:dyDescent="0.35">
      <c r="B160" s="109"/>
      <c r="C160" s="3"/>
      <c r="D160" s="3"/>
      <c r="E160" s="3" t="s">
        <v>74</v>
      </c>
      <c r="F160" s="63">
        <v>1232535.8499999999</v>
      </c>
      <c r="G160" s="63">
        <v>826642.10000000009</v>
      </c>
      <c r="H160" s="63">
        <v>2915473.83</v>
      </c>
      <c r="I160" s="63">
        <v>1756384.5</v>
      </c>
      <c r="J160" s="3">
        <v>285283.12</v>
      </c>
      <c r="K160" s="3"/>
      <c r="L160" s="3"/>
      <c r="M160" s="3"/>
      <c r="N160" s="3"/>
      <c r="O160" s="3"/>
      <c r="P160" s="3"/>
      <c r="Q160" s="3"/>
      <c r="R160" s="3"/>
      <c r="S160" s="105"/>
    </row>
    <row r="161" spans="2:19" x14ac:dyDescent="0.35">
      <c r="B161" s="109"/>
      <c r="C161" s="3"/>
      <c r="D161" s="3"/>
      <c r="E161" s="3" t="s">
        <v>77</v>
      </c>
      <c r="F161" s="63">
        <v>52563</v>
      </c>
      <c r="G161" s="63">
        <v>306116.5</v>
      </c>
      <c r="H161" s="63">
        <v>1232625.97</v>
      </c>
      <c r="I161" s="63">
        <v>1408140.33</v>
      </c>
      <c r="J161" s="3">
        <v>1355577.33</v>
      </c>
      <c r="K161" s="3"/>
      <c r="L161" s="3"/>
      <c r="M161" s="3"/>
      <c r="N161" s="3"/>
      <c r="O161" s="3"/>
      <c r="P161" s="3"/>
      <c r="Q161" s="3"/>
      <c r="R161" s="3"/>
      <c r="S161" s="105"/>
    </row>
    <row r="162" spans="2:19" x14ac:dyDescent="0.35">
      <c r="B162" s="109"/>
      <c r="C162" s="3"/>
      <c r="D162" s="3"/>
      <c r="E162" s="3" t="s">
        <v>76</v>
      </c>
      <c r="F162" s="63">
        <v>0</v>
      </c>
      <c r="G162" s="63">
        <v>3500</v>
      </c>
      <c r="H162" s="63">
        <v>323483</v>
      </c>
      <c r="I162" s="63">
        <v>1044650</v>
      </c>
      <c r="J162" s="3">
        <v>650940.74000003189</v>
      </c>
      <c r="K162" s="3"/>
      <c r="L162" s="3"/>
      <c r="M162" s="3"/>
      <c r="N162" s="3"/>
      <c r="O162" s="3"/>
      <c r="P162" s="3"/>
      <c r="Q162" s="3"/>
      <c r="R162" s="3"/>
      <c r="S162" s="105"/>
    </row>
    <row r="163" spans="2:19" x14ac:dyDescent="0.35">
      <c r="B163" s="109"/>
      <c r="C163" s="3"/>
      <c r="D163" s="3"/>
      <c r="E163" s="3" t="s">
        <v>91</v>
      </c>
      <c r="F163" s="63">
        <v>285360</v>
      </c>
      <c r="G163" s="63">
        <v>552760</v>
      </c>
      <c r="H163" s="63">
        <v>611250</v>
      </c>
      <c r="I163" s="63">
        <v>638750</v>
      </c>
      <c r="J163" s="3">
        <v>1044650</v>
      </c>
      <c r="K163" s="3"/>
      <c r="L163" s="3"/>
      <c r="M163" s="3"/>
      <c r="N163" s="3"/>
      <c r="O163" s="3"/>
      <c r="P163" s="3"/>
      <c r="Q163" s="3"/>
      <c r="R163" s="3"/>
      <c r="S163" s="105"/>
    </row>
    <row r="164" spans="2:19" x14ac:dyDescent="0.35">
      <c r="B164" s="109"/>
      <c r="C164" s="3"/>
      <c r="D164" s="3"/>
      <c r="E164" s="3" t="s">
        <v>82</v>
      </c>
      <c r="F164" s="63">
        <v>282136.64</v>
      </c>
      <c r="G164" s="63">
        <v>364515.29000000004</v>
      </c>
      <c r="H164" s="63">
        <v>321173.64</v>
      </c>
      <c r="I164" s="63">
        <v>443206.09</v>
      </c>
      <c r="J164" s="3">
        <v>-1216421.17</v>
      </c>
      <c r="K164" s="3"/>
      <c r="L164" s="3"/>
      <c r="M164" s="3"/>
      <c r="N164" s="3"/>
      <c r="O164" s="3"/>
      <c r="P164" s="3"/>
      <c r="Q164" s="3"/>
      <c r="R164" s="3"/>
      <c r="S164" s="105"/>
    </row>
    <row r="165" spans="2:19" x14ac:dyDescent="0.35">
      <c r="B165" s="109"/>
      <c r="C165" s="3"/>
      <c r="D165" s="3"/>
      <c r="E165" s="3" t="s">
        <v>75</v>
      </c>
      <c r="F165" s="63">
        <v>0</v>
      </c>
      <c r="G165" s="63">
        <v>0</v>
      </c>
      <c r="H165" s="63">
        <v>187246</v>
      </c>
      <c r="I165" s="63">
        <v>285283.12</v>
      </c>
      <c r="J165" s="3">
        <v>467680.86131124664</v>
      </c>
      <c r="K165" s="3"/>
      <c r="L165" s="3"/>
      <c r="M165" s="3"/>
      <c r="N165" s="3"/>
      <c r="O165" s="3"/>
      <c r="P165" s="3"/>
      <c r="Q165" s="3"/>
      <c r="R165" s="3"/>
      <c r="S165" s="105"/>
    </row>
    <row r="166" spans="2:19" x14ac:dyDescent="0.35">
      <c r="B166" s="109"/>
      <c r="C166" s="3"/>
      <c r="D166" s="3"/>
      <c r="E166" s="3" t="s">
        <v>85</v>
      </c>
      <c r="F166" s="63">
        <v>0</v>
      </c>
      <c r="G166" s="63">
        <v>0</v>
      </c>
      <c r="H166" s="63">
        <v>21600</v>
      </c>
      <c r="I166" s="63">
        <v>226966</v>
      </c>
      <c r="J166" s="3">
        <v>31250</v>
      </c>
      <c r="K166" s="3"/>
      <c r="L166" s="3"/>
      <c r="M166" s="3"/>
      <c r="N166" s="3"/>
      <c r="O166" s="3"/>
      <c r="P166" s="3"/>
      <c r="Q166" s="3"/>
      <c r="R166" s="3"/>
      <c r="S166" s="105"/>
    </row>
    <row r="167" spans="2:19" x14ac:dyDescent="0.35">
      <c r="B167" s="109"/>
      <c r="C167" s="3"/>
      <c r="D167" s="3"/>
      <c r="E167" s="3" t="s">
        <v>80</v>
      </c>
      <c r="F167" s="63">
        <v>78953.679999999993</v>
      </c>
      <c r="G167" s="63">
        <v>131087.24</v>
      </c>
      <c r="H167" s="63">
        <v>38487</v>
      </c>
      <c r="I167" s="63">
        <v>73812.959999999992</v>
      </c>
      <c r="J167" s="3">
        <v>161069.45000000001</v>
      </c>
      <c r="K167" s="3"/>
      <c r="L167" s="3"/>
      <c r="M167" s="3"/>
      <c r="N167" s="3"/>
      <c r="O167" s="3"/>
      <c r="P167" s="3"/>
      <c r="Q167" s="3"/>
      <c r="R167" s="3"/>
      <c r="S167" s="105"/>
    </row>
    <row r="168" spans="2:19" x14ac:dyDescent="0.35">
      <c r="B168" s="109"/>
      <c r="C168" s="3"/>
      <c r="D168" s="3"/>
      <c r="E168" s="3" t="s">
        <v>90</v>
      </c>
      <c r="F168" s="63">
        <v>1278479.47</v>
      </c>
      <c r="G168" s="63">
        <v>929637.02999999991</v>
      </c>
      <c r="H168" s="63">
        <v>1188363.5</v>
      </c>
      <c r="I168" s="63">
        <v>62058.3</v>
      </c>
      <c r="J168" s="3">
        <v>37053</v>
      </c>
      <c r="K168" s="3"/>
      <c r="L168" s="3"/>
      <c r="M168" s="3"/>
      <c r="N168" s="3"/>
      <c r="O168" s="3"/>
      <c r="P168" s="3"/>
      <c r="Q168" s="3"/>
      <c r="R168" s="3"/>
      <c r="S168" s="105"/>
    </row>
    <row r="169" spans="2:19" x14ac:dyDescent="0.35">
      <c r="B169" s="109"/>
      <c r="C169" s="3"/>
      <c r="D169" s="3"/>
      <c r="E169" s="3" t="s">
        <v>83</v>
      </c>
      <c r="F169" s="63">
        <v>9000</v>
      </c>
      <c r="G169" s="63">
        <v>19600</v>
      </c>
      <c r="H169" s="63">
        <v>25613</v>
      </c>
      <c r="I169" s="63">
        <v>46053</v>
      </c>
      <c r="J169" s="3">
        <v>226966</v>
      </c>
      <c r="K169" s="3"/>
      <c r="L169" s="3"/>
      <c r="M169" s="3"/>
      <c r="N169" s="3"/>
      <c r="O169" s="3"/>
      <c r="P169" s="3"/>
      <c r="Q169" s="3"/>
      <c r="R169" s="3"/>
      <c r="S169" s="105"/>
    </row>
    <row r="170" spans="2:19" x14ac:dyDescent="0.35">
      <c r="B170" s="109"/>
      <c r="C170" s="3"/>
      <c r="D170" s="3"/>
      <c r="E170" s="3" t="s">
        <v>79</v>
      </c>
      <c r="F170" s="63">
        <v>0</v>
      </c>
      <c r="G170" s="63">
        <v>0</v>
      </c>
      <c r="H170" s="63">
        <v>0</v>
      </c>
      <c r="I170" s="63">
        <v>31250</v>
      </c>
      <c r="J170" s="3">
        <v>353390</v>
      </c>
      <c r="K170" s="3"/>
      <c r="L170" s="3"/>
      <c r="M170" s="3"/>
      <c r="N170" s="3"/>
      <c r="O170" s="3"/>
      <c r="P170" s="3"/>
      <c r="Q170" s="3"/>
      <c r="R170" s="3"/>
      <c r="S170" s="105"/>
    </row>
    <row r="171" spans="2:19" x14ac:dyDescent="0.35">
      <c r="B171" s="109"/>
      <c r="C171" s="3"/>
      <c r="D171" s="3"/>
      <c r="E171" s="3" t="s">
        <v>88</v>
      </c>
      <c r="F171" s="63">
        <v>0</v>
      </c>
      <c r="G171" s="63">
        <v>0</v>
      </c>
      <c r="H171" s="63">
        <v>159586.41999999998</v>
      </c>
      <c r="I171" s="63">
        <v>15000</v>
      </c>
      <c r="J171" s="3">
        <v>1314294.48</v>
      </c>
      <c r="K171" s="3"/>
      <c r="L171" s="3"/>
      <c r="M171" s="3"/>
      <c r="N171" s="3"/>
      <c r="O171" s="3"/>
      <c r="P171" s="3"/>
      <c r="Q171" s="3"/>
      <c r="R171" s="3"/>
      <c r="S171" s="105"/>
    </row>
    <row r="172" spans="2:19" x14ac:dyDescent="0.35">
      <c r="B172" s="109"/>
      <c r="C172" s="3"/>
      <c r="D172" s="3"/>
      <c r="E172" s="3" t="s">
        <v>89</v>
      </c>
      <c r="F172" s="63">
        <v>1320</v>
      </c>
      <c r="G172" s="63">
        <v>0</v>
      </c>
      <c r="H172" s="63">
        <v>0</v>
      </c>
      <c r="I172" s="63">
        <v>0</v>
      </c>
      <c r="J172" s="3">
        <v>-288398</v>
      </c>
      <c r="K172" s="3"/>
      <c r="L172" s="3"/>
      <c r="M172" s="3"/>
      <c r="N172" s="3"/>
      <c r="O172" s="3"/>
      <c r="P172" s="3"/>
      <c r="Q172" s="3"/>
      <c r="R172" s="3"/>
      <c r="S172" s="105"/>
    </row>
    <row r="173" spans="2:19" x14ac:dyDescent="0.35">
      <c r="B173" s="109"/>
      <c r="C173" s="3"/>
      <c r="D173" s="3"/>
      <c r="E173" s="3" t="s">
        <v>84</v>
      </c>
      <c r="F173" s="63">
        <v>92425</v>
      </c>
      <c r="G173" s="63">
        <v>70250</v>
      </c>
      <c r="H173" s="63">
        <v>70750</v>
      </c>
      <c r="I173" s="63">
        <v>-4000</v>
      </c>
      <c r="J173" s="3">
        <v>-5140.7200000000012</v>
      </c>
      <c r="K173" s="3"/>
      <c r="L173" s="3"/>
      <c r="M173" s="3"/>
      <c r="N173" s="3"/>
      <c r="O173" s="3"/>
      <c r="P173" s="3"/>
      <c r="Q173" s="3"/>
      <c r="R173" s="3"/>
      <c r="S173" s="105"/>
    </row>
    <row r="174" spans="2:19" x14ac:dyDescent="0.35">
      <c r="B174" s="109"/>
      <c r="C174" s="3"/>
      <c r="D174" s="3"/>
      <c r="E174" s="3" t="s">
        <v>3</v>
      </c>
      <c r="F174" s="63">
        <v>72209</v>
      </c>
      <c r="G174" s="63">
        <v>1126520.44</v>
      </c>
      <c r="H174" s="63">
        <v>416515</v>
      </c>
      <c r="I174" s="63">
        <v>-216188.99999999997</v>
      </c>
      <c r="J174" s="3">
        <v>-96425</v>
      </c>
      <c r="K174" s="3"/>
      <c r="L174" s="3"/>
      <c r="M174" s="3"/>
      <c r="N174" s="3"/>
      <c r="O174" s="3"/>
      <c r="P174" s="3"/>
      <c r="Q174" s="3"/>
      <c r="R174" s="3"/>
      <c r="S174" s="105"/>
    </row>
    <row r="175" spans="2:19" x14ac:dyDescent="0.35">
      <c r="B175" s="109"/>
      <c r="C175" s="3"/>
      <c r="D175" s="3"/>
      <c r="E175" s="59" t="s">
        <v>23</v>
      </c>
      <c r="F175" s="68">
        <f>SUM(F157:F174)</f>
        <v>11494454.968688721</v>
      </c>
      <c r="G175" s="68">
        <f t="shared" ref="G175:I175" si="2">SUM(G157:G174)</f>
        <v>12167749.74</v>
      </c>
      <c r="H175" s="68">
        <f t="shared" si="2"/>
        <v>14494117.300000003</v>
      </c>
      <c r="I175" s="68">
        <f t="shared" si="2"/>
        <v>16353753.709999999</v>
      </c>
      <c r="J175" s="3"/>
      <c r="K175" s="3"/>
      <c r="L175" s="3"/>
      <c r="M175" s="3"/>
      <c r="N175" s="3"/>
      <c r="O175" s="3"/>
      <c r="P175" s="3"/>
      <c r="Q175" s="3"/>
      <c r="R175" s="3"/>
      <c r="S175" s="105"/>
    </row>
    <row r="176" spans="2:19" x14ac:dyDescent="0.35">
      <c r="B176" s="10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05"/>
    </row>
    <row r="177" spans="2:19" x14ac:dyDescent="0.35">
      <c r="B177" s="8"/>
      <c r="C177" s="3"/>
      <c r="D177" s="4" t="s">
        <v>122</v>
      </c>
      <c r="E177" s="95"/>
      <c r="F177" s="95"/>
      <c r="G177" s="95"/>
      <c r="H177" s="95"/>
      <c r="I177" s="95"/>
      <c r="J177" s="104"/>
      <c r="K177" s="3"/>
      <c r="L177" s="3"/>
      <c r="M177" s="3"/>
      <c r="N177" s="3"/>
      <c r="O177" s="3"/>
      <c r="P177" s="3"/>
      <c r="Q177" s="3"/>
      <c r="R177" s="3"/>
      <c r="S177" s="105"/>
    </row>
    <row r="178" spans="2:19" x14ac:dyDescent="0.35"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05"/>
    </row>
    <row r="179" spans="2:19" x14ac:dyDescent="0.35">
      <c r="B179" s="8"/>
      <c r="C179" s="3"/>
      <c r="D179" s="9"/>
      <c r="E179" s="9"/>
      <c r="F179" s="9"/>
      <c r="G179" s="9"/>
      <c r="H179" s="9"/>
      <c r="I179" s="9"/>
      <c r="J179" s="9"/>
      <c r="K179" s="3"/>
      <c r="L179" s="3"/>
      <c r="M179" s="3"/>
      <c r="N179" s="3"/>
      <c r="O179" s="3"/>
      <c r="P179" s="9"/>
      <c r="Q179" s="9"/>
      <c r="R179" s="9"/>
      <c r="S179" s="105"/>
    </row>
    <row r="180" spans="2:19" x14ac:dyDescent="0.35">
      <c r="B180" s="8"/>
      <c r="C180" s="3"/>
      <c r="D180" s="9"/>
      <c r="E180" s="9"/>
      <c r="F180" s="9"/>
      <c r="G180" s="9"/>
      <c r="H180" s="9"/>
      <c r="I180" s="9"/>
      <c r="J180" s="9"/>
      <c r="K180" s="3"/>
      <c r="L180" s="3"/>
      <c r="M180" s="3"/>
      <c r="N180" s="3"/>
      <c r="O180" s="3"/>
      <c r="P180" s="9"/>
      <c r="Q180" s="9"/>
      <c r="R180" s="9"/>
      <c r="S180" s="105"/>
    </row>
    <row r="181" spans="2:19" x14ac:dyDescent="0.35">
      <c r="B181" s="8"/>
      <c r="C181" s="3"/>
      <c r="D181" s="9"/>
      <c r="E181" s="9"/>
      <c r="F181" s="9"/>
      <c r="G181" s="9"/>
      <c r="H181" s="9"/>
      <c r="I181" s="9"/>
      <c r="J181" s="9"/>
      <c r="K181" s="3"/>
      <c r="L181" s="3"/>
      <c r="M181" s="3"/>
      <c r="N181" s="3"/>
      <c r="O181" s="3"/>
      <c r="P181" s="9"/>
      <c r="Q181" s="9"/>
      <c r="R181" s="9"/>
      <c r="S181" s="105"/>
    </row>
    <row r="182" spans="2:19" x14ac:dyDescent="0.35">
      <c r="B182" s="8"/>
      <c r="C182" s="3"/>
      <c r="D182" s="9"/>
      <c r="E182" s="9"/>
      <c r="F182" s="9"/>
      <c r="G182" s="9"/>
      <c r="H182" s="9"/>
      <c r="I182" s="9"/>
      <c r="J182" s="9"/>
      <c r="K182" s="3"/>
      <c r="L182" s="3"/>
      <c r="M182" s="3"/>
      <c r="N182" s="3"/>
      <c r="O182" s="3"/>
      <c r="P182" s="9"/>
      <c r="Q182" s="9"/>
      <c r="R182" s="9"/>
      <c r="S182" s="105"/>
    </row>
    <row r="183" spans="2:19" x14ac:dyDescent="0.35">
      <c r="B183" s="8"/>
      <c r="C183" s="3"/>
      <c r="D183" s="9"/>
      <c r="E183" s="9"/>
      <c r="F183" s="9"/>
      <c r="G183" s="9"/>
      <c r="H183" s="9"/>
      <c r="I183" s="9"/>
      <c r="J183" s="9"/>
      <c r="K183" s="3"/>
      <c r="L183" s="3"/>
      <c r="M183" s="3"/>
      <c r="N183" s="3"/>
      <c r="O183" s="3"/>
      <c r="P183" s="9"/>
      <c r="Q183" s="9"/>
      <c r="R183" s="9"/>
      <c r="S183" s="105"/>
    </row>
    <row r="184" spans="2:19" x14ac:dyDescent="0.35">
      <c r="B184" s="109"/>
      <c r="C184" s="3"/>
      <c r="D184" s="3"/>
      <c r="E184" s="129"/>
      <c r="F184" s="9"/>
      <c r="G184" s="9"/>
      <c r="H184" s="9"/>
      <c r="I184" s="9"/>
      <c r="J184" s="3"/>
      <c r="K184" s="3"/>
      <c r="L184" s="3"/>
      <c r="M184" s="3"/>
      <c r="N184" s="3"/>
      <c r="O184" s="3"/>
      <c r="P184" s="3"/>
      <c r="Q184" s="3"/>
      <c r="R184" s="3"/>
      <c r="S184" s="105"/>
    </row>
    <row r="185" spans="2:19" x14ac:dyDescent="0.35">
      <c r="B185" s="109"/>
      <c r="C185" s="3"/>
      <c r="D185" s="3"/>
      <c r="E185" s="129"/>
      <c r="F185" s="9"/>
      <c r="G185" s="9"/>
      <c r="H185" s="9"/>
      <c r="I185" s="9"/>
      <c r="J185" s="3"/>
      <c r="K185" s="3"/>
      <c r="L185" s="3"/>
      <c r="M185" s="3"/>
      <c r="N185" s="3"/>
      <c r="O185" s="3"/>
      <c r="P185" s="3"/>
      <c r="Q185" s="3"/>
      <c r="R185" s="3"/>
      <c r="S185" s="105"/>
    </row>
    <row r="186" spans="2:19" x14ac:dyDescent="0.35">
      <c r="B186" s="109"/>
      <c r="C186" s="3"/>
      <c r="D186" s="3"/>
      <c r="E186" s="129"/>
      <c r="F186" s="9"/>
      <c r="G186" s="9"/>
      <c r="H186" s="9"/>
      <c r="I186" s="9"/>
      <c r="J186" s="3"/>
      <c r="K186" s="3"/>
      <c r="L186" s="3"/>
      <c r="M186" s="3"/>
      <c r="N186" s="3"/>
      <c r="O186" s="3"/>
      <c r="P186" s="3"/>
      <c r="Q186" s="3"/>
      <c r="R186" s="3"/>
      <c r="S186" s="105"/>
    </row>
    <row r="187" spans="2:19" x14ac:dyDescent="0.35">
      <c r="B187" s="109"/>
      <c r="C187" s="3"/>
      <c r="D187" s="3"/>
      <c r="E187" s="129"/>
      <c r="F187" s="9"/>
      <c r="G187" s="9"/>
      <c r="H187" s="9"/>
      <c r="I187" s="9"/>
      <c r="J187" s="3"/>
      <c r="K187" s="3"/>
      <c r="L187" s="3"/>
      <c r="M187" s="3"/>
      <c r="N187" s="3"/>
      <c r="O187" s="3"/>
      <c r="P187" s="3"/>
      <c r="Q187" s="3"/>
      <c r="R187" s="3"/>
      <c r="S187" s="105"/>
    </row>
    <row r="188" spans="2:19" x14ac:dyDescent="0.35">
      <c r="B188" s="109"/>
      <c r="C188" s="3"/>
      <c r="D188" s="3"/>
      <c r="E188" s="129"/>
      <c r="F188" s="9"/>
      <c r="G188" s="9"/>
      <c r="H188" s="9"/>
      <c r="I188" s="9"/>
      <c r="J188" s="3"/>
      <c r="K188" s="3"/>
      <c r="L188" s="3"/>
      <c r="M188" s="3"/>
      <c r="N188" s="3"/>
      <c r="O188" s="3"/>
      <c r="P188" s="3"/>
      <c r="Q188" s="3"/>
      <c r="R188" s="3"/>
      <c r="S188" s="105"/>
    </row>
    <row r="189" spans="2:19" x14ac:dyDescent="0.35">
      <c r="B189" s="109"/>
      <c r="C189" s="3"/>
      <c r="D189" s="3"/>
      <c r="E189" s="129"/>
      <c r="F189" s="9"/>
      <c r="G189" s="9"/>
      <c r="H189" s="9"/>
      <c r="I189" s="9"/>
      <c r="J189" s="3"/>
      <c r="K189" s="3"/>
      <c r="L189" s="3"/>
      <c r="M189" s="3"/>
      <c r="N189" s="3"/>
      <c r="O189" s="3"/>
      <c r="P189" s="3"/>
      <c r="Q189" s="3"/>
      <c r="R189" s="3"/>
      <c r="S189" s="105"/>
    </row>
    <row r="190" spans="2:19" x14ac:dyDescent="0.35">
      <c r="B190" s="109"/>
      <c r="C190" s="3"/>
      <c r="D190" s="3"/>
      <c r="E190" s="129"/>
      <c r="F190" s="9"/>
      <c r="G190" s="9"/>
      <c r="H190" s="9"/>
      <c r="I190" s="9"/>
      <c r="J190" s="3"/>
      <c r="K190" s="3"/>
      <c r="L190" s="3"/>
      <c r="M190" s="3"/>
      <c r="N190" s="3"/>
      <c r="O190" s="3"/>
      <c r="P190" s="3"/>
      <c r="Q190" s="3"/>
      <c r="R190" s="3"/>
      <c r="S190" s="105"/>
    </row>
    <row r="191" spans="2:19" x14ac:dyDescent="0.35">
      <c r="B191" s="109"/>
      <c r="C191" s="3"/>
      <c r="D191" s="3"/>
      <c r="E191" s="129"/>
      <c r="F191" s="9"/>
      <c r="G191" s="9"/>
      <c r="H191" s="9"/>
      <c r="I191" s="9"/>
      <c r="J191" s="3"/>
      <c r="K191" s="3"/>
      <c r="L191" s="3"/>
      <c r="M191" s="3"/>
      <c r="N191" s="3"/>
      <c r="O191" s="3"/>
      <c r="P191" s="3"/>
      <c r="Q191" s="3"/>
      <c r="R191" s="3"/>
      <c r="S191" s="105"/>
    </row>
    <row r="192" spans="2:19" x14ac:dyDescent="0.35">
      <c r="B192" s="109"/>
      <c r="C192" s="3"/>
      <c r="D192" s="3"/>
      <c r="E192" s="129"/>
      <c r="F192" s="9"/>
      <c r="G192" s="9"/>
      <c r="H192" s="9"/>
      <c r="I192" s="9"/>
      <c r="J192" s="3"/>
      <c r="K192" s="3"/>
      <c r="L192" s="3"/>
      <c r="M192" s="3"/>
      <c r="N192" s="3"/>
      <c r="O192" s="3"/>
      <c r="P192" s="3"/>
      <c r="Q192" s="3"/>
      <c r="R192" s="3"/>
      <c r="S192" s="105"/>
    </row>
    <row r="193" spans="2:21" x14ac:dyDescent="0.35">
      <c r="B193" s="109"/>
      <c r="C193" s="3"/>
      <c r="D193" s="3"/>
      <c r="E193" s="129"/>
      <c r="F193" s="9"/>
      <c r="G193" s="9"/>
      <c r="H193" s="9"/>
      <c r="I193" s="9"/>
      <c r="J193" s="3"/>
      <c r="K193" s="3"/>
      <c r="L193" s="3"/>
      <c r="M193" s="3"/>
      <c r="N193" s="3"/>
      <c r="O193" s="3"/>
      <c r="P193" s="3"/>
      <c r="Q193" s="3"/>
      <c r="R193" s="3"/>
      <c r="S193" s="105"/>
    </row>
    <row r="194" spans="2:21" x14ac:dyDescent="0.35">
      <c r="B194" s="109"/>
      <c r="C194" s="3"/>
      <c r="D194" s="3" t="s">
        <v>123</v>
      </c>
      <c r="E194" s="129"/>
      <c r="F194" s="9"/>
      <c r="G194" s="9"/>
      <c r="H194" s="9"/>
      <c r="I194" s="9"/>
      <c r="J194" s="3"/>
      <c r="K194" s="3"/>
      <c r="L194" s="3"/>
      <c r="M194" s="3"/>
      <c r="N194" s="3"/>
      <c r="O194" s="3"/>
      <c r="P194" s="3"/>
      <c r="Q194" s="3"/>
      <c r="R194" s="3"/>
      <c r="S194" s="105"/>
    </row>
    <row r="195" spans="2:21" ht="15" thickBot="1" x14ac:dyDescent="0.4">
      <c r="B195" s="114"/>
      <c r="C195" s="115"/>
      <c r="D195" s="115"/>
      <c r="E195" s="115"/>
      <c r="F195" s="115"/>
      <c r="G195" s="115"/>
      <c r="H195" s="115"/>
      <c r="I195" s="115"/>
      <c r="J195" s="115"/>
      <c r="K195" s="115"/>
      <c r="L195" s="115"/>
      <c r="M195" s="115"/>
      <c r="N195" s="115"/>
      <c r="O195" s="115"/>
      <c r="P195" s="115"/>
      <c r="Q195" s="115"/>
      <c r="R195" s="115"/>
      <c r="S195" s="116"/>
    </row>
    <row r="198" spans="2:21" x14ac:dyDescent="0.35">
      <c r="B198" s="18">
        <v>2017</v>
      </c>
      <c r="C198" s="18" t="s">
        <v>77</v>
      </c>
      <c r="D198" s="18" t="s">
        <v>86</v>
      </c>
      <c r="E198" s="18" t="s">
        <v>76</v>
      </c>
      <c r="F198" s="18" t="s">
        <v>78</v>
      </c>
      <c r="G198" s="18" t="s">
        <v>74</v>
      </c>
      <c r="H198" s="18" t="s">
        <v>4</v>
      </c>
      <c r="I198" s="18" t="s">
        <v>91</v>
      </c>
      <c r="J198" s="18" t="s">
        <v>75</v>
      </c>
      <c r="K198" s="18" t="s">
        <v>85</v>
      </c>
      <c r="L198" s="18" t="s">
        <v>82</v>
      </c>
      <c r="M198" s="18" t="s">
        <v>83</v>
      </c>
      <c r="N198" s="18" t="s">
        <v>79</v>
      </c>
      <c r="O198" s="18" t="s">
        <v>88</v>
      </c>
      <c r="P198" s="18" t="s">
        <v>89</v>
      </c>
      <c r="Q198" s="18" t="s">
        <v>80</v>
      </c>
      <c r="R198" s="18" t="s">
        <v>84</v>
      </c>
      <c r="S198" s="18" t="s">
        <v>3</v>
      </c>
      <c r="T198" s="18" t="s">
        <v>90</v>
      </c>
      <c r="U198" s="18">
        <v>2020</v>
      </c>
    </row>
    <row r="199" spans="2:21" x14ac:dyDescent="0.35">
      <c r="B199" s="18">
        <v>11494454.968688719</v>
      </c>
      <c r="C199" s="18">
        <v>1355577.33</v>
      </c>
      <c r="D199" s="18">
        <v>1314294.48</v>
      </c>
      <c r="E199" s="18">
        <v>1044650</v>
      </c>
      <c r="F199" s="18">
        <v>650940.74000003189</v>
      </c>
      <c r="G199" s="18">
        <v>523848.65000000014</v>
      </c>
      <c r="H199" s="18">
        <v>467680.86131124664</v>
      </c>
      <c r="I199" s="18">
        <v>353390</v>
      </c>
      <c r="J199" s="18">
        <v>285283.12</v>
      </c>
      <c r="K199" s="18">
        <v>226966</v>
      </c>
      <c r="L199" s="18">
        <v>161069.45000000001</v>
      </c>
      <c r="M199" s="18">
        <v>37053</v>
      </c>
      <c r="N199" s="18">
        <v>31250</v>
      </c>
      <c r="O199" s="18">
        <v>15000</v>
      </c>
      <c r="P199" s="18">
        <v>-1320</v>
      </c>
      <c r="Q199" s="18">
        <v>-5140.7200000000012</v>
      </c>
      <c r="R199" s="18">
        <v>-96425</v>
      </c>
      <c r="S199" s="18">
        <v>-288398</v>
      </c>
      <c r="T199" s="18">
        <v>-1216421.17</v>
      </c>
      <c r="U199" s="18">
        <v>16353753.709999999</v>
      </c>
    </row>
  </sheetData>
  <sortState xmlns:xlrd2="http://schemas.microsoft.com/office/spreadsheetml/2017/richdata2" ref="E157:I174">
    <sortCondition descending="1" ref="I157:I174"/>
  </sortState>
  <mergeCells count="1">
    <mergeCell ref="M75:R81"/>
  </mergeCells>
  <conditionalFormatting sqref="F125:H149">
    <cfRule type="colorScale" priority="1">
      <colorScale>
        <cfvo type="min"/>
        <cfvo type="percentile" val="50"/>
        <cfvo type="max"/>
        <color theme="5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scale="45" orientation="landscape" r:id="rId1"/>
  <headerFooter>
    <oddHeader>&amp;C&amp;A</oddHeader>
    <oddFooter>Page &amp;P de &amp;N</oddFooter>
  </headerFooter>
  <rowBreaks count="2" manualBreakCount="2">
    <brk id="65" min="1" max="18" man="1"/>
    <brk id="121" min="1" max="18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D72E291A89749A1020ECAEBC5DEA9" ma:contentTypeVersion="11" ma:contentTypeDescription="Crée un document." ma:contentTypeScope="" ma:versionID="aa5ba30c5a062a5428e67b02ff9df745">
  <xsd:schema xmlns:xsd="http://www.w3.org/2001/XMLSchema" xmlns:xs="http://www.w3.org/2001/XMLSchema" xmlns:p="http://schemas.microsoft.com/office/2006/metadata/properties" xmlns:ns2="2ed4a45d-0a7a-4a4c-a2e9-3c855633e740" xmlns:ns3="a46fb650-58a2-4a9d-8560-53d2df43fe90" targetNamespace="http://schemas.microsoft.com/office/2006/metadata/properties" ma:root="true" ma:fieldsID="bc267f8e322a62a15cbf2923f96b998e" ns2:_="" ns3:_="">
    <xsd:import namespace="2ed4a45d-0a7a-4a4c-a2e9-3c855633e740"/>
    <xsd:import namespace="a46fb650-58a2-4a9d-8560-53d2df43fe9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fb650-58a2-4a9d-8560-53d2df43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0F31EF5F-E1DE-493E-90C8-BE6054DC4B94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a46fb650-58a2-4a9d-8560-53d2df43fe90"/>
    <ds:schemaRef ds:uri="http://schemas.microsoft.com/office/infopath/2007/PartnerControls"/>
    <ds:schemaRef ds:uri="2ed4a45d-0a7a-4a4c-a2e9-3c855633e74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6E81376-C290-49FC-956C-EF29FC4629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9F728B-CFE6-4580-AB87-89E73D304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d4a45d-0a7a-4a4c-a2e9-3c855633e740"/>
    <ds:schemaRef ds:uri="a46fb650-58a2-4a9d-8560-53d2df43fe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C0C7170-E27D-4B34-83D8-581331A1ED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Analyses &gt;&gt;&gt;</vt:lpstr>
      <vt:lpstr>Bridge analyses</vt:lpstr>
      <vt:lpstr>Cohort analyses</vt:lpstr>
      <vt:lpstr>Bookings repartition</vt:lpstr>
      <vt:lpstr>Top25 clients analyses</vt:lpstr>
      <vt:lpstr>'Bookings repartition'!Print_Area</vt:lpstr>
      <vt:lpstr>'Bridge analyses'!Print_Area</vt:lpstr>
      <vt:lpstr>'Cohort analyses'!Print_Area</vt:lpstr>
      <vt:lpstr>Cover!Print_Area</vt:lpstr>
      <vt:lpstr>'Top25 clients analyses'!Print_Area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BATHANY</dc:creator>
  <cp:lastModifiedBy>Ugo MANTEL</cp:lastModifiedBy>
  <cp:lastPrinted>2021-03-02T10:32:16Z</cp:lastPrinted>
  <dcterms:created xsi:type="dcterms:W3CDTF">2020-09-08T13:19:21Z</dcterms:created>
  <dcterms:modified xsi:type="dcterms:W3CDTF">2021-03-03T19:31:01Z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0x010100536D72E291A89749A1020ECAEBC5DEA9</vt:lpwstr>
  </property>
</Properties>
</file>