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leven.sharepoint.com/engagements/Naxicap/2021_Phase2_BP/4_Work/4_BNL/"/>
    </mc:Choice>
  </mc:AlternateContent>
  <xr:revisionPtr revIDLastSave="112" documentId="8_{A12DBC2A-D260-47AC-9B31-4DBF26DDDDB5}" xr6:coauthVersionLast="46" xr6:coauthVersionMax="46" xr10:uidLastSave="{7246756D-7962-40DF-B69A-B291B374593E}"/>
  <bookViews>
    <workbookView xWindow="-120" yWindow="-16320" windowWidth="29040" windowHeight="15840" xr2:uid="{6261D6F4-AE79-4303-9932-151A86B3AB6A}"/>
  </bookViews>
  <sheets>
    <sheet name="FR" sheetId="1" r:id="rId1"/>
    <sheet name="BNL - Total impact" sheetId="5" r:id="rId2"/>
    <sheet name="BNL 2019 to 2020" sheetId="2" r:id="rId3"/>
    <sheet name="BNL 2018 to 2019" sheetId="3" r:id="rId4"/>
    <sheet name="BNL 2017 to 2018" sheetId="4" r:id="rId5"/>
  </sheets>
  <definedNames>
    <definedName name="_xlchart.v1.0" hidden="1">FR!$AR$18:$BD$18</definedName>
    <definedName name="_xlchart.v1.1" hidden="1">FR!$AR$19:$BD$19</definedName>
    <definedName name="_xlchart.v1.2" hidden="1">'BNL 2019 to 2020'!$AR$17:$BD$17</definedName>
    <definedName name="_xlchart.v1.3" hidden="1">'BNL 2019 to 2020'!$AR$18:$BD$18</definedName>
    <definedName name="_xlchart.v1.4" hidden="1">'BNL 2018 to 2019'!$AR$17:$BD$17</definedName>
    <definedName name="_xlchart.v1.5" hidden="1">'BNL 2018 to 2019'!$AR$18:$BD$18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Y24" i="2"/>
  <c r="Y25" i="3"/>
  <c r="Y24" i="3"/>
  <c r="Y25" i="4"/>
  <c r="Y24" i="4"/>
  <c r="Y39" i="4"/>
  <c r="Y38" i="4"/>
  <c r="Y28" i="4"/>
  <c r="Y28" i="3"/>
  <c r="Y27" i="2" l="1"/>
  <c r="Y38" i="2"/>
  <c r="Y29" i="2"/>
  <c r="Y28" i="2"/>
  <c r="E250" i="2"/>
  <c r="F250" i="2"/>
  <c r="G250" i="2"/>
  <c r="H250" i="2"/>
  <c r="I250" i="2"/>
  <c r="J250" i="2"/>
  <c r="K250" i="2"/>
  <c r="D250" i="2"/>
  <c r="Y27" i="3" l="1"/>
  <c r="Y26" i="3"/>
  <c r="J13" i="5"/>
  <c r="J12" i="5"/>
  <c r="Y27" i="4"/>
  <c r="D30" i="4"/>
  <c r="E18" i="4"/>
  <c r="D18" i="4"/>
  <c r="F17" i="4"/>
  <c r="F16" i="4"/>
  <c r="F18" i="4" s="1"/>
  <c r="D30" i="3"/>
  <c r="Y26" i="4" l="1"/>
  <c r="Y37" i="4" s="1"/>
  <c r="J11" i="5" s="1"/>
  <c r="Y38" i="3"/>
  <c r="J15" i="5" s="1"/>
  <c r="E18" i="3"/>
  <c r="D18" i="3"/>
  <c r="F17" i="3"/>
  <c r="F16" i="3"/>
  <c r="F18" i="3" l="1"/>
  <c r="Y39" i="3" l="1"/>
  <c r="BA18" i="3"/>
  <c r="BB18" i="3" l="1"/>
  <c r="J16" i="5"/>
  <c r="BD18" i="3"/>
  <c r="Y37" i="3"/>
  <c r="J14" i="5" s="1"/>
  <c r="D7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Y14" i="2"/>
  <c r="N33" i="2" s="1"/>
  <c r="Y13" i="2"/>
  <c r="Y26" i="2" l="1"/>
  <c r="J18" i="5"/>
  <c r="Y24" i="1"/>
  <c r="E18" i="1"/>
  <c r="D18" i="1"/>
  <c r="F17" i="1"/>
  <c r="Y12" i="1"/>
  <c r="Y39" i="2" l="1"/>
  <c r="BB18" i="2" s="1"/>
  <c r="BA18" i="2"/>
  <c r="BD18" i="2" s="1"/>
  <c r="Y26" i="1"/>
  <c r="D26" i="1"/>
  <c r="Y37" i="2" l="1"/>
  <c r="J17" i="5" s="1"/>
  <c r="J20" i="5" s="1"/>
  <c r="J19" i="5"/>
  <c r="Y36" i="1"/>
  <c r="BA19" i="1" s="1"/>
  <c r="F15" i="1"/>
  <c r="F16" i="1"/>
  <c r="F18" i="1" l="1"/>
  <c r="Y25" i="1" l="1"/>
  <c r="Y37" i="1" s="1"/>
  <c r="Y35" i="1" l="1"/>
  <c r="BB19" i="1"/>
  <c r="BD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tc={84A4E399-A8FB-4DB7-9091-06311E517BD3}</author>
  </authors>
  <commentList>
    <comment ref="X13" authorId="0" shapeId="0" xr:uid="{84A4E399-A8FB-4DB7-9091-06311E517B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Coming from pipe analyses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tc={50AE4A8F-5CF2-4C56-BB48-DF899C418099}</author>
  </authors>
  <commentList>
    <comment ref="X15" authorId="0" shapeId="0" xr:uid="{50AE4A8F-5CF2-4C56-BB48-DF899C4180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Coming from pipe analyses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tc={CF57AA86-26F8-42DD-8B24-15058C26CB26}</author>
  </authors>
  <commentList>
    <comment ref="X13" authorId="0" shapeId="0" xr:uid="{CF57AA86-26F8-42DD-8B24-15058C26CB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Coming from pipe analyses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tc={83C6A1C4-A673-4B0D-BF87-FC2A85AACD85}</author>
  </authors>
  <commentList>
    <comment ref="X13" authorId="0" shapeId="0" xr:uid="{83C6A1C4-A673-4B0D-BF87-FC2A85AACD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Coming from pipe analyses</t>
      </text>
    </comment>
  </commentList>
</comments>
</file>

<file path=xl/sharedStrings.xml><?xml version="1.0" encoding="utf-8"?>
<sst xmlns="http://schemas.openxmlformats.org/spreadsheetml/2006/main" count="1070" uniqueCount="909">
  <si>
    <t>LFL 2019?</t>
  </si>
  <si>
    <t>TRUE</t>
  </si>
  <si>
    <t>Row Labels</t>
  </si>
  <si>
    <t>Sum of FY 2019</t>
  </si>
  <si>
    <t>Sum of FY 2020</t>
  </si>
  <si>
    <t>LFL per products for LFL 2019 customers</t>
  </si>
  <si>
    <t>LFL amount</t>
  </si>
  <si>
    <t>CHURN 2020?</t>
  </si>
  <si>
    <t>D&amp;B Credit 2019</t>
  </si>
  <si>
    <t>D&amp;B Credit 2020</t>
  </si>
  <si>
    <t>Global ultimate name</t>
  </si>
  <si>
    <t xml:space="preserve">Churn per products for 2020 churners </t>
  </si>
  <si>
    <t>LFL 2019 customers with 0 D&amp;B Credit bookings in 2019 and positive D&amp;B Credit bookings in 2020</t>
  </si>
  <si>
    <t>BaseFile inputs</t>
  </si>
  <si>
    <t>Risk LOB churn for 2019</t>
  </si>
  <si>
    <t>Sum of risk bookings in 2018</t>
  </si>
  <si>
    <t>Sum of 2019 risk churn</t>
  </si>
  <si>
    <t>Model calculated hypothesis</t>
  </si>
  <si>
    <t>D&amp;B Credit migrated amount</t>
  </si>
  <si>
    <t>Historical risk churn rate</t>
  </si>
  <si>
    <t xml:space="preserve">Historical renewall rate in risk </t>
  </si>
  <si>
    <t>Migration cost analyses</t>
  </si>
  <si>
    <t>Migration effect</t>
  </si>
  <si>
    <t>ow LFL impact</t>
  </si>
  <si>
    <t>ow churn impact</t>
  </si>
  <si>
    <t>Bridge without migration</t>
  </si>
  <si>
    <t>LFL2019</t>
  </si>
  <si>
    <t>Churn 2019</t>
  </si>
  <si>
    <t>LFL2017</t>
  </si>
  <si>
    <t>Churn 2017</t>
  </si>
  <si>
    <t>LFL2018</t>
  </si>
  <si>
    <t>Churn 2018</t>
  </si>
  <si>
    <t>LFL2019 wo migration</t>
  </si>
  <si>
    <t>Churn 2019 wo migration</t>
  </si>
  <si>
    <t>New business 2020</t>
  </si>
  <si>
    <t>2020 Wo migration</t>
  </si>
  <si>
    <t>Actual values</t>
  </si>
  <si>
    <t>Impact of migration on DBAI LFL</t>
  </si>
  <si>
    <t>Intermediaries calculation</t>
  </si>
  <si>
    <t>Impact of migration on DBAI churn</t>
  </si>
  <si>
    <t>DB Credit</t>
  </si>
  <si>
    <t>DBAI</t>
  </si>
  <si>
    <t>Total</t>
  </si>
  <si>
    <t>ALSTOM</t>
  </si>
  <si>
    <t>AMBASSADE DE LA REPUBLIQUE ARABE</t>
  </si>
  <si>
    <t>AREVA T&amp;D</t>
  </si>
  <si>
    <t>ASTRAZENECA</t>
  </si>
  <si>
    <t>AUTOCRUISE SAS</t>
  </si>
  <si>
    <t>BAUDELET HOLDING</t>
  </si>
  <si>
    <t>BEHR FRANCE</t>
  </si>
  <si>
    <t>BOUYGUES</t>
  </si>
  <si>
    <t>BPI GROUPE</t>
  </si>
  <si>
    <t>BRONZE ALU</t>
  </si>
  <si>
    <t>BUREAU VERITAS</t>
  </si>
  <si>
    <t>BUTAGAZ</t>
  </si>
  <si>
    <t>CAPSUGEL</t>
  </si>
  <si>
    <t>CMP ARLES</t>
  </si>
  <si>
    <t>COMPAGNIE DES ALPES</t>
  </si>
  <si>
    <t>DAMCO FRANCE</t>
  </si>
  <si>
    <t>DKER USINAGE</t>
  </si>
  <si>
    <t>DTZ JEAN THOUARD</t>
  </si>
  <si>
    <t>DXO LABS SAS</t>
  </si>
  <si>
    <t>EBI SA GROUPE ECOBANK</t>
  </si>
  <si>
    <t>ETABLISSEMENTS CAILLAU</t>
  </si>
  <si>
    <t>ETS CORNILLEAU</t>
  </si>
  <si>
    <t>E-VALLEY SERVICES 2</t>
  </si>
  <si>
    <t>FINANCIERE LES CEDRES BLEUS</t>
  </si>
  <si>
    <t>GENERAL MILLS</t>
  </si>
  <si>
    <t>GROUPE DANONE</t>
  </si>
  <si>
    <t>GROUPE LAZARD</t>
  </si>
  <si>
    <t>HAWKER</t>
  </si>
  <si>
    <t>HSBC</t>
  </si>
  <si>
    <t>HUSSON INTERNATIONAL</t>
  </si>
  <si>
    <t>LE BELIER</t>
  </si>
  <si>
    <t>LEGAL LE GOUT SAS</t>
  </si>
  <si>
    <t>MAGNIER INDUSTRIES</t>
  </si>
  <si>
    <t>MAISADOUR</t>
  </si>
  <si>
    <t>MECATHERM</t>
  </si>
  <si>
    <t>MEDECINS SANS FRONTIERES</t>
  </si>
  <si>
    <t>MEDLINE ASSEMBLY FRANCE SAS</t>
  </si>
  <si>
    <t>METALDYNE INTERNATIONAL FRANCE</t>
  </si>
  <si>
    <t>MOHG HOTEL</t>
  </si>
  <si>
    <t>NEXANS</t>
  </si>
  <si>
    <t>NEXITY GROUPE</t>
  </si>
  <si>
    <t>OVH</t>
  </si>
  <si>
    <t>POMAGALSKI</t>
  </si>
  <si>
    <t>R BOURGEOIS</t>
  </si>
  <si>
    <t>REXEL</t>
  </si>
  <si>
    <t>RIBER</t>
  </si>
  <si>
    <t>SCHNEIDER ELECTRIC</t>
  </si>
  <si>
    <t>SECURITE COMMUNICATI</t>
  </si>
  <si>
    <t>SHV GAS SUPPLY &amp; RISK</t>
  </si>
  <si>
    <t>SMURFIT KAPPA LEMBAC</t>
  </si>
  <si>
    <t>SOCOMORE SAS</t>
  </si>
  <si>
    <t>SOFIDY</t>
  </si>
  <si>
    <t>SPECITUBES</t>
  </si>
  <si>
    <t>SPERIAN PROTECTION</t>
  </si>
  <si>
    <t>SUEZ ENVIRONNEMENT</t>
  </si>
  <si>
    <t>SYMMETRY MEDICAL POLYVAC SAS</t>
  </si>
  <si>
    <t>New logo 2018</t>
  </si>
  <si>
    <t>New logo 2019</t>
  </si>
  <si>
    <t>DBAI/Toolkit</t>
  </si>
  <si>
    <t>LOB</t>
  </si>
  <si>
    <t>(Multiple Items)</t>
  </si>
  <si>
    <t>Share of D&amp;B Credt in Shared Bucket</t>
  </si>
  <si>
    <t>Batch Data</t>
  </si>
  <si>
    <t>Compliance</t>
  </si>
  <si>
    <t>New business 2018</t>
  </si>
  <si>
    <t>New business 2019</t>
  </si>
  <si>
    <t>Country Risk</t>
  </si>
  <si>
    <t>Credit note provision</t>
  </si>
  <si>
    <t>D&amp;B Connect</t>
  </si>
  <si>
    <t>D&amp;B Credit</t>
  </si>
  <si>
    <t>D&amp;B Direct</t>
  </si>
  <si>
    <t>Data</t>
  </si>
  <si>
    <t>Data Manager</t>
  </si>
  <si>
    <t>Dataxess</t>
  </si>
  <si>
    <t>Impact of migration on DNBi LFL</t>
  </si>
  <si>
    <t>DBAI (incl Toolkit Usage)</t>
  </si>
  <si>
    <t>Direct Plus</t>
  </si>
  <si>
    <t>Impact of migration on DNBi churn</t>
  </si>
  <si>
    <t>DNBi</t>
  </si>
  <si>
    <t>GDM &amp; Toolkit</t>
  </si>
  <si>
    <t>Global Financials</t>
  </si>
  <si>
    <t>GRS</t>
  </si>
  <si>
    <t>Hoovers</t>
  </si>
  <si>
    <t>IndueD</t>
  </si>
  <si>
    <t>Market Insight</t>
  </si>
  <si>
    <t>MDP</t>
  </si>
  <si>
    <t>OnBoard</t>
  </si>
  <si>
    <t>Portfolio Manager</t>
  </si>
  <si>
    <t>Registration Check</t>
  </si>
  <si>
    <t>Scoring</t>
  </si>
  <si>
    <t>Shared Bucket</t>
  </si>
  <si>
    <t>SMART</t>
  </si>
  <si>
    <t>Supplier Portfolio Manager</t>
  </si>
  <si>
    <t>#N/A</t>
  </si>
  <si>
    <t>#REF!</t>
  </si>
  <si>
    <t>Grand Total</t>
  </si>
  <si>
    <t>Astellas Pharma Inc.</t>
  </si>
  <si>
    <t>Koninklijke Philips N.V.</t>
  </si>
  <si>
    <t>Tata Steel Limited</t>
  </si>
  <si>
    <t>Sonos, Inc.</t>
  </si>
  <si>
    <t>Ecs Corporate</t>
  </si>
  <si>
    <t>Tereos Starch &amp; Sweeteners Europe</t>
  </si>
  <si>
    <t>Brisker Holding B.V.</t>
  </si>
  <si>
    <t>Arcadis N.V.</t>
  </si>
  <si>
    <t>Lumos Holdings Coöperatief U.A.</t>
  </si>
  <si>
    <t>A.P. Møller Og Hustru Chastine Mc-Kinney Møllers Fond Til Almene Formaal</t>
  </si>
  <si>
    <t>Coöperatie Eno U.A.</t>
  </si>
  <si>
    <t>Under Armour, Inc.</t>
  </si>
  <si>
    <t>Exact Group B.V.</t>
  </si>
  <si>
    <t>Koch Engineered Solutions International S.À R.L.</t>
  </si>
  <si>
    <t>Bundesrepublik Deutschland</t>
  </si>
  <si>
    <t>Pepsico, Inc.</t>
  </si>
  <si>
    <t>Nexans</t>
  </si>
  <si>
    <t>Danone</t>
  </si>
  <si>
    <t>Koninklijke Bam Groep N.V.</t>
  </si>
  <si>
    <t>Aalberts N.V.</t>
  </si>
  <si>
    <t>Unica Groep B.V.</t>
  </si>
  <si>
    <t>Mainfreight Netherlands Coöperatief U.A.</t>
  </si>
  <si>
    <t>Rsm Group Gmbh</t>
  </si>
  <si>
    <t>Stichting Administratiekantoor B.V. Holding H.J. Olde Monnikhof</t>
  </si>
  <si>
    <t>Weir Group Plc(The)</t>
  </si>
  <si>
    <t>Prayon</t>
  </si>
  <si>
    <t>Halma Public Limited Company</t>
  </si>
  <si>
    <t>Swm Luxembourg</t>
  </si>
  <si>
    <t>Terumo Corporation</t>
  </si>
  <si>
    <t>Yarden Holding B.V.</t>
  </si>
  <si>
    <t>Iv-Holding B.V.</t>
  </si>
  <si>
    <t>Nisshinbo Holdings Inc.</t>
  </si>
  <si>
    <t>Qlik Parent, Inc.</t>
  </si>
  <si>
    <t>Whitewave International Management Holdings, S.À.R.L.</t>
  </si>
  <si>
    <t>Vierakker Beheer B.V.</t>
  </si>
  <si>
    <t>Stichting Administratiekantoor Aandelen Dekker</t>
  </si>
  <si>
    <t>Hyundai Construction Equipment Co., Ltd.</t>
  </si>
  <si>
    <t>Kcf</t>
  </si>
  <si>
    <t>Mitsubishi Corporation</t>
  </si>
  <si>
    <t>Bauhaus Nederland C.V.</t>
  </si>
  <si>
    <t>College Park Main Street Association Inc.</t>
  </si>
  <si>
    <t>Coöperatieve Vereniging Beko U.A.</t>
  </si>
  <si>
    <t>Print Holdings B.V.</t>
  </si>
  <si>
    <t>The Student Hotel Group Sarl</t>
  </si>
  <si>
    <t>Ab Netherlands Holdings B.V.</t>
  </si>
  <si>
    <t>Raytheon Technologies Corporation</t>
  </si>
  <si>
    <t>Samsung Electronics Co., Ltd.</t>
  </si>
  <si>
    <t>Smf Management Consultants B.V.</t>
  </si>
  <si>
    <t>Wpg B.V.</t>
  </si>
  <si>
    <t>Stichting Ymere</t>
  </si>
  <si>
    <t>Meilink B.V.</t>
  </si>
  <si>
    <t>Eltacon Holding B.V.</t>
  </si>
  <si>
    <t>Sarabel Invest S.À R.L.</t>
  </si>
  <si>
    <t>Novatrust Ltd</t>
  </si>
  <si>
    <t>Jeca Plastics B.V.</t>
  </si>
  <si>
    <t>Stichting Administratiekantoor B. Scholte Beheer</t>
  </si>
  <si>
    <t>Stichting Wageningen Research</t>
  </si>
  <si>
    <t>Gustako B.V.</t>
  </si>
  <si>
    <t>Aurelia Energy N.V.</t>
  </si>
  <si>
    <t>Van Leeuwen Holding B.V.</t>
  </si>
  <si>
    <t>W.J. De Jonge Beheer B.V.</t>
  </si>
  <si>
    <t>Comidas Holdings 2 B.V.</t>
  </si>
  <si>
    <t>Compass Group Plc</t>
  </si>
  <si>
    <t>Houdstermaatschappij Wilg B.V.</t>
  </si>
  <si>
    <t>Autobinck Beheer N.V.</t>
  </si>
  <si>
    <t>Alcogroup Holding</t>
  </si>
  <si>
    <t>Mimaki Engineering Co.,Ltd.</t>
  </si>
  <si>
    <t>Tbg Ag</t>
  </si>
  <si>
    <t>Burlingtown International B.V.</t>
  </si>
  <si>
    <t>Hirose Electric Co., Ltd.</t>
  </si>
  <si>
    <t>Soc Indust Financiere Artois</t>
  </si>
  <si>
    <t>Agility Public Warehousing Company K.S.C.P.</t>
  </si>
  <si>
    <t>Aep Beheer B.V.</t>
  </si>
  <si>
    <t>Hearthside Coöperatief U.A.</t>
  </si>
  <si>
    <t>Fusilli Midco S.À R.L.</t>
  </si>
  <si>
    <t>Universitair Medisch Centrum Utrecht</t>
  </si>
  <si>
    <t>Asm International N.V.</t>
  </si>
  <si>
    <t>Hoya Corporation</t>
  </si>
  <si>
    <t>Barene Holding B.V.</t>
  </si>
  <si>
    <t>Nisshin Seifun Group Inc.</t>
  </si>
  <si>
    <t>B2C Group B.V.</t>
  </si>
  <si>
    <t>Regal Beloit Corporation</t>
  </si>
  <si>
    <t>Enodia</t>
  </si>
  <si>
    <t>Abb Ltd</t>
  </si>
  <si>
    <t>Coöperatie Vela Holding U.A.</t>
  </si>
  <si>
    <t>Smb Capital B.V.</t>
  </si>
  <si>
    <t>Motion10 Holding B.V.</t>
  </si>
  <si>
    <t>Stichting Administratiekantoor Van Esch Bedrijven</t>
  </si>
  <si>
    <t>Griffith Foods Group Inc.</t>
  </si>
  <si>
    <t>Toshiba Corporation</t>
  </si>
  <si>
    <t>Stichting Administratiekantoor Van Aandelen Nederhoff Interholding B.V.</t>
  </si>
  <si>
    <t>Puzzle Holding B.V.</t>
  </si>
  <si>
    <t>Flir Systems, Inc.</t>
  </si>
  <si>
    <t>Duursma Beheer B.V.</t>
  </si>
  <si>
    <t>Sind International Srl</t>
  </si>
  <si>
    <t>Stichting Administratiekantoor Beheermaatschappij Jeradma</t>
  </si>
  <si>
    <t>Geromar Holding B.V.</t>
  </si>
  <si>
    <t>Oep Trafo Coöperatief U.A.</t>
  </si>
  <si>
    <t>Sif Holding N.V.</t>
  </si>
  <si>
    <t>Spar International B.V.</t>
  </si>
  <si>
    <t>Rendon Onderhoudsgroep B.V.</t>
  </si>
  <si>
    <t>Alimex Group Holding Gmbh &amp; Co. Kg</t>
  </si>
  <si>
    <t>Th. De Beer Ii B.V.</t>
  </si>
  <si>
    <t>First Dutch Innovations B.V.</t>
  </si>
  <si>
    <t>Green Tomato Holding B.V.</t>
  </si>
  <si>
    <t>Lomans Beheer B.V.</t>
  </si>
  <si>
    <t>Stichting Sanquin Bloedvoorziening</t>
  </si>
  <si>
    <t>Linde Public Limited Company</t>
  </si>
  <si>
    <t>It Creation Beheer B.V.</t>
  </si>
  <si>
    <t>Wilmar 2013 B.V.</t>
  </si>
  <si>
    <t>Stichting Administratiekantoor Decolabel</t>
  </si>
  <si>
    <t>Improvia Holding B.V.</t>
  </si>
  <si>
    <t>Wet Wipes Technologies B.V.</t>
  </si>
  <si>
    <t>Daimler Ag</t>
  </si>
  <si>
    <t>Pvh Corp.</t>
  </si>
  <si>
    <t>Rosen Swiss Ag</t>
  </si>
  <si>
    <t>Rotas Holding B.V.</t>
  </si>
  <si>
    <t>A.E.G. Veldkamp Holding B.V.</t>
  </si>
  <si>
    <t>Holland Track B.V.</t>
  </si>
  <si>
    <t>Antwerp Lion Oil Works</t>
  </si>
  <si>
    <t>Mens-Zeist Beheer B.V.</t>
  </si>
  <si>
    <t>Pellikaan Beheer B.V.</t>
  </si>
  <si>
    <t>Stichting Administratiekantoor Gab Global Investments</t>
  </si>
  <si>
    <t>Lignostar Group B.V.</t>
  </si>
  <si>
    <t>Pallieter Group B.V.</t>
  </si>
  <si>
    <t>Ortec Finance Beheer B.V.</t>
  </si>
  <si>
    <t>Stichting Diakonessenhuis</t>
  </si>
  <si>
    <t>Kpmg Central Services</t>
  </si>
  <si>
    <t>Muon B.V.</t>
  </si>
  <si>
    <t>Conpacksys Holding B.V.</t>
  </si>
  <si>
    <t>2020 bookings for Shared buckets related products</t>
  </si>
  <si>
    <t>Project Baguette - Migration Impact in FR</t>
  </si>
  <si>
    <t>A. Hartrodt Nederland B.V.</t>
  </si>
  <si>
    <t>Aak Ab (Publ)</t>
  </si>
  <si>
    <t>Aalbers-Wilk Holding B.V.</t>
  </si>
  <si>
    <t>Ackermans &amp; Van Haaren</t>
  </si>
  <si>
    <t>Acmo S. À R.L.</t>
  </si>
  <si>
    <t>Acr Iii Global Holdings Coöperatief U.A.</t>
  </si>
  <si>
    <t>Adg Dienstengroep Se</t>
  </si>
  <si>
    <t>Adminius Holding B.V.</t>
  </si>
  <si>
    <t>Adolf Würth Gmbh &amp; Co. Kg</t>
  </si>
  <si>
    <t>Aecom</t>
  </si>
  <si>
    <t>Aertssen Group</t>
  </si>
  <si>
    <t>Ageas Sa/Nv</t>
  </si>
  <si>
    <t>Ai Global Investments &amp; Cy S.C.A.</t>
  </si>
  <si>
    <t>Aimland Technologies B.V.</t>
  </si>
  <si>
    <t>Algimo</t>
  </si>
  <si>
    <t>Allinq Group B.V.</t>
  </si>
  <si>
    <t>Alpha Group International Holding B.V.</t>
  </si>
  <si>
    <t>Alrosa Belgium</t>
  </si>
  <si>
    <t>Amaranth Holding B.V.</t>
  </si>
  <si>
    <t>American Biltrite Inc.</t>
  </si>
  <si>
    <t>Aminolabs Group</t>
  </si>
  <si>
    <t>Amsterdam Global Ventures B.V.</t>
  </si>
  <si>
    <t>Andus Group B.V.</t>
  </si>
  <si>
    <t>Ansell Limited</t>
  </si>
  <si>
    <t>Applied Materials, Inc.</t>
  </si>
  <si>
    <t>Arcelor Investment S.A.</t>
  </si>
  <si>
    <t>Arkema</t>
  </si>
  <si>
    <t>Armeos</t>
  </si>
  <si>
    <t>Armstrong World Industries, Inc.</t>
  </si>
  <si>
    <t>Association F I D O P</t>
  </si>
  <si>
    <t>Atlas Packaging Group B.V.</t>
  </si>
  <si>
    <t>Audion Elektro Beheer B.V.</t>
  </si>
  <si>
    <t>Avanos Medical, Inc.</t>
  </si>
  <si>
    <t>B&amp;B Meeuwenoord Tussenholding B.V.</t>
  </si>
  <si>
    <t>Bacardi Limited</t>
  </si>
  <si>
    <t>Barguzin Participation S.A.</t>
  </si>
  <si>
    <t>Bdp International, Inc.</t>
  </si>
  <si>
    <t>Belgosuc Holding</t>
  </si>
  <si>
    <t>Bell Safety Srl</t>
  </si>
  <si>
    <t>Berkshire Hathaway Inc.</t>
  </si>
  <si>
    <t>Berwind Corporation</t>
  </si>
  <si>
    <t>Besix Group</t>
  </si>
  <si>
    <t>Binani Industries Limited</t>
  </si>
  <si>
    <t>Bleckmann België Nv</t>
  </si>
  <si>
    <t>Blickle Holding International Gmbh</t>
  </si>
  <si>
    <t>Bridgestone Corporation</t>
  </si>
  <si>
    <t>British American Tobacco P.L.C.</t>
  </si>
  <si>
    <t>Brother Industries, Ltd.</t>
  </si>
  <si>
    <t>Bullseye International Holdings (Netherlands) Cooperatief U.A.</t>
  </si>
  <si>
    <t>C.P. Pharmaceuticals International C.V.</t>
  </si>
  <si>
    <t>Cagemax International B.V.</t>
  </si>
  <si>
    <t>Canadian Tire Corporation, Limited</t>
  </si>
  <si>
    <t>Canon Inc.</t>
  </si>
  <si>
    <t>Carmeuse Holding S.A.</t>
  </si>
  <si>
    <t>Carpenter Technology Corporation</t>
  </si>
  <si>
    <t>Cbmm International B.V.</t>
  </si>
  <si>
    <t>Cbre Group, Inc.</t>
  </si>
  <si>
    <t>Cebi International Sa</t>
  </si>
  <si>
    <t>Ceconomy Ag</t>
  </si>
  <si>
    <t>Celio International</t>
  </si>
  <si>
    <t>Codic International</t>
  </si>
  <si>
    <t>Cofra Holding Ag</t>
  </si>
  <si>
    <t>Cold Jet International Llc</t>
  </si>
  <si>
    <t>Colliers International Netherlands B.V.</t>
  </si>
  <si>
    <t>Columbo B.V.</t>
  </si>
  <si>
    <t>Comite De Gestion Du Soutien De La Communaute Du Shape Scsf</t>
  </si>
  <si>
    <t>Compagnie De Saint-Gobain</t>
  </si>
  <si>
    <t>Coöperatie Koninklijke Avebe U.A.</t>
  </si>
  <si>
    <t>Coöperatie Royal Floraholland U.A.</t>
  </si>
  <si>
    <t>Corely</t>
  </si>
  <si>
    <t>Corestate Capital Holding S.A.</t>
  </si>
  <si>
    <t>Coster Tecnologie Speciali Spa</t>
  </si>
  <si>
    <t>Credendo</t>
  </si>
  <si>
    <t>D. Boekestijn Maasland Beheer B.V.</t>
  </si>
  <si>
    <t>Daily Logistics Group B.V.</t>
  </si>
  <si>
    <t>Dakrubbercentrale</t>
  </si>
  <si>
    <t>Dam 122</t>
  </si>
  <si>
    <t>De Hoop Terneuzen B.V.</t>
  </si>
  <si>
    <t>Debra</t>
  </si>
  <si>
    <t>Delbimac</t>
  </si>
  <si>
    <t>Denneboom-Friesland B.V.</t>
  </si>
  <si>
    <t>Denso Corporation</t>
  </si>
  <si>
    <t>Devokon</t>
  </si>
  <si>
    <t>D'Ieteren</t>
  </si>
  <si>
    <t>Digital Intrepid Holding B.V.</t>
  </si>
  <si>
    <t>Doens Holding B.V.</t>
  </si>
  <si>
    <t>Dorc Topco B.V.</t>
  </si>
  <si>
    <t>Dover Corporation</t>
  </si>
  <si>
    <t>Down2Earth Capital</t>
  </si>
  <si>
    <t>Duni Ab</t>
  </si>
  <si>
    <t>Dusseldorp Automotive B.V.</t>
  </si>
  <si>
    <t>E.M.M. Holding B.V.</t>
  </si>
  <si>
    <t>Ederu B.V.</t>
  </si>
  <si>
    <t>Elia Group</t>
  </si>
  <si>
    <t>Enersys</t>
  </si>
  <si>
    <t>Entreprises André Houyoux</t>
  </si>
  <si>
    <t>Epu Group B.V.</t>
  </si>
  <si>
    <t>E-Rewards Bidco Limited</t>
  </si>
  <si>
    <t>Erf Holding B.V.</t>
  </si>
  <si>
    <t>Ergon International, Inc.</t>
  </si>
  <si>
    <t>Erich Sixt Vermögensverwaltung Gmbh</t>
  </si>
  <si>
    <t>Etablissementen Joseph Soubry</t>
  </si>
  <si>
    <t>Eurochem Group Ag</t>
  </si>
  <si>
    <t>Eurokeg B.V.</t>
  </si>
  <si>
    <t>Europäisches Patentamt</t>
  </si>
  <si>
    <t>Fabory Holding B.V.</t>
  </si>
  <si>
    <t>Familie Weiss Stiftung</t>
  </si>
  <si>
    <t>Fc Vdb B.V.</t>
  </si>
  <si>
    <t>Fca Bank Spa</t>
  </si>
  <si>
    <t>Ferranti Computer Systems</t>
  </si>
  <si>
    <t>Fugro N.V.</t>
  </si>
  <si>
    <t>Fuji Oil Europe</t>
  </si>
  <si>
    <t>G4S Plc</t>
  </si>
  <si>
    <t>Gemeenschappelijke Regeling Instituut Voor Werkvoorziening Zuid Oost Utrecht</t>
  </si>
  <si>
    <t>Gemeente Dordrecht</t>
  </si>
  <si>
    <t>Geocom B.V.</t>
  </si>
  <si>
    <t>Global Pump Investment B.V.</t>
  </si>
  <si>
    <t>Gmg B.V.</t>
  </si>
  <si>
    <t>Goodlife Foods B.V.</t>
  </si>
  <si>
    <t>Gosselin Group</t>
  </si>
  <si>
    <t>Greeneden Lux 3 S.Àr.L.</t>
  </si>
  <si>
    <t>Greif, Inc.</t>
  </si>
  <si>
    <t>Grohe Holding Gmbh</t>
  </si>
  <si>
    <t>Group Sopex</t>
  </si>
  <si>
    <t>Grupo Kuo, S.A.B. De C.V.</t>
  </si>
  <si>
    <t>H.J. Heinz Supply Chain Europe B.V.</t>
  </si>
  <si>
    <t>Handelsveem Beheer B.V.</t>
  </si>
  <si>
    <t>Handicare Group Ab</t>
  </si>
  <si>
    <t>Heesen Yachts Holding B.V.</t>
  </si>
  <si>
    <t>Hendi Holding B.V.</t>
  </si>
  <si>
    <t>Henry Crown And Company</t>
  </si>
  <si>
    <t>Hilton Food Group Plc</t>
  </si>
  <si>
    <t>Hitachi Capital Mobility Holding Netherlands B.V.</t>
  </si>
  <si>
    <t>Hmm Company Limited.</t>
  </si>
  <si>
    <t>Hna Technology Co., Ltd.</t>
  </si>
  <si>
    <t>Holding Mos B.V.</t>
  </si>
  <si>
    <t>Holding Tiss Et Teint Invest</t>
  </si>
  <si>
    <t>Hoogerdijk B.V.</t>
  </si>
  <si>
    <t>Hornbeam Investment Pte Ltd</t>
  </si>
  <si>
    <t>Hotraco Group Beheer B.V.</t>
  </si>
  <si>
    <t>Hunter Douglas N.V.</t>
  </si>
  <si>
    <t>Imperial Holdings International Coöperatief U.A.</t>
  </si>
  <si>
    <t>Impro Europe Sarl</t>
  </si>
  <si>
    <t>Imsto</t>
  </si>
  <si>
    <t>Indutrade Ab</t>
  </si>
  <si>
    <t>Ineos Limited</t>
  </si>
  <si>
    <t>Inowai Group S.A.</t>
  </si>
  <si>
    <t>Insmed Incorporated</t>
  </si>
  <si>
    <t>Interconnect Services Holding B.V.</t>
  </si>
  <si>
    <t>Interovo Beheer B.V.</t>
  </si>
  <si>
    <t>Irobot Corporation</t>
  </si>
  <si>
    <t>J&amp;D Beheer B.V.</t>
  </si>
  <si>
    <t>Japan Tobacco Inc.</t>
  </si>
  <si>
    <t>Johnson &amp; Johnson</t>
  </si>
  <si>
    <t>Kaja Investeringsmaatschappij</t>
  </si>
  <si>
    <t>Kareni B.V.</t>
  </si>
  <si>
    <t>Kbc Groupe</t>
  </si>
  <si>
    <t>Keen Europe Outdoor B.V.</t>
  </si>
  <si>
    <t>Keylane Topholding B.V.</t>
  </si>
  <si>
    <t>Klip Beheermaatschappij B.V.</t>
  </si>
  <si>
    <t>Knapen Trailers International B.V.</t>
  </si>
  <si>
    <t>Komono</t>
  </si>
  <si>
    <t>Konica Minolta, Inc.</t>
  </si>
  <si>
    <t>Koninklijke Ahold Delhaize N.V.</t>
  </si>
  <si>
    <t>Koninklijke De Kuyper B.V.</t>
  </si>
  <si>
    <t>Koninklijke Kpn N.V.</t>
  </si>
  <si>
    <t>L.M.E.M. Baetsen Beheer B.V.</t>
  </si>
  <si>
    <t>Lamex Food Group Limited</t>
  </si>
  <si>
    <t>Lantmännen Ek För</t>
  </si>
  <si>
    <t>Lanxess Ag</t>
  </si>
  <si>
    <t>Lapp Beteiligungs-Kg</t>
  </si>
  <si>
    <t>L'Arche Green N.V.</t>
  </si>
  <si>
    <t>Lateres</t>
  </si>
  <si>
    <t>Launchchange Holding Company</t>
  </si>
  <si>
    <t>Lci Industries</t>
  </si>
  <si>
    <t>Liberty Global Plc</t>
  </si>
  <si>
    <t>Lindab International Ab</t>
  </si>
  <si>
    <t>Longreach Group Inc., The</t>
  </si>
  <si>
    <t>Loyens &amp; Loeff N.V.</t>
  </si>
  <si>
    <t>Lvd-Invest</t>
  </si>
  <si>
    <t>Maiburg Jhzn B.V.</t>
  </si>
  <si>
    <t>Mars, Incorporated</t>
  </si>
  <si>
    <t>Maxingvest Ag</t>
  </si>
  <si>
    <t>Mc Glue B.V.</t>
  </si>
  <si>
    <t>Mcb International B.V.</t>
  </si>
  <si>
    <t>Meeberg Repair B.V.</t>
  </si>
  <si>
    <t>Mirari Holding B.V.</t>
  </si>
  <si>
    <t>Mitek Systems, Inc.</t>
  </si>
  <si>
    <t>Mitsubishi Heavy Industries, Ltd.</t>
  </si>
  <si>
    <t>Mitsui &amp; Co., Ltd.</t>
  </si>
  <si>
    <t>Modulaire Investments B.V.</t>
  </si>
  <si>
    <t>Monceau Deelnemingen I B.V.</t>
  </si>
  <si>
    <t>Moog Inc.</t>
  </si>
  <si>
    <t>Moza-X</t>
  </si>
  <si>
    <t>Multichoice Group Holdings B.V.</t>
  </si>
  <si>
    <t>Mutoh Holdings Co., Ltd.</t>
  </si>
  <si>
    <t>Nanocyl</t>
  </si>
  <si>
    <t>Nederlandse Particuliere Rijnvaart-Centrale Coöperatie U.A. (Bij Afkorting Coöperatie N.P.R.C. U.A.)</t>
  </si>
  <si>
    <t>Neenah, Inc.</t>
  </si>
  <si>
    <t>Nemad Participatie B.V.</t>
  </si>
  <si>
    <t>Newcold Coöperatief U.A.</t>
  </si>
  <si>
    <t>Nichirei Corporation</t>
  </si>
  <si>
    <t>Niko Group</t>
  </si>
  <si>
    <t>Nippon Telegraph And Telephone Corporation</t>
  </si>
  <si>
    <t>Nsi N.V.</t>
  </si>
  <si>
    <t>NVENT THERMAL EUROPE GMBH</t>
  </si>
  <si>
    <t>Ocean Network Express (Netherlands) B.V.</t>
  </si>
  <si>
    <t>Omnicom Emea Holdings Limited</t>
  </si>
  <si>
    <t>Optoelectronics Co.,Ltd.</t>
  </si>
  <si>
    <t>Orbia Advance Corporation, S.A.B. De C.V.</t>
  </si>
  <si>
    <t>Panasonic Corporation</t>
  </si>
  <si>
    <t>Papier Mache</t>
  </si>
  <si>
    <t>Pattyn Group</t>
  </si>
  <si>
    <t>Pentair Public Limited Company</t>
  </si>
  <si>
    <t>Petrogas International E&amp;P Coöperatief U.A.</t>
  </si>
  <si>
    <t>PEUGEOT SA</t>
  </si>
  <si>
    <t>Phc Europe B.V.</t>
  </si>
  <si>
    <t>Phoenix Contact Gmbh &amp; Co. Kg</t>
  </si>
  <si>
    <t>Phototechluxco 1 S.A.</t>
  </si>
  <si>
    <t>Plabo Holding B.V.</t>
  </si>
  <si>
    <t>Plantronics, Inc.</t>
  </si>
  <si>
    <t>Platinum Equity, Llc</t>
  </si>
  <si>
    <t>Postnl N.V.</t>
  </si>
  <si>
    <t>Pq Europe Coöperatie U.A.</t>
  </si>
  <si>
    <t>Proviron Capital</t>
  </si>
  <si>
    <t>Qinetiq Group Plc</t>
  </si>
  <si>
    <t>Quality Produce International (Q.P.I.) B.V.</t>
  </si>
  <si>
    <t>Quantore Holding B.V.</t>
  </si>
  <si>
    <t>R.T. Holding B.V.</t>
  </si>
  <si>
    <t>Rane Holding B.V.</t>
  </si>
  <si>
    <t>Recruit Holdings Co.,Ltd.</t>
  </si>
  <si>
    <t>Recticel</t>
  </si>
  <si>
    <t>Recyfuel</t>
  </si>
  <si>
    <t>Recymet</t>
  </si>
  <si>
    <t>Reichenecker Holding Gmbh + Co. Kg</t>
  </si>
  <si>
    <t>Renton Midco S.À R.L.</t>
  </si>
  <si>
    <t>Resilux</t>
  </si>
  <si>
    <t>Rethmann Se &amp; Co. Kg</t>
  </si>
  <si>
    <t>Richard Und Annemarie Wolf Stiftung</t>
  </si>
  <si>
    <t>Roland Dg Corporation</t>
  </si>
  <si>
    <t>Rpm International Inc.</t>
  </si>
  <si>
    <t>Sanoma Oyj</t>
  </si>
  <si>
    <t>Scandinavian Tobacco Group A/S</t>
  </si>
  <si>
    <t>Sct Steel Construction Technology Ag</t>
  </si>
  <si>
    <t>Shanghai Automotive Industry Corporation (Group)</t>
  </si>
  <si>
    <t>Shin-Etsu Chemical Co., Ltd.</t>
  </si>
  <si>
    <t>Siemens Energy Ag</t>
  </si>
  <si>
    <t>Signify N.V.</t>
  </si>
  <si>
    <t>Skoberne Gmbh</t>
  </si>
  <si>
    <t>Smt Holdco B.V.</t>
  </si>
  <si>
    <t>Socaz Holding B.V.</t>
  </si>
  <si>
    <t>Société Fermière Rochefort Ardennes Etablissements Mathot</t>
  </si>
  <si>
    <t>Societe Investissement Deconinck</t>
  </si>
  <si>
    <t>Society For Worldwide Interbank Financial Telecommunication</t>
  </si>
  <si>
    <t>Sofidra S.A.</t>
  </si>
  <si>
    <t>Sole Technology, Inc.</t>
  </si>
  <si>
    <t>Spiro Enterprises B.V.</t>
  </si>
  <si>
    <t>Spx Flow, Inc.</t>
  </si>
  <si>
    <t>Staffing Enterprises B.V.</t>
  </si>
  <si>
    <t>Stahl Parent B.V.</t>
  </si>
  <si>
    <t>Stern Groep N.V.</t>
  </si>
  <si>
    <t>Stichting Aandelenbeheer Tweepar</t>
  </si>
  <si>
    <t>Stichting Administratiekantoor 2Advance</t>
  </si>
  <si>
    <t>Stichting Administratiekantoor Acta Non Verba</t>
  </si>
  <si>
    <t>Stichting Administratiekantoor Ambrig</t>
  </si>
  <si>
    <t>Stichting Administratiekantoor Braamstruik</t>
  </si>
  <si>
    <t>Stichting Administratiekantoor Brehold</t>
  </si>
  <si>
    <t>Stichting Administratiekantoor De Veer Holding</t>
  </si>
  <si>
    <t>Stichting Administratiekantoor Elnia Beheer B.V.</t>
  </si>
  <si>
    <t>Stichting Administratiekantoor Elpack</t>
  </si>
  <si>
    <t>Stichting Administratiekantoor Gain Automation Technology</t>
  </si>
  <si>
    <t>Stichting Administratiekantoor Gelkenes</t>
  </si>
  <si>
    <t>Stichting Administratiekantoor Grama</t>
  </si>
  <si>
    <t>Stichting Administratiekantoor H.B. Jansen Holding Kruiningen</t>
  </si>
  <si>
    <t>Stichting Administratiekantoor Hersbach</t>
  </si>
  <si>
    <t>Stichting Administratiekantoor Itsme</t>
  </si>
  <si>
    <t>Stichting Administratiekantoor J.M. De Jong Verenigde Werkplaatsen Beheer</t>
  </si>
  <si>
    <t>Stichting Administratiekantoor Kannegieter</t>
  </si>
  <si>
    <t>Stichting Administratiekantoor L. La Maitre Management</t>
  </si>
  <si>
    <t>Stichting Administratiekantoor Neele-Vat Logistics</t>
  </si>
  <si>
    <t>Stichting Administratiekantoor Pti Holding</t>
  </si>
  <si>
    <t>Stichting Administratiekantoor Puerto Beheer &amp; Management</t>
  </si>
  <si>
    <t>Stichting Administratiekantoor R.P. Bos Holding</t>
  </si>
  <si>
    <t>Stichting Administratiekantoor Rds Holding</t>
  </si>
  <si>
    <t>Stichting Administratiekantoor Software Investments</t>
  </si>
  <si>
    <t>Stichting Administratiekantoor Van Aandelen Exa Holding</t>
  </si>
  <si>
    <t>Stichting Gelre Ziekenhuizen</t>
  </si>
  <si>
    <t>Stichting Katholieke Universiteit</t>
  </si>
  <si>
    <t>Stichting Nivora</t>
  </si>
  <si>
    <t>Stichting Regionale Omroep Rotterdam-Rijnmond En Omgeving</t>
  </si>
  <si>
    <t>Stichting 't Veer Rijssen</t>
  </si>
  <si>
    <t>Stichting Wonen Zuid</t>
  </si>
  <si>
    <t>Stichting Woonbron</t>
  </si>
  <si>
    <t>Stichting Woonplus Schiedam</t>
  </si>
  <si>
    <t>Subsea 7 S.A.</t>
  </si>
  <si>
    <t>Swh Gmbh &amp; Co.Kg</t>
  </si>
  <si>
    <t>Tcc Global N.V.</t>
  </si>
  <si>
    <t>Teijin Limited</t>
  </si>
  <si>
    <t>Tembo Midco B.V.</t>
  </si>
  <si>
    <t>Tembogroup B.V.</t>
  </si>
  <si>
    <t>Thales</t>
  </si>
  <si>
    <t>The Fuel Company Holding B.V.</t>
  </si>
  <si>
    <t>The Most B.V.</t>
  </si>
  <si>
    <t>The People's Government Of Beijing City</t>
  </si>
  <si>
    <t>The Veneer</t>
  </si>
  <si>
    <t>Thermo Fisher Scientific Inc.</t>
  </si>
  <si>
    <t>Thule Group Ab</t>
  </si>
  <si>
    <t>Thyssenkrupp Ag</t>
  </si>
  <si>
    <t>Tiaa International Holdings 2 Limited</t>
  </si>
  <si>
    <t>Tokyo Cruise Ship Co., Ltd.</t>
  </si>
  <si>
    <t>Topcon Corporation</t>
  </si>
  <si>
    <t>Tosoh Europe</t>
  </si>
  <si>
    <t>Total Se</t>
  </si>
  <si>
    <t>Toyo Denki Industrial Co.,Ltd.</t>
  </si>
  <si>
    <t>Trelleborg Ab</t>
  </si>
  <si>
    <t>Troy Corporation</t>
  </si>
  <si>
    <t>Tt Capital Group</t>
  </si>
  <si>
    <t>Turck Beteiligungs Gmbh</t>
  </si>
  <si>
    <t>Twin Disc, Incorporated</t>
  </si>
  <si>
    <t>Uitvoeringsinstituut Werknemersverzekeringen</t>
  </si>
  <si>
    <t>Umicore</t>
  </si>
  <si>
    <t>Umv Global Food Investments Limited</t>
  </si>
  <si>
    <t>Unified Holding B.V.</t>
  </si>
  <si>
    <t>United Agencies Limited Sa</t>
  </si>
  <si>
    <t>Unitron Group</t>
  </si>
  <si>
    <t>Universal Woods, Incorporated</t>
  </si>
  <si>
    <t>Universiteit Leiden</t>
  </si>
  <si>
    <t>Universiteit Van Amsterdam</t>
  </si>
  <si>
    <t>Uzin Utz Ag</t>
  </si>
  <si>
    <t>Van Drie Holding B.V.</t>
  </si>
  <si>
    <t>Vereniging Amsterdam Internet Exchange</t>
  </si>
  <si>
    <t>Vlaamse Instelling Voor Technologisch Onderzoek</t>
  </si>
  <si>
    <t>Vm Invest</t>
  </si>
  <si>
    <t>Vreugdenhil Holding B.V.</t>
  </si>
  <si>
    <t>Waterschap Aa En Maas</t>
  </si>
  <si>
    <t>Werner &amp; Mertz Gmbh &amp; Co Kg</t>
  </si>
  <si>
    <t>Wernsing Food Family Gmbh &amp; Co. Kg</t>
  </si>
  <si>
    <t>Wetherill Associates Inc.</t>
  </si>
  <si>
    <t>Wijzenbeek Vastgoed B.V.</t>
  </si>
  <si>
    <t>Wildcat (Dutch) B.V.</t>
  </si>
  <si>
    <t>Wilh. Werhahn Kg</t>
  </si>
  <si>
    <t>Wilh. Wilhelmsen Holding Asa</t>
  </si>
  <si>
    <t>Wilmar International Limited</t>
  </si>
  <si>
    <t>Worley Limited</t>
  </si>
  <si>
    <t>Wrs Holding B.V.</t>
  </si>
  <si>
    <t>Yandex N.V.</t>
  </si>
  <si>
    <t>Yesss Group (E) S.A.</t>
  </si>
  <si>
    <t>Zuivelcoöperatie Frieslandcampina U.A.</t>
  </si>
  <si>
    <t>LFL per products for LFL 2018 customers</t>
  </si>
  <si>
    <t xml:space="preserve">Churn per products for 2019 churners </t>
  </si>
  <si>
    <t>Sum of FY 2018</t>
  </si>
  <si>
    <t>D&amp;B Credit 2018</t>
  </si>
  <si>
    <t>CHURN 2019?</t>
  </si>
  <si>
    <t>LFL per products for LFL 2017 customers</t>
  </si>
  <si>
    <t>5N Plus Inc</t>
  </si>
  <si>
    <t>A. Hakpark B.V.</t>
  </si>
  <si>
    <t>Ab Electrolux</t>
  </si>
  <si>
    <t>Accor</t>
  </si>
  <si>
    <t>Aceto International Corp</t>
  </si>
  <si>
    <t>Acoustics Solutions Holding B.V.</t>
  </si>
  <si>
    <t>Adb Safegate Belgium</t>
  </si>
  <si>
    <t>Agc Inc.</t>
  </si>
  <si>
    <t>Agc Networks Limited</t>
  </si>
  <si>
    <t>Ai Garden &amp; Cy S.C.A.</t>
  </si>
  <si>
    <t>Air France - Klm</t>
  </si>
  <si>
    <t>Airtech International, Inc.</t>
  </si>
  <si>
    <t>Albater</t>
  </si>
  <si>
    <t>Albemarle Corporation</t>
  </si>
  <si>
    <t>Alfa Laval Ab</t>
  </si>
  <si>
    <t>Allseas Investments Sa</t>
  </si>
  <si>
    <t>Altravision B.V.</t>
  </si>
  <si>
    <t>America Chung Nam Holding B.V.</t>
  </si>
  <si>
    <t>American Securities Llc</t>
  </si>
  <si>
    <t>Applied Medical Corporation</t>
  </si>
  <si>
    <t>Arcelormittal</t>
  </si>
  <si>
    <t>Armstrong International, Inc.</t>
  </si>
  <si>
    <t>Artemis Holding Ag</t>
  </si>
  <si>
    <t>Asp Prince Parent Holdings, Llc</t>
  </si>
  <si>
    <t>Atlas Copco Ab</t>
  </si>
  <si>
    <t>Avantor, Inc.</t>
  </si>
  <si>
    <t>Bank Of India</t>
  </si>
  <si>
    <t>Barenbrug Holding B.V.</t>
  </si>
  <si>
    <t>Baywa Ag</t>
  </si>
  <si>
    <t>Beckman Coulter Hong Kong Limited</t>
  </si>
  <si>
    <t>Beheermaatschappij Lapipack B.V.</t>
  </si>
  <si>
    <t>Bemato B.V.</t>
  </si>
  <si>
    <t>Berry Global Group, Inc.</t>
  </si>
  <si>
    <t>Bewisynbra Group Ab (Publ)</t>
  </si>
  <si>
    <t>Bilfinger Se</t>
  </si>
  <si>
    <t>Bngs Beheer B.V.</t>
  </si>
  <si>
    <t>Bosal Nederland B.V.</t>
  </si>
  <si>
    <t>Boston Scientific Corporation</t>
  </si>
  <si>
    <t>Bovag</t>
  </si>
  <si>
    <t>Bv Beteiligung Gmbh &amp; Co Kg</t>
  </si>
  <si>
    <t>Capgemini</t>
  </si>
  <si>
    <t>Carl Bennet Ab</t>
  </si>
  <si>
    <t>Carmel Olefins Limited</t>
  </si>
  <si>
    <t>Cdm</t>
  </si>
  <si>
    <t>Cgg</t>
  </si>
  <si>
    <t>Champion Chemicals</t>
  </si>
  <si>
    <t>China National Chemical Corporation Limited</t>
  </si>
  <si>
    <t>Cie Financiere Europ Prise De Participat</t>
  </si>
  <si>
    <t>Cochlear Technology Centre Belgium</t>
  </si>
  <si>
    <t>Compagnie Belge De Batiment</t>
  </si>
  <si>
    <t>Computer Task Group, Incorporated</t>
  </si>
  <si>
    <t>Continental Cargo Carriers</t>
  </si>
  <si>
    <t>Coöperatieve Katun Dutchholdco U.A.</t>
  </si>
  <si>
    <t>Coöperatieve Rabobank U.A.</t>
  </si>
  <si>
    <t>Covestro Ag</t>
  </si>
  <si>
    <t>Creators Of The Outside World B.V.</t>
  </si>
  <si>
    <t>Customs Holdco B.V.</t>
  </si>
  <si>
    <t>Daesang Corporation</t>
  </si>
  <si>
    <t>Dana Incorporated</t>
  </si>
  <si>
    <t>Danaher Corporation</t>
  </si>
  <si>
    <t>Dantronic</t>
  </si>
  <si>
    <t>De Peerdebos</t>
  </si>
  <si>
    <t>Deceuninck</t>
  </si>
  <si>
    <t>Deere &amp; Company</t>
  </si>
  <si>
    <t>Dehon</t>
  </si>
  <si>
    <t>Delicia Holding B.V.</t>
  </si>
  <si>
    <t>Dentons Uk And Middle East Llp</t>
  </si>
  <si>
    <t>Deutsche Post Ag</t>
  </si>
  <si>
    <t>Diamond Vault</t>
  </si>
  <si>
    <t>Duki Cayman Holdings Ltd</t>
  </si>
  <si>
    <t>Duo Services</t>
  </si>
  <si>
    <t>Dutch Enviro Energy Holdings B.V.</t>
  </si>
  <si>
    <t>Ehko Holding B.V.</t>
  </si>
  <si>
    <t>Eiffage</t>
  </si>
  <si>
    <t>Eimskipafelag Islands Hf.</t>
  </si>
  <si>
    <t>Endologix International Holdings B.V.</t>
  </si>
  <si>
    <t>Engie</t>
  </si>
  <si>
    <t>Eskatrans</t>
  </si>
  <si>
    <t>European Furniture Holding</t>
  </si>
  <si>
    <t>European Future Structures</t>
  </si>
  <si>
    <t>Exide Technologies, Llc</t>
  </si>
  <si>
    <t>Ffcl Lux S.À R.L.</t>
  </si>
  <si>
    <t>Fischerwerke Gmbh &amp; Co. Kg</t>
  </si>
  <si>
    <t>Fletcher Group Holdings Limited</t>
  </si>
  <si>
    <t>Flügel N.V.</t>
  </si>
  <si>
    <t>Franz Haniel &amp; Cie. Gmbh</t>
  </si>
  <si>
    <t>Freeport-Mcmoran Inc.</t>
  </si>
  <si>
    <t>Fristads Kansas Ab</t>
  </si>
  <si>
    <t>Fujifilm Holdings Corporation</t>
  </si>
  <si>
    <t>Gea Group Ag</t>
  </si>
  <si>
    <t>Gebroeders Wielemaker B.V.</t>
  </si>
  <si>
    <t>Gemini Corporation</t>
  </si>
  <si>
    <t>Goodman Management Holdings (Lux) S.À R.L.</t>
  </si>
  <si>
    <t>Government Of The Republic Of Korea</t>
  </si>
  <si>
    <t>G-Star Raw C.V.</t>
  </si>
  <si>
    <t>Haagen Coöperatief U.A.</t>
  </si>
  <si>
    <t>Hamann International Services</t>
  </si>
  <si>
    <t>Hamlet</t>
  </si>
  <si>
    <t>Harsco (Gibraltar) Holding Limited</t>
  </si>
  <si>
    <t>Harvest Midco B.V.</t>
  </si>
  <si>
    <t>Hegeman Vastgoed B.V.</t>
  </si>
  <si>
    <t>Helalie</t>
  </si>
  <si>
    <t>Highlite Holding B.V.</t>
  </si>
  <si>
    <t>Höganäs Holding Ab</t>
  </si>
  <si>
    <t>Holding Daneels</t>
  </si>
  <si>
    <t>Hong Tong Company Limited</t>
  </si>
  <si>
    <t>Hugo Boss Ag</t>
  </si>
  <si>
    <t>Hutchison Coöperatief B.A.</t>
  </si>
  <si>
    <t>Immobiliere Pollet</t>
  </si>
  <si>
    <t>Inaxtion Holding B.V.</t>
  </si>
  <si>
    <t>Indorama Netherlands Co B.V.</t>
  </si>
  <si>
    <t>Isuzu Motors Limited</t>
  </si>
  <si>
    <t>J.M. Construct</t>
  </si>
  <si>
    <t>Jadi International S.A.</t>
  </si>
  <si>
    <t>Jmv Se &amp; Co. Kg</t>
  </si>
  <si>
    <t>Jsr Corporation</t>
  </si>
  <si>
    <t>Kaic Investment Company</t>
  </si>
  <si>
    <t>Komatsu Ltd.</t>
  </si>
  <si>
    <t>Koninklijke Boskalis Westminster N.V.</t>
  </si>
  <si>
    <t>Koninklijke Dsm N.V.</t>
  </si>
  <si>
    <t>Koninklijke Vopak N.V.</t>
  </si>
  <si>
    <t>Kuipers Bouwmaterialen En Steenhandel B.V.</t>
  </si>
  <si>
    <t>Laitram, L.L.C.</t>
  </si>
  <si>
    <t>Legrand</t>
  </si>
  <si>
    <t>L'Oreal</t>
  </si>
  <si>
    <t>Manutan International</t>
  </si>
  <si>
    <t>Marlowe Holdings Limited</t>
  </si>
  <si>
    <t>Mbm Beheer B.V.</t>
  </si>
  <si>
    <t>Mccain Luxembourg Holdings S.À R.L.</t>
  </si>
  <si>
    <t>Merco Services</t>
  </si>
  <si>
    <t>Miko</t>
  </si>
  <si>
    <t>Milcobel</t>
  </si>
  <si>
    <t>Mill Luxembourg Holdings 1</t>
  </si>
  <si>
    <t>Molfinco</t>
  </si>
  <si>
    <t>Montea</t>
  </si>
  <si>
    <t>New Company Investments Holding B.V.</t>
  </si>
  <si>
    <t>Nikon Corporation</t>
  </si>
  <si>
    <t>Nima Staal B.V.</t>
  </si>
  <si>
    <t>Nimbus Investments Cxxxii B.V.</t>
  </si>
  <si>
    <t>Nippon Express Co., Ltd.</t>
  </si>
  <si>
    <t>Nippon Yusen Kabushiki Kaisha</t>
  </si>
  <si>
    <t>Nipro Corporation</t>
  </si>
  <si>
    <t>Noverhead Holding S.À R.L.</t>
  </si>
  <si>
    <t>Onnilead Sa</t>
  </si>
  <si>
    <t>Opple Coöperatief U.A.</t>
  </si>
  <si>
    <t>Otn Systems</t>
  </si>
  <si>
    <t>Paharpur Cooling Technologies (Singapore) Pte. Ltd.</t>
  </si>
  <si>
    <t>Pcs Holding Ag</t>
  </si>
  <si>
    <t>Polyvision Corporation</t>
  </si>
  <si>
    <t>Ppg Industries, Inc.</t>
  </si>
  <si>
    <t>Priminvest.Be</t>
  </si>
  <si>
    <t>Propharma Group Europe B.V.</t>
  </si>
  <si>
    <t>Prysmian Spa</t>
  </si>
  <si>
    <t>Pyrotek Incorporated</t>
  </si>
  <si>
    <t>Qad Inc.</t>
  </si>
  <si>
    <t>R. Schuitema Investments B.V.</t>
  </si>
  <si>
    <t>Recupel</t>
  </si>
  <si>
    <t>Refinitiv Uk Parent Limited</t>
  </si>
  <si>
    <t>Renaissance Heavy Industries B.V.</t>
  </si>
  <si>
    <t>Repligen Corporation</t>
  </si>
  <si>
    <t>Rijksuniversiteit Groningen</t>
  </si>
  <si>
    <t>Rior, Industrie- En Handelsonderneming B.V.</t>
  </si>
  <si>
    <t>Rotla B.V.</t>
  </si>
  <si>
    <t>Sakura Global Holding Co., Ltd.</t>
  </si>
  <si>
    <t>Samsonite Ip Holdings S.À R.L.</t>
  </si>
  <si>
    <t>Sankyo Holdings Inc</t>
  </si>
  <si>
    <t>Sarbel Acquisition Aps</t>
  </si>
  <si>
    <t>Sbwhn B.V.</t>
  </si>
  <si>
    <t>Sekisui Jushi Europe Holdings B.V.</t>
  </si>
  <si>
    <t>Showa Denko K.K.</t>
  </si>
  <si>
    <t>Shv Holdings N.V.</t>
  </si>
  <si>
    <t>Sicorp</t>
  </si>
  <si>
    <t>Siemens Ag</t>
  </si>
  <si>
    <t>Simac Techniek N.V.</t>
  </si>
  <si>
    <t>Sltn It Ventures B.V.</t>
  </si>
  <si>
    <t>Sogesma</t>
  </si>
  <si>
    <t>Solvay</t>
  </si>
  <si>
    <t>Spectris Plc</t>
  </si>
  <si>
    <t>Spofadental A.S.</t>
  </si>
  <si>
    <t>Stanley Black &amp; Decker, Inc.</t>
  </si>
  <si>
    <t>State Bank Of India</t>
  </si>
  <si>
    <t>Stelrad Radiator Group Limited</t>
  </si>
  <si>
    <t>Stichting Aandelen Nationale Goede Doelen Loterijen</t>
  </si>
  <si>
    <t>Stichting Administratiekantoor Aandelen Ozephius Group</t>
  </si>
  <si>
    <t>Stichting Administratiekantoor Apf International</t>
  </si>
  <si>
    <t>Stichting Administratiekantoor Bakker Holding Son</t>
  </si>
  <si>
    <t>Stichting Administratiekantoor Continuïteit Abn Amro Bank</t>
  </si>
  <si>
    <t>Stichting Administratiekantoor Driessen Holding</t>
  </si>
  <si>
    <t>Stichting Administratiekantoor Flexpay</t>
  </si>
  <si>
    <t>Stichting Administratiekantoor Iberanfra</t>
  </si>
  <si>
    <t>Stichting Administratiekantoor Incorpo</t>
  </si>
  <si>
    <t>Stichting Administratiekantoor Kaak Groep B.V.</t>
  </si>
  <si>
    <t>Stichting Administratiekantoor Martello Holding</t>
  </si>
  <si>
    <t>Stichting Administratiekantoor Ridder Holding Harderwijk</t>
  </si>
  <si>
    <t>Stichting Administratiekantoor S.J.Z. Holding</t>
  </si>
  <si>
    <t>Stichting Administratiekantoor Sma New</t>
  </si>
  <si>
    <t>Stichting Administratiekantoor Topa</t>
  </si>
  <si>
    <t>Stichting Administratiekantoor World Bearing Trade Og Vlaardingen</t>
  </si>
  <si>
    <t>Stichting Administratiekantoor Zaanblik Beheer</t>
  </si>
  <si>
    <t>Stichting Cordaan</t>
  </si>
  <si>
    <t>Stichting Wooninc.</t>
  </si>
  <si>
    <t>Stichting Zeeuwland</t>
  </si>
  <si>
    <t>Sunshine Equity B.V.</t>
  </si>
  <si>
    <t>Surbolem</t>
  </si>
  <si>
    <t>Swid Ag</t>
  </si>
  <si>
    <t>T.D. Williamson Uk International Limited</t>
  </si>
  <si>
    <t>Takenaka Corporation</t>
  </si>
  <si>
    <t>Talent Invest B.V.</t>
  </si>
  <si>
    <t>Team, Inc.</t>
  </si>
  <si>
    <t>Technipfmc Plc</t>
  </si>
  <si>
    <t>Tekni-Plex, Inc.</t>
  </si>
  <si>
    <t>Tenneco Inc.</t>
  </si>
  <si>
    <t>Tiger Midco, Llc</t>
  </si>
  <si>
    <t>Top Hat Topco B.V.</t>
  </si>
  <si>
    <t>Toyoda Gosei Co., Ltd.</t>
  </si>
  <si>
    <t>Toyota Tsusho Corporation</t>
  </si>
  <si>
    <t>Tronox Holdings Plc</t>
  </si>
  <si>
    <t>U C B</t>
  </si>
  <si>
    <t>Uitzendbureau Zuidgeest Ii B.V.</t>
  </si>
  <si>
    <t>Unifi Holdings S.À R.L.</t>
  </si>
  <si>
    <t>Unilever Plc</t>
  </si>
  <si>
    <t>Universal Electronics Inc.</t>
  </si>
  <si>
    <t>Veolia Nederland B.V.</t>
  </si>
  <si>
    <t>Vinci</t>
  </si>
  <si>
    <t>Vitruvian Partners Llp</t>
  </si>
  <si>
    <t>Voestalpine Ag</t>
  </si>
  <si>
    <t>Vp Capital</t>
  </si>
  <si>
    <t>Waters Corporation</t>
  </si>
  <si>
    <t>West Coast Companies B.V.</t>
  </si>
  <si>
    <t>Whirlpool Corporation</t>
  </si>
  <si>
    <t>Ww Belgium</t>
  </si>
  <si>
    <t>Yopar Holding B.V.</t>
  </si>
  <si>
    <t>Gemeente Amsterdam</t>
  </si>
  <si>
    <t>D&amp;B Credit 2017</t>
  </si>
  <si>
    <t>CHURN 2018?</t>
  </si>
  <si>
    <t>Sum of FY 2017</t>
  </si>
  <si>
    <t>Impact 2019</t>
  </si>
  <si>
    <t>Impact 2020</t>
  </si>
  <si>
    <t>Impact total</t>
  </si>
  <si>
    <t>ow LFL</t>
  </si>
  <si>
    <t>ow churn</t>
  </si>
  <si>
    <t>Project Baguette - Migration Impact Synthesis in Benelux</t>
  </si>
  <si>
    <t>Project Baguette - 2020 Migration Impact in Benelux</t>
  </si>
  <si>
    <t>Project Baguette - 2019 Migration Impact in Benelux</t>
  </si>
  <si>
    <t>Project Baguette - 2018 Migration Impact in Benelux</t>
  </si>
  <si>
    <t>LFL 2018?</t>
  </si>
  <si>
    <t>LFL 2017?</t>
  </si>
  <si>
    <t>Impact 2018</t>
  </si>
  <si>
    <t>DBAI (incl Toolkit Usage) 2019</t>
  </si>
  <si>
    <t>DBAI (incl Toolkit Usage) 2020</t>
  </si>
  <si>
    <t>DNBi 2019</t>
  </si>
  <si>
    <t>DNBi 2020</t>
  </si>
  <si>
    <t>Shared Bucket 2019</t>
  </si>
  <si>
    <t>Shared Bucket 2020</t>
  </si>
  <si>
    <t>New prod 2019 = 0</t>
  </si>
  <si>
    <t>New prod 2020 &gt;0</t>
  </si>
  <si>
    <t>Old product 2019&gt;0</t>
  </si>
  <si>
    <t>American International Group, Inc.</t>
  </si>
  <si>
    <t>Ashland Global Holdings Inc.</t>
  </si>
  <si>
    <t>Bayerische Motoren Werke Ag</t>
  </si>
  <si>
    <t>Bpost</t>
  </si>
  <si>
    <t>Deutsche Telekom Ag</t>
  </si>
  <si>
    <t>Euler Hermes Sa</t>
  </si>
  <si>
    <t>Fedex Corporation</t>
  </si>
  <si>
    <t>Fondo De Titulizacion De Activos Santander Consumer Spain Auto 2012-1</t>
  </si>
  <si>
    <t>Idexx Laboratories, Inc.</t>
  </si>
  <si>
    <t>Lge Holdco V B.V.</t>
  </si>
  <si>
    <t>Stichting Qredits Microfinanciering Nederland</t>
  </si>
  <si>
    <t>Ter Hell &amp; Co. Gmbh</t>
  </si>
  <si>
    <t>LFL 2019 customers with 0 new products (DB Credit + Shared bucket) bookings in 2019, positive old products (DBAI +DNBi) bookings in 2019 and positive D&amp;B Credit bookings in 2020</t>
  </si>
  <si>
    <t>Shared bucket migrated amount</t>
  </si>
  <si>
    <t>Churn 2020</t>
  </si>
  <si>
    <t>DBAI (incl Toolkit Usage) 2018</t>
  </si>
  <si>
    <t>DNBi 2018</t>
  </si>
  <si>
    <t>New prod 2018 = 0</t>
  </si>
  <si>
    <t>New prod 2019 &gt;0</t>
  </si>
  <si>
    <t>Old product 2018&gt;0</t>
  </si>
  <si>
    <t>DBAI (incl Toolkit Usage) 2017</t>
  </si>
  <si>
    <t>DNBi 2017</t>
  </si>
  <si>
    <t>New prod 2017 = 0</t>
  </si>
  <si>
    <t>New prod 2018 &gt;0</t>
  </si>
  <si>
    <t>Old product 2017&gt;0</t>
  </si>
  <si>
    <t>LFL 2018 customers with 0 DB Credit bookings in 2018, positive old products (DBAI +DNBi) bookings in 2018 and positive D&amp;B Credit bookings in 2019</t>
  </si>
  <si>
    <t>LFL 2017 customers with 0 DB Credit bookings in 2017, positive old products (DBAI +DNBi) bookings in 2017 and positive D&amp;B Credit bookings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</si>
</sst>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CE6F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rgb="FFD9E1F2"/>
      </patternFill>
    </fill>
    <fill>
      <patternFill patternType="solid">
        <fgColor rgb="FFFFF2CC"/>
        <bgColor rgb="FFD9E1F2"/>
      </patternFill>
    </fill>
    <fill>
      <patternFill patternType="solid">
        <fgColor rgb="FFE6B8B7"/>
        <bgColor rgb="FFDCE6F1"/>
      </patternFill>
    </fill>
    <fill>
      <patternFill patternType="solid">
        <fgColor rgb="FFE4DFEC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35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4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5" fillId="0" borderId="0" xfId="0" applyFont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left"/>
    </xf>
    <xf numFmtId="0" fontId="8" fillId="6" borderId="0" xfId="0" applyFont="1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left"/>
    </xf>
    <xf numFmtId="3" fontId="5" fillId="5" borderId="0" xfId="0" applyNumberFormat="1" applyFont="1" applyFill="1" applyBorder="1"/>
    <xf numFmtId="0" fontId="5" fillId="0" borderId="0" xfId="0" applyFont="1" applyBorder="1"/>
    <xf numFmtId="3" fontId="6" fillId="5" borderId="0" xfId="0" applyNumberFormat="1" applyFont="1" applyFill="1" applyBorder="1"/>
    <xf numFmtId="0" fontId="3" fillId="5" borderId="0" xfId="0" applyFont="1" applyFill="1" applyBorder="1"/>
    <xf numFmtId="3" fontId="0" fillId="3" borderId="0" xfId="0" applyNumberFormat="1" applyFill="1" applyBorder="1"/>
    <xf numFmtId="0" fontId="0" fillId="5" borderId="0" xfId="0" applyFill="1" applyBorder="1"/>
    <xf numFmtId="0" fontId="3" fillId="4" borderId="0" xfId="0" applyFont="1" applyFill="1" applyBorder="1" applyAlignment="1">
      <alignment horizontal="left"/>
    </xf>
    <xf numFmtId="0" fontId="6" fillId="5" borderId="0" xfId="0" applyFont="1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3" xfId="0" applyFill="1" applyBorder="1"/>
    <xf numFmtId="0" fontId="0" fillId="2" borderId="0" xfId="0" applyFill="1" applyBorder="1"/>
    <xf numFmtId="0" fontId="3" fillId="8" borderId="15" xfId="0" applyFont="1" applyFill="1" applyBorder="1" applyAlignment="1">
      <alignment horizontal="center" vertical="center"/>
    </xf>
    <xf numFmtId="3" fontId="0" fillId="3" borderId="18" xfId="0" applyNumberFormat="1" applyFill="1" applyBorder="1"/>
    <xf numFmtId="3" fontId="0" fillId="3" borderId="20" xfId="0" applyNumberFormat="1" applyFill="1" applyBorder="1"/>
    <xf numFmtId="4" fontId="5" fillId="0" borderId="22" xfId="0" applyNumberFormat="1" applyFont="1" applyBorder="1"/>
    <xf numFmtId="0" fontId="10" fillId="9" borderId="10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9" fillId="8" borderId="17" xfId="0" applyFont="1" applyFill="1" applyBorder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0" fillId="12" borderId="9" xfId="0" applyFill="1" applyBorder="1"/>
    <xf numFmtId="3" fontId="0" fillId="0" borderId="10" xfId="0" applyNumberFormat="1" applyFill="1" applyBorder="1"/>
    <xf numFmtId="0" fontId="0" fillId="12" borderId="11" xfId="0" applyFill="1" applyBorder="1"/>
    <xf numFmtId="3" fontId="0" fillId="0" borderId="12" xfId="0" applyNumberFormat="1" applyFill="1" applyBorder="1"/>
    <xf numFmtId="3" fontId="3" fillId="0" borderId="16" xfId="0" applyNumberFormat="1" applyFont="1" applyBorder="1"/>
    <xf numFmtId="164" fontId="0" fillId="3" borderId="12" xfId="1" applyNumberFormat="1" applyFont="1" applyFill="1" applyBorder="1"/>
    <xf numFmtId="164" fontId="0" fillId="3" borderId="14" xfId="1" applyNumberFormat="1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3" fontId="5" fillId="3" borderId="0" xfId="0" applyNumberFormat="1" applyFont="1" applyFill="1" applyBorder="1"/>
    <xf numFmtId="0" fontId="10" fillId="13" borderId="21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3" fontId="5" fillId="0" borderId="0" xfId="0" applyNumberFormat="1" applyFont="1"/>
    <xf numFmtId="0" fontId="7" fillId="6" borderId="0" xfId="0" applyFont="1" applyFill="1"/>
    <xf numFmtId="0" fontId="8" fillId="6" borderId="0" xfId="0" applyFont="1" applyFill="1"/>
    <xf numFmtId="0" fontId="7" fillId="6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2" fillId="4" borderId="0" xfId="0" applyFont="1" applyFill="1" applyAlignment="1">
      <alignment horizontal="left"/>
    </xf>
    <xf numFmtId="3" fontId="5" fillId="5" borderId="0" xfId="0" applyNumberFormat="1" applyFont="1" applyFill="1"/>
    <xf numFmtId="3" fontId="6" fillId="5" borderId="0" xfId="0" applyNumberFormat="1" applyFont="1" applyFill="1"/>
    <xf numFmtId="0" fontId="3" fillId="5" borderId="0" xfId="0" applyFont="1" applyFill="1"/>
    <xf numFmtId="4" fontId="5" fillId="0" borderId="25" xfId="0" applyNumberFormat="1" applyFont="1" applyBorder="1"/>
    <xf numFmtId="4" fontId="5" fillId="0" borderId="26" xfId="0" applyNumberFormat="1" applyFont="1" applyBorder="1"/>
    <xf numFmtId="3" fontId="5" fillId="0" borderId="0" xfId="0" applyNumberFormat="1" applyFont="1" applyAlignment="1">
      <alignment horizontal="left"/>
    </xf>
    <xf numFmtId="3" fontId="0" fillId="3" borderId="0" xfId="0" applyNumberFormat="1" applyFill="1"/>
    <xf numFmtId="0" fontId="10" fillId="15" borderId="21" xfId="0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0" fillId="0" borderId="4" xfId="0" applyBorder="1"/>
    <xf numFmtId="3" fontId="0" fillId="0" borderId="10" xfId="0" applyNumberFormat="1" applyBorder="1"/>
    <xf numFmtId="3" fontId="0" fillId="0" borderId="12" xfId="0" applyNumberFormat="1" applyBorder="1"/>
    <xf numFmtId="3" fontId="5" fillId="17" borderId="0" xfId="0" applyNumberFormat="1" applyFont="1" applyFill="1" applyAlignment="1">
      <alignment horizontal="left"/>
    </xf>
    <xf numFmtId="3" fontId="0" fillId="17" borderId="0" xfId="0" applyNumberFormat="1" applyFill="1"/>
    <xf numFmtId="0" fontId="0" fillId="12" borderId="13" xfId="0" applyFill="1" applyBorder="1"/>
    <xf numFmtId="3" fontId="0" fillId="0" borderId="14" xfId="0" applyNumberFormat="1" applyBorder="1"/>
    <xf numFmtId="4" fontId="0" fillId="0" borderId="0" xfId="0" applyNumberFormat="1"/>
    <xf numFmtId="0" fontId="0" fillId="5" borderId="0" xfId="0" applyFill="1"/>
    <xf numFmtId="0" fontId="5" fillId="0" borderId="0" xfId="0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3" fontId="5" fillId="3" borderId="0" xfId="0" applyNumberFormat="1" applyFont="1" applyFill="1"/>
    <xf numFmtId="3" fontId="6" fillId="3" borderId="0" xfId="0" applyNumberFormat="1" applyFont="1" applyFill="1"/>
    <xf numFmtId="0" fontId="5" fillId="3" borderId="0" xfId="0" applyFont="1" applyFill="1" applyAlignment="1">
      <alignment horizontal="left"/>
    </xf>
    <xf numFmtId="0" fontId="0" fillId="2" borderId="2" xfId="0" applyFill="1" applyBorder="1"/>
    <xf numFmtId="0" fontId="0" fillId="7" borderId="32" xfId="0" applyFill="1" applyBorder="1"/>
    <xf numFmtId="0" fontId="9" fillId="7" borderId="33" xfId="0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3" xfId="0" applyFill="1" applyBorder="1"/>
    <xf numFmtId="3" fontId="9" fillId="0" borderId="29" xfId="0" applyNumberFormat="1" applyFont="1" applyFill="1" applyBorder="1"/>
    <xf numFmtId="3" fontId="9" fillId="0" borderId="30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3" fillId="7" borderId="27" xfId="0" applyFont="1" applyFill="1" applyBorder="1"/>
    <xf numFmtId="3" fontId="3" fillId="0" borderId="31" xfId="0" applyNumberFormat="1" applyFont="1" applyFill="1" applyBorder="1"/>
    <xf numFmtId="3" fontId="3" fillId="0" borderId="28" xfId="0" applyNumberFormat="1" applyFont="1" applyFill="1" applyBorder="1"/>
    <xf numFmtId="0" fontId="10" fillId="18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/>
    <xf numFmtId="3" fontId="5" fillId="17" borderId="0" xfId="0" applyNumberFormat="1" applyFont="1" applyFill="1" applyBorder="1" applyAlignment="1">
      <alignment horizontal="left"/>
    </xf>
    <xf numFmtId="3" fontId="0" fillId="17" borderId="0" xfId="0" applyNumberFormat="1" applyFill="1" applyBorder="1"/>
    <xf numFmtId="0" fontId="0" fillId="17" borderId="0" xfId="0" applyFill="1" applyBorder="1"/>
    <xf numFmtId="0" fontId="6" fillId="5" borderId="0" xfId="0" applyFont="1" applyFill="1" applyBorder="1" applyAlignment="1">
      <alignment horizontal="left"/>
    </xf>
    <xf numFmtId="0" fontId="6" fillId="0" borderId="0" xfId="0" applyFont="1" applyFill="1" applyBorder="1"/>
    <xf numFmtId="3" fontId="0" fillId="0" borderId="0" xfId="0" applyNumberFormat="1" applyFill="1" applyBorder="1"/>
    <xf numFmtId="0" fontId="10" fillId="18" borderId="0" xfId="0" applyFont="1" applyFill="1" applyBorder="1"/>
    <xf numFmtId="0" fontId="5" fillId="0" borderId="0" xfId="0" applyFont="1" applyFill="1" applyBorder="1"/>
    <xf numFmtId="3" fontId="3" fillId="5" borderId="0" xfId="0" applyNumberFormat="1" applyFont="1" applyFill="1" applyBorder="1"/>
    <xf numFmtId="3" fontId="0" fillId="3" borderId="14" xfId="0" applyNumberFormat="1" applyFill="1" applyBorder="1"/>
    <xf numFmtId="164" fontId="0" fillId="3" borderId="10" xfId="1" applyNumberFormat="1" applyFont="1" applyFill="1" applyBorder="1"/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series layoutId="waterfall" uniqueId="{EA07CD77-E103-4F4B-AA4F-CDD78E624B8F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 max="50000000"/>
        <cx:units unit="millions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plotArea>
      <cx:plotAreaRegion>
        <cx:series layoutId="waterfall" uniqueId="{EA07CD77-E103-4F4B-AA4F-CDD78E624B8F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 max="50000000"/>
        <cx:units unit="millions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plotArea>
      <cx:plotAreaRegion>
        <cx:series layoutId="waterfall" uniqueId="{EA07CD77-E103-4F4B-AA4F-CDD78E624B8F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 max="50000000"/>
        <cx:units unit="millions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560568</xdr:colOff>
      <xdr:row>4</xdr:row>
      <xdr:rowOff>11842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9AD21AD6-3C73-455F-9390-22FC2A446A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912958" y="259773"/>
          <a:ext cx="996985" cy="498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587375</xdr:colOff>
      <xdr:row>35</xdr:row>
      <xdr:rowOff>42862</xdr:rowOff>
    </xdr:from>
    <xdr:to>
      <xdr:col>59</xdr:col>
      <xdr:colOff>63500</xdr:colOff>
      <xdr:row>88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11BC33-E8A0-4AA9-B580-65D49561D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9600" y="6932612"/>
              <a:ext cx="16510000" cy="966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146049</xdr:colOff>
      <xdr:row>18</xdr:row>
      <xdr:rowOff>169861</xdr:rowOff>
    </xdr:from>
    <xdr:to>
      <xdr:col>20</xdr:col>
      <xdr:colOff>473074</xdr:colOff>
      <xdr:row>21</xdr:row>
      <xdr:rowOff>74611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84A3BDB-C16F-406B-AD75-36B0AC5453C2}"/>
            </a:ext>
          </a:extLst>
        </xdr:cNvPr>
        <xdr:cNvSpPr/>
      </xdr:nvSpPr>
      <xdr:spPr>
        <a:xfrm>
          <a:off x="14314487" y="3622674"/>
          <a:ext cx="946150" cy="47625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40</xdr:col>
      <xdr:colOff>142874</xdr:colOff>
      <xdr:row>18</xdr:row>
      <xdr:rowOff>169861</xdr:rowOff>
    </xdr:from>
    <xdr:to>
      <xdr:col>41</xdr:col>
      <xdr:colOff>469899</xdr:colOff>
      <xdr:row>21</xdr:row>
      <xdr:rowOff>74611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22149D0-0AAA-4FB9-8702-482940957982}"/>
            </a:ext>
          </a:extLst>
        </xdr:cNvPr>
        <xdr:cNvSpPr/>
      </xdr:nvSpPr>
      <xdr:spPr>
        <a:xfrm>
          <a:off x="28979812" y="3622674"/>
          <a:ext cx="946150" cy="47625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179533</xdr:colOff>
      <xdr:row>1</xdr:row>
      <xdr:rowOff>66098</xdr:rowOff>
    </xdr:from>
    <xdr:to>
      <xdr:col>2</xdr:col>
      <xdr:colOff>387350</xdr:colOff>
      <xdr:row>3</xdr:row>
      <xdr:rowOff>179768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8CA0AC9F-A4D2-4D84-852F-84F5E960D9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89133" y="256598"/>
          <a:ext cx="820592" cy="558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563743</xdr:colOff>
      <xdr:row>4</xdr:row>
      <xdr:rowOff>8667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D2C5CEB2-5A07-423A-B836-CA5BD8E97F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89133" y="256598"/>
          <a:ext cx="990635" cy="58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587375</xdr:colOff>
      <xdr:row>34</xdr:row>
      <xdr:rowOff>42862</xdr:rowOff>
    </xdr:from>
    <xdr:to>
      <xdr:col>59</xdr:col>
      <xdr:colOff>63500</xdr:colOff>
      <xdr:row>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BAEF94-6B5F-4A44-9E9C-7C1D1FE06A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30300" y="6732587"/>
              <a:ext cx="17424400" cy="7764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146049</xdr:colOff>
      <xdr:row>17</xdr:row>
      <xdr:rowOff>169861</xdr:rowOff>
    </xdr:from>
    <xdr:to>
      <xdr:col>20</xdr:col>
      <xdr:colOff>473074</xdr:colOff>
      <xdr:row>20</xdr:row>
      <xdr:rowOff>74611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204C871-D0FF-4266-B10E-55F3639D2F55}"/>
            </a:ext>
          </a:extLst>
        </xdr:cNvPr>
        <xdr:cNvSpPr/>
      </xdr:nvSpPr>
      <xdr:spPr>
        <a:xfrm>
          <a:off x="15830549" y="3579811"/>
          <a:ext cx="936625" cy="45720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40</xdr:col>
      <xdr:colOff>142874</xdr:colOff>
      <xdr:row>17</xdr:row>
      <xdr:rowOff>169861</xdr:rowOff>
    </xdr:from>
    <xdr:to>
      <xdr:col>41</xdr:col>
      <xdr:colOff>469899</xdr:colOff>
      <xdr:row>20</xdr:row>
      <xdr:rowOff>74611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9DD7E167-E121-42C1-AC35-D04F38EAD819}"/>
            </a:ext>
          </a:extLst>
        </xdr:cNvPr>
        <xdr:cNvSpPr/>
      </xdr:nvSpPr>
      <xdr:spPr>
        <a:xfrm>
          <a:off x="31130874" y="3579811"/>
          <a:ext cx="930275" cy="45720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560568</xdr:colOff>
      <xdr:row>4</xdr:row>
      <xdr:rowOff>11842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4F9AF463-EBA9-4DE2-B3AB-85889BCE59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89133" y="256598"/>
          <a:ext cx="990635" cy="58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587375</xdr:colOff>
      <xdr:row>34</xdr:row>
      <xdr:rowOff>42862</xdr:rowOff>
    </xdr:from>
    <xdr:to>
      <xdr:col>59</xdr:col>
      <xdr:colOff>63500</xdr:colOff>
      <xdr:row>82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E4F3CB-2BEE-4821-8EC0-3240DE9D8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81800" y="6751637"/>
              <a:ext cx="16071850" cy="877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146049</xdr:colOff>
      <xdr:row>17</xdr:row>
      <xdr:rowOff>169861</xdr:rowOff>
    </xdr:from>
    <xdr:to>
      <xdr:col>20</xdr:col>
      <xdr:colOff>473074</xdr:colOff>
      <xdr:row>20</xdr:row>
      <xdr:rowOff>74611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E5385F1-1245-410D-9E76-BFEF3946AB49}"/>
            </a:ext>
          </a:extLst>
        </xdr:cNvPr>
        <xdr:cNvSpPr/>
      </xdr:nvSpPr>
      <xdr:spPr>
        <a:xfrm>
          <a:off x="15830549" y="3579811"/>
          <a:ext cx="936625" cy="45720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40</xdr:col>
      <xdr:colOff>142874</xdr:colOff>
      <xdr:row>17</xdr:row>
      <xdr:rowOff>169861</xdr:rowOff>
    </xdr:from>
    <xdr:to>
      <xdr:col>41</xdr:col>
      <xdr:colOff>469899</xdr:colOff>
      <xdr:row>20</xdr:row>
      <xdr:rowOff>74611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4DF5D7C7-2C75-4EFB-B6F2-7F354206B9EA}"/>
            </a:ext>
          </a:extLst>
        </xdr:cNvPr>
        <xdr:cNvSpPr/>
      </xdr:nvSpPr>
      <xdr:spPr>
        <a:xfrm>
          <a:off x="31130874" y="3579811"/>
          <a:ext cx="930275" cy="45720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560568</xdr:colOff>
      <xdr:row>4</xdr:row>
      <xdr:rowOff>11842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18999469-43E0-4EB7-B30B-5E3520AF2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85958" y="259773"/>
          <a:ext cx="996985" cy="580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146049</xdr:colOff>
      <xdr:row>17</xdr:row>
      <xdr:rowOff>169861</xdr:rowOff>
    </xdr:from>
    <xdr:to>
      <xdr:col>20</xdr:col>
      <xdr:colOff>473074</xdr:colOff>
      <xdr:row>20</xdr:row>
      <xdr:rowOff>74611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6A76FE4-524D-41CC-A795-526209492598}"/>
            </a:ext>
          </a:extLst>
        </xdr:cNvPr>
        <xdr:cNvSpPr/>
      </xdr:nvSpPr>
      <xdr:spPr>
        <a:xfrm>
          <a:off x="15817849" y="3605211"/>
          <a:ext cx="936625" cy="463550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go MANTEL" id="{1B99D0B7-DD47-4AC9-AF9B-395FD6515288}" userId="S::ugo.mantel@eleven-strategy.com::2d5b7065-31bb-4181-a7f8-a73bf0c302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3" dT="2021-02-25T17:14:56.03" personId="{1B99D0B7-DD47-4AC9-AF9B-395FD6515288}" id="{84A4E399-A8FB-4DB7-9091-06311E517BD3}">
    <text>Coming from pipe analyses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15" dT="2021-02-25T17:14:56.03" personId="{1B99D0B7-DD47-4AC9-AF9B-395FD6515288}" id="{50AE4A8F-5CF2-4C56-BB48-DF899C418099}">
    <text>Coming from pipe analyses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13" dT="2021-02-25T17:14:56.03" personId="{1B99D0B7-DD47-4AC9-AF9B-395FD6515288}" id="{CF57AA86-26F8-42DD-8B24-15058C26CB26}">
    <text>Coming from pipe analyses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X13" dT="2021-02-25T17:14:56.03" personId="{1B99D0B7-DD47-4AC9-AF9B-395FD6515288}" id="{83C6A1C4-A673-4B0D-BF87-FC2A85AACD85}">
    <text>Coming from pipe analyses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64E8-485E-4D87-ABCC-CC0570FD8280}">
  <dimension ref="B1:BG105"/>
  <sheetViews>
    <sheetView showGridLines="0" tabSelected="1" zoomScale="55" zoomScaleNormal="55" workbookViewId="0">
      <selection activeCell="Y24" sqref="Y24"/>
    </sheetView>
  </sheetViews>
  <sheetFormatPr defaultRowHeight="14.5" x14ac:dyDescent="0.35"/>
  <cols>
    <col min="1" max="2" width="8.7265625" style="1"/>
    <col min="3" max="3" width="40.90625" style="1" customWidth="1"/>
    <col min="4" max="4" width="27.90625" style="1" customWidth="1"/>
    <col min="5" max="5" width="21" style="1" customWidth="1"/>
    <col min="6" max="6" width="13.7265625" style="1" customWidth="1"/>
    <col min="7" max="9" width="8.7265625" style="1"/>
    <col min="10" max="10" width="10.453125" style="1" bestFit="1" customWidth="1"/>
    <col min="11" max="11" width="11.7265625" style="1" bestFit="1" customWidth="1"/>
    <col min="12" max="12" width="9.6328125" style="1" bestFit="1" customWidth="1"/>
    <col min="13" max="14" width="8.7265625" style="1"/>
    <col min="15" max="15" width="9.6328125" style="1" bestFit="1" customWidth="1"/>
    <col min="16" max="16" width="12.81640625" style="1" bestFit="1" customWidth="1"/>
    <col min="17" max="23" width="8.7265625" style="1"/>
    <col min="24" max="24" width="37.6328125" style="1" bestFit="1" customWidth="1"/>
    <col min="25" max="25" width="13.6328125" style="1" bestFit="1" customWidth="1"/>
    <col min="26" max="26" width="8.7265625" style="1"/>
    <col min="27" max="27" width="9.90625" style="1" bestFit="1" customWidth="1"/>
    <col min="28" max="28" width="9.453125" style="1" bestFit="1" customWidth="1"/>
    <col min="29" max="43" width="8.7265625" style="1"/>
    <col min="44" max="44" width="12.453125" style="1" bestFit="1" customWidth="1"/>
    <col min="45" max="45" width="10.6328125" style="1" bestFit="1" customWidth="1"/>
    <col min="46" max="46" width="12.1796875" style="1" bestFit="1" customWidth="1"/>
    <col min="47" max="47" width="18.7265625" style="1" customWidth="1"/>
    <col min="48" max="48" width="12.453125" style="1" bestFit="1" customWidth="1"/>
    <col min="49" max="49" width="10.6328125" style="1" bestFit="1" customWidth="1"/>
    <col min="50" max="50" width="12.1796875" style="1" bestFit="1" customWidth="1"/>
    <col min="51" max="51" width="16.90625" style="1" bestFit="1" customWidth="1"/>
    <col min="52" max="52" width="13.6328125" style="1" bestFit="1" customWidth="1"/>
    <col min="53" max="53" width="19.453125" style="1" customWidth="1"/>
    <col min="54" max="54" width="22.1796875" style="1" bestFit="1" customWidth="1"/>
    <col min="55" max="55" width="16.90625" style="1" bestFit="1" customWidth="1"/>
    <col min="56" max="56" width="21.90625" style="1" bestFit="1" customWidth="1"/>
    <col min="57" max="16384" width="8.7265625" style="1"/>
  </cols>
  <sheetData>
    <row r="1" spans="2:59" ht="15" thickBot="1" x14ac:dyDescent="0.4">
      <c r="J1" s="2"/>
    </row>
    <row r="2" spans="2:59" x14ac:dyDescent="0.35">
      <c r="B2" s="3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6"/>
    </row>
    <row r="3" spans="2:59" ht="21" x14ac:dyDescent="0.5">
      <c r="B3" s="7"/>
      <c r="C3" s="8"/>
      <c r="D3" s="8"/>
      <c r="E3" s="8"/>
      <c r="F3" s="8"/>
      <c r="G3" s="9" t="s">
        <v>270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</row>
    <row r="4" spans="2:59" ht="15" thickBot="1" x14ac:dyDescent="0.4">
      <c r="B4" s="11"/>
      <c r="C4" s="12"/>
      <c r="D4" s="12"/>
      <c r="E4" s="12"/>
      <c r="F4" s="12"/>
      <c r="G4" s="12"/>
      <c r="H4" s="12"/>
      <c r="I4" s="12"/>
      <c r="J4" s="13"/>
      <c r="K4" s="12"/>
      <c r="L4" s="12"/>
      <c r="M4" s="12"/>
      <c r="N4" s="12"/>
      <c r="O4" s="12"/>
      <c r="P4" s="12"/>
      <c r="Q4" s="12"/>
      <c r="R4" s="12"/>
      <c r="S4" s="14"/>
    </row>
    <row r="5" spans="2:59" ht="15" thickBot="1" x14ac:dyDescent="0.4">
      <c r="J5" s="2"/>
    </row>
    <row r="6" spans="2:59" x14ac:dyDescent="0.35">
      <c r="B6" s="3"/>
      <c r="C6" s="4"/>
      <c r="D6" s="4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6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Q6" s="3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6"/>
    </row>
    <row r="7" spans="2:59" ht="21" x14ac:dyDescent="0.5">
      <c r="B7" s="7"/>
      <c r="C7" s="18"/>
      <c r="D7" s="18"/>
      <c r="E7" s="18"/>
      <c r="F7" s="20" t="s">
        <v>13</v>
      </c>
      <c r="G7" s="18"/>
      <c r="H7" s="18"/>
      <c r="I7" s="18"/>
      <c r="J7" s="19"/>
      <c r="K7" s="18"/>
      <c r="L7" s="18"/>
      <c r="M7" s="18"/>
      <c r="N7" s="18"/>
      <c r="O7" s="18"/>
      <c r="P7" s="18"/>
      <c r="Q7" s="18"/>
      <c r="R7" s="18"/>
      <c r="S7" s="10"/>
      <c r="V7" s="7"/>
      <c r="W7" s="18"/>
      <c r="X7" s="18"/>
      <c r="Y7" s="18"/>
      <c r="Z7" s="20" t="s">
        <v>17</v>
      </c>
      <c r="AA7" s="18"/>
      <c r="AB7" s="18"/>
      <c r="AC7" s="18"/>
      <c r="AD7" s="19"/>
      <c r="AE7" s="18"/>
      <c r="AF7" s="18"/>
      <c r="AG7" s="16"/>
      <c r="AH7" s="16"/>
      <c r="AI7" s="16"/>
      <c r="AJ7" s="16"/>
      <c r="AK7" s="16"/>
      <c r="AL7" s="16"/>
      <c r="AM7" s="16"/>
      <c r="AN7" s="10"/>
      <c r="AQ7" s="7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0"/>
    </row>
    <row r="8" spans="2:59" ht="21" x14ac:dyDescent="0.5">
      <c r="B8" s="7"/>
      <c r="C8" s="16"/>
      <c r="D8" s="16"/>
      <c r="E8" s="16"/>
      <c r="F8" s="16"/>
      <c r="G8" s="16"/>
      <c r="H8" s="16"/>
      <c r="I8" s="16"/>
      <c r="J8" s="17"/>
      <c r="K8" s="16"/>
      <c r="L8" s="16"/>
      <c r="M8" s="16"/>
      <c r="N8" s="16"/>
      <c r="O8" s="16"/>
      <c r="P8" s="16"/>
      <c r="Q8" s="16"/>
      <c r="R8" s="16"/>
      <c r="S8" s="10"/>
      <c r="V8" s="7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0"/>
      <c r="AQ8" s="7"/>
      <c r="AR8" s="18"/>
      <c r="AS8" s="18"/>
      <c r="AT8" s="18"/>
      <c r="AU8" s="20" t="s">
        <v>25</v>
      </c>
      <c r="AV8" s="18"/>
      <c r="AW8" s="18"/>
      <c r="AX8" s="18"/>
      <c r="AY8" s="19"/>
      <c r="AZ8" s="18"/>
      <c r="BA8" s="18"/>
      <c r="BB8" s="16"/>
      <c r="BC8" s="16"/>
      <c r="BD8" s="16"/>
      <c r="BE8" s="16"/>
      <c r="BF8" s="16"/>
      <c r="BG8" s="10"/>
    </row>
    <row r="9" spans="2:59" x14ac:dyDescent="0.35">
      <c r="B9" s="7"/>
      <c r="C9" s="16"/>
      <c r="D9" s="16"/>
      <c r="E9" s="16"/>
      <c r="F9" s="16"/>
      <c r="G9" s="16"/>
      <c r="H9" s="16"/>
      <c r="I9" s="16"/>
      <c r="J9" s="17"/>
      <c r="K9" s="16"/>
      <c r="L9" s="16"/>
      <c r="M9" s="16"/>
      <c r="N9" s="16"/>
      <c r="O9" s="16"/>
      <c r="P9" s="16"/>
      <c r="Q9" s="16"/>
      <c r="R9" s="16"/>
      <c r="S9" s="10"/>
      <c r="V9" s="7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0"/>
      <c r="AQ9" s="7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0"/>
    </row>
    <row r="10" spans="2:59" x14ac:dyDescent="0.35">
      <c r="B10" s="7"/>
      <c r="C10" s="21"/>
      <c r="D10" s="22" t="s">
        <v>5</v>
      </c>
      <c r="E10" s="21"/>
      <c r="F10" s="21"/>
      <c r="G10" s="21"/>
      <c r="H10" s="21"/>
      <c r="I10" s="21"/>
      <c r="J10" s="23"/>
      <c r="K10" s="16"/>
      <c r="L10" s="16"/>
      <c r="M10" s="16"/>
      <c r="N10" s="16"/>
      <c r="O10" s="16"/>
      <c r="P10" s="16"/>
      <c r="Q10" s="16"/>
      <c r="R10" s="16"/>
      <c r="S10" s="10"/>
      <c r="V10" s="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0"/>
      <c r="AQ10" s="7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0"/>
    </row>
    <row r="11" spans="2:59" ht="15" thickBot="1" x14ac:dyDescent="0.4">
      <c r="B11" s="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0"/>
      <c r="V11" s="7"/>
      <c r="W11" s="16"/>
      <c r="X11" s="8"/>
      <c r="Y11" s="8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0"/>
      <c r="AQ11" s="7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0"/>
    </row>
    <row r="12" spans="2:59" ht="15" thickBot="1" x14ac:dyDescent="0.4">
      <c r="B12" s="7"/>
      <c r="C12" s="24" t="s">
        <v>0</v>
      </c>
      <c r="D12" s="24" t="s">
        <v>1</v>
      </c>
      <c r="E12" s="2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0"/>
      <c r="V12" s="7"/>
      <c r="W12" s="16"/>
      <c r="X12" s="32" t="s">
        <v>19</v>
      </c>
      <c r="Y12" s="124">
        <f>D99/D98</f>
        <v>3.4557193938057305E-2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0"/>
      <c r="AQ12" s="7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0"/>
    </row>
    <row r="13" spans="2:59" ht="15" thickBot="1" x14ac:dyDescent="0.4">
      <c r="B13" s="7"/>
      <c r="C13" s="57"/>
      <c r="D13" s="57"/>
      <c r="E13" s="2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0"/>
      <c r="V13" s="7"/>
      <c r="W13" s="16"/>
      <c r="X13" s="34" t="s">
        <v>20</v>
      </c>
      <c r="Y13" s="54">
        <v>0.88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0"/>
      <c r="AQ13" s="7"/>
      <c r="AR13" s="16"/>
      <c r="AS13" s="16"/>
      <c r="AT13" s="16"/>
      <c r="AU13" s="16"/>
      <c r="AV13" s="16"/>
      <c r="AW13" s="16"/>
      <c r="AX13" s="16"/>
      <c r="AY13" s="16"/>
      <c r="AZ13" s="16"/>
      <c r="BA13" s="125" t="s">
        <v>36</v>
      </c>
      <c r="BB13" s="126"/>
      <c r="BC13" s="16"/>
      <c r="BD13" s="16"/>
      <c r="BE13" s="16"/>
      <c r="BF13" s="16"/>
      <c r="BG13" s="10"/>
    </row>
    <row r="14" spans="2:59" ht="15" thickBot="1" x14ac:dyDescent="0.4">
      <c r="B14" s="7"/>
      <c r="C14" s="26" t="s">
        <v>2</v>
      </c>
      <c r="D14" s="26" t="s">
        <v>3</v>
      </c>
      <c r="E14" s="26" t="s">
        <v>4</v>
      </c>
      <c r="F14" s="27" t="s">
        <v>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0"/>
      <c r="V14" s="7"/>
      <c r="W14" s="44"/>
      <c r="X14" s="45"/>
      <c r="Y14" s="45"/>
      <c r="Z14" s="44"/>
      <c r="AA14" s="44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0"/>
      <c r="AQ14" s="7"/>
      <c r="AR14" s="15"/>
      <c r="AS14" s="15"/>
      <c r="AT14" s="15"/>
      <c r="AU14" s="15"/>
      <c r="AV14" s="15"/>
      <c r="AW14" s="15"/>
      <c r="AX14" s="15"/>
      <c r="AY14" s="15"/>
      <c r="AZ14" s="15"/>
      <c r="BA14" s="41" t="s">
        <v>26</v>
      </c>
      <c r="BB14" s="42" t="s">
        <v>27</v>
      </c>
      <c r="BC14" s="15"/>
      <c r="BD14" s="15"/>
      <c r="BE14" s="16"/>
      <c r="BF14" s="16"/>
      <c r="BG14" s="10"/>
    </row>
    <row r="15" spans="2:59" ht="15" thickBot="1" x14ac:dyDescent="0.4">
      <c r="B15" s="7"/>
      <c r="C15" s="55" t="s">
        <v>40</v>
      </c>
      <c r="D15" s="56">
        <v>5418326.1600000001</v>
      </c>
      <c r="E15" s="56">
        <v>5651605.9400000013</v>
      </c>
      <c r="F15" s="28">
        <f>E15-D15</f>
        <v>233279.78000000119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0"/>
      <c r="V15" s="7"/>
      <c r="W15" s="44"/>
      <c r="X15" s="45"/>
      <c r="Y15" s="45"/>
      <c r="Z15" s="44"/>
      <c r="AA15" s="44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0"/>
      <c r="AQ15" s="7"/>
      <c r="AR15" s="15"/>
      <c r="AS15" s="15"/>
      <c r="AT15" s="15"/>
      <c r="AU15" s="15"/>
      <c r="AV15" s="15"/>
      <c r="AW15" s="15"/>
      <c r="AX15" s="15"/>
      <c r="AY15" s="15"/>
      <c r="AZ15" s="15"/>
      <c r="BA15" s="39">
        <v>-1272433.8099999975</v>
      </c>
      <c r="BB15" s="39">
        <v>-784688.04999999993</v>
      </c>
      <c r="BC15" s="15"/>
      <c r="BD15" s="15"/>
      <c r="BE15" s="16"/>
      <c r="BF15" s="16"/>
      <c r="BG15" s="10"/>
    </row>
    <row r="16" spans="2:59" x14ac:dyDescent="0.35">
      <c r="B16" s="7"/>
      <c r="C16" s="55" t="s">
        <v>41</v>
      </c>
      <c r="D16" s="56">
        <v>1888184.7900000012</v>
      </c>
      <c r="E16" s="56">
        <v>699028.6100000001</v>
      </c>
      <c r="F16" s="28">
        <f>E16-D16</f>
        <v>-1189156.1800000011</v>
      </c>
      <c r="G16" s="16"/>
      <c r="H16" s="16"/>
      <c r="I16" s="16"/>
      <c r="J16" s="28"/>
      <c r="K16" s="28"/>
      <c r="L16" s="16"/>
      <c r="M16" s="16"/>
      <c r="N16" s="16"/>
      <c r="O16" s="16"/>
      <c r="P16" s="16"/>
      <c r="Q16" s="16"/>
      <c r="R16" s="16"/>
      <c r="S16" s="10"/>
      <c r="V16" s="7"/>
      <c r="W16" s="44"/>
      <c r="X16" s="45"/>
      <c r="Y16" s="45"/>
      <c r="Z16" s="44"/>
      <c r="AA16" s="44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Q16" s="7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6"/>
      <c r="BF16" s="16"/>
      <c r="BG16" s="10"/>
    </row>
    <row r="17" spans="2:59" ht="15" thickBot="1" x14ac:dyDescent="0.4">
      <c r="B17" s="7"/>
      <c r="C17" s="55" t="s">
        <v>101</v>
      </c>
      <c r="D17" s="56">
        <v>6100.02</v>
      </c>
      <c r="E17" s="56">
        <v>0.33</v>
      </c>
      <c r="F17" s="28">
        <f>E17-D17</f>
        <v>-6099.6900000000005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0"/>
      <c r="V17" s="7"/>
      <c r="W17" s="44"/>
      <c r="X17" s="45"/>
      <c r="Y17" s="45"/>
      <c r="Z17" s="44"/>
      <c r="AA17" s="44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Q17" s="7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  <c r="BG17" s="10"/>
    </row>
    <row r="18" spans="2:59" x14ac:dyDescent="0.35">
      <c r="B18" s="7"/>
      <c r="C18" s="26" t="s">
        <v>42</v>
      </c>
      <c r="D18" s="26">
        <f>SUM(D15:D17)</f>
        <v>7312610.9700000007</v>
      </c>
      <c r="E18" s="26">
        <f>SUM(E15:E17)</f>
        <v>6350634.8800000018</v>
      </c>
      <c r="F18" s="26">
        <f t="shared" ref="F18" si="0">SUM(F15:F16)</f>
        <v>-955876.39999999991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10"/>
      <c r="AQ18" s="7"/>
      <c r="AR18" s="58">
        <v>2017</v>
      </c>
      <c r="AS18" s="59" t="s">
        <v>28</v>
      </c>
      <c r="AT18" s="59" t="s">
        <v>29</v>
      </c>
      <c r="AU18" s="59" t="s">
        <v>99</v>
      </c>
      <c r="AV18" s="58">
        <v>2018</v>
      </c>
      <c r="AW18" s="59" t="s">
        <v>30</v>
      </c>
      <c r="AX18" s="59" t="s">
        <v>31</v>
      </c>
      <c r="AY18" s="59" t="s">
        <v>100</v>
      </c>
      <c r="AZ18" s="58">
        <v>2019</v>
      </c>
      <c r="BA18" s="59" t="s">
        <v>32</v>
      </c>
      <c r="BB18" s="59" t="s">
        <v>33</v>
      </c>
      <c r="BC18" s="59" t="s">
        <v>34</v>
      </c>
      <c r="BD18" s="40" t="s">
        <v>35</v>
      </c>
      <c r="BE18" s="16"/>
      <c r="BF18" s="16"/>
      <c r="BG18" s="10"/>
    </row>
    <row r="19" spans="2:59" ht="15" thickBot="1" x14ac:dyDescent="0.4">
      <c r="B19" s="7"/>
      <c r="C19" s="8"/>
      <c r="D19" s="8"/>
      <c r="E19" s="8"/>
      <c r="F19" s="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V19" s="43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10"/>
      <c r="AQ19" s="7"/>
      <c r="AR19" s="39">
        <v>36892408.400000066</v>
      </c>
      <c r="AS19" s="39">
        <v>767541.20000000333</v>
      </c>
      <c r="AT19" s="39">
        <v>-1076810.33</v>
      </c>
      <c r="AU19" s="39">
        <v>771387.80999999994</v>
      </c>
      <c r="AV19" s="39">
        <v>37354527.080000073</v>
      </c>
      <c r="AW19" s="39">
        <v>1071862.4299999888</v>
      </c>
      <c r="AX19" s="39">
        <v>-1051445.9500000002</v>
      </c>
      <c r="AY19" s="39">
        <v>1818576.2400000002</v>
      </c>
      <c r="AZ19" s="39">
        <v>39193519.800000064</v>
      </c>
      <c r="BA19" s="39">
        <f>BA15-Y36</f>
        <v>-626681.10719999671</v>
      </c>
      <c r="BB19" s="39">
        <f>BB15-Y37</f>
        <v>-724171.50752931717</v>
      </c>
      <c r="BC19" s="39">
        <v>1531647.1099999992</v>
      </c>
      <c r="BD19" s="39">
        <f>SUM(AZ19:BC19)</f>
        <v>39374314.295270748</v>
      </c>
      <c r="BE19" s="16"/>
      <c r="BF19" s="16"/>
      <c r="BG19" s="10"/>
    </row>
    <row r="20" spans="2:59" x14ac:dyDescent="0.35">
      <c r="B20" s="7"/>
      <c r="C20" s="21"/>
      <c r="D20" s="22" t="s">
        <v>11</v>
      </c>
      <c r="E20" s="21"/>
      <c r="F20" s="21"/>
      <c r="G20" s="21"/>
      <c r="H20" s="21"/>
      <c r="I20" s="21"/>
      <c r="J20" s="23"/>
      <c r="K20" s="16"/>
      <c r="L20" s="16"/>
      <c r="M20" s="16"/>
      <c r="N20" s="16"/>
      <c r="O20" s="16"/>
      <c r="P20" s="16"/>
      <c r="Q20" s="16"/>
      <c r="R20" s="16"/>
      <c r="S20" s="10"/>
      <c r="V20" s="43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10"/>
      <c r="AQ20" s="7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0"/>
    </row>
    <row r="21" spans="2:59" ht="21" x14ac:dyDescent="0.5">
      <c r="B21" s="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0"/>
      <c r="V21" s="43"/>
      <c r="W21" s="18"/>
      <c r="X21" s="18"/>
      <c r="Y21" s="18"/>
      <c r="Z21" s="20" t="s">
        <v>38</v>
      </c>
      <c r="AA21" s="18"/>
      <c r="AB21" s="18"/>
      <c r="AC21" s="18"/>
      <c r="AD21" s="19"/>
      <c r="AE21" s="18"/>
      <c r="AF21" s="18"/>
      <c r="AG21" s="45"/>
      <c r="AH21" s="45"/>
      <c r="AI21" s="45"/>
      <c r="AJ21" s="45"/>
      <c r="AK21" s="45"/>
      <c r="AL21" s="45"/>
      <c r="AM21" s="45"/>
      <c r="AN21" s="10"/>
      <c r="AQ21" s="7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0"/>
    </row>
    <row r="22" spans="2:59" x14ac:dyDescent="0.35">
      <c r="B22" s="7"/>
      <c r="C22" s="29" t="s">
        <v>7</v>
      </c>
      <c r="D22" s="29" t="s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0"/>
      <c r="V22" s="43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10"/>
      <c r="AQ22" s="7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0"/>
    </row>
    <row r="23" spans="2:59" ht="15" thickBot="1" x14ac:dyDescent="0.4">
      <c r="B23" s="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0"/>
      <c r="V23" s="43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10"/>
      <c r="AQ23" s="7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0"/>
    </row>
    <row r="24" spans="2:59" x14ac:dyDescent="0.35">
      <c r="B24" s="7"/>
      <c r="C24" s="26" t="s">
        <v>2</v>
      </c>
      <c r="D24" s="26" t="s">
        <v>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0"/>
      <c r="V24" s="43"/>
      <c r="W24" s="45"/>
      <c r="X24" s="48" t="s">
        <v>37</v>
      </c>
      <c r="Y24" s="49">
        <f>E16-Y13*D16+E17-Y13*D17</f>
        <v>-967941.69280000101</v>
      </c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10"/>
      <c r="AQ24" s="7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0"/>
    </row>
    <row r="25" spans="2:59" x14ac:dyDescent="0.35">
      <c r="B25" s="7"/>
      <c r="C25" s="55" t="s">
        <v>41</v>
      </c>
      <c r="D25" s="56">
        <v>62682.68</v>
      </c>
      <c r="E25" s="5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0"/>
      <c r="V25" s="43"/>
      <c r="W25" s="45"/>
      <c r="X25" s="50" t="s">
        <v>39</v>
      </c>
      <c r="Y25" s="51">
        <f>-(1-Y12)*D25</f>
        <v>-60516.542470682813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10"/>
      <c r="AQ25" s="7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0"/>
    </row>
    <row r="26" spans="2:59" ht="15" thickBot="1" x14ac:dyDescent="0.4">
      <c r="B26" s="7"/>
      <c r="C26" s="26" t="s">
        <v>42</v>
      </c>
      <c r="D26" s="26">
        <f>D25</f>
        <v>62682.68</v>
      </c>
      <c r="E26" s="2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0"/>
      <c r="V26" s="43"/>
      <c r="W26" s="45"/>
      <c r="X26" s="83" t="s">
        <v>18</v>
      </c>
      <c r="Y26" s="123">
        <f>SUM(E33:E88)</f>
        <v>322188.99000000017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10"/>
      <c r="AQ26" s="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0"/>
    </row>
    <row r="27" spans="2:59" x14ac:dyDescent="0.35">
      <c r="B27" s="7"/>
      <c r="C27" s="16"/>
      <c r="D27" s="28"/>
      <c r="E27" s="2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0"/>
      <c r="V27" s="43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10"/>
      <c r="AQ27" s="7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0"/>
    </row>
    <row r="28" spans="2:59" x14ac:dyDescent="0.35">
      <c r="B28" s="7"/>
      <c r="C28" s="16"/>
      <c r="D28" s="28"/>
      <c r="E28" s="2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0"/>
      <c r="V28" s="43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10"/>
      <c r="AQ28" s="7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0"/>
    </row>
    <row r="29" spans="2:59" x14ac:dyDescent="0.35">
      <c r="B29" s="7"/>
      <c r="C29" s="30" t="s">
        <v>12</v>
      </c>
      <c r="D29" s="22"/>
      <c r="E29" s="21"/>
      <c r="F29" s="21"/>
      <c r="G29" s="21"/>
      <c r="H29" s="21"/>
      <c r="I29" s="21"/>
      <c r="J29" s="23"/>
      <c r="K29" s="16"/>
      <c r="L29" s="16"/>
      <c r="M29" s="16"/>
      <c r="N29" s="16"/>
      <c r="O29" s="16"/>
      <c r="P29" s="16"/>
      <c r="Q29" s="16"/>
      <c r="R29" s="16"/>
      <c r="S29" s="10"/>
      <c r="V29" s="43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0"/>
      <c r="AQ29" s="7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0"/>
    </row>
    <row r="30" spans="2:59" x14ac:dyDescent="0.35">
      <c r="B30" s="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0"/>
      <c r="V30" s="7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Q30" s="7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0"/>
    </row>
    <row r="31" spans="2:59" ht="21" x14ac:dyDescent="0.5">
      <c r="B31" s="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0"/>
      <c r="V31" s="7"/>
      <c r="W31" s="18"/>
      <c r="X31" s="18"/>
      <c r="Y31" s="18"/>
      <c r="Z31" s="20" t="s">
        <v>21</v>
      </c>
      <c r="AA31" s="18"/>
      <c r="AB31" s="18"/>
      <c r="AC31" s="18"/>
      <c r="AD31" s="19"/>
      <c r="AE31" s="18"/>
      <c r="AF31" s="18"/>
      <c r="AG31" s="16"/>
      <c r="AH31" s="16"/>
      <c r="AI31" s="16"/>
      <c r="AJ31" s="16"/>
      <c r="AK31" s="16"/>
      <c r="AL31" s="16"/>
      <c r="AM31" s="16"/>
      <c r="AN31" s="10"/>
      <c r="AQ31" s="7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0"/>
    </row>
    <row r="32" spans="2:59" x14ac:dyDescent="0.35">
      <c r="B32" s="7"/>
      <c r="C32" s="26" t="s">
        <v>10</v>
      </c>
      <c r="D32" s="26" t="s">
        <v>8</v>
      </c>
      <c r="E32" s="26" t="s">
        <v>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0"/>
      <c r="V32" s="7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Q32" s="7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0"/>
    </row>
    <row r="33" spans="2:59" x14ac:dyDescent="0.35">
      <c r="B33" s="7"/>
      <c r="C33" s="16" t="s">
        <v>43</v>
      </c>
      <c r="D33" s="16">
        <v>0</v>
      </c>
      <c r="E33" s="16">
        <v>2100.1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0"/>
      <c r="V33" s="7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0"/>
      <c r="AQ33" s="7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0"/>
    </row>
    <row r="34" spans="2:59" ht="15" thickBot="1" x14ac:dyDescent="0.4">
      <c r="B34" s="7"/>
      <c r="C34" s="16" t="s">
        <v>44</v>
      </c>
      <c r="D34" s="16">
        <v>0</v>
      </c>
      <c r="E34" s="16">
        <v>6475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0"/>
      <c r="V34" s="7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0"/>
      <c r="AQ34" s="7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0"/>
    </row>
    <row r="35" spans="2:59" ht="15" thickBot="1" x14ac:dyDescent="0.4">
      <c r="B35" s="7"/>
      <c r="C35" s="16" t="s">
        <v>45</v>
      </c>
      <c r="D35" s="16">
        <v>0</v>
      </c>
      <c r="E35" s="16">
        <v>256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0"/>
      <c r="V35" s="7"/>
      <c r="W35" s="16"/>
      <c r="X35" s="36" t="s">
        <v>22</v>
      </c>
      <c r="Y35" s="52">
        <f>Y36+Y37</f>
        <v>-706269.24527068355</v>
      </c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0"/>
      <c r="AQ35" s="11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4"/>
    </row>
    <row r="36" spans="2:59" x14ac:dyDescent="0.35">
      <c r="B36" s="7"/>
      <c r="C36" s="16" t="s">
        <v>46</v>
      </c>
      <c r="D36" s="16">
        <v>0</v>
      </c>
      <c r="E36" s="16">
        <v>46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0"/>
      <c r="U36" s="35"/>
      <c r="V36" s="7"/>
      <c r="W36" s="16"/>
      <c r="X36" s="46" t="s">
        <v>23</v>
      </c>
      <c r="Y36" s="37">
        <f>Y24+Y26</f>
        <v>-645752.70280000078</v>
      </c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0"/>
    </row>
    <row r="37" spans="2:59" ht="15" thickBot="1" x14ac:dyDescent="0.4">
      <c r="B37" s="7"/>
      <c r="C37" s="16" t="s">
        <v>47</v>
      </c>
      <c r="D37" s="16">
        <v>0</v>
      </c>
      <c r="E37" s="16">
        <v>2823.97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8"/>
      <c r="Q37" s="16"/>
      <c r="R37" s="16"/>
      <c r="S37" s="10"/>
      <c r="V37" s="7"/>
      <c r="W37" s="16"/>
      <c r="X37" s="47" t="s">
        <v>24</v>
      </c>
      <c r="Y37" s="38">
        <f>Y25</f>
        <v>-60516.542470682813</v>
      </c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</row>
    <row r="38" spans="2:59" x14ac:dyDescent="0.35">
      <c r="B38" s="7"/>
      <c r="C38" s="16" t="s">
        <v>48</v>
      </c>
      <c r="D38" s="16">
        <v>0</v>
      </c>
      <c r="E38" s="16">
        <v>4636.71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0"/>
      <c r="V38" s="7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35"/>
    </row>
    <row r="39" spans="2:59" x14ac:dyDescent="0.35">
      <c r="B39" s="7"/>
      <c r="C39" s="16" t="s">
        <v>49</v>
      </c>
      <c r="D39" s="16">
        <v>0</v>
      </c>
      <c r="E39" s="16">
        <v>2771.44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0"/>
      <c r="V39" s="7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35"/>
    </row>
    <row r="40" spans="2:59" x14ac:dyDescent="0.35">
      <c r="B40" s="7"/>
      <c r="C40" s="16" t="s">
        <v>50</v>
      </c>
      <c r="D40" s="16">
        <v>0</v>
      </c>
      <c r="E40" s="16">
        <v>32104.300000000003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0"/>
      <c r="V40" s="7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0"/>
      <c r="AO40" s="35"/>
    </row>
    <row r="41" spans="2:59" x14ac:dyDescent="0.35">
      <c r="B41" s="7"/>
      <c r="C41" s="16" t="s">
        <v>51</v>
      </c>
      <c r="D41" s="16">
        <v>0</v>
      </c>
      <c r="E41" s="16">
        <v>32198.11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0"/>
      <c r="V41" s="7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35"/>
    </row>
    <row r="42" spans="2:59" x14ac:dyDescent="0.35">
      <c r="B42" s="7"/>
      <c r="C42" s="16" t="s">
        <v>52</v>
      </c>
      <c r="D42" s="16">
        <v>0</v>
      </c>
      <c r="E42" s="16">
        <v>1342.96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0"/>
      <c r="V42" s="7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35"/>
    </row>
    <row r="43" spans="2:59" ht="15" thickBot="1" x14ac:dyDescent="0.4">
      <c r="B43" s="7"/>
      <c r="C43" s="16" t="s">
        <v>53</v>
      </c>
      <c r="D43" s="16">
        <v>0</v>
      </c>
      <c r="E43" s="16">
        <v>13150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0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4"/>
      <c r="AO43" s="35"/>
    </row>
    <row r="44" spans="2:59" x14ac:dyDescent="0.35">
      <c r="B44" s="7"/>
      <c r="C44" s="16" t="s">
        <v>54</v>
      </c>
      <c r="D44" s="16">
        <v>0</v>
      </c>
      <c r="E44" s="16">
        <v>354.32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0"/>
      <c r="AO44" s="35"/>
    </row>
    <row r="45" spans="2:59" x14ac:dyDescent="0.35">
      <c r="B45" s="7"/>
      <c r="C45" s="16" t="s">
        <v>55</v>
      </c>
      <c r="D45" s="16">
        <v>0</v>
      </c>
      <c r="E45" s="16">
        <v>20181.53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0"/>
      <c r="AO45" s="35"/>
    </row>
    <row r="46" spans="2:59" x14ac:dyDescent="0.35">
      <c r="B46" s="7"/>
      <c r="C46" s="16" t="s">
        <v>56</v>
      </c>
      <c r="D46" s="16">
        <v>0</v>
      </c>
      <c r="E46" s="16">
        <v>192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0"/>
      <c r="AO46" s="35"/>
    </row>
    <row r="47" spans="2:59" x14ac:dyDescent="0.35">
      <c r="B47" s="7"/>
      <c r="C47" s="16" t="s">
        <v>57</v>
      </c>
      <c r="D47" s="16">
        <v>0</v>
      </c>
      <c r="E47" s="16">
        <v>2366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0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2:59" x14ac:dyDescent="0.35">
      <c r="B48" s="7"/>
      <c r="C48" s="16" t="s">
        <v>58</v>
      </c>
      <c r="D48" s="16">
        <v>0</v>
      </c>
      <c r="E48" s="16">
        <v>3603.8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0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2:41" x14ac:dyDescent="0.35">
      <c r="B49" s="7"/>
      <c r="C49" s="16" t="s">
        <v>59</v>
      </c>
      <c r="D49" s="16">
        <v>0</v>
      </c>
      <c r="E49" s="16">
        <v>1066.32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0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2:41" x14ac:dyDescent="0.35">
      <c r="B50" s="7"/>
      <c r="C50" s="16" t="s">
        <v>60</v>
      </c>
      <c r="D50" s="16">
        <v>0</v>
      </c>
      <c r="E50" s="16">
        <v>600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0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2:41" x14ac:dyDescent="0.35">
      <c r="B51" s="7"/>
      <c r="C51" s="16" t="s">
        <v>61</v>
      </c>
      <c r="D51" s="16">
        <v>0</v>
      </c>
      <c r="E51" s="16">
        <v>1648.2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0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2:41" x14ac:dyDescent="0.35">
      <c r="B52" s="7"/>
      <c r="C52" s="16" t="s">
        <v>62</v>
      </c>
      <c r="D52" s="16">
        <v>0</v>
      </c>
      <c r="E52" s="16">
        <v>5424.87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0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2:41" x14ac:dyDescent="0.35">
      <c r="B53" s="7"/>
      <c r="C53" s="16" t="s">
        <v>63</v>
      </c>
      <c r="D53" s="16">
        <v>0</v>
      </c>
      <c r="E53" s="16">
        <v>9072.84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0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2:41" x14ac:dyDescent="0.35">
      <c r="B54" s="7"/>
      <c r="C54" s="16" t="s">
        <v>64</v>
      </c>
      <c r="D54" s="16">
        <v>0</v>
      </c>
      <c r="E54" s="16">
        <v>1314.45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0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2:41" x14ac:dyDescent="0.35">
      <c r="B55" s="7"/>
      <c r="C55" s="16" t="s">
        <v>65</v>
      </c>
      <c r="D55" s="16">
        <v>0</v>
      </c>
      <c r="E55" s="16">
        <v>4847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0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</row>
    <row r="56" spans="2:41" x14ac:dyDescent="0.35">
      <c r="B56" s="7"/>
      <c r="C56" s="16" t="s">
        <v>66</v>
      </c>
      <c r="D56" s="16">
        <v>0</v>
      </c>
      <c r="E56" s="16">
        <v>2718.49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0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</row>
    <row r="57" spans="2:41" x14ac:dyDescent="0.35">
      <c r="B57" s="7"/>
      <c r="C57" s="16" t="s">
        <v>67</v>
      </c>
      <c r="D57" s="16">
        <v>0</v>
      </c>
      <c r="E57" s="16">
        <v>6350.27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0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2:41" x14ac:dyDescent="0.35">
      <c r="B58" s="7"/>
      <c r="C58" s="16" t="s">
        <v>68</v>
      </c>
      <c r="D58" s="16">
        <v>0</v>
      </c>
      <c r="E58" s="16">
        <v>3302.4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0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</row>
    <row r="59" spans="2:41" x14ac:dyDescent="0.35">
      <c r="B59" s="7"/>
      <c r="C59" s="16" t="s">
        <v>69</v>
      </c>
      <c r="D59" s="16">
        <v>0</v>
      </c>
      <c r="E59" s="16">
        <v>4954.37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0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2:41" x14ac:dyDescent="0.35">
      <c r="B60" s="7"/>
      <c r="C60" s="16" t="s">
        <v>70</v>
      </c>
      <c r="D60" s="16">
        <v>0</v>
      </c>
      <c r="E60" s="16">
        <v>2487.5700000000002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0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</row>
    <row r="61" spans="2:41" x14ac:dyDescent="0.35">
      <c r="B61" s="7"/>
      <c r="C61" s="16" t="s">
        <v>71</v>
      </c>
      <c r="D61" s="16">
        <v>0</v>
      </c>
      <c r="E61" s="16">
        <v>2081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0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</row>
    <row r="62" spans="2:41" x14ac:dyDescent="0.35">
      <c r="B62" s="7"/>
      <c r="C62" s="16" t="s">
        <v>72</v>
      </c>
      <c r="D62" s="16">
        <v>0</v>
      </c>
      <c r="E62" s="16">
        <v>147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0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</row>
    <row r="63" spans="2:41" x14ac:dyDescent="0.35">
      <c r="B63" s="7"/>
      <c r="C63" s="16" t="s">
        <v>73</v>
      </c>
      <c r="D63" s="16">
        <v>0</v>
      </c>
      <c r="E63" s="16">
        <v>1629.57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0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</row>
    <row r="64" spans="2:41" x14ac:dyDescent="0.35">
      <c r="B64" s="7"/>
      <c r="C64" s="16" t="s">
        <v>74</v>
      </c>
      <c r="D64" s="16">
        <v>0</v>
      </c>
      <c r="E64" s="16">
        <v>764.89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0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</row>
    <row r="65" spans="2:41" x14ac:dyDescent="0.35">
      <c r="B65" s="7"/>
      <c r="C65" s="16" t="s">
        <v>75</v>
      </c>
      <c r="D65" s="16">
        <v>0</v>
      </c>
      <c r="E65" s="16">
        <v>1902.94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0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</row>
    <row r="66" spans="2:41" x14ac:dyDescent="0.35">
      <c r="B66" s="7"/>
      <c r="C66" s="16" t="s">
        <v>76</v>
      </c>
      <c r="D66" s="16">
        <v>0</v>
      </c>
      <c r="E66" s="16">
        <v>8107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0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2:41" x14ac:dyDescent="0.35">
      <c r="B67" s="7"/>
      <c r="C67" s="16" t="s">
        <v>77</v>
      </c>
      <c r="D67" s="16">
        <v>0</v>
      </c>
      <c r="E67" s="16">
        <v>4550.57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0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</row>
    <row r="68" spans="2:41" x14ac:dyDescent="0.35">
      <c r="B68" s="7"/>
      <c r="C68" s="16" t="s">
        <v>78</v>
      </c>
      <c r="D68" s="16">
        <v>0</v>
      </c>
      <c r="E68" s="16">
        <v>2790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0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</row>
    <row r="69" spans="2:41" x14ac:dyDescent="0.35">
      <c r="B69" s="7"/>
      <c r="C69" s="16" t="s">
        <v>79</v>
      </c>
      <c r="D69" s="16">
        <v>0</v>
      </c>
      <c r="E69" s="16">
        <v>1386.01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0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</row>
    <row r="70" spans="2:41" x14ac:dyDescent="0.35">
      <c r="B70" s="7"/>
      <c r="C70" s="16" t="s">
        <v>80</v>
      </c>
      <c r="D70" s="16">
        <v>0</v>
      </c>
      <c r="E70" s="16">
        <v>2539.14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0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2:41" x14ac:dyDescent="0.35">
      <c r="B71" s="7"/>
      <c r="C71" s="16" t="s">
        <v>81</v>
      </c>
      <c r="D71" s="16">
        <v>0</v>
      </c>
      <c r="E71" s="16">
        <v>4627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0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</row>
    <row r="72" spans="2:41" x14ac:dyDescent="0.35">
      <c r="B72" s="7"/>
      <c r="C72" s="16" t="s">
        <v>82</v>
      </c>
      <c r="D72" s="16">
        <v>0</v>
      </c>
      <c r="E72" s="16">
        <v>59000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0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</row>
    <row r="73" spans="2:41" x14ac:dyDescent="0.35">
      <c r="B73" s="7"/>
      <c r="C73" s="16" t="s">
        <v>83</v>
      </c>
      <c r="D73" s="16">
        <v>0</v>
      </c>
      <c r="E73" s="16">
        <v>345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0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</row>
    <row r="74" spans="2:41" x14ac:dyDescent="0.35">
      <c r="B74" s="7"/>
      <c r="C74" s="16" t="s">
        <v>84</v>
      </c>
      <c r="D74" s="16">
        <v>0</v>
      </c>
      <c r="E74" s="16">
        <v>21960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0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2:41" x14ac:dyDescent="0.35">
      <c r="B75" s="7"/>
      <c r="C75" s="16" t="s">
        <v>85</v>
      </c>
      <c r="D75" s="16">
        <v>0</v>
      </c>
      <c r="E75" s="16">
        <v>5010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0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</row>
    <row r="76" spans="2:41" x14ac:dyDescent="0.35">
      <c r="B76" s="7"/>
      <c r="C76" s="16" t="s">
        <v>86</v>
      </c>
      <c r="D76" s="16">
        <v>0</v>
      </c>
      <c r="E76" s="16">
        <v>9595.15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0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</row>
    <row r="77" spans="2:41" x14ac:dyDescent="0.35">
      <c r="B77" s="7"/>
      <c r="C77" s="16" t="s">
        <v>87</v>
      </c>
      <c r="D77" s="16">
        <v>0</v>
      </c>
      <c r="E77" s="16">
        <v>186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0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2:41" x14ac:dyDescent="0.35">
      <c r="B78" s="7"/>
      <c r="C78" s="16" t="s">
        <v>88</v>
      </c>
      <c r="D78" s="16">
        <v>0</v>
      </c>
      <c r="E78" s="16">
        <v>1133.82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0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</row>
    <row r="79" spans="2:41" x14ac:dyDescent="0.35">
      <c r="B79" s="7"/>
      <c r="C79" s="16" t="s">
        <v>89</v>
      </c>
      <c r="D79" s="16">
        <v>0</v>
      </c>
      <c r="E79" s="16">
        <v>70.25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0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</row>
    <row r="80" spans="2:41" x14ac:dyDescent="0.35">
      <c r="B80" s="7"/>
      <c r="C80" s="16" t="s">
        <v>90</v>
      </c>
      <c r="D80" s="16">
        <v>0</v>
      </c>
      <c r="E80" s="16">
        <v>5133.0600000000004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0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</row>
    <row r="81" spans="2:41" x14ac:dyDescent="0.35">
      <c r="B81" s="7"/>
      <c r="C81" s="16" t="s">
        <v>91</v>
      </c>
      <c r="D81" s="16">
        <v>0</v>
      </c>
      <c r="E81" s="16">
        <v>2973.03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0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</row>
    <row r="82" spans="2:41" x14ac:dyDescent="0.35">
      <c r="B82" s="7"/>
      <c r="C82" s="16" t="s">
        <v>92</v>
      </c>
      <c r="D82" s="16">
        <v>0</v>
      </c>
      <c r="E82" s="16">
        <v>1378.59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0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</row>
    <row r="83" spans="2:41" x14ac:dyDescent="0.35">
      <c r="B83" s="7"/>
      <c r="C83" s="16" t="s">
        <v>93</v>
      </c>
      <c r="D83" s="16">
        <v>0</v>
      </c>
      <c r="E83" s="16">
        <v>1698.18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0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</row>
    <row r="84" spans="2:41" x14ac:dyDescent="0.35">
      <c r="B84" s="7"/>
      <c r="C84" s="16" t="s">
        <v>94</v>
      </c>
      <c r="D84" s="16">
        <v>0</v>
      </c>
      <c r="E84" s="16">
        <v>8350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0"/>
    </row>
    <row r="85" spans="2:41" x14ac:dyDescent="0.35">
      <c r="B85" s="7"/>
      <c r="C85" s="16" t="s">
        <v>95</v>
      </c>
      <c r="D85" s="16">
        <v>0</v>
      </c>
      <c r="E85" s="16">
        <v>1772.03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0"/>
    </row>
    <row r="86" spans="2:41" x14ac:dyDescent="0.35">
      <c r="B86" s="7"/>
      <c r="C86" s="16" t="s">
        <v>96</v>
      </c>
      <c r="D86" s="16">
        <v>0</v>
      </c>
      <c r="E86" s="16">
        <v>159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0"/>
    </row>
    <row r="87" spans="2:41" x14ac:dyDescent="0.35">
      <c r="B87" s="7"/>
      <c r="C87" s="16" t="s">
        <v>97</v>
      </c>
      <c r="D87" s="16">
        <v>0</v>
      </c>
      <c r="E87" s="16">
        <v>2500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0"/>
    </row>
    <row r="88" spans="2:41" x14ac:dyDescent="0.35">
      <c r="B88" s="7"/>
      <c r="C88" s="16" t="s">
        <v>98</v>
      </c>
      <c r="D88" s="16">
        <v>0</v>
      </c>
      <c r="E88" s="16">
        <v>2010.7400000000002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0"/>
    </row>
    <row r="89" spans="2:41" x14ac:dyDescent="0.35">
      <c r="B89" s="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0"/>
    </row>
    <row r="90" spans="2:41" x14ac:dyDescent="0.35">
      <c r="B90" s="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0"/>
    </row>
    <row r="91" spans="2:41" x14ac:dyDescent="0.35">
      <c r="B91" s="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0"/>
    </row>
    <row r="92" spans="2:41" x14ac:dyDescent="0.35">
      <c r="B92" s="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0"/>
    </row>
    <row r="93" spans="2:41" x14ac:dyDescent="0.35">
      <c r="B93" s="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0"/>
    </row>
    <row r="94" spans="2:41" x14ac:dyDescent="0.35">
      <c r="B94" s="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0"/>
    </row>
    <row r="95" spans="2:41" x14ac:dyDescent="0.35">
      <c r="B95" s="7"/>
      <c r="C95" s="30"/>
      <c r="D95" s="22"/>
      <c r="E95" s="30" t="s">
        <v>14</v>
      </c>
      <c r="F95" s="21"/>
      <c r="G95" s="21"/>
      <c r="H95" s="21"/>
      <c r="I95" s="21"/>
      <c r="J95" s="23"/>
      <c r="K95" s="16"/>
      <c r="L95" s="16"/>
      <c r="M95" s="16"/>
      <c r="N95" s="16"/>
      <c r="O95" s="16"/>
      <c r="P95" s="16"/>
      <c r="Q95" s="16"/>
      <c r="R95" s="16"/>
      <c r="S95" s="10"/>
    </row>
    <row r="96" spans="2:41" x14ac:dyDescent="0.35">
      <c r="B96" s="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0"/>
    </row>
    <row r="97" spans="2:19" x14ac:dyDescent="0.35">
      <c r="B97" s="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0"/>
    </row>
    <row r="98" spans="2:19" x14ac:dyDescent="0.35">
      <c r="B98" s="7"/>
      <c r="C98" s="31" t="s">
        <v>15</v>
      </c>
      <c r="D98" s="60">
        <v>25260483.000000015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0"/>
    </row>
    <row r="99" spans="2:19" x14ac:dyDescent="0.35">
      <c r="B99" s="7"/>
      <c r="C99" s="31" t="s">
        <v>16</v>
      </c>
      <c r="D99" s="60">
        <v>872931.41000000015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0"/>
    </row>
    <row r="100" spans="2:19" x14ac:dyDescent="0.35">
      <c r="B100" s="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0"/>
    </row>
    <row r="101" spans="2:19" x14ac:dyDescent="0.35">
      <c r="B101" s="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0"/>
    </row>
    <row r="102" spans="2:19" x14ac:dyDescent="0.35">
      <c r="B102" s="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0"/>
    </row>
    <row r="103" spans="2:19" x14ac:dyDescent="0.35">
      <c r="B103" s="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0"/>
    </row>
    <row r="104" spans="2:19" x14ac:dyDescent="0.35">
      <c r="B104" s="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0"/>
    </row>
    <row r="105" spans="2:19" ht="15" thickBot="1" x14ac:dyDescent="0.4"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4"/>
    </row>
  </sheetData>
  <mergeCells count="1">
    <mergeCell ref="BA13:BB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ED29-90F9-4DCC-BD2D-4D9FFEBC31DA}">
  <dimension ref="B1:S22"/>
  <sheetViews>
    <sheetView showGridLines="0" workbookViewId="0">
      <selection activeCell="F23" sqref="F23"/>
    </sheetView>
  </sheetViews>
  <sheetFormatPr defaultRowHeight="14.5" x14ac:dyDescent="0.35"/>
  <cols>
    <col min="1" max="3" width="8.7265625" style="1"/>
    <col min="4" max="4" width="24" style="1" customWidth="1"/>
    <col min="5" max="5" width="17" style="1" customWidth="1"/>
    <col min="6" max="8" width="8.7265625" style="1"/>
    <col min="9" max="9" width="11.08984375" style="1" bestFit="1" customWidth="1"/>
    <col min="10" max="10" width="10.08984375" style="1" bestFit="1" customWidth="1"/>
    <col min="11" max="16384" width="8.7265625" style="1"/>
  </cols>
  <sheetData>
    <row r="1" spans="2:19" ht="15" thickBot="1" x14ac:dyDescent="0.4">
      <c r="J1" s="2"/>
    </row>
    <row r="2" spans="2:19" x14ac:dyDescent="0.35">
      <c r="B2" s="3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6"/>
    </row>
    <row r="3" spans="2:19" ht="21" x14ac:dyDescent="0.5">
      <c r="B3" s="7"/>
      <c r="C3" s="8"/>
      <c r="D3" s="8"/>
      <c r="E3" s="8"/>
      <c r="F3" s="8"/>
      <c r="G3" s="9" t="s">
        <v>866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</row>
    <row r="4" spans="2:19" ht="15" thickBot="1" x14ac:dyDescent="0.4">
      <c r="B4" s="11"/>
      <c r="C4" s="12"/>
      <c r="D4" s="12"/>
      <c r="E4" s="12"/>
      <c r="F4" s="12"/>
      <c r="G4" s="12"/>
      <c r="H4" s="12"/>
      <c r="I4" s="12"/>
      <c r="J4" s="13"/>
      <c r="K4" s="12"/>
      <c r="L4" s="12"/>
      <c r="M4" s="12"/>
      <c r="N4" s="12"/>
      <c r="O4" s="12"/>
      <c r="P4" s="12"/>
      <c r="Q4" s="12"/>
      <c r="R4" s="12"/>
      <c r="S4" s="14"/>
    </row>
    <row r="5" spans="2:19" ht="15" thickBot="1" x14ac:dyDescent="0.4">
      <c r="J5" s="2"/>
    </row>
    <row r="6" spans="2:19" x14ac:dyDescent="0.35">
      <c r="B6" s="96"/>
      <c r="C6" s="97"/>
      <c r="D6" s="97"/>
      <c r="E6" s="97"/>
      <c r="F6" s="97"/>
      <c r="G6" s="97"/>
      <c r="H6" s="97"/>
      <c r="I6" s="97"/>
      <c r="J6" s="98"/>
      <c r="K6" s="97"/>
      <c r="L6" s="97"/>
      <c r="M6" s="97"/>
      <c r="N6" s="97"/>
      <c r="O6" s="97"/>
      <c r="P6" s="97"/>
      <c r="Q6" s="97"/>
      <c r="R6" s="97"/>
      <c r="S6" s="99"/>
    </row>
    <row r="7" spans="2:19" x14ac:dyDescent="0.35">
      <c r="B7" s="43"/>
      <c r="C7" s="44"/>
      <c r="D7" s="45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102"/>
    </row>
    <row r="8" spans="2:19" x14ac:dyDescent="0.35">
      <c r="B8" s="43"/>
      <c r="C8" s="44"/>
      <c r="D8" s="45"/>
      <c r="E8" s="4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102"/>
    </row>
    <row r="9" spans="2:19" x14ac:dyDescent="0.35">
      <c r="B9" s="43"/>
      <c r="C9" s="44"/>
      <c r="D9" s="45"/>
      <c r="E9" s="4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102"/>
    </row>
    <row r="10" spans="2:19" ht="15" thickBot="1" x14ac:dyDescent="0.4">
      <c r="B10" s="43"/>
      <c r="C10" s="44"/>
      <c r="D10" s="45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102"/>
    </row>
    <row r="11" spans="2:19" x14ac:dyDescent="0.35">
      <c r="B11" s="43"/>
      <c r="C11" s="44"/>
      <c r="D11" s="45"/>
      <c r="E11" s="45"/>
      <c r="F11" s="44"/>
      <c r="G11" s="44"/>
      <c r="H11" s="44"/>
      <c r="I11" s="93" t="s">
        <v>872</v>
      </c>
      <c r="J11" s="108">
        <f>'BNL 2017 to 2018'!Y37</f>
        <v>1636989.0027491236</v>
      </c>
      <c r="K11" s="44"/>
      <c r="L11" s="44"/>
      <c r="M11" s="44"/>
      <c r="N11" s="44"/>
      <c r="O11" s="44"/>
      <c r="P11" s="44"/>
      <c r="Q11" s="44"/>
      <c r="R11" s="44"/>
      <c r="S11" s="102"/>
    </row>
    <row r="12" spans="2:19" x14ac:dyDescent="0.35">
      <c r="B12" s="43"/>
      <c r="C12" s="44"/>
      <c r="D12" s="45"/>
      <c r="E12" s="45"/>
      <c r="F12" s="44"/>
      <c r="G12" s="44"/>
      <c r="H12" s="44"/>
      <c r="I12" s="94" t="s">
        <v>864</v>
      </c>
      <c r="J12" s="100">
        <f>'BNL 2017 to 2018'!Y38</f>
        <v>2322991.7544000032</v>
      </c>
      <c r="K12" s="44"/>
      <c r="L12" s="44"/>
      <c r="M12" s="44"/>
      <c r="N12" s="44"/>
      <c r="O12" s="44"/>
      <c r="P12" s="44"/>
      <c r="Q12" s="44"/>
      <c r="R12" s="44"/>
      <c r="S12" s="102"/>
    </row>
    <row r="13" spans="2:19" ht="15" thickBot="1" x14ac:dyDescent="0.4">
      <c r="B13" s="43"/>
      <c r="C13" s="44"/>
      <c r="D13" s="45"/>
      <c r="E13" s="45"/>
      <c r="F13" s="44"/>
      <c r="G13" s="44"/>
      <c r="H13" s="44"/>
      <c r="I13" s="95" t="s">
        <v>865</v>
      </c>
      <c r="J13" s="101">
        <f>'BNL 2017 to 2018'!Y39</f>
        <v>-686002.75165087974</v>
      </c>
      <c r="K13" s="44"/>
      <c r="L13" s="44"/>
      <c r="M13" s="44"/>
      <c r="N13" s="44"/>
      <c r="O13" s="44"/>
      <c r="P13" s="44"/>
      <c r="Q13" s="44"/>
      <c r="R13" s="44"/>
      <c r="S13" s="102"/>
    </row>
    <row r="14" spans="2:19" x14ac:dyDescent="0.35">
      <c r="B14" s="43"/>
      <c r="C14" s="44"/>
      <c r="D14" s="45"/>
      <c r="E14" s="45"/>
      <c r="F14" s="44"/>
      <c r="G14" s="44"/>
      <c r="H14" s="44"/>
      <c r="I14" s="93" t="s">
        <v>861</v>
      </c>
      <c r="J14" s="108">
        <f>'BNL 2018 to 2019'!Y37</f>
        <v>1497139.6873946339</v>
      </c>
      <c r="K14" s="44"/>
      <c r="L14" s="44"/>
      <c r="M14" s="44"/>
      <c r="N14" s="44"/>
      <c r="O14" s="44"/>
      <c r="P14" s="44"/>
      <c r="Q14" s="44"/>
      <c r="R14" s="44"/>
      <c r="S14" s="102"/>
    </row>
    <row r="15" spans="2:19" x14ac:dyDescent="0.35">
      <c r="B15" s="43"/>
      <c r="C15" s="44"/>
      <c r="D15" s="45"/>
      <c r="E15" s="45"/>
      <c r="F15" s="44"/>
      <c r="G15" s="44"/>
      <c r="H15" s="44"/>
      <c r="I15" s="94" t="s">
        <v>864</v>
      </c>
      <c r="J15" s="100">
        <f>'BNL 2018 to 2019'!Y38</f>
        <v>2200662.3235999839</v>
      </c>
      <c r="K15" s="44"/>
      <c r="L15" s="44"/>
      <c r="M15" s="44"/>
      <c r="N15" s="44"/>
      <c r="O15" s="44"/>
      <c r="P15" s="44"/>
      <c r="Q15" s="44"/>
      <c r="R15" s="44"/>
      <c r="S15" s="102"/>
    </row>
    <row r="16" spans="2:19" ht="15" thickBot="1" x14ac:dyDescent="0.4">
      <c r="B16" s="43"/>
      <c r="C16" s="44"/>
      <c r="D16" s="45"/>
      <c r="E16" s="45"/>
      <c r="F16" s="44"/>
      <c r="G16" s="44"/>
      <c r="H16" s="44"/>
      <c r="I16" s="95" t="s">
        <v>865</v>
      </c>
      <c r="J16" s="101">
        <f>'BNL 2018 to 2019'!Y39</f>
        <v>-703522.63620535017</v>
      </c>
      <c r="K16" s="44"/>
      <c r="L16" s="44"/>
      <c r="M16" s="44"/>
      <c r="N16" s="44"/>
      <c r="O16" s="44"/>
      <c r="P16" s="44"/>
      <c r="Q16" s="44"/>
      <c r="R16" s="44"/>
      <c r="S16" s="102"/>
    </row>
    <row r="17" spans="2:19" x14ac:dyDescent="0.35">
      <c r="B17" s="43"/>
      <c r="C17" s="44"/>
      <c r="D17" s="44"/>
      <c r="E17" s="44"/>
      <c r="F17" s="44"/>
      <c r="G17" s="44"/>
      <c r="H17" s="44"/>
      <c r="I17" s="93" t="s">
        <v>862</v>
      </c>
      <c r="J17" s="108">
        <f>'BNL 2019 to 2020'!Y37</f>
        <v>-4418297.8844875107</v>
      </c>
      <c r="K17" s="44"/>
      <c r="L17" s="44"/>
      <c r="M17" s="44"/>
      <c r="N17" s="44"/>
      <c r="O17" s="44"/>
      <c r="P17" s="44"/>
      <c r="Q17" s="44"/>
      <c r="R17" s="44"/>
      <c r="S17" s="102"/>
    </row>
    <row r="18" spans="2:19" x14ac:dyDescent="0.35">
      <c r="B18" s="43"/>
      <c r="C18" s="44"/>
      <c r="D18" s="44"/>
      <c r="E18" s="44"/>
      <c r="F18" s="44"/>
      <c r="G18" s="44"/>
      <c r="H18" s="44"/>
      <c r="I18" s="94" t="s">
        <v>864</v>
      </c>
      <c r="J18" s="100">
        <f>'BNL 2019 to 2020'!Y38</f>
        <v>-3859561.9779999969</v>
      </c>
      <c r="K18" s="44"/>
      <c r="L18" s="44"/>
      <c r="M18" s="44"/>
      <c r="N18" s="44"/>
      <c r="O18" s="44"/>
      <c r="P18" s="44"/>
      <c r="Q18" s="44"/>
      <c r="R18" s="44"/>
      <c r="S18" s="102"/>
    </row>
    <row r="19" spans="2:19" ht="15" thickBot="1" x14ac:dyDescent="0.4">
      <c r="B19" s="43"/>
      <c r="C19" s="44"/>
      <c r="D19" s="44"/>
      <c r="E19" s="44"/>
      <c r="F19" s="44"/>
      <c r="G19" s="44"/>
      <c r="H19" s="44"/>
      <c r="I19" s="95" t="s">
        <v>865</v>
      </c>
      <c r="J19" s="101">
        <f>'BNL 2019 to 2020'!Y39</f>
        <v>-558735.90648751403</v>
      </c>
      <c r="K19" s="44"/>
      <c r="L19" s="44"/>
      <c r="M19" s="44"/>
      <c r="N19" s="44"/>
      <c r="O19" s="44"/>
      <c r="P19" s="44"/>
      <c r="Q19" s="44"/>
      <c r="R19" s="44"/>
      <c r="S19" s="102"/>
    </row>
    <row r="20" spans="2:19" ht="15" thickBot="1" x14ac:dyDescent="0.4">
      <c r="B20" s="43"/>
      <c r="C20" s="44"/>
      <c r="D20" s="44"/>
      <c r="E20" s="44"/>
      <c r="F20" s="44"/>
      <c r="G20" s="44"/>
      <c r="H20" s="44"/>
      <c r="I20" s="106" t="s">
        <v>863</v>
      </c>
      <c r="J20" s="107">
        <f>SUM(J17,J14,J11)</f>
        <v>-1284169.1943437532</v>
      </c>
      <c r="K20" s="44"/>
      <c r="L20" s="44"/>
      <c r="M20" s="44"/>
      <c r="N20" s="44"/>
      <c r="O20" s="44"/>
      <c r="P20" s="44"/>
      <c r="Q20" s="44"/>
      <c r="R20" s="44"/>
      <c r="S20" s="102"/>
    </row>
    <row r="21" spans="2:19" x14ac:dyDescent="0.35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102"/>
    </row>
    <row r="22" spans="2:19" ht="15" thickBot="1" x14ac:dyDescent="0.4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3527-C120-46DF-8B4C-AD092A34DE16}">
  <dimension ref="B1:BG253"/>
  <sheetViews>
    <sheetView showGridLines="0" topLeftCell="A7" zoomScale="55" zoomScaleNormal="55" workbookViewId="0">
      <selection activeCell="Y26" sqref="Y26"/>
    </sheetView>
  </sheetViews>
  <sheetFormatPr defaultRowHeight="14.5" x14ac:dyDescent="0.35"/>
  <cols>
    <col min="1" max="2" width="8.7265625" style="1"/>
    <col min="3" max="3" width="26" style="1" customWidth="1"/>
    <col min="4" max="4" width="27.90625" style="1" customWidth="1"/>
    <col min="5" max="5" width="21" style="1" customWidth="1"/>
    <col min="6" max="6" width="29.1796875" style="1" customWidth="1"/>
    <col min="7" max="7" width="31.7265625" style="1" customWidth="1"/>
    <col min="8" max="8" width="14.26953125" style="1" bestFit="1" customWidth="1"/>
    <col min="9" max="9" width="14.7265625" style="1" bestFit="1" customWidth="1"/>
    <col min="10" max="10" width="8.7265625" style="1"/>
    <col min="11" max="11" width="25.36328125" style="1" bestFit="1" customWidth="1"/>
    <col min="12" max="12" width="23.7265625" style="1" customWidth="1"/>
    <col min="13" max="13" width="13.54296875" style="1" customWidth="1"/>
    <col min="14" max="14" width="18.6328125" style="1" customWidth="1"/>
    <col min="15" max="15" width="9.6328125" style="1" bestFit="1" customWidth="1"/>
    <col min="16" max="23" width="8.7265625" style="1"/>
    <col min="24" max="24" width="37.6328125" style="1" bestFit="1" customWidth="1"/>
    <col min="25" max="25" width="22.08984375" style="1" customWidth="1"/>
    <col min="26" max="26" width="8.7265625" style="1"/>
    <col min="27" max="27" width="9.90625" style="1" bestFit="1" customWidth="1"/>
    <col min="28" max="28" width="9.453125" style="1" bestFit="1" customWidth="1"/>
    <col min="29" max="43" width="8.7265625" style="1"/>
    <col min="44" max="44" width="13.7265625" style="1" bestFit="1" customWidth="1"/>
    <col min="45" max="45" width="11.7265625" style="1" bestFit="1" customWidth="1"/>
    <col min="46" max="46" width="14.453125" style="1" bestFit="1" customWidth="1"/>
    <col min="47" max="47" width="18.7265625" style="1" customWidth="1"/>
    <col min="48" max="48" width="15" style="1" bestFit="1" customWidth="1"/>
    <col min="49" max="49" width="12.54296875" style="1" bestFit="1" customWidth="1"/>
    <col min="50" max="50" width="14.7265625" style="1" bestFit="1" customWidth="1"/>
    <col min="51" max="51" width="16.90625" style="1" bestFit="1" customWidth="1"/>
    <col min="52" max="52" width="12.453125" style="1" bestFit="1" customWidth="1"/>
    <col min="53" max="53" width="19.453125" style="1" customWidth="1"/>
    <col min="54" max="54" width="22.1796875" style="1" bestFit="1" customWidth="1"/>
    <col min="55" max="55" width="16.90625" style="1" bestFit="1" customWidth="1"/>
    <col min="56" max="56" width="24.36328125" style="1" bestFit="1" customWidth="1"/>
    <col min="57" max="16384" width="8.7265625" style="1"/>
  </cols>
  <sheetData>
    <row r="1" spans="2:59" ht="15" thickBot="1" x14ac:dyDescent="0.4">
      <c r="J1" s="2"/>
    </row>
    <row r="2" spans="2:59" x14ac:dyDescent="0.35">
      <c r="B2" s="3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6"/>
    </row>
    <row r="3" spans="2:59" ht="21" x14ac:dyDescent="0.5">
      <c r="B3" s="7"/>
      <c r="C3" s="8"/>
      <c r="D3" s="8"/>
      <c r="E3" s="8"/>
      <c r="F3" s="8"/>
      <c r="G3" s="9" t="s">
        <v>867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</row>
    <row r="4" spans="2:59" ht="15" thickBot="1" x14ac:dyDescent="0.4">
      <c r="B4" s="11"/>
      <c r="C4" s="12"/>
      <c r="D4" s="12"/>
      <c r="E4" s="12"/>
      <c r="F4" s="12"/>
      <c r="G4" s="12"/>
      <c r="H4" s="12"/>
      <c r="I4" s="12"/>
      <c r="J4" s="13"/>
      <c r="K4" s="12"/>
      <c r="L4" s="12"/>
      <c r="M4" s="12"/>
      <c r="N4" s="12"/>
      <c r="O4" s="12"/>
      <c r="P4" s="12"/>
      <c r="Q4" s="12"/>
      <c r="R4" s="12"/>
      <c r="S4" s="14"/>
    </row>
    <row r="5" spans="2:59" ht="15" thickBot="1" x14ac:dyDescent="0.4">
      <c r="J5" s="2"/>
    </row>
    <row r="6" spans="2:59" x14ac:dyDescent="0.35">
      <c r="B6" s="3"/>
      <c r="C6" s="4"/>
      <c r="D6" s="4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6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Q6" s="3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6"/>
    </row>
    <row r="7" spans="2:59" ht="21" x14ac:dyDescent="0.5">
      <c r="B7" s="7"/>
      <c r="C7" s="18"/>
      <c r="D7" s="18"/>
      <c r="E7" s="18"/>
      <c r="F7" s="20" t="s">
        <v>13</v>
      </c>
      <c r="G7" s="18"/>
      <c r="H7" s="18"/>
      <c r="I7" s="18"/>
      <c r="J7" s="19"/>
      <c r="K7" s="18"/>
      <c r="L7" s="18"/>
      <c r="M7" s="18"/>
      <c r="N7" s="18"/>
      <c r="O7" s="18"/>
      <c r="P7" s="18"/>
      <c r="Q7" s="18"/>
      <c r="R7" s="18"/>
      <c r="S7" s="10"/>
      <c r="V7" s="7"/>
      <c r="W7" s="61"/>
      <c r="X7" s="61"/>
      <c r="Y7" s="61"/>
      <c r="Z7" s="62" t="s">
        <v>17</v>
      </c>
      <c r="AA7" s="61"/>
      <c r="AB7" s="61"/>
      <c r="AC7" s="61"/>
      <c r="AD7" s="63"/>
      <c r="AE7" s="61"/>
      <c r="AF7" s="61"/>
      <c r="AG7" s="8"/>
      <c r="AH7" s="8"/>
      <c r="AI7" s="8"/>
      <c r="AJ7" s="8"/>
      <c r="AK7" s="8"/>
      <c r="AL7" s="8"/>
      <c r="AM7" s="8"/>
      <c r="AN7" s="10"/>
      <c r="AQ7" s="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10"/>
    </row>
    <row r="8" spans="2:59" ht="21" x14ac:dyDescent="0.5">
      <c r="B8" s="7"/>
      <c r="C8" s="16"/>
      <c r="D8" s="16"/>
      <c r="E8" s="16"/>
      <c r="F8" s="16"/>
      <c r="G8" s="16"/>
      <c r="H8" s="16"/>
      <c r="I8" s="16"/>
      <c r="J8" s="17"/>
      <c r="K8" s="16"/>
      <c r="L8" s="16"/>
      <c r="M8" s="16"/>
      <c r="N8" s="16"/>
      <c r="O8" s="16"/>
      <c r="P8" s="16"/>
      <c r="Q8" s="16"/>
      <c r="R8" s="16"/>
      <c r="S8" s="10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0"/>
      <c r="AQ8" s="7"/>
      <c r="AR8" s="61"/>
      <c r="AS8" s="61"/>
      <c r="AT8" s="61"/>
      <c r="AU8" s="62" t="s">
        <v>25</v>
      </c>
      <c r="AV8" s="61"/>
      <c r="AW8" s="61"/>
      <c r="AX8" s="61"/>
      <c r="AY8" s="63"/>
      <c r="AZ8" s="61"/>
      <c r="BA8" s="61"/>
      <c r="BB8" s="8"/>
      <c r="BC8" s="8"/>
      <c r="BD8" s="8"/>
      <c r="BE8" s="8"/>
      <c r="BF8" s="8"/>
      <c r="BG8" s="10"/>
    </row>
    <row r="9" spans="2:59" x14ac:dyDescent="0.35">
      <c r="B9" s="7"/>
      <c r="C9" s="16"/>
      <c r="D9" s="16"/>
      <c r="E9" s="16"/>
      <c r="F9" s="16"/>
      <c r="G9" s="16"/>
      <c r="H9" s="16"/>
      <c r="I9" s="16"/>
      <c r="J9" s="17"/>
      <c r="K9" s="16"/>
      <c r="L9" s="16"/>
      <c r="M9" s="16"/>
      <c r="N9" s="16"/>
      <c r="O9" s="16"/>
      <c r="P9" s="16"/>
      <c r="Q9" s="16"/>
      <c r="R9" s="16"/>
      <c r="S9" s="10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0"/>
      <c r="AQ9" s="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10"/>
    </row>
    <row r="10" spans="2:59" x14ac:dyDescent="0.35">
      <c r="B10" s="7"/>
      <c r="C10" s="21"/>
      <c r="D10" s="22" t="s">
        <v>5</v>
      </c>
      <c r="E10" s="21"/>
      <c r="F10" s="21"/>
      <c r="G10" s="21"/>
      <c r="H10" s="21"/>
      <c r="I10" s="21"/>
      <c r="J10" s="23"/>
      <c r="K10" s="16"/>
      <c r="L10" s="16"/>
      <c r="M10" s="16"/>
      <c r="N10" s="16"/>
      <c r="O10" s="16"/>
      <c r="P10" s="16"/>
      <c r="Q10" s="16"/>
      <c r="R10" s="16"/>
      <c r="S10" s="10"/>
      <c r="V10" s="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0"/>
      <c r="AQ10" s="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10"/>
    </row>
    <row r="11" spans="2:59" x14ac:dyDescent="0.35">
      <c r="B11" s="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0"/>
      <c r="V11" s="7"/>
      <c r="W11" s="45"/>
      <c r="X11" s="45"/>
      <c r="Y11" s="45"/>
      <c r="Z11" s="45"/>
      <c r="AA11" s="45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0"/>
      <c r="AQ11" s="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10"/>
    </row>
    <row r="12" spans="2:59" ht="15" thickBot="1" x14ac:dyDescent="0.4">
      <c r="B12" s="7"/>
      <c r="C12" s="24" t="s">
        <v>0</v>
      </c>
      <c r="D12" s="24" t="s">
        <v>1</v>
      </c>
      <c r="E12" s="2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0"/>
      <c r="V12" s="7"/>
      <c r="W12" s="45"/>
      <c r="X12" s="45"/>
      <c r="Y12" s="45"/>
      <c r="Z12" s="45"/>
      <c r="AA12" s="45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0"/>
      <c r="AQ12" s="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10"/>
    </row>
    <row r="13" spans="2:59" x14ac:dyDescent="0.35">
      <c r="B13" s="7"/>
      <c r="C13" s="24" t="s">
        <v>102</v>
      </c>
      <c r="D13" s="24" t="s">
        <v>103</v>
      </c>
      <c r="E13" s="2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0"/>
      <c r="V13" s="7"/>
      <c r="W13" s="8"/>
      <c r="X13" s="32" t="s">
        <v>19</v>
      </c>
      <c r="Y13" s="124">
        <f>D95/D94</f>
        <v>5.4828683631459353E-2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0"/>
      <c r="AQ13" s="7"/>
      <c r="AR13" s="8"/>
      <c r="AS13" s="8"/>
      <c r="AT13" s="8"/>
      <c r="AU13" s="8"/>
      <c r="AV13" s="8"/>
      <c r="AW13" s="8"/>
      <c r="AX13" s="8"/>
      <c r="AY13" s="8"/>
      <c r="AZ13" s="8"/>
      <c r="BA13" s="125" t="s">
        <v>36</v>
      </c>
      <c r="BB13" s="126"/>
      <c r="BC13" s="8"/>
      <c r="BD13" s="8"/>
      <c r="BE13" s="8"/>
      <c r="BF13" s="8"/>
      <c r="BG13" s="10"/>
    </row>
    <row r="14" spans="2:59" ht="15" thickBot="1" x14ac:dyDescent="0.4">
      <c r="B14" s="7"/>
      <c r="C14" s="25"/>
      <c r="D14" s="25"/>
      <c r="E14" s="2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0"/>
      <c r="V14" s="7"/>
      <c r="W14" s="8"/>
      <c r="X14" s="33" t="s">
        <v>104</v>
      </c>
      <c r="Y14" s="53">
        <f>D83/D86</f>
        <v>0.66779941239431062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0"/>
      <c r="AQ14" s="7"/>
      <c r="AR14" s="15"/>
      <c r="AS14" s="15"/>
      <c r="AT14" s="15"/>
      <c r="AU14" s="15"/>
      <c r="AV14" s="15"/>
      <c r="AW14" s="15"/>
      <c r="AX14" s="15"/>
      <c r="AY14" s="15"/>
      <c r="AZ14" s="15"/>
      <c r="BA14" s="41" t="s">
        <v>26</v>
      </c>
      <c r="BB14" s="42" t="s">
        <v>27</v>
      </c>
      <c r="BC14" s="15"/>
      <c r="BD14" s="15"/>
      <c r="BE14" s="8"/>
      <c r="BF14" s="8"/>
      <c r="BG14" s="10"/>
    </row>
    <row r="15" spans="2:59" ht="15" thickBot="1" x14ac:dyDescent="0.4">
      <c r="B15" s="7"/>
      <c r="C15" s="26" t="s">
        <v>2</v>
      </c>
      <c r="D15" s="26" t="s">
        <v>3</v>
      </c>
      <c r="E15" s="26" t="s">
        <v>4</v>
      </c>
      <c r="F15" s="27" t="s">
        <v>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0"/>
      <c r="V15" s="7"/>
      <c r="W15"/>
      <c r="X15" s="34" t="s">
        <v>20</v>
      </c>
      <c r="Y15" s="54">
        <v>0.76</v>
      </c>
      <c r="Z15"/>
      <c r="AA15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/>
      <c r="AQ15" s="7"/>
      <c r="AR15" s="15"/>
      <c r="AS15" s="15"/>
      <c r="AT15" s="15"/>
      <c r="AU15" s="15"/>
      <c r="AV15" s="15"/>
      <c r="AW15" s="15"/>
      <c r="AX15" s="15"/>
      <c r="AY15" s="15"/>
      <c r="AZ15" s="15"/>
      <c r="BA15" s="71">
        <v>-3173746.6553333336</v>
      </c>
      <c r="BB15" s="72">
        <v>-3105726.5000000037</v>
      </c>
      <c r="BC15" s="15"/>
      <c r="BD15" s="15"/>
      <c r="BE15" s="8"/>
      <c r="BF15" s="8"/>
      <c r="BG15" s="10"/>
    </row>
    <row r="16" spans="2:59" ht="15" thickBot="1" x14ac:dyDescent="0.4">
      <c r="B16" s="7"/>
      <c r="C16" s="112" t="s">
        <v>105</v>
      </c>
      <c r="D16" s="113">
        <v>4505865.6700000027</v>
      </c>
      <c r="E16" s="113">
        <v>5046694.0299999984</v>
      </c>
      <c r="F16" s="28">
        <f>E16-D16</f>
        <v>540828.35999999568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0"/>
      <c r="V16" s="7"/>
      <c r="W16"/>
      <c r="X16"/>
      <c r="Y16"/>
      <c r="Z16"/>
      <c r="AA1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0"/>
      <c r="AQ16" s="7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8"/>
      <c r="BF16" s="8"/>
      <c r="BG16" s="10"/>
    </row>
    <row r="17" spans="2:59" x14ac:dyDescent="0.35">
      <c r="B17" s="7"/>
      <c r="C17" s="112" t="s">
        <v>106</v>
      </c>
      <c r="D17" s="113">
        <v>1151785</v>
      </c>
      <c r="E17" s="113">
        <v>-279692</v>
      </c>
      <c r="F17" s="28">
        <f t="shared" ref="F17:F45" si="0">E17-D17</f>
        <v>-1431477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0"/>
      <c r="V17" s="7"/>
      <c r="W17"/>
      <c r="X17"/>
      <c r="Y17"/>
      <c r="Z17"/>
      <c r="AA1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0"/>
      <c r="AQ17" s="7"/>
      <c r="AR17" s="75">
        <v>2017</v>
      </c>
      <c r="AS17" s="76" t="s">
        <v>28</v>
      </c>
      <c r="AT17" s="76" t="s">
        <v>29</v>
      </c>
      <c r="AU17" s="76" t="s">
        <v>107</v>
      </c>
      <c r="AV17" s="75">
        <v>2018</v>
      </c>
      <c r="AW17" s="76" t="s">
        <v>30</v>
      </c>
      <c r="AX17" s="76" t="s">
        <v>31</v>
      </c>
      <c r="AY17" s="76" t="s">
        <v>108</v>
      </c>
      <c r="AZ17" s="77">
        <v>2019</v>
      </c>
      <c r="BA17" s="76" t="s">
        <v>32</v>
      </c>
      <c r="BB17" s="76" t="s">
        <v>33</v>
      </c>
      <c r="BC17" s="76" t="s">
        <v>34</v>
      </c>
      <c r="BD17" s="40" t="s">
        <v>35</v>
      </c>
      <c r="BE17" s="8"/>
      <c r="BF17" s="8"/>
      <c r="BG17" s="10"/>
    </row>
    <row r="18" spans="2:59" ht="15" thickBot="1" x14ac:dyDescent="0.4">
      <c r="B18" s="7"/>
      <c r="C18" s="112" t="s">
        <v>109</v>
      </c>
      <c r="D18" s="113">
        <v>2659</v>
      </c>
      <c r="E18" s="113">
        <v>1309</v>
      </c>
      <c r="F18" s="28">
        <f t="shared" si="0"/>
        <v>-1350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V18" s="7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 s="10"/>
      <c r="AQ18" s="7"/>
      <c r="AR18" s="39">
        <v>46719655.811988749</v>
      </c>
      <c r="AS18" s="39">
        <v>-169946.10865928017</v>
      </c>
      <c r="AT18" s="39">
        <v>-1557717.920000002</v>
      </c>
      <c r="AU18" s="39">
        <v>1266363.1800000027</v>
      </c>
      <c r="AV18" s="39">
        <v>46258354.963329464</v>
      </c>
      <c r="AW18" s="39">
        <v>-368295.15999999968</v>
      </c>
      <c r="AX18" s="39">
        <v>-2050248.0033294421</v>
      </c>
      <c r="AY18" s="39">
        <v>2867965.7053333386</v>
      </c>
      <c r="AZ18" s="39">
        <v>46707777.505333364</v>
      </c>
      <c r="BA18" s="39">
        <f>BA15-Y38</f>
        <v>685815.32266666321</v>
      </c>
      <c r="BB18" s="39">
        <f>BB15-Y39</f>
        <v>-2546990.5935124895</v>
      </c>
      <c r="BC18" s="39">
        <v>4286906.9400000051</v>
      </c>
      <c r="BD18" s="39">
        <f>SUM(AZ18:BC18)</f>
        <v>49133509.174487539</v>
      </c>
      <c r="BE18" s="8"/>
      <c r="BF18" s="8"/>
      <c r="BG18" s="10"/>
    </row>
    <row r="19" spans="2:59" x14ac:dyDescent="0.35">
      <c r="B19" s="7"/>
      <c r="C19" s="112" t="s">
        <v>110</v>
      </c>
      <c r="D19" s="113">
        <v>0</v>
      </c>
      <c r="E19" s="113">
        <v>-561488.96000000008</v>
      </c>
      <c r="F19" s="28">
        <f t="shared" si="0"/>
        <v>-561488.96000000008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V19" s="78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0"/>
      <c r="AQ19" s="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10"/>
    </row>
    <row r="20" spans="2:59" x14ac:dyDescent="0.35">
      <c r="B20" s="7"/>
      <c r="C20" s="112" t="s">
        <v>111</v>
      </c>
      <c r="D20" s="113">
        <v>159586.41999999998</v>
      </c>
      <c r="E20" s="113">
        <v>139500</v>
      </c>
      <c r="F20" s="28">
        <f t="shared" si="0"/>
        <v>-20086.419999999984</v>
      </c>
      <c r="G20" s="16"/>
      <c r="H20" s="16"/>
      <c r="I20" s="16"/>
      <c r="J20" s="16"/>
      <c r="K20" s="16"/>
      <c r="L20" s="28"/>
      <c r="M20" s="16"/>
      <c r="N20" s="16"/>
      <c r="O20" s="16"/>
      <c r="P20" s="16"/>
      <c r="Q20" s="16"/>
      <c r="R20" s="16"/>
      <c r="S20" s="10"/>
      <c r="V20" s="78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0"/>
      <c r="AQ20" s="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10"/>
    </row>
    <row r="21" spans="2:59" ht="21" x14ac:dyDescent="0.5">
      <c r="B21" s="7"/>
      <c r="C21" s="112" t="s">
        <v>112</v>
      </c>
      <c r="D21" s="113">
        <v>8909273.6900000013</v>
      </c>
      <c r="E21" s="113">
        <v>9920490.3800000027</v>
      </c>
      <c r="F21" s="28">
        <f t="shared" si="0"/>
        <v>1011216.6900000013</v>
      </c>
      <c r="G21" s="16"/>
      <c r="H21" s="16"/>
      <c r="I21" s="16"/>
      <c r="J21" s="16"/>
      <c r="K21" s="16"/>
      <c r="L21" s="28"/>
      <c r="M21" s="16"/>
      <c r="N21" s="16"/>
      <c r="O21" s="16"/>
      <c r="P21" s="16"/>
      <c r="Q21" s="16"/>
      <c r="R21" s="16"/>
      <c r="S21" s="10"/>
      <c r="V21" s="78"/>
      <c r="W21" s="61"/>
      <c r="X21" s="61"/>
      <c r="Y21" s="61"/>
      <c r="Z21" s="62" t="s">
        <v>38</v>
      </c>
      <c r="AA21" s="61"/>
      <c r="AB21" s="61"/>
      <c r="AC21" s="61"/>
      <c r="AD21" s="63"/>
      <c r="AE21" s="61"/>
      <c r="AF21" s="61"/>
      <c r="AG21"/>
      <c r="AH21"/>
      <c r="AI21"/>
      <c r="AJ21"/>
      <c r="AK21"/>
      <c r="AL21"/>
      <c r="AM21"/>
      <c r="AN21" s="10"/>
      <c r="AQ21" s="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10"/>
    </row>
    <row r="22" spans="2:59" x14ac:dyDescent="0.35">
      <c r="B22" s="7"/>
      <c r="C22" s="112" t="s">
        <v>113</v>
      </c>
      <c r="D22" s="113">
        <v>61570</v>
      </c>
      <c r="E22" s="113">
        <v>39250</v>
      </c>
      <c r="F22" s="28">
        <f t="shared" si="0"/>
        <v>-22320</v>
      </c>
      <c r="G22" s="16"/>
      <c r="H22" s="16"/>
      <c r="I22" s="16"/>
      <c r="J22" s="16"/>
      <c r="K22" s="16"/>
      <c r="L22" s="28"/>
      <c r="M22" s="16"/>
      <c r="N22" s="16"/>
      <c r="O22" s="28"/>
      <c r="P22" s="16"/>
      <c r="Q22" s="16"/>
      <c r="R22" s="16"/>
      <c r="S22" s="10"/>
      <c r="V22" s="7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0"/>
      <c r="AQ22" s="7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10"/>
    </row>
    <row r="23" spans="2:59" ht="15" thickBot="1" x14ac:dyDescent="0.4">
      <c r="B23" s="7"/>
      <c r="C23" s="112" t="s">
        <v>114</v>
      </c>
      <c r="D23" s="113">
        <v>561407.29999999993</v>
      </c>
      <c r="E23" s="113">
        <v>126899.84</v>
      </c>
      <c r="F23" s="28">
        <f t="shared" si="0"/>
        <v>-434507.45999999996</v>
      </c>
      <c r="G23" s="16"/>
      <c r="H23" s="16"/>
      <c r="I23" s="16"/>
      <c r="J23" s="16"/>
      <c r="K23" s="16"/>
      <c r="L23" s="28"/>
      <c r="M23" s="16"/>
      <c r="N23" s="16"/>
      <c r="O23" s="16"/>
      <c r="P23" s="16"/>
      <c r="Q23" s="16"/>
      <c r="R23" s="16"/>
      <c r="S23" s="10"/>
      <c r="V23" s="78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0"/>
      <c r="AQ23" s="7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10"/>
    </row>
    <row r="24" spans="2:59" x14ac:dyDescent="0.35">
      <c r="B24" s="7"/>
      <c r="C24" s="112" t="s">
        <v>115</v>
      </c>
      <c r="D24" s="113">
        <v>15000</v>
      </c>
      <c r="E24" s="113">
        <v>15000</v>
      </c>
      <c r="F24" s="28">
        <f t="shared" si="0"/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0"/>
      <c r="V24" s="78"/>
      <c r="W24"/>
      <c r="X24" s="48" t="s">
        <v>37</v>
      </c>
      <c r="Y24" s="79">
        <f>MIN(E26-Y15*D26,0)</f>
        <v>-5125205.7443999974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0"/>
      <c r="AQ24" s="7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10"/>
    </row>
    <row r="25" spans="2:59" x14ac:dyDescent="0.35">
      <c r="B25" s="7"/>
      <c r="C25" s="112" t="s">
        <v>116</v>
      </c>
      <c r="D25" s="113">
        <v>1330662.2200000002</v>
      </c>
      <c r="E25" s="113">
        <v>1252469.8799999999</v>
      </c>
      <c r="F25" s="28">
        <f t="shared" si="0"/>
        <v>-78192.340000000317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0"/>
      <c r="V25" s="78"/>
      <c r="W25"/>
      <c r="X25" s="50" t="s">
        <v>117</v>
      </c>
      <c r="Y25" s="80">
        <f>MIN(E28-Y15*D28,0)</f>
        <v>-2390152.3835999994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0"/>
      <c r="AQ25" s="7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10"/>
    </row>
    <row r="26" spans="2:59" x14ac:dyDescent="0.35">
      <c r="B26" s="7"/>
      <c r="C26" s="114" t="s">
        <v>118</v>
      </c>
      <c r="D26" s="113">
        <v>6815110.4399999976</v>
      </c>
      <c r="E26" s="113">
        <v>54278.190000000286</v>
      </c>
      <c r="F26" s="115">
        <f t="shared" si="0"/>
        <v>-6760832.2499999972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0"/>
      <c r="V26" s="78"/>
      <c r="W26"/>
      <c r="X26" s="50" t="s">
        <v>39</v>
      </c>
      <c r="Y26" s="80">
        <f>(1-Y13)*D59</f>
        <v>-468543.3116915726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0"/>
      <c r="AQ26" s="7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10"/>
    </row>
    <row r="27" spans="2:59" x14ac:dyDescent="0.35">
      <c r="B27" s="7"/>
      <c r="C27" s="112" t="s">
        <v>119</v>
      </c>
      <c r="D27" s="113">
        <v>596037.05000000005</v>
      </c>
      <c r="E27" s="113">
        <v>1591437.79</v>
      </c>
      <c r="F27" s="28">
        <f t="shared" si="0"/>
        <v>995400.74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0"/>
      <c r="V27" s="78"/>
      <c r="W27"/>
      <c r="X27" s="50" t="s">
        <v>120</v>
      </c>
      <c r="Y27" s="80">
        <f>(1-Y13)*D61</f>
        <v>-90192.594795941433</v>
      </c>
      <c r="Z27"/>
      <c r="AA27"/>
      <c r="AB27" s="56"/>
      <c r="AC27" s="85"/>
      <c r="AD27"/>
      <c r="AE27"/>
      <c r="AF27"/>
      <c r="AG27"/>
      <c r="AH27"/>
      <c r="AI27"/>
      <c r="AJ27"/>
      <c r="AK27"/>
      <c r="AL27"/>
      <c r="AM27"/>
      <c r="AN27" s="10"/>
      <c r="AQ27" s="7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10"/>
    </row>
    <row r="28" spans="2:59" x14ac:dyDescent="0.35">
      <c r="B28" s="7"/>
      <c r="C28" s="114" t="s">
        <v>121</v>
      </c>
      <c r="D28" s="113">
        <v>3039625.1099999994</v>
      </c>
      <c r="E28" s="113">
        <v>-80037.300000000047</v>
      </c>
      <c r="F28" s="115">
        <f t="shared" si="0"/>
        <v>-3119662.4099999992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0"/>
      <c r="V28" s="78"/>
      <c r="W28"/>
      <c r="X28" s="50" t="s">
        <v>18</v>
      </c>
      <c r="Y28" s="80">
        <f>E250</f>
        <v>1332026.6699999997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10"/>
      <c r="AQ28" s="7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10"/>
    </row>
    <row r="29" spans="2:59" ht="15" thickBot="1" x14ac:dyDescent="0.4">
      <c r="B29" s="7"/>
      <c r="C29" s="112" t="s">
        <v>122</v>
      </c>
      <c r="D29" s="113">
        <v>363148.94000000029</v>
      </c>
      <c r="E29" s="113">
        <v>4856150.0700000022</v>
      </c>
      <c r="F29" s="28">
        <f t="shared" si="0"/>
        <v>4493001.1300000018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0"/>
      <c r="V29" s="78"/>
      <c r="W29"/>
      <c r="X29" s="83" t="s">
        <v>895</v>
      </c>
      <c r="Y29" s="84">
        <f>K250</f>
        <v>2323769.48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0"/>
      <c r="AQ29" s="7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10"/>
    </row>
    <row r="30" spans="2:59" x14ac:dyDescent="0.35">
      <c r="B30" s="7"/>
      <c r="C30" s="112" t="s">
        <v>123</v>
      </c>
      <c r="D30" s="113">
        <v>0</v>
      </c>
      <c r="E30" s="113">
        <v>63750</v>
      </c>
      <c r="F30" s="28">
        <f t="shared" si="0"/>
        <v>63750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0"/>
      <c r="V30" s="78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0"/>
      <c r="AQ30" s="7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10"/>
    </row>
    <row r="31" spans="2:59" x14ac:dyDescent="0.35">
      <c r="B31" s="7"/>
      <c r="C31" s="112" t="s">
        <v>124</v>
      </c>
      <c r="D31" s="113">
        <v>1096764.3099999996</v>
      </c>
      <c r="E31" s="113">
        <v>971442.42999999993</v>
      </c>
      <c r="F31" s="28">
        <f t="shared" si="0"/>
        <v>-125321.87999999966</v>
      </c>
      <c r="G31" s="16"/>
      <c r="H31" s="16"/>
      <c r="I31" s="16"/>
      <c r="J31" s="16"/>
      <c r="K31" s="16"/>
      <c r="L31" s="28"/>
      <c r="M31" s="28"/>
      <c r="N31" s="16"/>
      <c r="O31" s="16"/>
      <c r="P31" s="16"/>
      <c r="Q31" s="16"/>
      <c r="R31" s="16"/>
      <c r="S31" s="10"/>
      <c r="V31" s="7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0"/>
      <c r="AQ31" s="7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10"/>
    </row>
    <row r="32" spans="2:59" x14ac:dyDescent="0.35">
      <c r="B32" s="7"/>
      <c r="C32" s="112" t="s">
        <v>125</v>
      </c>
      <c r="D32" s="113">
        <v>96801.2</v>
      </c>
      <c r="E32" s="113">
        <v>155382</v>
      </c>
      <c r="F32" s="28">
        <f t="shared" si="0"/>
        <v>58580.800000000003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0"/>
      <c r="V32" s="7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0"/>
      <c r="AQ32" s="7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10"/>
    </row>
    <row r="33" spans="2:59" ht="21" x14ac:dyDescent="0.5">
      <c r="B33" s="7"/>
      <c r="C33" s="112" t="s">
        <v>126</v>
      </c>
      <c r="D33" s="113">
        <v>555493.92200000002</v>
      </c>
      <c r="E33" s="113">
        <v>664922.35</v>
      </c>
      <c r="F33" s="28">
        <f t="shared" si="0"/>
        <v>109428.42799999996</v>
      </c>
      <c r="G33" s="16"/>
      <c r="H33" s="16"/>
      <c r="I33" s="16"/>
      <c r="J33" s="16"/>
      <c r="K33" s="16"/>
      <c r="L33" s="16"/>
      <c r="M33" s="16"/>
      <c r="N33" s="16">
        <f>Y14*F40</f>
        <v>3110216.7431144342</v>
      </c>
      <c r="O33" s="16"/>
      <c r="P33" s="16"/>
      <c r="Q33" s="16"/>
      <c r="R33" s="16"/>
      <c r="S33" s="10"/>
      <c r="V33" s="7"/>
      <c r="W33" s="61"/>
      <c r="X33" s="61"/>
      <c r="Y33" s="61"/>
      <c r="Z33" s="62" t="s">
        <v>21</v>
      </c>
      <c r="AA33" s="61"/>
      <c r="AB33" s="61"/>
      <c r="AC33" s="61"/>
      <c r="AD33" s="63"/>
      <c r="AE33" s="61"/>
      <c r="AF33" s="61"/>
      <c r="AG33" s="8"/>
      <c r="AH33" s="8"/>
      <c r="AI33" s="8"/>
      <c r="AJ33" s="8"/>
      <c r="AK33" s="8"/>
      <c r="AL33" s="8"/>
      <c r="AM33" s="8"/>
      <c r="AN33" s="10"/>
      <c r="AQ33" s="7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10"/>
    </row>
    <row r="34" spans="2:59" ht="15" thickBot="1" x14ac:dyDescent="0.4">
      <c r="B34" s="7"/>
      <c r="C34" s="112" t="s">
        <v>127</v>
      </c>
      <c r="D34" s="113">
        <v>815613.43999999994</v>
      </c>
      <c r="E34" s="113">
        <v>856356</v>
      </c>
      <c r="F34" s="28">
        <f t="shared" si="0"/>
        <v>40742.560000000056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0"/>
      <c r="V34" s="7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0"/>
      <c r="AQ34" s="11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/>
    </row>
    <row r="35" spans="2:59" x14ac:dyDescent="0.35">
      <c r="B35" s="7"/>
      <c r="C35" s="112" t="s">
        <v>128</v>
      </c>
      <c r="D35" s="113">
        <v>0</v>
      </c>
      <c r="E35" s="113">
        <v>0</v>
      </c>
      <c r="F35" s="28">
        <f t="shared" si="0"/>
        <v>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0"/>
      <c r="V35" s="7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0"/>
    </row>
    <row r="36" spans="2:59" ht="15" thickBot="1" x14ac:dyDescent="0.4">
      <c r="B36" s="7"/>
      <c r="C36" s="112" t="s">
        <v>129</v>
      </c>
      <c r="D36" s="113">
        <v>3077209.0399999996</v>
      </c>
      <c r="E36" s="113">
        <v>1738783.1900000002</v>
      </c>
      <c r="F36" s="28">
        <f t="shared" si="0"/>
        <v>-1338425.8499999994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0"/>
      <c r="V36" s="7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0"/>
    </row>
    <row r="37" spans="2:59" x14ac:dyDescent="0.35">
      <c r="B37" s="7"/>
      <c r="C37" s="112" t="s">
        <v>130</v>
      </c>
      <c r="D37" s="113">
        <v>928728.43999999983</v>
      </c>
      <c r="E37" s="113">
        <v>916114.14999999991</v>
      </c>
      <c r="F37" s="28">
        <f t="shared" si="0"/>
        <v>-12614.289999999921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0"/>
      <c r="V37" s="7"/>
      <c r="W37" s="8"/>
      <c r="X37" s="36" t="s">
        <v>22</v>
      </c>
      <c r="Y37" s="52">
        <f>Y38+Y39</f>
        <v>-4418297.8844875107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0"/>
    </row>
    <row r="38" spans="2:59" x14ac:dyDescent="0.35">
      <c r="B38" s="7"/>
      <c r="C38" s="112" t="s">
        <v>131</v>
      </c>
      <c r="D38" s="113">
        <v>250427.5</v>
      </c>
      <c r="E38" s="113">
        <v>786890.15999999992</v>
      </c>
      <c r="F38" s="28">
        <f t="shared" si="0"/>
        <v>536462.65999999992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0"/>
      <c r="V38" s="7"/>
      <c r="W38" s="8"/>
      <c r="X38" s="46" t="s">
        <v>23</v>
      </c>
      <c r="Y38" s="37">
        <f>Y24+Y25+Y28+Y29</f>
        <v>-3859561.9779999969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0"/>
    </row>
    <row r="39" spans="2:59" ht="15" thickBot="1" x14ac:dyDescent="0.4">
      <c r="B39" s="7"/>
      <c r="C39" s="112" t="s">
        <v>132</v>
      </c>
      <c r="D39" s="113">
        <v>3457095.6433333331</v>
      </c>
      <c r="E39" s="113">
        <v>2007759.0100000002</v>
      </c>
      <c r="F39" s="28">
        <f t="shared" si="0"/>
        <v>-1449336.6333333328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0"/>
      <c r="V39" s="7"/>
      <c r="W39" s="8"/>
      <c r="X39" s="47" t="s">
        <v>24</v>
      </c>
      <c r="Y39" s="38">
        <f>Y26+Y27</f>
        <v>-558735.90648751403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0"/>
    </row>
    <row r="40" spans="2:59" x14ac:dyDescent="0.35">
      <c r="B40" s="7"/>
      <c r="C40" s="112" t="s">
        <v>133</v>
      </c>
      <c r="D40" s="113">
        <v>0</v>
      </c>
      <c r="E40" s="113">
        <v>4657411.62</v>
      </c>
      <c r="F40" s="28">
        <f t="shared" si="0"/>
        <v>4657411.62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0"/>
      <c r="V40" s="7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0"/>
    </row>
    <row r="41" spans="2:59" x14ac:dyDescent="0.35">
      <c r="B41" s="7"/>
      <c r="C41" s="112" t="s">
        <v>134</v>
      </c>
      <c r="D41" s="113">
        <v>465569.71</v>
      </c>
      <c r="E41" s="113">
        <v>290143.56</v>
      </c>
      <c r="F41" s="28">
        <f t="shared" si="0"/>
        <v>-175426.15000000002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0"/>
      <c r="V41" s="7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0"/>
    </row>
    <row r="42" spans="2:59" x14ac:dyDescent="0.35">
      <c r="B42" s="7"/>
      <c r="C42" s="112" t="s">
        <v>135</v>
      </c>
      <c r="D42" s="113">
        <v>106787</v>
      </c>
      <c r="E42" s="113">
        <v>3662</v>
      </c>
      <c r="F42" s="28">
        <f t="shared" si="0"/>
        <v>-103125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0"/>
      <c r="V42" s="7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0"/>
    </row>
    <row r="43" spans="2:59" x14ac:dyDescent="0.35">
      <c r="B43" s="7"/>
      <c r="C43" s="112" t="s">
        <v>136</v>
      </c>
      <c r="D43" s="113">
        <v>0</v>
      </c>
      <c r="E43" s="113">
        <v>0</v>
      </c>
      <c r="F43" s="28">
        <f t="shared" si="0"/>
        <v>0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0"/>
      <c r="V43" s="7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0"/>
    </row>
    <row r="44" spans="2:59" x14ac:dyDescent="0.35">
      <c r="B44" s="7"/>
      <c r="C44" s="112" t="s">
        <v>137</v>
      </c>
      <c r="D44" s="113">
        <v>46403</v>
      </c>
      <c r="E44" s="113">
        <v>0</v>
      </c>
      <c r="F44" s="28">
        <f t="shared" si="0"/>
        <v>-46403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0"/>
      <c r="V44" s="7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0"/>
    </row>
    <row r="45" spans="2:59" ht="15" thickBot="1" x14ac:dyDescent="0.4">
      <c r="B45" s="7"/>
      <c r="C45" s="26" t="s">
        <v>138</v>
      </c>
      <c r="D45" s="26">
        <v>38408624.045333333</v>
      </c>
      <c r="E45" s="26">
        <v>35234877.390000008</v>
      </c>
      <c r="F45" s="26">
        <f t="shared" si="0"/>
        <v>-3173746.6553333253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0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4"/>
    </row>
    <row r="46" spans="2:59" x14ac:dyDescent="0.35">
      <c r="B46" s="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0"/>
    </row>
    <row r="47" spans="2:59" x14ac:dyDescent="0.35">
      <c r="B47" s="7"/>
      <c r="C47" s="21"/>
      <c r="D47" s="22" t="s">
        <v>11</v>
      </c>
      <c r="E47" s="21"/>
      <c r="F47" s="21"/>
      <c r="G47" s="21"/>
      <c r="H47" s="21"/>
      <c r="I47" s="21"/>
      <c r="J47" s="23"/>
      <c r="K47" s="16"/>
      <c r="L47" s="16"/>
      <c r="M47" s="16"/>
      <c r="N47" s="16"/>
      <c r="O47" s="16"/>
      <c r="P47" s="16"/>
      <c r="Q47" s="16"/>
      <c r="R47" s="16"/>
      <c r="S47" s="10"/>
    </row>
    <row r="48" spans="2:59" x14ac:dyDescent="0.35">
      <c r="B48" s="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0"/>
    </row>
    <row r="49" spans="2:19" x14ac:dyDescent="0.35">
      <c r="B49" s="7"/>
      <c r="C49" s="29" t="s">
        <v>7</v>
      </c>
      <c r="D49" s="29" t="s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0"/>
    </row>
    <row r="50" spans="2:19" x14ac:dyDescent="0.35">
      <c r="B50" s="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0"/>
    </row>
    <row r="51" spans="2:19" x14ac:dyDescent="0.35">
      <c r="B51" s="7"/>
      <c r="C51" s="26" t="s">
        <v>2</v>
      </c>
      <c r="D51" s="26" t="s">
        <v>896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0"/>
    </row>
    <row r="52" spans="2:19" x14ac:dyDescent="0.35">
      <c r="B52" s="7"/>
      <c r="C52" s="16" t="s">
        <v>105</v>
      </c>
      <c r="D52" s="28">
        <v>-201968.31</v>
      </c>
      <c r="E52" s="2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0"/>
    </row>
    <row r="53" spans="2:19" x14ac:dyDescent="0.35">
      <c r="B53" s="7"/>
      <c r="C53" s="16" t="s">
        <v>106</v>
      </c>
      <c r="D53" s="28">
        <v>-312645.53000000003</v>
      </c>
      <c r="E53" s="2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0"/>
    </row>
    <row r="54" spans="2:19" x14ac:dyDescent="0.35">
      <c r="B54" s="7"/>
      <c r="C54" s="16" t="s">
        <v>109</v>
      </c>
      <c r="D54" s="28">
        <v>-1309</v>
      </c>
      <c r="E54" s="2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0"/>
    </row>
    <row r="55" spans="2:19" x14ac:dyDescent="0.35">
      <c r="B55" s="7"/>
      <c r="C55" s="16" t="s">
        <v>112</v>
      </c>
      <c r="D55" s="28">
        <v>-1012576.41</v>
      </c>
      <c r="E55" s="2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0"/>
    </row>
    <row r="56" spans="2:19" x14ac:dyDescent="0.35">
      <c r="B56" s="7"/>
      <c r="C56" s="16" t="s">
        <v>113</v>
      </c>
      <c r="D56" s="28">
        <v>-52207.25</v>
      </c>
      <c r="E56" s="28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0"/>
    </row>
    <row r="57" spans="2:19" x14ac:dyDescent="0.35">
      <c r="B57" s="7"/>
      <c r="C57" s="16" t="s">
        <v>114</v>
      </c>
      <c r="D57" s="28">
        <v>0</v>
      </c>
      <c r="E57" s="28"/>
      <c r="F57" s="16"/>
      <c r="G57" s="16"/>
      <c r="H57" s="16"/>
      <c r="I57" s="16"/>
      <c r="J57" s="28"/>
      <c r="K57" s="16"/>
      <c r="L57" s="28"/>
      <c r="M57" s="16"/>
      <c r="N57" s="16"/>
      <c r="O57" s="16"/>
      <c r="P57" s="16"/>
      <c r="Q57" s="16"/>
      <c r="R57" s="16"/>
      <c r="S57" s="10"/>
    </row>
    <row r="58" spans="2:19" x14ac:dyDescent="0.35">
      <c r="B58" s="7"/>
      <c r="C58" s="16" t="s">
        <v>116</v>
      </c>
      <c r="D58" s="28">
        <v>-98999.64</v>
      </c>
      <c r="E58" s="28"/>
      <c r="F58" s="16"/>
      <c r="G58" s="16"/>
      <c r="H58" s="16"/>
      <c r="I58" s="16"/>
      <c r="J58" s="28"/>
      <c r="K58" s="16"/>
      <c r="L58" s="28"/>
      <c r="M58" s="16"/>
      <c r="N58" s="16"/>
      <c r="O58" s="16"/>
      <c r="P58" s="16"/>
      <c r="Q58" s="16"/>
      <c r="R58" s="16"/>
      <c r="S58" s="10"/>
    </row>
    <row r="59" spans="2:19" x14ac:dyDescent="0.35">
      <c r="B59" s="7"/>
      <c r="C59" s="116" t="s">
        <v>118</v>
      </c>
      <c r="D59" s="115">
        <v>-495723.15999999986</v>
      </c>
      <c r="E59" s="28"/>
      <c r="F59" s="16"/>
      <c r="G59" s="16"/>
      <c r="H59" s="16"/>
      <c r="I59" s="16"/>
      <c r="J59" s="28"/>
      <c r="K59" s="16"/>
      <c r="L59" s="28"/>
      <c r="M59" s="16"/>
      <c r="N59" s="16"/>
      <c r="O59" s="16"/>
      <c r="P59" s="16"/>
      <c r="Q59" s="16"/>
      <c r="R59" s="16"/>
      <c r="S59" s="10"/>
    </row>
    <row r="60" spans="2:19" x14ac:dyDescent="0.35">
      <c r="B60" s="7"/>
      <c r="C60" s="16" t="s">
        <v>119</v>
      </c>
      <c r="D60" s="28">
        <v>-70332.5</v>
      </c>
      <c r="E60" s="28"/>
      <c r="F60" s="16"/>
      <c r="G60" s="16"/>
      <c r="H60" s="16"/>
      <c r="I60" s="16"/>
      <c r="J60" s="28"/>
      <c r="K60" s="16"/>
      <c r="L60" s="16"/>
      <c r="M60" s="16"/>
      <c r="N60" s="16"/>
      <c r="O60" s="16"/>
      <c r="P60" s="16"/>
      <c r="Q60" s="16"/>
      <c r="R60" s="16"/>
      <c r="S60" s="10"/>
    </row>
    <row r="61" spans="2:19" x14ac:dyDescent="0.35">
      <c r="B61" s="7"/>
      <c r="C61" s="116" t="s">
        <v>121</v>
      </c>
      <c r="D61" s="115">
        <v>-95424.599999999991</v>
      </c>
      <c r="E61" s="28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0"/>
    </row>
    <row r="62" spans="2:19" x14ac:dyDescent="0.35">
      <c r="B62" s="7"/>
      <c r="C62" s="16" t="s">
        <v>122</v>
      </c>
      <c r="D62" s="28">
        <v>-70102.2</v>
      </c>
      <c r="E62" s="28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0"/>
    </row>
    <row r="63" spans="2:19" x14ac:dyDescent="0.35">
      <c r="B63" s="7"/>
      <c r="C63" s="16" t="s">
        <v>124</v>
      </c>
      <c r="D63" s="28">
        <v>-62100.03</v>
      </c>
      <c r="E63" s="28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0"/>
    </row>
    <row r="64" spans="2:19" x14ac:dyDescent="0.35">
      <c r="B64" s="7"/>
      <c r="C64" s="16" t="s">
        <v>125</v>
      </c>
      <c r="D64" s="28">
        <v>-11836</v>
      </c>
      <c r="E64" s="2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0"/>
    </row>
    <row r="65" spans="2:19" x14ac:dyDescent="0.35">
      <c r="B65" s="7"/>
      <c r="C65" s="16" t="s">
        <v>126</v>
      </c>
      <c r="D65" s="28">
        <v>-94900</v>
      </c>
      <c r="E65" s="28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0"/>
    </row>
    <row r="66" spans="2:19" x14ac:dyDescent="0.35">
      <c r="B66" s="7"/>
      <c r="C66" s="16" t="s">
        <v>127</v>
      </c>
      <c r="D66" s="28">
        <v>-30200</v>
      </c>
      <c r="E66" s="2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0"/>
    </row>
    <row r="67" spans="2:19" x14ac:dyDescent="0.35">
      <c r="B67" s="7"/>
      <c r="C67" s="16" t="s">
        <v>128</v>
      </c>
      <c r="D67" s="28">
        <v>0</v>
      </c>
      <c r="E67" s="2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0"/>
    </row>
    <row r="68" spans="2:19" x14ac:dyDescent="0.35">
      <c r="B68" s="7"/>
      <c r="C68" s="16" t="s">
        <v>129</v>
      </c>
      <c r="D68" s="28">
        <v>-141128.16</v>
      </c>
      <c r="E68" s="28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0"/>
    </row>
    <row r="69" spans="2:19" x14ac:dyDescent="0.35">
      <c r="B69" s="7"/>
      <c r="C69" s="16" t="s">
        <v>130</v>
      </c>
      <c r="D69" s="28">
        <v>-122895.48999999999</v>
      </c>
      <c r="E69" s="2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0"/>
    </row>
    <row r="70" spans="2:19" x14ac:dyDescent="0.35">
      <c r="B70" s="7"/>
      <c r="C70" s="16" t="s">
        <v>131</v>
      </c>
      <c r="D70" s="28">
        <v>0</v>
      </c>
      <c r="E70" s="28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0"/>
    </row>
    <row r="71" spans="2:19" x14ac:dyDescent="0.35">
      <c r="B71" s="7"/>
      <c r="C71" s="16" t="s">
        <v>132</v>
      </c>
      <c r="D71" s="28">
        <v>-100872.85999999999</v>
      </c>
      <c r="E71" s="2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0"/>
    </row>
    <row r="72" spans="2:19" x14ac:dyDescent="0.35">
      <c r="B72" s="7"/>
      <c r="C72" s="16" t="s">
        <v>134</v>
      </c>
      <c r="D72" s="28">
        <v>-95379.86</v>
      </c>
      <c r="E72" s="28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0"/>
    </row>
    <row r="73" spans="2:19" x14ac:dyDescent="0.35">
      <c r="B73" s="7"/>
      <c r="C73" s="16" t="s">
        <v>135</v>
      </c>
      <c r="D73" s="28">
        <v>-5125.5</v>
      </c>
      <c r="E73" s="2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0"/>
    </row>
    <row r="74" spans="2:19" x14ac:dyDescent="0.35">
      <c r="B74" s="7"/>
      <c r="C74" s="16" t="s">
        <v>136</v>
      </c>
      <c r="D74" s="28">
        <v>0</v>
      </c>
      <c r="E74" s="2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0"/>
    </row>
    <row r="75" spans="2:19" x14ac:dyDescent="0.35">
      <c r="B75" s="7"/>
      <c r="C75" s="16" t="s">
        <v>137</v>
      </c>
      <c r="D75" s="28">
        <v>-30000</v>
      </c>
      <c r="E75" s="2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0"/>
    </row>
    <row r="76" spans="2:19" x14ac:dyDescent="0.35">
      <c r="B76" s="7"/>
      <c r="C76" s="26" t="s">
        <v>138</v>
      </c>
      <c r="D76" s="26">
        <f>SUM(D52:D75)</f>
        <v>-3105726.5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0"/>
    </row>
    <row r="77" spans="2:19" x14ac:dyDescent="0.35">
      <c r="B77" s="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0"/>
    </row>
    <row r="78" spans="2:19" x14ac:dyDescent="0.35">
      <c r="B78" s="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0"/>
    </row>
    <row r="79" spans="2:19" x14ac:dyDescent="0.35">
      <c r="B79" s="7"/>
      <c r="C79" s="30"/>
      <c r="D79" s="22"/>
      <c r="E79" s="30" t="s">
        <v>269</v>
      </c>
      <c r="F79" s="21"/>
      <c r="G79" s="21"/>
      <c r="H79" s="21"/>
      <c r="I79" s="21"/>
      <c r="J79" s="23"/>
      <c r="K79" s="16"/>
      <c r="L79" s="16"/>
      <c r="M79" s="16"/>
      <c r="N79" s="16"/>
      <c r="O79" s="16"/>
      <c r="P79" s="16"/>
      <c r="Q79" s="16"/>
      <c r="R79" s="16"/>
      <c r="S79" s="10"/>
    </row>
    <row r="80" spans="2:19" x14ac:dyDescent="0.35">
      <c r="B80" s="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0"/>
    </row>
    <row r="81" spans="2:19" x14ac:dyDescent="0.35">
      <c r="B81" s="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0"/>
    </row>
    <row r="82" spans="2:19" x14ac:dyDescent="0.35">
      <c r="B82" s="7"/>
      <c r="C82" s="31" t="s">
        <v>2</v>
      </c>
      <c r="D82" s="31" t="s">
        <v>4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0"/>
    </row>
    <row r="83" spans="2:19" x14ac:dyDescent="0.35">
      <c r="B83" s="7"/>
      <c r="C83" s="110" t="s">
        <v>112</v>
      </c>
      <c r="D83" s="113">
        <v>14208867.820000004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0"/>
    </row>
    <row r="84" spans="2:19" x14ac:dyDescent="0.35">
      <c r="B84" s="7"/>
      <c r="C84" s="110" t="s">
        <v>122</v>
      </c>
      <c r="D84" s="113">
        <v>5217691.4700000016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0"/>
    </row>
    <row r="85" spans="2:19" x14ac:dyDescent="0.35">
      <c r="B85" s="7"/>
      <c r="C85" s="110" t="s">
        <v>129</v>
      </c>
      <c r="D85" s="113">
        <v>1850590.0400000005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0"/>
    </row>
    <row r="86" spans="2:19" x14ac:dyDescent="0.35">
      <c r="B86" s="7"/>
      <c r="C86" s="117" t="s">
        <v>138</v>
      </c>
      <c r="D86" s="26">
        <v>21277149.330000006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0"/>
    </row>
    <row r="87" spans="2:19" x14ac:dyDescent="0.35">
      <c r="B87" s="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0"/>
    </row>
    <row r="88" spans="2:19" x14ac:dyDescent="0.35">
      <c r="B88" s="7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0"/>
    </row>
    <row r="89" spans="2:19" x14ac:dyDescent="0.35">
      <c r="B89" s="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0"/>
    </row>
    <row r="90" spans="2:19" x14ac:dyDescent="0.35">
      <c r="B90" s="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0"/>
    </row>
    <row r="91" spans="2:19" x14ac:dyDescent="0.35">
      <c r="B91" s="7"/>
      <c r="C91" s="30"/>
      <c r="D91" s="22"/>
      <c r="E91" s="30" t="s">
        <v>14</v>
      </c>
      <c r="F91" s="21"/>
      <c r="G91" s="21"/>
      <c r="H91" s="21"/>
      <c r="I91" s="21"/>
      <c r="J91" s="23"/>
      <c r="K91" s="16"/>
      <c r="L91" s="16"/>
      <c r="M91" s="16"/>
      <c r="N91" s="16"/>
      <c r="O91" s="16"/>
      <c r="P91" s="16"/>
      <c r="Q91" s="16"/>
      <c r="R91" s="16"/>
      <c r="S91" s="10"/>
    </row>
    <row r="92" spans="2:19" x14ac:dyDescent="0.35">
      <c r="B92" s="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0"/>
    </row>
    <row r="93" spans="2:19" x14ac:dyDescent="0.35">
      <c r="B93" s="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0"/>
    </row>
    <row r="94" spans="2:19" x14ac:dyDescent="0.35">
      <c r="B94" s="7"/>
      <c r="C94" s="31" t="s">
        <v>15</v>
      </c>
      <c r="D94" s="28">
        <v>29118020.610000022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0"/>
    </row>
    <row r="95" spans="2:19" x14ac:dyDescent="0.35">
      <c r="B95" s="7"/>
      <c r="C95" s="31" t="s">
        <v>16</v>
      </c>
      <c r="D95" s="28">
        <v>1596502.7400000042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0"/>
    </row>
    <row r="96" spans="2:19" x14ac:dyDescent="0.35">
      <c r="B96" s="7"/>
      <c r="C96" s="118"/>
      <c r="D96" s="119"/>
      <c r="E96" s="44"/>
      <c r="F96" s="44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0"/>
    </row>
    <row r="97" spans="2:21" x14ac:dyDescent="0.35">
      <c r="B97" s="7"/>
      <c r="C97" s="118"/>
      <c r="D97" s="119"/>
      <c r="E97" s="44"/>
      <c r="F97" s="44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0"/>
    </row>
    <row r="98" spans="2:21" x14ac:dyDescent="0.35">
      <c r="B98" s="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0"/>
      <c r="U98" s="35"/>
    </row>
    <row r="99" spans="2:21" x14ac:dyDescent="0.35">
      <c r="B99" s="7"/>
      <c r="C99" s="30" t="s">
        <v>894</v>
      </c>
      <c r="D99" s="22"/>
      <c r="E99" s="21"/>
      <c r="F99" s="21"/>
      <c r="G99" s="21"/>
      <c r="H99" s="21"/>
      <c r="I99" s="21"/>
      <c r="J99" s="23"/>
      <c r="K99" s="16"/>
      <c r="L99" s="16"/>
      <c r="M99" s="16"/>
      <c r="N99" s="16"/>
      <c r="O99" s="16"/>
      <c r="P99" s="16"/>
      <c r="Q99" s="16"/>
      <c r="R99" s="16"/>
      <c r="S99" s="10"/>
    </row>
    <row r="100" spans="2:21" x14ac:dyDescent="0.35">
      <c r="B100" s="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0"/>
    </row>
    <row r="101" spans="2:21" x14ac:dyDescent="0.35">
      <c r="B101" s="7"/>
      <c r="C101" s="120"/>
      <c r="D101" s="120" t="s">
        <v>8</v>
      </c>
      <c r="E101" s="120" t="s">
        <v>9</v>
      </c>
      <c r="F101" s="120" t="s">
        <v>873</v>
      </c>
      <c r="G101" s="120" t="s">
        <v>874</v>
      </c>
      <c r="H101" s="120" t="s">
        <v>875</v>
      </c>
      <c r="I101" s="120" t="s">
        <v>876</v>
      </c>
      <c r="J101" s="120" t="s">
        <v>877</v>
      </c>
      <c r="K101" s="120" t="s">
        <v>878</v>
      </c>
      <c r="L101" s="120" t="s">
        <v>879</v>
      </c>
      <c r="M101" s="120" t="s">
        <v>880</v>
      </c>
      <c r="N101" s="120" t="s">
        <v>881</v>
      </c>
      <c r="O101" s="16"/>
      <c r="P101" s="16"/>
      <c r="Q101" s="16"/>
      <c r="R101" s="16"/>
      <c r="S101" s="10"/>
    </row>
    <row r="102" spans="2:21" x14ac:dyDescent="0.35">
      <c r="B102" s="7"/>
      <c r="C102" s="110">
        <v>372078514</v>
      </c>
      <c r="D102" s="25">
        <v>0</v>
      </c>
      <c r="E102" s="25">
        <v>3333</v>
      </c>
      <c r="F102" s="25">
        <v>3403</v>
      </c>
      <c r="G102" s="25">
        <v>0</v>
      </c>
      <c r="H102" s="25"/>
      <c r="I102" s="25"/>
      <c r="J102" s="25"/>
      <c r="K102" s="25"/>
      <c r="L102" s="25" t="b">
        <v>1</v>
      </c>
      <c r="M102" s="25" t="b">
        <v>1</v>
      </c>
      <c r="N102" s="25" t="b">
        <v>1</v>
      </c>
      <c r="O102" s="16"/>
      <c r="P102" s="16"/>
      <c r="Q102" s="16"/>
      <c r="R102" s="16"/>
      <c r="S102" s="10"/>
    </row>
    <row r="103" spans="2:21" x14ac:dyDescent="0.35">
      <c r="B103" s="43"/>
      <c r="C103" s="111">
        <v>406994371</v>
      </c>
      <c r="D103" s="121">
        <v>0</v>
      </c>
      <c r="E103" s="121">
        <v>12000</v>
      </c>
      <c r="F103" s="121"/>
      <c r="G103" s="121"/>
      <c r="H103" s="121">
        <v>9711</v>
      </c>
      <c r="I103" s="121">
        <v>0</v>
      </c>
      <c r="J103" s="121"/>
      <c r="K103" s="121"/>
      <c r="L103" s="121" t="b">
        <v>1</v>
      </c>
      <c r="M103" s="121" t="b">
        <v>1</v>
      </c>
      <c r="N103" s="121" t="b">
        <v>1</v>
      </c>
      <c r="O103" s="44"/>
      <c r="P103" s="44"/>
      <c r="Q103" s="44"/>
      <c r="R103" s="44"/>
      <c r="S103" s="102"/>
    </row>
    <row r="104" spans="2:21" x14ac:dyDescent="0.35">
      <c r="B104" s="43"/>
      <c r="C104" s="111">
        <v>407521157</v>
      </c>
      <c r="D104" s="121">
        <v>0</v>
      </c>
      <c r="E104" s="121">
        <v>2165.8000000000002</v>
      </c>
      <c r="F104" s="121"/>
      <c r="G104" s="121"/>
      <c r="H104" s="121">
        <v>2548</v>
      </c>
      <c r="I104" s="121">
        <v>0</v>
      </c>
      <c r="J104" s="121"/>
      <c r="K104" s="121"/>
      <c r="L104" s="121" t="b">
        <v>1</v>
      </c>
      <c r="M104" s="121" t="b">
        <v>1</v>
      </c>
      <c r="N104" s="121" t="b">
        <v>1</v>
      </c>
      <c r="O104" s="44"/>
      <c r="P104" s="44"/>
      <c r="Q104" s="44"/>
      <c r="R104" s="44"/>
      <c r="S104" s="102"/>
    </row>
    <row r="105" spans="2:21" x14ac:dyDescent="0.35">
      <c r="B105" s="43"/>
      <c r="C105" s="111">
        <v>409477622</v>
      </c>
      <c r="D105" s="121">
        <v>0</v>
      </c>
      <c r="E105" s="121">
        <v>1300</v>
      </c>
      <c r="F105" s="121">
        <v>931.8</v>
      </c>
      <c r="G105" s="121">
        <v>0</v>
      </c>
      <c r="H105" s="121"/>
      <c r="I105" s="121"/>
      <c r="J105" s="121"/>
      <c r="K105" s="121"/>
      <c r="L105" s="121" t="b">
        <v>1</v>
      </c>
      <c r="M105" s="121" t="b">
        <v>1</v>
      </c>
      <c r="N105" s="121" t="b">
        <v>1</v>
      </c>
      <c r="O105" s="44"/>
      <c r="P105" s="44"/>
      <c r="Q105" s="44"/>
      <c r="R105" s="44"/>
      <c r="S105" s="102"/>
    </row>
    <row r="106" spans="2:21" x14ac:dyDescent="0.35">
      <c r="B106" s="43"/>
      <c r="C106" s="111">
        <v>489943001</v>
      </c>
      <c r="D106" s="121">
        <v>0</v>
      </c>
      <c r="E106" s="121">
        <v>1000</v>
      </c>
      <c r="F106" s="121">
        <v>1527</v>
      </c>
      <c r="G106" s="121">
        <v>0</v>
      </c>
      <c r="H106" s="121"/>
      <c r="I106" s="121"/>
      <c r="J106" s="121"/>
      <c r="K106" s="121"/>
      <c r="L106" s="121" t="b">
        <v>1</v>
      </c>
      <c r="M106" s="121" t="b">
        <v>1</v>
      </c>
      <c r="N106" s="121" t="b">
        <v>1</v>
      </c>
      <c r="O106" s="44"/>
      <c r="P106" s="44"/>
      <c r="Q106" s="44"/>
      <c r="R106" s="44"/>
      <c r="S106" s="102"/>
    </row>
    <row r="107" spans="2:21" x14ac:dyDescent="0.35">
      <c r="B107" s="43"/>
      <c r="C107" s="111">
        <v>490232580</v>
      </c>
      <c r="D107" s="121">
        <v>0</v>
      </c>
      <c r="E107" s="121">
        <v>5756</v>
      </c>
      <c r="F107" s="121">
        <v>0</v>
      </c>
      <c r="G107" s="121">
        <v>0</v>
      </c>
      <c r="H107" s="121">
        <v>5616</v>
      </c>
      <c r="I107" s="121">
        <v>0</v>
      </c>
      <c r="J107" s="121"/>
      <c r="K107" s="121"/>
      <c r="L107" s="121" t="b">
        <v>1</v>
      </c>
      <c r="M107" s="121" t="b">
        <v>1</v>
      </c>
      <c r="N107" s="121" t="b">
        <v>1</v>
      </c>
      <c r="O107" s="44"/>
      <c r="P107" s="44"/>
      <c r="Q107" s="44"/>
      <c r="R107" s="44"/>
      <c r="S107" s="102"/>
    </row>
    <row r="108" spans="2:21" x14ac:dyDescent="0.35">
      <c r="B108" s="43"/>
      <c r="C108" s="111">
        <v>491363976</v>
      </c>
      <c r="D108" s="121">
        <v>0</v>
      </c>
      <c r="E108" s="121">
        <v>1975</v>
      </c>
      <c r="F108" s="121">
        <v>500.4</v>
      </c>
      <c r="G108" s="121">
        <v>0</v>
      </c>
      <c r="H108" s="121"/>
      <c r="I108" s="121"/>
      <c r="J108" s="121"/>
      <c r="K108" s="121"/>
      <c r="L108" s="121" t="b">
        <v>1</v>
      </c>
      <c r="M108" s="121" t="b">
        <v>1</v>
      </c>
      <c r="N108" s="121" t="b">
        <v>1</v>
      </c>
      <c r="O108" s="44"/>
      <c r="P108" s="44"/>
      <c r="Q108" s="44"/>
      <c r="R108" s="44"/>
      <c r="S108" s="102"/>
    </row>
    <row r="109" spans="2:21" x14ac:dyDescent="0.35">
      <c r="B109" s="43"/>
      <c r="C109" s="111" t="s">
        <v>256</v>
      </c>
      <c r="D109" s="121">
        <v>0</v>
      </c>
      <c r="E109" s="121">
        <v>876</v>
      </c>
      <c r="F109" s="121">
        <v>1752</v>
      </c>
      <c r="G109" s="121">
        <v>-1752</v>
      </c>
      <c r="H109" s="121"/>
      <c r="I109" s="121"/>
      <c r="J109" s="121"/>
      <c r="K109" s="121"/>
      <c r="L109" s="121" t="b">
        <v>1</v>
      </c>
      <c r="M109" s="121" t="b">
        <v>1</v>
      </c>
      <c r="N109" s="121" t="b">
        <v>1</v>
      </c>
      <c r="O109" s="44"/>
      <c r="P109" s="44"/>
      <c r="Q109" s="44"/>
      <c r="R109" s="44"/>
      <c r="S109" s="102"/>
    </row>
    <row r="110" spans="2:21" x14ac:dyDescent="0.35">
      <c r="B110" s="43"/>
      <c r="C110" s="111" t="s">
        <v>148</v>
      </c>
      <c r="D110" s="121">
        <v>0</v>
      </c>
      <c r="E110" s="121">
        <v>30600</v>
      </c>
      <c r="F110" s="121">
        <v>0</v>
      </c>
      <c r="G110" s="121">
        <v>0</v>
      </c>
      <c r="H110" s="121">
        <v>37320</v>
      </c>
      <c r="I110" s="121">
        <v>0</v>
      </c>
      <c r="J110" s="121"/>
      <c r="K110" s="121"/>
      <c r="L110" s="121" t="b">
        <v>1</v>
      </c>
      <c r="M110" s="121" t="b">
        <v>1</v>
      </c>
      <c r="N110" s="121" t="b">
        <v>1</v>
      </c>
      <c r="O110" s="44"/>
      <c r="P110" s="44"/>
      <c r="Q110" s="44"/>
      <c r="R110" s="44"/>
      <c r="S110" s="102"/>
    </row>
    <row r="111" spans="2:21" x14ac:dyDescent="0.35">
      <c r="B111" s="43"/>
      <c r="C111" s="111" t="s">
        <v>158</v>
      </c>
      <c r="D111" s="121">
        <v>0</v>
      </c>
      <c r="E111" s="121">
        <v>17743</v>
      </c>
      <c r="F111" s="121">
        <v>8460</v>
      </c>
      <c r="G111" s="121">
        <v>0</v>
      </c>
      <c r="H111" s="121"/>
      <c r="I111" s="121"/>
      <c r="J111" s="121"/>
      <c r="K111" s="121"/>
      <c r="L111" s="121" t="b">
        <v>1</v>
      </c>
      <c r="M111" s="121" t="b">
        <v>1</v>
      </c>
      <c r="N111" s="121" t="b">
        <v>1</v>
      </c>
      <c r="O111" s="44"/>
      <c r="P111" s="44"/>
      <c r="Q111" s="44"/>
      <c r="R111" s="44"/>
      <c r="S111" s="102"/>
    </row>
    <row r="112" spans="2:21" x14ac:dyDescent="0.35">
      <c r="B112" s="43"/>
      <c r="C112" s="111" t="s">
        <v>183</v>
      </c>
      <c r="D112" s="121">
        <v>0</v>
      </c>
      <c r="E112" s="121">
        <v>7089</v>
      </c>
      <c r="F112" s="121"/>
      <c r="G112" s="121"/>
      <c r="H112" s="121">
        <v>6994</v>
      </c>
      <c r="I112" s="121">
        <v>0</v>
      </c>
      <c r="J112" s="121"/>
      <c r="K112" s="121"/>
      <c r="L112" s="121" t="b">
        <v>1</v>
      </c>
      <c r="M112" s="121" t="b">
        <v>1</v>
      </c>
      <c r="N112" s="121" t="b">
        <v>1</v>
      </c>
      <c r="O112" s="44"/>
      <c r="P112" s="44"/>
      <c r="Q112" s="44"/>
      <c r="R112" s="44"/>
      <c r="S112" s="102"/>
    </row>
    <row r="113" spans="2:19" x14ac:dyDescent="0.35">
      <c r="B113" s="43"/>
      <c r="C113" s="111" t="s">
        <v>222</v>
      </c>
      <c r="D113" s="121">
        <v>0</v>
      </c>
      <c r="E113" s="121">
        <v>3000</v>
      </c>
      <c r="F113" s="121">
        <v>0</v>
      </c>
      <c r="G113" s="121">
        <v>0</v>
      </c>
      <c r="H113" s="121">
        <v>5580</v>
      </c>
      <c r="I113" s="121">
        <v>0</v>
      </c>
      <c r="J113" s="121"/>
      <c r="K113" s="121"/>
      <c r="L113" s="121" t="b">
        <v>1</v>
      </c>
      <c r="M113" s="121" t="b">
        <v>1</v>
      </c>
      <c r="N113" s="121" t="b">
        <v>1</v>
      </c>
      <c r="O113" s="44"/>
      <c r="P113" s="44"/>
      <c r="Q113" s="44"/>
      <c r="R113" s="44"/>
      <c r="S113" s="102"/>
    </row>
    <row r="114" spans="2:19" x14ac:dyDescent="0.35">
      <c r="B114" s="43"/>
      <c r="C114" s="111" t="s">
        <v>211</v>
      </c>
      <c r="D114" s="121">
        <v>0</v>
      </c>
      <c r="E114" s="121">
        <v>3836</v>
      </c>
      <c r="F114" s="121"/>
      <c r="G114" s="121"/>
      <c r="H114" s="121">
        <v>3000</v>
      </c>
      <c r="I114" s="121">
        <v>0</v>
      </c>
      <c r="J114" s="121"/>
      <c r="K114" s="121"/>
      <c r="L114" s="121" t="b">
        <v>1</v>
      </c>
      <c r="M114" s="121" t="b">
        <v>1</v>
      </c>
      <c r="N114" s="121" t="b">
        <v>1</v>
      </c>
      <c r="O114" s="44"/>
      <c r="P114" s="44"/>
      <c r="Q114" s="44"/>
      <c r="R114" s="44"/>
      <c r="S114" s="102"/>
    </row>
    <row r="115" spans="2:19" x14ac:dyDescent="0.35">
      <c r="B115" s="43"/>
      <c r="C115" s="111" t="s">
        <v>210</v>
      </c>
      <c r="D115" s="121">
        <v>0</v>
      </c>
      <c r="E115" s="121">
        <v>3850</v>
      </c>
      <c r="F115" s="121">
        <v>4121.7</v>
      </c>
      <c r="G115" s="121">
        <v>0</v>
      </c>
      <c r="H115" s="121"/>
      <c r="I115" s="121"/>
      <c r="J115" s="121"/>
      <c r="K115" s="121"/>
      <c r="L115" s="121" t="b">
        <v>1</v>
      </c>
      <c r="M115" s="121" t="b">
        <v>1</v>
      </c>
      <c r="N115" s="121" t="b">
        <v>1</v>
      </c>
      <c r="O115" s="44"/>
      <c r="P115" s="44"/>
      <c r="Q115" s="44"/>
      <c r="R115" s="44"/>
      <c r="S115" s="102"/>
    </row>
    <row r="116" spans="2:19" x14ac:dyDescent="0.35">
      <c r="B116" s="43"/>
      <c r="C116" s="111" t="s">
        <v>204</v>
      </c>
      <c r="D116" s="121">
        <v>0</v>
      </c>
      <c r="E116" s="121">
        <v>4305</v>
      </c>
      <c r="F116" s="121">
        <v>205</v>
      </c>
      <c r="G116" s="121">
        <v>0</v>
      </c>
      <c r="H116" s="121"/>
      <c r="I116" s="121"/>
      <c r="J116" s="121"/>
      <c r="K116" s="121"/>
      <c r="L116" s="121" t="b">
        <v>1</v>
      </c>
      <c r="M116" s="121" t="b">
        <v>1</v>
      </c>
      <c r="N116" s="121" t="b">
        <v>1</v>
      </c>
      <c r="O116" s="44"/>
      <c r="P116" s="44"/>
      <c r="Q116" s="44"/>
      <c r="R116" s="44"/>
      <c r="S116" s="102"/>
    </row>
    <row r="117" spans="2:19" x14ac:dyDescent="0.35">
      <c r="B117" s="43"/>
      <c r="C117" s="111" t="s">
        <v>240</v>
      </c>
      <c r="D117" s="121">
        <v>0</v>
      </c>
      <c r="E117" s="121">
        <v>1675</v>
      </c>
      <c r="F117" s="121"/>
      <c r="G117" s="121"/>
      <c r="H117" s="121">
        <v>1500</v>
      </c>
      <c r="I117" s="121">
        <v>0</v>
      </c>
      <c r="J117" s="121"/>
      <c r="K117" s="121"/>
      <c r="L117" s="121" t="b">
        <v>1</v>
      </c>
      <c r="M117" s="121" t="b">
        <v>1</v>
      </c>
      <c r="N117" s="121" t="b">
        <v>1</v>
      </c>
      <c r="O117" s="44"/>
      <c r="P117" s="44"/>
      <c r="Q117" s="44"/>
      <c r="R117" s="44"/>
      <c r="S117" s="102"/>
    </row>
    <row r="118" spans="2:19" x14ac:dyDescent="0.35">
      <c r="B118" s="43"/>
      <c r="C118" s="111" t="s">
        <v>882</v>
      </c>
      <c r="D118" s="121">
        <v>0</v>
      </c>
      <c r="E118" s="121">
        <v>0</v>
      </c>
      <c r="F118" s="121">
        <v>39356.5</v>
      </c>
      <c r="G118" s="121">
        <v>0</v>
      </c>
      <c r="H118" s="121"/>
      <c r="I118" s="121"/>
      <c r="J118" s="121">
        <v>0</v>
      </c>
      <c r="K118" s="121">
        <v>165300</v>
      </c>
      <c r="L118" s="121" t="b">
        <v>1</v>
      </c>
      <c r="M118" s="121" t="b">
        <v>1</v>
      </c>
      <c r="N118" s="121" t="b">
        <v>1</v>
      </c>
      <c r="O118" s="44"/>
      <c r="P118" s="44"/>
      <c r="Q118" s="44"/>
      <c r="R118" s="44"/>
      <c r="S118" s="102"/>
    </row>
    <row r="119" spans="2:19" x14ac:dyDescent="0.35">
      <c r="B119" s="43"/>
      <c r="C119" s="111" t="s">
        <v>258</v>
      </c>
      <c r="D119" s="121">
        <v>0</v>
      </c>
      <c r="E119" s="121">
        <v>500</v>
      </c>
      <c r="F119" s="121">
        <v>1148.55</v>
      </c>
      <c r="G119" s="121">
        <v>0</v>
      </c>
      <c r="H119" s="121"/>
      <c r="I119" s="121"/>
      <c r="J119" s="121"/>
      <c r="K119" s="121"/>
      <c r="L119" s="121" t="b">
        <v>1</v>
      </c>
      <c r="M119" s="121" t="b">
        <v>1</v>
      </c>
      <c r="N119" s="121" t="b">
        <v>1</v>
      </c>
      <c r="O119" s="44"/>
      <c r="P119" s="44"/>
      <c r="Q119" s="44"/>
      <c r="R119" s="44"/>
      <c r="S119" s="102"/>
    </row>
    <row r="120" spans="2:19" x14ac:dyDescent="0.35">
      <c r="B120" s="43"/>
      <c r="C120" s="111" t="s">
        <v>146</v>
      </c>
      <c r="D120" s="121">
        <v>0</v>
      </c>
      <c r="E120" s="121">
        <v>36000</v>
      </c>
      <c r="F120" s="121"/>
      <c r="G120" s="121"/>
      <c r="H120" s="121">
        <v>13117.85</v>
      </c>
      <c r="I120" s="121">
        <v>0</v>
      </c>
      <c r="J120" s="121"/>
      <c r="K120" s="121"/>
      <c r="L120" s="121" t="b">
        <v>1</v>
      </c>
      <c r="M120" s="121" t="b">
        <v>1</v>
      </c>
      <c r="N120" s="121" t="b">
        <v>1</v>
      </c>
      <c r="O120" s="44"/>
      <c r="P120" s="44"/>
      <c r="Q120" s="44"/>
      <c r="R120" s="44"/>
      <c r="S120" s="102"/>
    </row>
    <row r="121" spans="2:19" x14ac:dyDescent="0.35">
      <c r="B121" s="43"/>
      <c r="C121" s="111" t="s">
        <v>883</v>
      </c>
      <c r="D121" s="121"/>
      <c r="E121" s="121"/>
      <c r="F121" s="121">
        <v>79348.499999999985</v>
      </c>
      <c r="G121" s="121">
        <v>0</v>
      </c>
      <c r="H121" s="121">
        <v>94112</v>
      </c>
      <c r="I121" s="121">
        <v>0</v>
      </c>
      <c r="J121" s="121">
        <v>0</v>
      </c>
      <c r="K121" s="121">
        <v>128700</v>
      </c>
      <c r="L121" s="121" t="b">
        <v>1</v>
      </c>
      <c r="M121" s="121" t="b">
        <v>1</v>
      </c>
      <c r="N121" s="121" t="b">
        <v>1</v>
      </c>
      <c r="O121" s="44"/>
      <c r="P121" s="44"/>
      <c r="Q121" s="44"/>
      <c r="R121" s="44"/>
      <c r="S121" s="102"/>
    </row>
    <row r="122" spans="2:19" x14ac:dyDescent="0.35">
      <c r="B122" s="43"/>
      <c r="C122" s="111" t="s">
        <v>215</v>
      </c>
      <c r="D122" s="121">
        <v>0</v>
      </c>
      <c r="E122" s="121">
        <v>3250</v>
      </c>
      <c r="F122" s="121">
        <v>2000</v>
      </c>
      <c r="G122" s="121">
        <v>0</v>
      </c>
      <c r="H122" s="121"/>
      <c r="I122" s="121"/>
      <c r="J122" s="121"/>
      <c r="K122" s="121"/>
      <c r="L122" s="121" t="b">
        <v>1</v>
      </c>
      <c r="M122" s="121" t="b">
        <v>1</v>
      </c>
      <c r="N122" s="121" t="b">
        <v>1</v>
      </c>
      <c r="O122" s="44"/>
      <c r="P122" s="44"/>
      <c r="Q122" s="44"/>
      <c r="R122" s="44"/>
      <c r="S122" s="102"/>
    </row>
    <row r="123" spans="2:19" x14ac:dyDescent="0.35">
      <c r="B123" s="43"/>
      <c r="C123" s="111" t="s">
        <v>139</v>
      </c>
      <c r="D123" s="121">
        <v>0</v>
      </c>
      <c r="E123" s="121">
        <v>102500</v>
      </c>
      <c r="F123" s="121"/>
      <c r="G123" s="121"/>
      <c r="H123" s="121">
        <v>39024.880000000005</v>
      </c>
      <c r="I123" s="121">
        <v>0</v>
      </c>
      <c r="J123" s="121"/>
      <c r="K123" s="121"/>
      <c r="L123" s="121" t="b">
        <v>1</v>
      </c>
      <c r="M123" s="121" t="b">
        <v>1</v>
      </c>
      <c r="N123" s="121" t="b">
        <v>1</v>
      </c>
      <c r="O123" s="44"/>
      <c r="P123" s="44"/>
      <c r="Q123" s="44"/>
      <c r="R123" s="44"/>
      <c r="S123" s="102"/>
    </row>
    <row r="124" spans="2:19" x14ac:dyDescent="0.35">
      <c r="B124" s="43"/>
      <c r="C124" s="111" t="s">
        <v>197</v>
      </c>
      <c r="D124" s="121">
        <v>0</v>
      </c>
      <c r="E124" s="121">
        <v>5227.5</v>
      </c>
      <c r="F124" s="121">
        <v>0</v>
      </c>
      <c r="G124" s="121">
        <v>0</v>
      </c>
      <c r="H124" s="121">
        <v>5100</v>
      </c>
      <c r="I124" s="121">
        <v>0</v>
      </c>
      <c r="J124" s="121"/>
      <c r="K124" s="121"/>
      <c r="L124" s="121" t="b">
        <v>1</v>
      </c>
      <c r="M124" s="121" t="b">
        <v>1</v>
      </c>
      <c r="N124" s="121" t="b">
        <v>1</v>
      </c>
      <c r="O124" s="44"/>
      <c r="P124" s="44"/>
      <c r="Q124" s="44"/>
      <c r="R124" s="44"/>
      <c r="S124" s="102"/>
    </row>
    <row r="125" spans="2:19" x14ac:dyDescent="0.35">
      <c r="B125" s="43"/>
      <c r="C125" s="111" t="s">
        <v>203</v>
      </c>
      <c r="D125" s="121">
        <v>0</v>
      </c>
      <c r="E125" s="121">
        <v>4410</v>
      </c>
      <c r="F125" s="121">
        <v>205.56</v>
      </c>
      <c r="G125" s="121">
        <v>0</v>
      </c>
      <c r="H125" s="121"/>
      <c r="I125" s="121"/>
      <c r="J125" s="121">
        <v>0</v>
      </c>
      <c r="K125" s="121">
        <v>18750</v>
      </c>
      <c r="L125" s="121" t="b">
        <v>1</v>
      </c>
      <c r="M125" s="121" t="b">
        <v>1</v>
      </c>
      <c r="N125" s="121" t="b">
        <v>1</v>
      </c>
      <c r="O125" s="44"/>
      <c r="P125" s="44"/>
      <c r="Q125" s="44"/>
      <c r="R125" s="44"/>
      <c r="S125" s="102"/>
    </row>
    <row r="126" spans="2:19" x14ac:dyDescent="0.35">
      <c r="B126" s="43"/>
      <c r="C126" s="111" t="s">
        <v>219</v>
      </c>
      <c r="D126" s="121">
        <v>0</v>
      </c>
      <c r="E126" s="121">
        <v>3114.24</v>
      </c>
      <c r="F126" s="121">
        <v>2171.89</v>
      </c>
      <c r="G126" s="121">
        <v>0</v>
      </c>
      <c r="H126" s="121"/>
      <c r="I126" s="121"/>
      <c r="J126" s="121"/>
      <c r="K126" s="121"/>
      <c r="L126" s="121" t="b">
        <v>1</v>
      </c>
      <c r="M126" s="121" t="b">
        <v>1</v>
      </c>
      <c r="N126" s="121" t="b">
        <v>1</v>
      </c>
      <c r="O126" s="44"/>
      <c r="P126" s="44"/>
      <c r="Q126" s="44"/>
      <c r="R126" s="44"/>
      <c r="S126" s="102"/>
    </row>
    <row r="127" spans="2:19" x14ac:dyDescent="0.35">
      <c r="B127" s="43"/>
      <c r="C127" s="111" t="s">
        <v>217</v>
      </c>
      <c r="D127" s="121">
        <v>0</v>
      </c>
      <c r="E127" s="121">
        <v>3200</v>
      </c>
      <c r="F127" s="121"/>
      <c r="G127" s="121"/>
      <c r="H127" s="121">
        <v>6175</v>
      </c>
      <c r="I127" s="121">
        <v>0</v>
      </c>
      <c r="J127" s="121"/>
      <c r="K127" s="121"/>
      <c r="L127" s="121" t="b">
        <v>1</v>
      </c>
      <c r="M127" s="121" t="b">
        <v>1</v>
      </c>
      <c r="N127" s="121" t="b">
        <v>1</v>
      </c>
      <c r="O127" s="44"/>
      <c r="P127" s="44"/>
      <c r="Q127" s="44"/>
      <c r="R127" s="44"/>
      <c r="S127" s="102"/>
    </row>
    <row r="128" spans="2:19" x14ac:dyDescent="0.35">
      <c r="B128" s="43"/>
      <c r="C128" s="111" t="s">
        <v>178</v>
      </c>
      <c r="D128" s="121">
        <v>0</v>
      </c>
      <c r="E128" s="121">
        <v>8100</v>
      </c>
      <c r="F128" s="121"/>
      <c r="G128" s="121"/>
      <c r="H128" s="121">
        <v>18000</v>
      </c>
      <c r="I128" s="121">
        <v>0</v>
      </c>
      <c r="J128" s="121"/>
      <c r="K128" s="121"/>
      <c r="L128" s="121" t="b">
        <v>1</v>
      </c>
      <c r="M128" s="121" t="b">
        <v>1</v>
      </c>
      <c r="N128" s="121" t="b">
        <v>1</v>
      </c>
      <c r="O128" s="44"/>
      <c r="P128" s="44"/>
      <c r="Q128" s="44"/>
      <c r="R128" s="44"/>
      <c r="S128" s="102"/>
    </row>
    <row r="129" spans="2:19" x14ac:dyDescent="0.35">
      <c r="B129" s="43"/>
      <c r="C129" s="111" t="s">
        <v>884</v>
      </c>
      <c r="D129" s="121">
        <v>0</v>
      </c>
      <c r="E129" s="121">
        <v>0</v>
      </c>
      <c r="F129" s="121">
        <v>314772.33999999997</v>
      </c>
      <c r="G129" s="121">
        <v>-142718.74000000002</v>
      </c>
      <c r="H129" s="121"/>
      <c r="I129" s="121"/>
      <c r="J129" s="121">
        <v>0</v>
      </c>
      <c r="K129" s="121">
        <v>191370</v>
      </c>
      <c r="L129" s="121" t="b">
        <v>1</v>
      </c>
      <c r="M129" s="121" t="b">
        <v>1</v>
      </c>
      <c r="N129" s="121" t="b">
        <v>1</v>
      </c>
      <c r="O129" s="44"/>
      <c r="P129" s="44"/>
      <c r="Q129" s="44"/>
      <c r="R129" s="44"/>
      <c r="S129" s="102"/>
    </row>
    <row r="130" spans="2:19" x14ac:dyDescent="0.35">
      <c r="B130" s="43"/>
      <c r="C130" s="111" t="s">
        <v>885</v>
      </c>
      <c r="D130" s="121"/>
      <c r="E130" s="121"/>
      <c r="F130" s="121"/>
      <c r="G130" s="121"/>
      <c r="H130" s="121">
        <v>117000</v>
      </c>
      <c r="I130" s="121">
        <v>0</v>
      </c>
      <c r="J130" s="121">
        <v>0</v>
      </c>
      <c r="K130" s="121">
        <v>115245</v>
      </c>
      <c r="L130" s="121" t="b">
        <v>1</v>
      </c>
      <c r="M130" s="121" t="b">
        <v>1</v>
      </c>
      <c r="N130" s="121" t="b">
        <v>1</v>
      </c>
      <c r="O130" s="44"/>
      <c r="P130" s="44"/>
      <c r="Q130" s="44"/>
      <c r="R130" s="44"/>
      <c r="S130" s="102"/>
    </row>
    <row r="131" spans="2:19" x14ac:dyDescent="0.35">
      <c r="B131" s="43"/>
      <c r="C131" s="111" t="s">
        <v>145</v>
      </c>
      <c r="D131" s="121">
        <v>0</v>
      </c>
      <c r="E131" s="121">
        <v>38369</v>
      </c>
      <c r="F131" s="121"/>
      <c r="G131" s="121"/>
      <c r="H131" s="121">
        <v>25697</v>
      </c>
      <c r="I131" s="121">
        <v>-19089</v>
      </c>
      <c r="J131" s="121"/>
      <c r="K131" s="121"/>
      <c r="L131" s="121" t="b">
        <v>1</v>
      </c>
      <c r="M131" s="121" t="b">
        <v>1</v>
      </c>
      <c r="N131" s="121" t="b">
        <v>1</v>
      </c>
      <c r="O131" s="44"/>
      <c r="P131" s="44"/>
      <c r="Q131" s="44"/>
      <c r="R131" s="44"/>
      <c r="S131" s="102"/>
    </row>
    <row r="132" spans="2:19" x14ac:dyDescent="0.35">
      <c r="B132" s="43"/>
      <c r="C132" s="111" t="s">
        <v>153</v>
      </c>
      <c r="D132" s="121">
        <v>0</v>
      </c>
      <c r="E132" s="121">
        <v>24106</v>
      </c>
      <c r="F132" s="121">
        <v>49106</v>
      </c>
      <c r="G132" s="121">
        <v>0</v>
      </c>
      <c r="H132" s="121"/>
      <c r="I132" s="121"/>
      <c r="J132" s="121"/>
      <c r="K132" s="121"/>
      <c r="L132" s="121" t="b">
        <v>1</v>
      </c>
      <c r="M132" s="121" t="b">
        <v>1</v>
      </c>
      <c r="N132" s="121" t="b">
        <v>1</v>
      </c>
      <c r="O132" s="44"/>
      <c r="P132" s="44"/>
      <c r="Q132" s="44"/>
      <c r="R132" s="44"/>
      <c r="S132" s="102"/>
    </row>
    <row r="133" spans="2:19" x14ac:dyDescent="0.35">
      <c r="B133" s="43"/>
      <c r="C133" s="111" t="s">
        <v>207</v>
      </c>
      <c r="D133" s="121">
        <v>0</v>
      </c>
      <c r="E133" s="121">
        <v>4000</v>
      </c>
      <c r="F133" s="121">
        <v>0</v>
      </c>
      <c r="G133" s="121">
        <v>0</v>
      </c>
      <c r="H133" s="121">
        <v>3920</v>
      </c>
      <c r="I133" s="121">
        <v>0</v>
      </c>
      <c r="J133" s="121"/>
      <c r="K133" s="121"/>
      <c r="L133" s="121" t="b">
        <v>1</v>
      </c>
      <c r="M133" s="121" t="b">
        <v>1</v>
      </c>
      <c r="N133" s="121" t="b">
        <v>1</v>
      </c>
      <c r="O133" s="44"/>
      <c r="P133" s="44"/>
      <c r="Q133" s="44"/>
      <c r="R133" s="44"/>
      <c r="S133" s="102"/>
    </row>
    <row r="134" spans="2:19" x14ac:dyDescent="0.35">
      <c r="B134" s="43"/>
      <c r="C134" s="111" t="s">
        <v>179</v>
      </c>
      <c r="D134" s="121">
        <v>0</v>
      </c>
      <c r="E134" s="121">
        <v>7828</v>
      </c>
      <c r="F134" s="121">
        <v>4547.55</v>
      </c>
      <c r="G134" s="121">
        <v>0</v>
      </c>
      <c r="H134" s="121"/>
      <c r="I134" s="121"/>
      <c r="J134" s="121"/>
      <c r="K134" s="121"/>
      <c r="L134" s="121" t="b">
        <v>1</v>
      </c>
      <c r="M134" s="121" t="b">
        <v>1</v>
      </c>
      <c r="N134" s="121" t="b">
        <v>1</v>
      </c>
      <c r="O134" s="44"/>
      <c r="P134" s="44"/>
      <c r="Q134" s="44"/>
      <c r="R134" s="44"/>
      <c r="S134" s="102"/>
    </row>
    <row r="135" spans="2:19" x14ac:dyDescent="0.35">
      <c r="B135" s="43"/>
      <c r="C135" s="111" t="s">
        <v>200</v>
      </c>
      <c r="D135" s="121">
        <v>0</v>
      </c>
      <c r="E135" s="121">
        <v>5000</v>
      </c>
      <c r="F135" s="121">
        <v>0</v>
      </c>
      <c r="G135" s="121">
        <v>0</v>
      </c>
      <c r="H135" s="121">
        <v>4901.78</v>
      </c>
      <c r="I135" s="121">
        <v>0</v>
      </c>
      <c r="J135" s="121"/>
      <c r="K135" s="121"/>
      <c r="L135" s="121" t="b">
        <v>1</v>
      </c>
      <c r="M135" s="121" t="b">
        <v>1</v>
      </c>
      <c r="N135" s="121" t="b">
        <v>1</v>
      </c>
      <c r="O135" s="44"/>
      <c r="P135" s="44"/>
      <c r="Q135" s="44"/>
      <c r="R135" s="44"/>
      <c r="S135" s="102"/>
    </row>
    <row r="136" spans="2:19" x14ac:dyDescent="0.35">
      <c r="B136" s="43"/>
      <c r="C136" s="111" t="s">
        <v>201</v>
      </c>
      <c r="D136" s="121">
        <v>0</v>
      </c>
      <c r="E136" s="121">
        <v>5000</v>
      </c>
      <c r="F136" s="121"/>
      <c r="G136" s="121"/>
      <c r="H136" s="121">
        <v>5000</v>
      </c>
      <c r="I136" s="121">
        <v>0</v>
      </c>
      <c r="J136" s="121"/>
      <c r="K136" s="121"/>
      <c r="L136" s="121" t="b">
        <v>1</v>
      </c>
      <c r="M136" s="121" t="b">
        <v>1</v>
      </c>
      <c r="N136" s="121" t="b">
        <v>1</v>
      </c>
      <c r="O136" s="44"/>
      <c r="P136" s="44"/>
      <c r="Q136" s="44"/>
      <c r="R136" s="44"/>
      <c r="S136" s="102"/>
    </row>
    <row r="137" spans="2:19" x14ac:dyDescent="0.35">
      <c r="B137" s="43"/>
      <c r="C137" s="111" t="s">
        <v>268</v>
      </c>
      <c r="D137" s="121">
        <v>0</v>
      </c>
      <c r="E137" s="121">
        <v>40</v>
      </c>
      <c r="F137" s="121">
        <v>411.12</v>
      </c>
      <c r="G137" s="121">
        <v>0</v>
      </c>
      <c r="H137" s="121"/>
      <c r="I137" s="121"/>
      <c r="J137" s="121"/>
      <c r="K137" s="121"/>
      <c r="L137" s="121" t="b">
        <v>1</v>
      </c>
      <c r="M137" s="121" t="b">
        <v>1</v>
      </c>
      <c r="N137" s="121" t="b">
        <v>1</v>
      </c>
      <c r="O137" s="44"/>
      <c r="P137" s="44"/>
      <c r="Q137" s="44"/>
      <c r="R137" s="44"/>
      <c r="S137" s="102"/>
    </row>
    <row r="138" spans="2:19" x14ac:dyDescent="0.35">
      <c r="B138" s="43"/>
      <c r="C138" s="111" t="s">
        <v>149</v>
      </c>
      <c r="D138" s="121">
        <v>0</v>
      </c>
      <c r="E138" s="121">
        <v>26078</v>
      </c>
      <c r="F138" s="121">
        <v>22.62</v>
      </c>
      <c r="G138" s="121">
        <v>0</v>
      </c>
      <c r="H138" s="121">
        <v>28974.98</v>
      </c>
      <c r="I138" s="121">
        <v>0</v>
      </c>
      <c r="J138" s="121"/>
      <c r="K138" s="121"/>
      <c r="L138" s="121" t="b">
        <v>1</v>
      </c>
      <c r="M138" s="121" t="b">
        <v>1</v>
      </c>
      <c r="N138" s="121" t="b">
        <v>1</v>
      </c>
      <c r="O138" s="44"/>
      <c r="P138" s="44"/>
      <c r="Q138" s="44"/>
      <c r="R138" s="44"/>
      <c r="S138" s="102"/>
    </row>
    <row r="139" spans="2:19" x14ac:dyDescent="0.35">
      <c r="B139" s="43"/>
      <c r="C139" s="111" t="s">
        <v>223</v>
      </c>
      <c r="D139" s="121">
        <v>0</v>
      </c>
      <c r="E139" s="121">
        <v>3000</v>
      </c>
      <c r="F139" s="121">
        <v>0</v>
      </c>
      <c r="G139" s="121">
        <v>0</v>
      </c>
      <c r="H139" s="121">
        <v>2413</v>
      </c>
      <c r="I139" s="121">
        <v>0</v>
      </c>
      <c r="J139" s="121"/>
      <c r="K139" s="121"/>
      <c r="L139" s="121" t="b">
        <v>1</v>
      </c>
      <c r="M139" s="121" t="b">
        <v>1</v>
      </c>
      <c r="N139" s="121" t="b">
        <v>1</v>
      </c>
      <c r="O139" s="44"/>
      <c r="P139" s="44"/>
      <c r="Q139" s="44"/>
      <c r="R139" s="44"/>
      <c r="S139" s="102"/>
    </row>
    <row r="140" spans="2:19" x14ac:dyDescent="0.35">
      <c r="B140" s="43"/>
      <c r="C140" s="111" t="s">
        <v>180</v>
      </c>
      <c r="D140" s="121">
        <v>0</v>
      </c>
      <c r="E140" s="121">
        <v>7500</v>
      </c>
      <c r="F140" s="121">
        <v>0</v>
      </c>
      <c r="G140" s="121">
        <v>0</v>
      </c>
      <c r="H140" s="121">
        <v>9430</v>
      </c>
      <c r="I140" s="121">
        <v>0</v>
      </c>
      <c r="J140" s="121"/>
      <c r="K140" s="121"/>
      <c r="L140" s="121" t="b">
        <v>1</v>
      </c>
      <c r="M140" s="121" t="b">
        <v>1</v>
      </c>
      <c r="N140" s="121" t="b">
        <v>1</v>
      </c>
      <c r="O140" s="44"/>
      <c r="P140" s="44"/>
      <c r="Q140" s="44"/>
      <c r="R140" s="44"/>
      <c r="S140" s="102"/>
    </row>
    <row r="141" spans="2:19" x14ac:dyDescent="0.35">
      <c r="B141" s="43"/>
      <c r="C141" s="111" t="s">
        <v>252</v>
      </c>
      <c r="D141" s="121">
        <v>0</v>
      </c>
      <c r="E141" s="121">
        <v>1000</v>
      </c>
      <c r="F141" s="121">
        <v>3241.14</v>
      </c>
      <c r="G141" s="121">
        <v>1831.1200000000001</v>
      </c>
      <c r="H141" s="121"/>
      <c r="I141" s="121"/>
      <c r="J141" s="121"/>
      <c r="K141" s="121"/>
      <c r="L141" s="121" t="b">
        <v>1</v>
      </c>
      <c r="M141" s="121" t="b">
        <v>1</v>
      </c>
      <c r="N141" s="121" t="b">
        <v>1</v>
      </c>
      <c r="O141" s="44"/>
      <c r="P141" s="44"/>
      <c r="Q141" s="44"/>
      <c r="R141" s="44"/>
      <c r="S141" s="102"/>
    </row>
    <row r="142" spans="2:19" x14ac:dyDescent="0.35">
      <c r="B142" s="43"/>
      <c r="C142" s="111" t="s">
        <v>156</v>
      </c>
      <c r="D142" s="121">
        <v>0</v>
      </c>
      <c r="E142" s="121">
        <v>20000</v>
      </c>
      <c r="F142" s="121"/>
      <c r="G142" s="121"/>
      <c r="H142" s="121">
        <v>14890</v>
      </c>
      <c r="I142" s="121">
        <v>0</v>
      </c>
      <c r="J142" s="121"/>
      <c r="K142" s="121"/>
      <c r="L142" s="121" t="b">
        <v>1</v>
      </c>
      <c r="M142" s="121" t="b">
        <v>1</v>
      </c>
      <c r="N142" s="121" t="b">
        <v>1</v>
      </c>
      <c r="O142" s="44"/>
      <c r="P142" s="44"/>
      <c r="Q142" s="44"/>
      <c r="R142" s="44"/>
      <c r="S142" s="102"/>
    </row>
    <row r="143" spans="2:19" x14ac:dyDescent="0.35">
      <c r="B143" s="43"/>
      <c r="C143" s="111" t="s">
        <v>886</v>
      </c>
      <c r="D143" s="121"/>
      <c r="E143" s="121"/>
      <c r="F143" s="121">
        <v>409570.04</v>
      </c>
      <c r="G143" s="121">
        <v>-9570.039999999979</v>
      </c>
      <c r="H143" s="121"/>
      <c r="I143" s="121"/>
      <c r="J143" s="121">
        <v>0</v>
      </c>
      <c r="K143" s="121">
        <v>400000</v>
      </c>
      <c r="L143" s="121" t="b">
        <v>1</v>
      </c>
      <c r="M143" s="121" t="b">
        <v>1</v>
      </c>
      <c r="N143" s="121" t="b">
        <v>1</v>
      </c>
      <c r="O143" s="44"/>
      <c r="P143" s="44"/>
      <c r="Q143" s="44"/>
      <c r="R143" s="44"/>
      <c r="S143" s="102"/>
    </row>
    <row r="144" spans="2:19" x14ac:dyDescent="0.35">
      <c r="B144" s="43"/>
      <c r="C144" s="111" t="s">
        <v>232</v>
      </c>
      <c r="D144" s="121">
        <v>0</v>
      </c>
      <c r="E144" s="121">
        <v>2300</v>
      </c>
      <c r="F144" s="121">
        <v>2700</v>
      </c>
      <c r="G144" s="121">
        <v>180</v>
      </c>
      <c r="H144" s="121"/>
      <c r="I144" s="121"/>
      <c r="J144" s="121"/>
      <c r="K144" s="121"/>
      <c r="L144" s="121" t="b">
        <v>1</v>
      </c>
      <c r="M144" s="121" t="b">
        <v>1</v>
      </c>
      <c r="N144" s="121" t="b">
        <v>1</v>
      </c>
      <c r="O144" s="44"/>
      <c r="P144" s="44"/>
      <c r="Q144" s="44"/>
      <c r="R144" s="44"/>
      <c r="S144" s="102"/>
    </row>
    <row r="145" spans="2:19" x14ac:dyDescent="0.35">
      <c r="B145" s="43"/>
      <c r="C145" s="111" t="s">
        <v>143</v>
      </c>
      <c r="D145" s="121">
        <v>0</v>
      </c>
      <c r="E145" s="121">
        <v>63105</v>
      </c>
      <c r="F145" s="121">
        <v>25342</v>
      </c>
      <c r="G145" s="121">
        <v>-14078</v>
      </c>
      <c r="H145" s="121"/>
      <c r="I145" s="121"/>
      <c r="J145" s="121"/>
      <c r="K145" s="121"/>
      <c r="L145" s="121" t="b">
        <v>1</v>
      </c>
      <c r="M145" s="121" t="b">
        <v>1</v>
      </c>
      <c r="N145" s="121" t="b">
        <v>1</v>
      </c>
      <c r="O145" s="44"/>
      <c r="P145" s="44"/>
      <c r="Q145" s="44"/>
      <c r="R145" s="44"/>
      <c r="S145" s="102"/>
    </row>
    <row r="146" spans="2:19" x14ac:dyDescent="0.35">
      <c r="B146" s="43"/>
      <c r="C146" s="111" t="s">
        <v>190</v>
      </c>
      <c r="D146" s="121">
        <v>0</v>
      </c>
      <c r="E146" s="121">
        <v>6580</v>
      </c>
      <c r="F146" s="121">
        <v>0</v>
      </c>
      <c r="G146" s="121">
        <v>0</v>
      </c>
      <c r="H146" s="121">
        <v>3677</v>
      </c>
      <c r="I146" s="121">
        <v>0</v>
      </c>
      <c r="J146" s="121"/>
      <c r="K146" s="121"/>
      <c r="L146" s="121" t="b">
        <v>1</v>
      </c>
      <c r="M146" s="121" t="b">
        <v>1</v>
      </c>
      <c r="N146" s="121" t="b">
        <v>1</v>
      </c>
      <c r="O146" s="44"/>
      <c r="P146" s="44"/>
      <c r="Q146" s="44"/>
      <c r="R146" s="44"/>
      <c r="S146" s="102"/>
    </row>
    <row r="147" spans="2:19" x14ac:dyDescent="0.35">
      <c r="B147" s="43"/>
      <c r="C147" s="111" t="s">
        <v>221</v>
      </c>
      <c r="D147" s="121">
        <v>0</v>
      </c>
      <c r="E147" s="121">
        <v>3006</v>
      </c>
      <c r="F147" s="121">
        <v>540.87</v>
      </c>
      <c r="G147" s="121">
        <v>0</v>
      </c>
      <c r="H147" s="121"/>
      <c r="I147" s="121"/>
      <c r="J147" s="121"/>
      <c r="K147" s="121"/>
      <c r="L147" s="121" t="b">
        <v>1</v>
      </c>
      <c r="M147" s="121" t="b">
        <v>1</v>
      </c>
      <c r="N147" s="121" t="b">
        <v>1</v>
      </c>
      <c r="O147" s="44"/>
      <c r="P147" s="44"/>
      <c r="Q147" s="44"/>
      <c r="R147" s="44"/>
      <c r="S147" s="102"/>
    </row>
    <row r="148" spans="2:19" x14ac:dyDescent="0.35">
      <c r="B148" s="43"/>
      <c r="C148" s="111" t="s">
        <v>887</v>
      </c>
      <c r="D148" s="121"/>
      <c r="E148" s="121"/>
      <c r="F148" s="121">
        <v>378797.29</v>
      </c>
      <c r="G148" s="121">
        <v>942.17999999999984</v>
      </c>
      <c r="H148" s="121">
        <v>0</v>
      </c>
      <c r="I148" s="121">
        <v>0</v>
      </c>
      <c r="J148" s="121">
        <v>0</v>
      </c>
      <c r="K148" s="121">
        <v>377000</v>
      </c>
      <c r="L148" s="121" t="b">
        <v>1</v>
      </c>
      <c r="M148" s="121" t="b">
        <v>1</v>
      </c>
      <c r="N148" s="121" t="b">
        <v>1</v>
      </c>
      <c r="O148" s="44"/>
      <c r="P148" s="44"/>
      <c r="Q148" s="44"/>
      <c r="R148" s="44"/>
      <c r="S148" s="102"/>
    </row>
    <row r="149" spans="2:19" x14ac:dyDescent="0.35">
      <c r="B149" s="43"/>
      <c r="C149" s="111" t="s">
        <v>151</v>
      </c>
      <c r="D149" s="121">
        <v>0</v>
      </c>
      <c r="E149" s="121">
        <v>25500</v>
      </c>
      <c r="F149" s="121">
        <v>316380</v>
      </c>
      <c r="G149" s="121">
        <v>-4710</v>
      </c>
      <c r="H149" s="121">
        <v>30330</v>
      </c>
      <c r="I149" s="121">
        <v>0</v>
      </c>
      <c r="J149" s="121">
        <v>0</v>
      </c>
      <c r="K149" s="121">
        <v>348800</v>
      </c>
      <c r="L149" s="121" t="b">
        <v>1</v>
      </c>
      <c r="M149" s="121" t="b">
        <v>1</v>
      </c>
      <c r="N149" s="121" t="b">
        <v>1</v>
      </c>
      <c r="O149" s="44"/>
      <c r="P149" s="44"/>
      <c r="Q149" s="44"/>
      <c r="R149" s="44"/>
      <c r="S149" s="102"/>
    </row>
    <row r="150" spans="2:19" x14ac:dyDescent="0.35">
      <c r="B150" s="43"/>
      <c r="C150" s="111" t="s">
        <v>888</v>
      </c>
      <c r="D150" s="121"/>
      <c r="E150" s="121"/>
      <c r="F150" s="121"/>
      <c r="G150" s="121"/>
      <c r="H150" s="121">
        <v>192375</v>
      </c>
      <c r="I150" s="121">
        <v>0</v>
      </c>
      <c r="J150" s="121">
        <v>0</v>
      </c>
      <c r="K150" s="121">
        <v>192375</v>
      </c>
      <c r="L150" s="121" t="b">
        <v>1</v>
      </c>
      <c r="M150" s="121" t="b">
        <v>1</v>
      </c>
      <c r="N150" s="121" t="b">
        <v>1</v>
      </c>
      <c r="O150" s="44"/>
      <c r="P150" s="44"/>
      <c r="Q150" s="44"/>
      <c r="R150" s="44"/>
      <c r="S150" s="102"/>
    </row>
    <row r="151" spans="2:19" x14ac:dyDescent="0.35">
      <c r="B151" s="43"/>
      <c r="C151" s="111" t="s">
        <v>242</v>
      </c>
      <c r="D151" s="121">
        <v>0</v>
      </c>
      <c r="E151" s="121">
        <v>1500</v>
      </c>
      <c r="F151" s="121">
        <v>8015</v>
      </c>
      <c r="G151" s="121">
        <v>0</v>
      </c>
      <c r="H151" s="121">
        <v>0</v>
      </c>
      <c r="I151" s="121">
        <v>0</v>
      </c>
      <c r="J151" s="121"/>
      <c r="K151" s="121"/>
      <c r="L151" s="121" t="b">
        <v>1</v>
      </c>
      <c r="M151" s="121" t="b">
        <v>1</v>
      </c>
      <c r="N151" s="121" t="b">
        <v>1</v>
      </c>
      <c r="O151" s="44"/>
      <c r="P151" s="44"/>
      <c r="Q151" s="44"/>
      <c r="R151" s="44"/>
      <c r="S151" s="102"/>
    </row>
    <row r="152" spans="2:19" x14ac:dyDescent="0.35">
      <c r="B152" s="43"/>
      <c r="C152" s="111" t="s">
        <v>231</v>
      </c>
      <c r="D152" s="121">
        <v>0</v>
      </c>
      <c r="E152" s="121">
        <v>2350</v>
      </c>
      <c r="F152" s="121">
        <v>12108.300000000001</v>
      </c>
      <c r="G152" s="121">
        <v>4749</v>
      </c>
      <c r="H152" s="121"/>
      <c r="I152" s="121"/>
      <c r="J152" s="121"/>
      <c r="K152" s="121"/>
      <c r="L152" s="121" t="b">
        <v>1</v>
      </c>
      <c r="M152" s="121" t="b">
        <v>1</v>
      </c>
      <c r="N152" s="121" t="b">
        <v>1</v>
      </c>
      <c r="O152" s="44"/>
      <c r="P152" s="44"/>
      <c r="Q152" s="44"/>
      <c r="R152" s="44"/>
      <c r="S152" s="102"/>
    </row>
    <row r="153" spans="2:19" x14ac:dyDescent="0.35">
      <c r="B153" s="43"/>
      <c r="C153" s="111" t="s">
        <v>889</v>
      </c>
      <c r="D153" s="121"/>
      <c r="E153" s="121"/>
      <c r="F153" s="121"/>
      <c r="G153" s="121"/>
      <c r="H153" s="121">
        <v>58396.319999999992</v>
      </c>
      <c r="I153" s="121">
        <v>0</v>
      </c>
      <c r="J153" s="121">
        <v>0</v>
      </c>
      <c r="K153" s="121">
        <v>65380</v>
      </c>
      <c r="L153" s="121" t="b">
        <v>1</v>
      </c>
      <c r="M153" s="121" t="b">
        <v>1</v>
      </c>
      <c r="N153" s="121" t="b">
        <v>1</v>
      </c>
      <c r="O153" s="44"/>
      <c r="P153" s="44"/>
      <c r="Q153" s="44"/>
      <c r="R153" s="44"/>
      <c r="S153" s="102"/>
    </row>
    <row r="154" spans="2:19" x14ac:dyDescent="0.35">
      <c r="B154" s="43"/>
      <c r="C154" s="111" t="s">
        <v>213</v>
      </c>
      <c r="D154" s="121">
        <v>0</v>
      </c>
      <c r="E154" s="121">
        <v>3600</v>
      </c>
      <c r="F154" s="121">
        <v>3600</v>
      </c>
      <c r="G154" s="121">
        <v>0</v>
      </c>
      <c r="H154" s="121"/>
      <c r="I154" s="121"/>
      <c r="J154" s="121"/>
      <c r="K154" s="121"/>
      <c r="L154" s="121" t="b">
        <v>1</v>
      </c>
      <c r="M154" s="121" t="b">
        <v>1</v>
      </c>
      <c r="N154" s="121" t="b">
        <v>1</v>
      </c>
      <c r="O154" s="44"/>
      <c r="P154" s="44"/>
      <c r="Q154" s="44"/>
      <c r="R154" s="44"/>
      <c r="S154" s="102"/>
    </row>
    <row r="155" spans="2:19" x14ac:dyDescent="0.35">
      <c r="B155" s="43"/>
      <c r="C155" s="111" t="s">
        <v>235</v>
      </c>
      <c r="D155" s="121">
        <v>0</v>
      </c>
      <c r="E155" s="121">
        <v>2000</v>
      </c>
      <c r="F155" s="121">
        <v>942</v>
      </c>
      <c r="G155" s="121">
        <v>0</v>
      </c>
      <c r="H155" s="121">
        <v>0</v>
      </c>
      <c r="I155" s="121">
        <v>0</v>
      </c>
      <c r="J155" s="121"/>
      <c r="K155" s="121"/>
      <c r="L155" s="121" t="b">
        <v>1</v>
      </c>
      <c r="M155" s="121" t="b">
        <v>1</v>
      </c>
      <c r="N155" s="121" t="b">
        <v>1</v>
      </c>
      <c r="O155" s="44"/>
      <c r="P155" s="44"/>
      <c r="Q155" s="44"/>
      <c r="R155" s="44"/>
      <c r="S155" s="102"/>
    </row>
    <row r="156" spans="2:19" x14ac:dyDescent="0.35">
      <c r="B156" s="43"/>
      <c r="C156" s="111" t="s">
        <v>243</v>
      </c>
      <c r="D156" s="121">
        <v>0</v>
      </c>
      <c r="E156" s="121">
        <v>1500</v>
      </c>
      <c r="F156" s="121">
        <v>90</v>
      </c>
      <c r="G156" s="121">
        <v>0</v>
      </c>
      <c r="H156" s="121"/>
      <c r="I156" s="121"/>
      <c r="J156" s="121"/>
      <c r="K156" s="121"/>
      <c r="L156" s="121" t="b">
        <v>1</v>
      </c>
      <c r="M156" s="121" t="b">
        <v>1</v>
      </c>
      <c r="N156" s="121" t="b">
        <v>1</v>
      </c>
      <c r="O156" s="44"/>
      <c r="P156" s="44"/>
      <c r="Q156" s="44"/>
      <c r="R156" s="44"/>
      <c r="S156" s="102"/>
    </row>
    <row r="157" spans="2:19" x14ac:dyDescent="0.35">
      <c r="B157" s="43"/>
      <c r="C157" s="111" t="s">
        <v>227</v>
      </c>
      <c r="D157" s="121">
        <v>0</v>
      </c>
      <c r="E157" s="121">
        <v>2710</v>
      </c>
      <c r="F157" s="121">
        <v>7401.4000000000015</v>
      </c>
      <c r="G157" s="121">
        <v>2116</v>
      </c>
      <c r="H157" s="121"/>
      <c r="I157" s="121"/>
      <c r="J157" s="121"/>
      <c r="K157" s="121"/>
      <c r="L157" s="121" t="b">
        <v>1</v>
      </c>
      <c r="M157" s="121" t="b">
        <v>1</v>
      </c>
      <c r="N157" s="121" t="b">
        <v>1</v>
      </c>
      <c r="O157" s="44"/>
      <c r="P157" s="44"/>
      <c r="Q157" s="44"/>
      <c r="R157" s="44"/>
      <c r="S157" s="102"/>
    </row>
    <row r="158" spans="2:19" x14ac:dyDescent="0.35">
      <c r="B158" s="43"/>
      <c r="C158" s="111" t="s">
        <v>196</v>
      </c>
      <c r="D158" s="121">
        <v>0</v>
      </c>
      <c r="E158" s="121">
        <v>5250</v>
      </c>
      <c r="F158" s="121"/>
      <c r="G158" s="121"/>
      <c r="H158" s="121">
        <v>5000</v>
      </c>
      <c r="I158" s="121">
        <v>0</v>
      </c>
      <c r="J158" s="121"/>
      <c r="K158" s="121"/>
      <c r="L158" s="121" t="b">
        <v>1</v>
      </c>
      <c r="M158" s="121" t="b">
        <v>1</v>
      </c>
      <c r="N158" s="121" t="b">
        <v>1</v>
      </c>
      <c r="O158" s="44"/>
      <c r="P158" s="44"/>
      <c r="Q158" s="44"/>
      <c r="R158" s="44"/>
      <c r="S158" s="102"/>
    </row>
    <row r="159" spans="2:19" x14ac:dyDescent="0.35">
      <c r="B159" s="43"/>
      <c r="C159" s="111" t="s">
        <v>165</v>
      </c>
      <c r="D159" s="121">
        <v>0</v>
      </c>
      <c r="E159" s="121">
        <v>14000</v>
      </c>
      <c r="F159" s="121"/>
      <c r="G159" s="121"/>
      <c r="H159" s="121">
        <v>13062.5</v>
      </c>
      <c r="I159" s="121">
        <v>0</v>
      </c>
      <c r="J159" s="121"/>
      <c r="K159" s="121"/>
      <c r="L159" s="121" t="b">
        <v>1</v>
      </c>
      <c r="M159" s="121" t="b">
        <v>1</v>
      </c>
      <c r="N159" s="121" t="b">
        <v>1</v>
      </c>
      <c r="O159" s="44"/>
      <c r="P159" s="44"/>
      <c r="Q159" s="44"/>
      <c r="R159" s="44"/>
      <c r="S159" s="102"/>
    </row>
    <row r="160" spans="2:19" x14ac:dyDescent="0.35">
      <c r="B160" s="43"/>
      <c r="C160" s="111" t="s">
        <v>212</v>
      </c>
      <c r="D160" s="121">
        <v>0</v>
      </c>
      <c r="E160" s="121">
        <v>3715</v>
      </c>
      <c r="F160" s="121">
        <v>4930.38</v>
      </c>
      <c r="G160" s="121">
        <v>0</v>
      </c>
      <c r="H160" s="121"/>
      <c r="I160" s="121"/>
      <c r="J160" s="121"/>
      <c r="K160" s="121"/>
      <c r="L160" s="121" t="b">
        <v>1</v>
      </c>
      <c r="M160" s="121" t="b">
        <v>1</v>
      </c>
      <c r="N160" s="121" t="b">
        <v>1</v>
      </c>
      <c r="O160" s="44"/>
      <c r="P160" s="44"/>
      <c r="Q160" s="44"/>
      <c r="R160" s="44"/>
      <c r="S160" s="102"/>
    </row>
    <row r="161" spans="2:19" x14ac:dyDescent="0.35">
      <c r="B161" s="43"/>
      <c r="C161" s="111" t="s">
        <v>208</v>
      </c>
      <c r="D161" s="121">
        <v>0</v>
      </c>
      <c r="E161" s="121">
        <v>4000</v>
      </c>
      <c r="F161" s="121"/>
      <c r="G161" s="121"/>
      <c r="H161" s="121">
        <v>8097.25</v>
      </c>
      <c r="I161" s="121">
        <v>0</v>
      </c>
      <c r="J161" s="121"/>
      <c r="K161" s="121"/>
      <c r="L161" s="121" t="b">
        <v>1</v>
      </c>
      <c r="M161" s="121" t="b">
        <v>1</v>
      </c>
      <c r="N161" s="121" t="b">
        <v>1</v>
      </c>
      <c r="O161" s="44"/>
      <c r="P161" s="44"/>
      <c r="Q161" s="44"/>
      <c r="R161" s="44"/>
      <c r="S161" s="102"/>
    </row>
    <row r="162" spans="2:19" x14ac:dyDescent="0.35">
      <c r="B162" s="43"/>
      <c r="C162" s="111" t="s">
        <v>257</v>
      </c>
      <c r="D162" s="121">
        <v>0</v>
      </c>
      <c r="E162" s="121">
        <v>605</v>
      </c>
      <c r="F162" s="121"/>
      <c r="G162" s="121"/>
      <c r="H162" s="121">
        <v>26077.200000000001</v>
      </c>
      <c r="I162" s="121">
        <v>0</v>
      </c>
      <c r="J162" s="121">
        <v>0</v>
      </c>
      <c r="K162" s="121">
        <v>29000</v>
      </c>
      <c r="L162" s="121" t="b">
        <v>1</v>
      </c>
      <c r="M162" s="121" t="b">
        <v>1</v>
      </c>
      <c r="N162" s="121" t="b">
        <v>1</v>
      </c>
      <c r="O162" s="44"/>
      <c r="P162" s="44"/>
      <c r="Q162" s="44"/>
      <c r="R162" s="44"/>
      <c r="S162" s="102"/>
    </row>
    <row r="163" spans="2:19" x14ac:dyDescent="0.35">
      <c r="B163" s="43"/>
      <c r="C163" s="111" t="s">
        <v>202</v>
      </c>
      <c r="D163" s="121">
        <v>0</v>
      </c>
      <c r="E163" s="121">
        <v>4996.6000000000004</v>
      </c>
      <c r="F163" s="121">
        <v>8114.4000000000005</v>
      </c>
      <c r="G163" s="121">
        <v>0</v>
      </c>
      <c r="H163" s="121"/>
      <c r="I163" s="121"/>
      <c r="J163" s="121"/>
      <c r="K163" s="121"/>
      <c r="L163" s="121" t="b">
        <v>1</v>
      </c>
      <c r="M163" s="121" t="b">
        <v>1</v>
      </c>
      <c r="N163" s="121" t="b">
        <v>1</v>
      </c>
      <c r="O163" s="44"/>
      <c r="P163" s="44"/>
      <c r="Q163" s="44"/>
      <c r="R163" s="44"/>
      <c r="S163" s="102"/>
    </row>
    <row r="164" spans="2:19" x14ac:dyDescent="0.35">
      <c r="B164" s="43"/>
      <c r="C164" s="111" t="s">
        <v>216</v>
      </c>
      <c r="D164" s="121">
        <v>0</v>
      </c>
      <c r="E164" s="121">
        <v>3250</v>
      </c>
      <c r="F164" s="121">
        <v>617</v>
      </c>
      <c r="G164" s="121">
        <v>0</v>
      </c>
      <c r="H164" s="121"/>
      <c r="I164" s="121"/>
      <c r="J164" s="121"/>
      <c r="K164" s="121"/>
      <c r="L164" s="121" t="b">
        <v>1</v>
      </c>
      <c r="M164" s="121" t="b">
        <v>1</v>
      </c>
      <c r="N164" s="121" t="b">
        <v>1</v>
      </c>
      <c r="O164" s="44"/>
      <c r="P164" s="44"/>
      <c r="Q164" s="44"/>
      <c r="R164" s="44"/>
      <c r="S164" s="102"/>
    </row>
    <row r="165" spans="2:19" x14ac:dyDescent="0.35">
      <c r="B165" s="43"/>
      <c r="C165" s="111" t="s">
        <v>175</v>
      </c>
      <c r="D165" s="121">
        <v>0</v>
      </c>
      <c r="E165" s="121">
        <v>8721</v>
      </c>
      <c r="F165" s="121"/>
      <c r="G165" s="121"/>
      <c r="H165" s="121">
        <v>14045</v>
      </c>
      <c r="I165" s="121">
        <v>0</v>
      </c>
      <c r="J165" s="121"/>
      <c r="K165" s="121"/>
      <c r="L165" s="121" t="b">
        <v>1</v>
      </c>
      <c r="M165" s="121" t="b">
        <v>1</v>
      </c>
      <c r="N165" s="121" t="b">
        <v>1</v>
      </c>
      <c r="O165" s="44"/>
      <c r="P165" s="44"/>
      <c r="Q165" s="44"/>
      <c r="R165" s="44"/>
      <c r="S165" s="102"/>
    </row>
    <row r="166" spans="2:19" x14ac:dyDescent="0.35">
      <c r="B166" s="43"/>
      <c r="C166" s="111" t="s">
        <v>890</v>
      </c>
      <c r="D166" s="121"/>
      <c r="E166" s="121"/>
      <c r="F166" s="121">
        <v>52000</v>
      </c>
      <c r="G166" s="121">
        <v>0</v>
      </c>
      <c r="H166" s="121">
        <v>26855.94</v>
      </c>
      <c r="I166" s="121">
        <v>0</v>
      </c>
      <c r="J166" s="121">
        <v>0</v>
      </c>
      <c r="K166" s="121">
        <v>52000</v>
      </c>
      <c r="L166" s="121" t="b">
        <v>1</v>
      </c>
      <c r="M166" s="121" t="b">
        <v>1</v>
      </c>
      <c r="N166" s="121" t="b">
        <v>1</v>
      </c>
      <c r="O166" s="44"/>
      <c r="P166" s="44"/>
      <c r="Q166" s="44"/>
      <c r="R166" s="44"/>
      <c r="S166" s="102"/>
    </row>
    <row r="167" spans="2:19" x14ac:dyDescent="0.35">
      <c r="B167" s="43"/>
      <c r="C167" s="111" t="s">
        <v>250</v>
      </c>
      <c r="D167" s="121">
        <v>0</v>
      </c>
      <c r="E167" s="121">
        <v>1250</v>
      </c>
      <c r="F167" s="121">
        <v>343</v>
      </c>
      <c r="G167" s="121">
        <v>0</v>
      </c>
      <c r="H167" s="121"/>
      <c r="I167" s="121"/>
      <c r="J167" s="121"/>
      <c r="K167" s="121"/>
      <c r="L167" s="121" t="b">
        <v>1</v>
      </c>
      <c r="M167" s="121" t="b">
        <v>1</v>
      </c>
      <c r="N167" s="121" t="b">
        <v>1</v>
      </c>
      <c r="O167" s="44"/>
      <c r="P167" s="44"/>
      <c r="Q167" s="44"/>
      <c r="R167" s="44"/>
      <c r="S167" s="102"/>
    </row>
    <row r="168" spans="2:19" x14ac:dyDescent="0.35">
      <c r="B168" s="43"/>
      <c r="C168" s="111" t="s">
        <v>247</v>
      </c>
      <c r="D168" s="121">
        <v>0</v>
      </c>
      <c r="E168" s="121">
        <v>1450</v>
      </c>
      <c r="F168" s="121">
        <v>411.12</v>
      </c>
      <c r="G168" s="121">
        <v>0</v>
      </c>
      <c r="H168" s="121"/>
      <c r="I168" s="121"/>
      <c r="J168" s="121"/>
      <c r="K168" s="121"/>
      <c r="L168" s="121" t="b">
        <v>1</v>
      </c>
      <c r="M168" s="121" t="b">
        <v>1</v>
      </c>
      <c r="N168" s="121" t="b">
        <v>1</v>
      </c>
      <c r="O168" s="44"/>
      <c r="P168" s="44"/>
      <c r="Q168" s="44"/>
      <c r="R168" s="44"/>
      <c r="S168" s="102"/>
    </row>
    <row r="169" spans="2:19" x14ac:dyDescent="0.35">
      <c r="B169" s="43"/>
      <c r="C169" s="111" t="s">
        <v>169</v>
      </c>
      <c r="D169" s="121">
        <v>0</v>
      </c>
      <c r="E169" s="121">
        <v>10500</v>
      </c>
      <c r="F169" s="121">
        <v>7805</v>
      </c>
      <c r="G169" s="121">
        <v>0</v>
      </c>
      <c r="H169" s="121">
        <v>0</v>
      </c>
      <c r="I169" s="121">
        <v>0</v>
      </c>
      <c r="J169" s="121"/>
      <c r="K169" s="121"/>
      <c r="L169" s="121" t="b">
        <v>1</v>
      </c>
      <c r="M169" s="121" t="b">
        <v>1</v>
      </c>
      <c r="N169" s="121" t="b">
        <v>1</v>
      </c>
      <c r="O169" s="44"/>
      <c r="P169" s="44"/>
      <c r="Q169" s="44"/>
      <c r="R169" s="44"/>
      <c r="S169" s="102"/>
    </row>
    <row r="170" spans="2:19" x14ac:dyDescent="0.35">
      <c r="B170" s="43"/>
      <c r="C170" s="111" t="s">
        <v>193</v>
      </c>
      <c r="D170" s="121">
        <v>0</v>
      </c>
      <c r="E170" s="121">
        <v>6468</v>
      </c>
      <c r="F170" s="121">
        <v>5460</v>
      </c>
      <c r="G170" s="121">
        <v>3696</v>
      </c>
      <c r="H170" s="121"/>
      <c r="I170" s="121"/>
      <c r="J170" s="121"/>
      <c r="K170" s="121"/>
      <c r="L170" s="121" t="b">
        <v>1</v>
      </c>
      <c r="M170" s="121" t="b">
        <v>1</v>
      </c>
      <c r="N170" s="121" t="b">
        <v>1</v>
      </c>
      <c r="O170" s="44"/>
      <c r="P170" s="44"/>
      <c r="Q170" s="44"/>
      <c r="R170" s="44"/>
      <c r="S170" s="102"/>
    </row>
    <row r="171" spans="2:19" x14ac:dyDescent="0.35">
      <c r="B171" s="43"/>
      <c r="C171" s="111" t="s">
        <v>176</v>
      </c>
      <c r="D171" s="121">
        <v>0</v>
      </c>
      <c r="E171" s="121">
        <v>8522</v>
      </c>
      <c r="F171" s="121">
        <v>6533</v>
      </c>
      <c r="G171" s="121">
        <v>0</v>
      </c>
      <c r="H171" s="121"/>
      <c r="I171" s="121"/>
      <c r="J171" s="121"/>
      <c r="K171" s="121"/>
      <c r="L171" s="121" t="b">
        <v>1</v>
      </c>
      <c r="M171" s="121" t="b">
        <v>1</v>
      </c>
      <c r="N171" s="121" t="b">
        <v>1</v>
      </c>
      <c r="O171" s="44"/>
      <c r="P171" s="44"/>
      <c r="Q171" s="44"/>
      <c r="R171" s="44"/>
      <c r="S171" s="102"/>
    </row>
    <row r="172" spans="2:19" x14ac:dyDescent="0.35">
      <c r="B172" s="43"/>
      <c r="C172" s="111" t="s">
        <v>157</v>
      </c>
      <c r="D172" s="121">
        <v>0</v>
      </c>
      <c r="E172" s="121">
        <v>18750</v>
      </c>
      <c r="F172" s="121">
        <v>3300</v>
      </c>
      <c r="G172" s="121">
        <v>3825</v>
      </c>
      <c r="H172" s="121">
        <v>61170</v>
      </c>
      <c r="I172" s="121">
        <v>0</v>
      </c>
      <c r="J172" s="121"/>
      <c r="K172" s="121"/>
      <c r="L172" s="121" t="b">
        <v>1</v>
      </c>
      <c r="M172" s="121" t="b">
        <v>1</v>
      </c>
      <c r="N172" s="121" t="b">
        <v>1</v>
      </c>
      <c r="O172" s="44"/>
      <c r="P172" s="44"/>
      <c r="Q172" s="44"/>
      <c r="R172" s="44"/>
      <c r="S172" s="102"/>
    </row>
    <row r="173" spans="2:19" x14ac:dyDescent="0.35">
      <c r="B173" s="43"/>
      <c r="C173" s="111" t="s">
        <v>140</v>
      </c>
      <c r="D173" s="121">
        <v>0</v>
      </c>
      <c r="E173" s="121">
        <v>83087</v>
      </c>
      <c r="F173" s="121">
        <v>0</v>
      </c>
      <c r="G173" s="121">
        <v>1296</v>
      </c>
      <c r="H173" s="121">
        <v>443038</v>
      </c>
      <c r="I173" s="121">
        <v>0</v>
      </c>
      <c r="J173" s="121"/>
      <c r="K173" s="121"/>
      <c r="L173" s="121" t="b">
        <v>1</v>
      </c>
      <c r="M173" s="121" t="b">
        <v>1</v>
      </c>
      <c r="N173" s="121" t="b">
        <v>1</v>
      </c>
      <c r="O173" s="44"/>
      <c r="P173" s="44"/>
      <c r="Q173" s="44"/>
      <c r="R173" s="44"/>
      <c r="S173" s="102"/>
    </row>
    <row r="174" spans="2:19" x14ac:dyDescent="0.35">
      <c r="B174" s="43"/>
      <c r="C174" s="111" t="s">
        <v>266</v>
      </c>
      <c r="D174" s="121">
        <v>0</v>
      </c>
      <c r="E174" s="121">
        <v>286</v>
      </c>
      <c r="F174" s="121">
        <v>141812.84000000003</v>
      </c>
      <c r="G174" s="121">
        <v>27269.380000000005</v>
      </c>
      <c r="H174" s="121"/>
      <c r="I174" s="121"/>
      <c r="J174" s="121"/>
      <c r="K174" s="121"/>
      <c r="L174" s="121" t="b">
        <v>1</v>
      </c>
      <c r="M174" s="121" t="b">
        <v>1</v>
      </c>
      <c r="N174" s="121" t="b">
        <v>1</v>
      </c>
      <c r="O174" s="44"/>
      <c r="P174" s="44"/>
      <c r="Q174" s="44"/>
      <c r="R174" s="44"/>
      <c r="S174" s="102"/>
    </row>
    <row r="175" spans="2:19" x14ac:dyDescent="0.35">
      <c r="B175" s="43"/>
      <c r="C175" s="111" t="s">
        <v>891</v>
      </c>
      <c r="D175" s="121"/>
      <c r="E175" s="121"/>
      <c r="F175" s="121">
        <v>-14820.98</v>
      </c>
      <c r="G175" s="121">
        <v>0</v>
      </c>
      <c r="H175" s="121">
        <v>356662</v>
      </c>
      <c r="I175" s="121">
        <v>69750</v>
      </c>
      <c r="J175" s="121">
        <v>0</v>
      </c>
      <c r="K175" s="121">
        <v>52500</v>
      </c>
      <c r="L175" s="121" t="b">
        <v>1</v>
      </c>
      <c r="M175" s="121" t="b">
        <v>1</v>
      </c>
      <c r="N175" s="121" t="b">
        <v>1</v>
      </c>
      <c r="O175" s="44"/>
      <c r="P175" s="44"/>
      <c r="Q175" s="44"/>
      <c r="R175" s="44"/>
      <c r="S175" s="102"/>
    </row>
    <row r="176" spans="2:19" x14ac:dyDescent="0.35">
      <c r="B176" s="43"/>
      <c r="C176" s="111" t="s">
        <v>262</v>
      </c>
      <c r="D176" s="121">
        <v>0</v>
      </c>
      <c r="E176" s="121">
        <v>450</v>
      </c>
      <c r="F176" s="121">
        <v>0</v>
      </c>
      <c r="G176" s="121">
        <v>0</v>
      </c>
      <c r="H176" s="121">
        <v>1215</v>
      </c>
      <c r="I176" s="121">
        <v>0</v>
      </c>
      <c r="J176" s="121"/>
      <c r="K176" s="121"/>
      <c r="L176" s="121" t="b">
        <v>1</v>
      </c>
      <c r="M176" s="121" t="b">
        <v>1</v>
      </c>
      <c r="N176" s="121" t="b">
        <v>1</v>
      </c>
      <c r="O176" s="44"/>
      <c r="P176" s="44"/>
      <c r="Q176" s="44"/>
      <c r="R176" s="44"/>
      <c r="S176" s="102"/>
    </row>
    <row r="177" spans="2:19" x14ac:dyDescent="0.35">
      <c r="B177" s="43"/>
      <c r="C177" s="111" t="s">
        <v>246</v>
      </c>
      <c r="D177" s="121">
        <v>0</v>
      </c>
      <c r="E177" s="121">
        <v>1468.5</v>
      </c>
      <c r="F177" s="121">
        <v>390</v>
      </c>
      <c r="G177" s="121">
        <v>0</v>
      </c>
      <c r="H177" s="121">
        <v>1468.5</v>
      </c>
      <c r="I177" s="121">
        <v>0</v>
      </c>
      <c r="J177" s="121"/>
      <c r="K177" s="121"/>
      <c r="L177" s="121" t="b">
        <v>1</v>
      </c>
      <c r="M177" s="121" t="b">
        <v>1</v>
      </c>
      <c r="N177" s="121" t="b">
        <v>1</v>
      </c>
      <c r="O177" s="44"/>
      <c r="P177" s="44"/>
      <c r="Q177" s="44"/>
      <c r="R177" s="44"/>
      <c r="S177" s="102"/>
    </row>
    <row r="178" spans="2:19" x14ac:dyDescent="0.35">
      <c r="B178" s="43"/>
      <c r="C178" s="111" t="s">
        <v>244</v>
      </c>
      <c r="D178" s="121">
        <v>0</v>
      </c>
      <c r="E178" s="121">
        <v>1500</v>
      </c>
      <c r="F178" s="121"/>
      <c r="G178" s="121"/>
      <c r="H178" s="121">
        <v>2100</v>
      </c>
      <c r="I178" s="121">
        <v>0</v>
      </c>
      <c r="J178" s="121"/>
      <c r="K178" s="121"/>
      <c r="L178" s="121" t="b">
        <v>1</v>
      </c>
      <c r="M178" s="121" t="b">
        <v>1</v>
      </c>
      <c r="N178" s="121" t="b">
        <v>1</v>
      </c>
      <c r="O178" s="44"/>
      <c r="P178" s="44"/>
      <c r="Q178" s="44"/>
      <c r="R178" s="44"/>
      <c r="S178" s="102"/>
    </row>
    <row r="179" spans="2:19" x14ac:dyDescent="0.35">
      <c r="B179" s="43"/>
      <c r="C179" s="111" t="s">
        <v>147</v>
      </c>
      <c r="D179" s="121">
        <v>0</v>
      </c>
      <c r="E179" s="121">
        <v>34988</v>
      </c>
      <c r="F179" s="121"/>
      <c r="G179" s="121"/>
      <c r="H179" s="121">
        <v>15204</v>
      </c>
      <c r="I179" s="121">
        <v>-15204</v>
      </c>
      <c r="J179" s="121"/>
      <c r="K179" s="121"/>
      <c r="L179" s="121" t="b">
        <v>1</v>
      </c>
      <c r="M179" s="121" t="b">
        <v>1</v>
      </c>
      <c r="N179" s="121" t="b">
        <v>1</v>
      </c>
      <c r="O179" s="44"/>
      <c r="P179" s="44"/>
      <c r="Q179" s="44"/>
      <c r="R179" s="44"/>
      <c r="S179" s="102"/>
    </row>
    <row r="180" spans="2:19" x14ac:dyDescent="0.35">
      <c r="B180" s="43"/>
      <c r="C180" s="111" t="s">
        <v>160</v>
      </c>
      <c r="D180" s="121">
        <v>0</v>
      </c>
      <c r="E180" s="121">
        <v>17500</v>
      </c>
      <c r="F180" s="121">
        <v>0</v>
      </c>
      <c r="G180" s="121">
        <v>0</v>
      </c>
      <c r="H180" s="121">
        <v>12855</v>
      </c>
      <c r="I180" s="121">
        <v>6620.5</v>
      </c>
      <c r="J180" s="121"/>
      <c r="K180" s="121"/>
      <c r="L180" s="121" t="b">
        <v>1</v>
      </c>
      <c r="M180" s="121" t="b">
        <v>1</v>
      </c>
      <c r="N180" s="121" t="b">
        <v>1</v>
      </c>
      <c r="O180" s="44"/>
      <c r="P180" s="44"/>
      <c r="Q180" s="44"/>
      <c r="R180" s="44"/>
      <c r="S180" s="102"/>
    </row>
    <row r="181" spans="2:19" x14ac:dyDescent="0.35">
      <c r="B181" s="43"/>
      <c r="C181" s="111" t="s">
        <v>189</v>
      </c>
      <c r="D181" s="121">
        <v>0</v>
      </c>
      <c r="E181" s="121">
        <v>6765</v>
      </c>
      <c r="F181" s="121">
        <v>0</v>
      </c>
      <c r="G181" s="121">
        <v>0</v>
      </c>
      <c r="H181" s="121">
        <v>6600</v>
      </c>
      <c r="I181" s="121">
        <v>0</v>
      </c>
      <c r="J181" s="121"/>
      <c r="K181" s="121"/>
      <c r="L181" s="121" t="b">
        <v>1</v>
      </c>
      <c r="M181" s="121" t="b">
        <v>1</v>
      </c>
      <c r="N181" s="121" t="b">
        <v>1</v>
      </c>
      <c r="O181" s="44"/>
      <c r="P181" s="44"/>
      <c r="Q181" s="44"/>
      <c r="R181" s="44"/>
      <c r="S181" s="102"/>
    </row>
    <row r="182" spans="2:19" x14ac:dyDescent="0.35">
      <c r="B182" s="43"/>
      <c r="C182" s="111" t="s">
        <v>259</v>
      </c>
      <c r="D182" s="121">
        <v>0</v>
      </c>
      <c r="E182" s="121">
        <v>500</v>
      </c>
      <c r="F182" s="121"/>
      <c r="G182" s="121"/>
      <c r="H182" s="121">
        <v>942</v>
      </c>
      <c r="I182" s="121">
        <v>0</v>
      </c>
      <c r="J182" s="121"/>
      <c r="K182" s="121"/>
      <c r="L182" s="121" t="b">
        <v>1</v>
      </c>
      <c r="M182" s="121" t="b">
        <v>1</v>
      </c>
      <c r="N182" s="121" t="b">
        <v>1</v>
      </c>
      <c r="O182" s="44"/>
      <c r="P182" s="44"/>
      <c r="Q182" s="44"/>
      <c r="R182" s="44"/>
      <c r="S182" s="102"/>
    </row>
    <row r="183" spans="2:19" x14ac:dyDescent="0.35">
      <c r="B183" s="43"/>
      <c r="C183" s="111" t="s">
        <v>205</v>
      </c>
      <c r="D183" s="121">
        <v>0</v>
      </c>
      <c r="E183" s="121">
        <v>4300</v>
      </c>
      <c r="F183" s="121">
        <v>1477.5600000000002</v>
      </c>
      <c r="G183" s="121">
        <v>0</v>
      </c>
      <c r="H183" s="121">
        <v>4300</v>
      </c>
      <c r="I183" s="121">
        <v>0</v>
      </c>
      <c r="J183" s="121"/>
      <c r="K183" s="121"/>
      <c r="L183" s="121" t="b">
        <v>1</v>
      </c>
      <c r="M183" s="121" t="b">
        <v>1</v>
      </c>
      <c r="N183" s="121" t="b">
        <v>1</v>
      </c>
      <c r="O183" s="44"/>
      <c r="P183" s="44"/>
      <c r="Q183" s="44"/>
      <c r="R183" s="44"/>
      <c r="S183" s="102"/>
    </row>
    <row r="184" spans="2:19" x14ac:dyDescent="0.35">
      <c r="B184" s="43"/>
      <c r="C184" s="111" t="s">
        <v>177</v>
      </c>
      <c r="D184" s="121">
        <v>0</v>
      </c>
      <c r="E184" s="121">
        <v>8175</v>
      </c>
      <c r="F184" s="121">
        <v>1106</v>
      </c>
      <c r="G184" s="121">
        <v>0</v>
      </c>
      <c r="H184" s="121">
        <v>7175</v>
      </c>
      <c r="I184" s="121">
        <v>0</v>
      </c>
      <c r="J184" s="121"/>
      <c r="K184" s="121"/>
      <c r="L184" s="121" t="b">
        <v>1</v>
      </c>
      <c r="M184" s="121" t="b">
        <v>1</v>
      </c>
      <c r="N184" s="121" t="b">
        <v>1</v>
      </c>
      <c r="O184" s="44"/>
      <c r="P184" s="44"/>
      <c r="Q184" s="44"/>
      <c r="R184" s="44"/>
      <c r="S184" s="102"/>
    </row>
    <row r="185" spans="2:19" x14ac:dyDescent="0.35">
      <c r="B185" s="43"/>
      <c r="C185" s="111" t="s">
        <v>225</v>
      </c>
      <c r="D185" s="121">
        <v>0</v>
      </c>
      <c r="E185" s="121">
        <v>2824</v>
      </c>
      <c r="F185" s="121"/>
      <c r="G185" s="121"/>
      <c r="H185" s="121">
        <v>2315.3000000000002</v>
      </c>
      <c r="I185" s="121">
        <v>0</v>
      </c>
      <c r="J185" s="121"/>
      <c r="K185" s="121"/>
      <c r="L185" s="121" t="b">
        <v>1</v>
      </c>
      <c r="M185" s="121" t="b">
        <v>1</v>
      </c>
      <c r="N185" s="121" t="b">
        <v>1</v>
      </c>
      <c r="O185" s="44"/>
      <c r="P185" s="44"/>
      <c r="Q185" s="44"/>
      <c r="R185" s="44"/>
      <c r="S185" s="102"/>
    </row>
    <row r="186" spans="2:19" x14ac:dyDescent="0.35">
      <c r="B186" s="43"/>
      <c r="C186" s="111" t="s">
        <v>267</v>
      </c>
      <c r="D186" s="121">
        <v>0</v>
      </c>
      <c r="E186" s="121">
        <v>75</v>
      </c>
      <c r="F186" s="121">
        <v>16378.4</v>
      </c>
      <c r="G186" s="121">
        <v>0</v>
      </c>
      <c r="H186" s="121"/>
      <c r="I186" s="121"/>
      <c r="J186" s="121"/>
      <c r="K186" s="121"/>
      <c r="L186" s="121" t="b">
        <v>1</v>
      </c>
      <c r="M186" s="121" t="b">
        <v>1</v>
      </c>
      <c r="N186" s="121" t="b">
        <v>1</v>
      </c>
      <c r="O186" s="44"/>
      <c r="P186" s="44"/>
      <c r="Q186" s="44"/>
      <c r="R186" s="44"/>
      <c r="S186" s="102"/>
    </row>
    <row r="187" spans="2:19" x14ac:dyDescent="0.35">
      <c r="B187" s="43"/>
      <c r="C187" s="111" t="s">
        <v>155</v>
      </c>
      <c r="D187" s="121">
        <v>0</v>
      </c>
      <c r="E187" s="121">
        <v>21207.599999999999</v>
      </c>
      <c r="F187" s="121">
        <v>0</v>
      </c>
      <c r="G187" s="121">
        <v>0</v>
      </c>
      <c r="H187" s="121">
        <v>13995.8</v>
      </c>
      <c r="I187" s="121">
        <v>0</v>
      </c>
      <c r="J187" s="121"/>
      <c r="K187" s="121"/>
      <c r="L187" s="121" t="b">
        <v>1</v>
      </c>
      <c r="M187" s="121" t="b">
        <v>1</v>
      </c>
      <c r="N187" s="121" t="b">
        <v>1</v>
      </c>
      <c r="O187" s="44"/>
      <c r="P187" s="44"/>
      <c r="Q187" s="44"/>
      <c r="R187" s="44"/>
      <c r="S187" s="102"/>
    </row>
    <row r="188" spans="2:19" x14ac:dyDescent="0.35">
      <c r="B188" s="43"/>
      <c r="C188" s="111" t="s">
        <v>218</v>
      </c>
      <c r="D188" s="121">
        <v>0</v>
      </c>
      <c r="E188" s="121">
        <v>3200</v>
      </c>
      <c r="F188" s="121"/>
      <c r="G188" s="121"/>
      <c r="H188" s="121">
        <v>2600</v>
      </c>
      <c r="I188" s="121">
        <v>0</v>
      </c>
      <c r="J188" s="121"/>
      <c r="K188" s="121"/>
      <c r="L188" s="121" t="b">
        <v>1</v>
      </c>
      <c r="M188" s="121" t="b">
        <v>1</v>
      </c>
      <c r="N188" s="121" t="b">
        <v>1</v>
      </c>
      <c r="O188" s="44"/>
      <c r="P188" s="44"/>
      <c r="Q188" s="44"/>
      <c r="R188" s="44"/>
      <c r="S188" s="102"/>
    </row>
    <row r="189" spans="2:19" x14ac:dyDescent="0.35">
      <c r="B189" s="43"/>
      <c r="C189" s="111" t="s">
        <v>170</v>
      </c>
      <c r="D189" s="121">
        <v>0</v>
      </c>
      <c r="E189" s="121">
        <v>9515</v>
      </c>
      <c r="F189" s="121"/>
      <c r="G189" s="121"/>
      <c r="H189" s="121">
        <v>1500</v>
      </c>
      <c r="I189" s="121">
        <v>0</v>
      </c>
      <c r="J189" s="121"/>
      <c r="K189" s="121"/>
      <c r="L189" s="121" t="b">
        <v>1</v>
      </c>
      <c r="M189" s="121" t="b">
        <v>1</v>
      </c>
      <c r="N189" s="121" t="b">
        <v>1</v>
      </c>
      <c r="O189" s="44"/>
      <c r="P189" s="44"/>
      <c r="Q189" s="44"/>
      <c r="R189" s="44"/>
      <c r="S189" s="102"/>
    </row>
    <row r="190" spans="2:19" x14ac:dyDescent="0.35">
      <c r="B190" s="43"/>
      <c r="C190" s="111" t="s">
        <v>192</v>
      </c>
      <c r="D190" s="121">
        <v>0</v>
      </c>
      <c r="E190" s="121">
        <v>6500</v>
      </c>
      <c r="F190" s="121">
        <v>6160</v>
      </c>
      <c r="G190" s="121">
        <v>0</v>
      </c>
      <c r="H190" s="121"/>
      <c r="I190" s="121"/>
      <c r="J190" s="121"/>
      <c r="K190" s="121"/>
      <c r="L190" s="121" t="b">
        <v>1</v>
      </c>
      <c r="M190" s="121" t="b">
        <v>1</v>
      </c>
      <c r="N190" s="121" t="b">
        <v>1</v>
      </c>
      <c r="O190" s="44"/>
      <c r="P190" s="44"/>
      <c r="Q190" s="44"/>
      <c r="R190" s="44"/>
      <c r="S190" s="102"/>
    </row>
    <row r="191" spans="2:19" x14ac:dyDescent="0.35">
      <c r="B191" s="43"/>
      <c r="C191" s="111" t="s">
        <v>236</v>
      </c>
      <c r="D191" s="121">
        <v>0</v>
      </c>
      <c r="E191" s="121">
        <v>2000</v>
      </c>
      <c r="F191" s="121"/>
      <c r="G191" s="121"/>
      <c r="H191" s="121">
        <v>2451</v>
      </c>
      <c r="I191" s="121">
        <v>0</v>
      </c>
      <c r="J191" s="121"/>
      <c r="K191" s="121"/>
      <c r="L191" s="121" t="b">
        <v>1</v>
      </c>
      <c r="M191" s="121" t="b">
        <v>1</v>
      </c>
      <c r="N191" s="121" t="b">
        <v>1</v>
      </c>
      <c r="O191" s="44"/>
      <c r="P191" s="44"/>
      <c r="Q191" s="44"/>
      <c r="R191" s="44"/>
      <c r="S191" s="102"/>
    </row>
    <row r="192" spans="2:19" x14ac:dyDescent="0.35">
      <c r="B192" s="43"/>
      <c r="C192" s="111" t="s">
        <v>264</v>
      </c>
      <c r="D192" s="121">
        <v>0</v>
      </c>
      <c r="E192" s="121">
        <v>350</v>
      </c>
      <c r="F192" s="121">
        <v>411</v>
      </c>
      <c r="G192" s="121">
        <v>0</v>
      </c>
      <c r="H192" s="121"/>
      <c r="I192" s="121"/>
      <c r="J192" s="121"/>
      <c r="K192" s="121"/>
      <c r="L192" s="121" t="b">
        <v>1</v>
      </c>
      <c r="M192" s="121" t="b">
        <v>1</v>
      </c>
      <c r="N192" s="121" t="b">
        <v>1</v>
      </c>
      <c r="O192" s="44"/>
      <c r="P192" s="44"/>
      <c r="Q192" s="44"/>
      <c r="R192" s="44"/>
      <c r="S192" s="102"/>
    </row>
    <row r="193" spans="2:19" x14ac:dyDescent="0.35">
      <c r="B193" s="43"/>
      <c r="C193" s="111" t="s">
        <v>263</v>
      </c>
      <c r="D193" s="121">
        <v>0</v>
      </c>
      <c r="E193" s="121">
        <v>450</v>
      </c>
      <c r="F193" s="121">
        <v>4800</v>
      </c>
      <c r="G193" s="121">
        <v>0</v>
      </c>
      <c r="H193" s="121"/>
      <c r="I193" s="121"/>
      <c r="J193" s="121"/>
      <c r="K193" s="121"/>
      <c r="L193" s="121" t="b">
        <v>1</v>
      </c>
      <c r="M193" s="121" t="b">
        <v>1</v>
      </c>
      <c r="N193" s="121" t="b">
        <v>1</v>
      </c>
      <c r="O193" s="44"/>
      <c r="P193" s="44"/>
      <c r="Q193" s="44"/>
      <c r="R193" s="44"/>
      <c r="S193" s="102"/>
    </row>
    <row r="194" spans="2:19" x14ac:dyDescent="0.35">
      <c r="B194" s="43"/>
      <c r="C194" s="111" t="s">
        <v>260</v>
      </c>
      <c r="D194" s="121">
        <v>0</v>
      </c>
      <c r="E194" s="121">
        <v>500</v>
      </c>
      <c r="F194" s="121">
        <v>205.56</v>
      </c>
      <c r="G194" s="121">
        <v>0</v>
      </c>
      <c r="H194" s="121"/>
      <c r="I194" s="121"/>
      <c r="J194" s="121"/>
      <c r="K194" s="121"/>
      <c r="L194" s="121" t="b">
        <v>1</v>
      </c>
      <c r="M194" s="121" t="b">
        <v>1</v>
      </c>
      <c r="N194" s="121" t="b">
        <v>1</v>
      </c>
      <c r="O194" s="44"/>
      <c r="P194" s="44"/>
      <c r="Q194" s="44"/>
      <c r="R194" s="44"/>
      <c r="S194" s="102"/>
    </row>
    <row r="195" spans="2:19" x14ac:dyDescent="0.35">
      <c r="B195" s="43"/>
      <c r="C195" s="111" t="s">
        <v>154</v>
      </c>
      <c r="D195" s="121">
        <v>0</v>
      </c>
      <c r="E195" s="121">
        <v>23669</v>
      </c>
      <c r="F195" s="121"/>
      <c r="G195" s="121"/>
      <c r="H195" s="121">
        <v>23069.75</v>
      </c>
      <c r="I195" s="121">
        <v>0</v>
      </c>
      <c r="J195" s="121"/>
      <c r="K195" s="121"/>
      <c r="L195" s="121" t="b">
        <v>1</v>
      </c>
      <c r="M195" s="121" t="b">
        <v>1</v>
      </c>
      <c r="N195" s="121" t="b">
        <v>1</v>
      </c>
      <c r="O195" s="44"/>
      <c r="P195" s="44"/>
      <c r="Q195" s="44"/>
      <c r="R195" s="44"/>
      <c r="S195" s="102"/>
    </row>
    <row r="196" spans="2:19" x14ac:dyDescent="0.35">
      <c r="B196" s="43"/>
      <c r="C196" s="111" t="s">
        <v>164</v>
      </c>
      <c r="D196" s="121">
        <v>0</v>
      </c>
      <c r="E196" s="121">
        <v>14475</v>
      </c>
      <c r="F196" s="121">
        <v>15545.6</v>
      </c>
      <c r="G196" s="121">
        <v>0</v>
      </c>
      <c r="H196" s="121"/>
      <c r="I196" s="121"/>
      <c r="J196" s="121"/>
      <c r="K196" s="121"/>
      <c r="L196" s="121" t="b">
        <v>1</v>
      </c>
      <c r="M196" s="121" t="b">
        <v>1</v>
      </c>
      <c r="N196" s="121" t="b">
        <v>1</v>
      </c>
      <c r="O196" s="44"/>
      <c r="P196" s="44"/>
      <c r="Q196" s="44"/>
      <c r="R196" s="44"/>
      <c r="S196" s="102"/>
    </row>
    <row r="197" spans="2:19" x14ac:dyDescent="0.35">
      <c r="B197" s="43"/>
      <c r="C197" s="111" t="s">
        <v>181</v>
      </c>
      <c r="D197" s="121">
        <v>0</v>
      </c>
      <c r="E197" s="121">
        <v>7500</v>
      </c>
      <c r="F197" s="121">
        <v>4748</v>
      </c>
      <c r="G197" s="121">
        <v>0</v>
      </c>
      <c r="H197" s="121">
        <v>0</v>
      </c>
      <c r="I197" s="121">
        <v>0</v>
      </c>
      <c r="J197" s="121"/>
      <c r="K197" s="121"/>
      <c r="L197" s="121" t="b">
        <v>1</v>
      </c>
      <c r="M197" s="121" t="b">
        <v>1</v>
      </c>
      <c r="N197" s="121" t="b">
        <v>1</v>
      </c>
      <c r="O197" s="44"/>
      <c r="P197" s="44"/>
      <c r="Q197" s="44"/>
      <c r="R197" s="44"/>
      <c r="S197" s="102"/>
    </row>
    <row r="198" spans="2:19" x14ac:dyDescent="0.35">
      <c r="B198" s="43"/>
      <c r="C198" s="111" t="s">
        <v>230</v>
      </c>
      <c r="D198" s="121">
        <v>0</v>
      </c>
      <c r="E198" s="121">
        <v>2367.7600000000002</v>
      </c>
      <c r="F198" s="121">
        <v>2367.75</v>
      </c>
      <c r="G198" s="121">
        <v>0</v>
      </c>
      <c r="H198" s="121"/>
      <c r="I198" s="121"/>
      <c r="J198" s="121"/>
      <c r="K198" s="121"/>
      <c r="L198" s="121" t="b">
        <v>1</v>
      </c>
      <c r="M198" s="121" t="b">
        <v>1</v>
      </c>
      <c r="N198" s="121" t="b">
        <v>1</v>
      </c>
      <c r="O198" s="44"/>
      <c r="P198" s="44"/>
      <c r="Q198" s="44"/>
      <c r="R198" s="44"/>
      <c r="S198" s="102"/>
    </row>
    <row r="199" spans="2:19" x14ac:dyDescent="0.35">
      <c r="B199" s="43"/>
      <c r="C199" s="111" t="s">
        <v>253</v>
      </c>
      <c r="D199" s="121">
        <v>0</v>
      </c>
      <c r="E199" s="121">
        <v>1000</v>
      </c>
      <c r="F199" s="121">
        <v>167384</v>
      </c>
      <c r="G199" s="121">
        <v>0</v>
      </c>
      <c r="H199" s="121"/>
      <c r="I199" s="121"/>
      <c r="J199" s="121"/>
      <c r="K199" s="121"/>
      <c r="L199" s="121" t="b">
        <v>1</v>
      </c>
      <c r="M199" s="121" t="b">
        <v>1</v>
      </c>
      <c r="N199" s="121" t="b">
        <v>1</v>
      </c>
      <c r="O199" s="44"/>
      <c r="P199" s="44"/>
      <c r="Q199" s="44"/>
      <c r="R199" s="44"/>
      <c r="S199" s="102"/>
    </row>
    <row r="200" spans="2:19" x14ac:dyDescent="0.35">
      <c r="B200" s="43"/>
      <c r="C200" s="111" t="s">
        <v>171</v>
      </c>
      <c r="D200" s="121">
        <v>0</v>
      </c>
      <c r="E200" s="121">
        <v>9242.1200000000008</v>
      </c>
      <c r="F200" s="121">
        <v>2625.2799999999997</v>
      </c>
      <c r="G200" s="121">
        <v>0</v>
      </c>
      <c r="H200" s="121">
        <v>20927.36</v>
      </c>
      <c r="I200" s="121">
        <v>0</v>
      </c>
      <c r="J200" s="121"/>
      <c r="K200" s="121"/>
      <c r="L200" s="121" t="b">
        <v>1</v>
      </c>
      <c r="M200" s="121" t="b">
        <v>1</v>
      </c>
      <c r="N200" s="121" t="b">
        <v>1</v>
      </c>
      <c r="O200" s="44"/>
      <c r="P200" s="44"/>
      <c r="Q200" s="44"/>
      <c r="R200" s="44"/>
      <c r="S200" s="102"/>
    </row>
    <row r="201" spans="2:19" x14ac:dyDescent="0.35">
      <c r="B201" s="43"/>
      <c r="C201" s="111" t="s">
        <v>184</v>
      </c>
      <c r="D201" s="121">
        <v>0</v>
      </c>
      <c r="E201" s="121">
        <v>7000</v>
      </c>
      <c r="F201" s="121">
        <v>0</v>
      </c>
      <c r="G201" s="121">
        <v>0</v>
      </c>
      <c r="H201" s="121">
        <v>138136</v>
      </c>
      <c r="I201" s="121">
        <v>0</v>
      </c>
      <c r="J201" s="121">
        <v>0</v>
      </c>
      <c r="K201" s="121">
        <v>122461.48</v>
      </c>
      <c r="L201" s="121" t="b">
        <v>1</v>
      </c>
      <c r="M201" s="121" t="b">
        <v>1</v>
      </c>
      <c r="N201" s="121" t="b">
        <v>1</v>
      </c>
      <c r="O201" s="44"/>
      <c r="P201" s="44"/>
      <c r="Q201" s="44"/>
      <c r="R201" s="44"/>
      <c r="S201" s="102"/>
    </row>
    <row r="202" spans="2:19" x14ac:dyDescent="0.35">
      <c r="B202" s="43"/>
      <c r="C202" s="111" t="s">
        <v>220</v>
      </c>
      <c r="D202" s="121">
        <v>0</v>
      </c>
      <c r="E202" s="121">
        <v>3012</v>
      </c>
      <c r="F202" s="121">
        <v>0</v>
      </c>
      <c r="G202" s="121">
        <v>0</v>
      </c>
      <c r="H202" s="121">
        <v>4035.42</v>
      </c>
      <c r="I202" s="121">
        <v>0</v>
      </c>
      <c r="J202" s="121"/>
      <c r="K202" s="121"/>
      <c r="L202" s="121" t="b">
        <v>1</v>
      </c>
      <c r="M202" s="121" t="b">
        <v>1</v>
      </c>
      <c r="N202" s="121" t="b">
        <v>1</v>
      </c>
      <c r="O202" s="44"/>
      <c r="P202" s="44"/>
      <c r="Q202" s="44"/>
      <c r="R202" s="44"/>
      <c r="S202" s="102"/>
    </row>
    <row r="203" spans="2:19" x14ac:dyDescent="0.35">
      <c r="B203" s="43"/>
      <c r="C203" s="111" t="s">
        <v>239</v>
      </c>
      <c r="D203" s="121">
        <v>0</v>
      </c>
      <c r="E203" s="121">
        <v>1690.5</v>
      </c>
      <c r="F203" s="121">
        <v>0</v>
      </c>
      <c r="G203" s="121">
        <v>0</v>
      </c>
      <c r="H203" s="121">
        <v>3381</v>
      </c>
      <c r="I203" s="121">
        <v>-1690</v>
      </c>
      <c r="J203" s="121"/>
      <c r="K203" s="121"/>
      <c r="L203" s="121" t="b">
        <v>1</v>
      </c>
      <c r="M203" s="121" t="b">
        <v>1</v>
      </c>
      <c r="N203" s="121" t="b">
        <v>1</v>
      </c>
      <c r="O203" s="44"/>
      <c r="P203" s="44"/>
      <c r="Q203" s="44"/>
      <c r="R203" s="44"/>
      <c r="S203" s="102"/>
    </row>
    <row r="204" spans="2:19" x14ac:dyDescent="0.35">
      <c r="B204" s="43"/>
      <c r="C204" s="111" t="s">
        <v>254</v>
      </c>
      <c r="D204" s="121">
        <v>0</v>
      </c>
      <c r="E204" s="121">
        <v>1000</v>
      </c>
      <c r="F204" s="121">
        <v>2398.7600000000002</v>
      </c>
      <c r="G204" s="121">
        <v>274</v>
      </c>
      <c r="H204" s="121"/>
      <c r="I204" s="121"/>
      <c r="J204" s="121"/>
      <c r="K204" s="121"/>
      <c r="L204" s="121" t="b">
        <v>1</v>
      </c>
      <c r="M204" s="121" t="b">
        <v>1</v>
      </c>
      <c r="N204" s="121" t="b">
        <v>1</v>
      </c>
      <c r="O204" s="44"/>
      <c r="P204" s="44"/>
      <c r="Q204" s="44"/>
      <c r="R204" s="44"/>
      <c r="S204" s="102"/>
    </row>
    <row r="205" spans="2:19" x14ac:dyDescent="0.35">
      <c r="B205" s="43"/>
      <c r="C205" s="111" t="s">
        <v>255</v>
      </c>
      <c r="D205" s="121">
        <v>0</v>
      </c>
      <c r="E205" s="121">
        <v>900</v>
      </c>
      <c r="F205" s="121">
        <v>2631</v>
      </c>
      <c r="G205" s="121">
        <v>0</v>
      </c>
      <c r="H205" s="121"/>
      <c r="I205" s="121"/>
      <c r="J205" s="121"/>
      <c r="K205" s="121"/>
      <c r="L205" s="121" t="b">
        <v>1</v>
      </c>
      <c r="M205" s="121" t="b">
        <v>1</v>
      </c>
      <c r="N205" s="121" t="b">
        <v>1</v>
      </c>
      <c r="O205" s="44"/>
      <c r="P205" s="44"/>
      <c r="Q205" s="44"/>
      <c r="R205" s="44"/>
      <c r="S205" s="102"/>
    </row>
    <row r="206" spans="2:19" x14ac:dyDescent="0.35">
      <c r="B206" s="43"/>
      <c r="C206" s="111" t="s">
        <v>161</v>
      </c>
      <c r="D206" s="121">
        <v>0</v>
      </c>
      <c r="E206" s="121">
        <v>17175</v>
      </c>
      <c r="F206" s="121">
        <v>16750</v>
      </c>
      <c r="G206" s="121">
        <v>0</v>
      </c>
      <c r="H206" s="121"/>
      <c r="I206" s="121"/>
      <c r="J206" s="121"/>
      <c r="K206" s="121"/>
      <c r="L206" s="121" t="b">
        <v>1</v>
      </c>
      <c r="M206" s="121" t="b">
        <v>1</v>
      </c>
      <c r="N206" s="121" t="b">
        <v>1</v>
      </c>
      <c r="O206" s="44"/>
      <c r="P206" s="44"/>
      <c r="Q206" s="44"/>
      <c r="R206" s="44"/>
      <c r="S206" s="102"/>
    </row>
    <row r="207" spans="2:19" x14ac:dyDescent="0.35">
      <c r="B207" s="43"/>
      <c r="C207" s="111" t="s">
        <v>185</v>
      </c>
      <c r="D207" s="121">
        <v>0</v>
      </c>
      <c r="E207" s="121">
        <v>7000</v>
      </c>
      <c r="F207" s="121">
        <v>20994.32</v>
      </c>
      <c r="G207" s="121">
        <v>196.8</v>
      </c>
      <c r="H207" s="121">
        <v>7300</v>
      </c>
      <c r="I207" s="121">
        <v>0</v>
      </c>
      <c r="J207" s="121"/>
      <c r="K207" s="121"/>
      <c r="L207" s="121" t="b">
        <v>1</v>
      </c>
      <c r="M207" s="121" t="b">
        <v>1</v>
      </c>
      <c r="N207" s="121" t="b">
        <v>1</v>
      </c>
      <c r="O207" s="44"/>
      <c r="P207" s="44"/>
      <c r="Q207" s="44"/>
      <c r="R207" s="44"/>
      <c r="S207" s="102"/>
    </row>
    <row r="208" spans="2:19" x14ac:dyDescent="0.35">
      <c r="B208" s="43"/>
      <c r="C208" s="111" t="s">
        <v>191</v>
      </c>
      <c r="D208" s="121">
        <v>0</v>
      </c>
      <c r="E208" s="121">
        <v>6550</v>
      </c>
      <c r="F208" s="121">
        <v>0</v>
      </c>
      <c r="G208" s="121">
        <v>0</v>
      </c>
      <c r="H208" s="121">
        <v>68250</v>
      </c>
      <c r="I208" s="121">
        <v>0</v>
      </c>
      <c r="J208" s="121"/>
      <c r="K208" s="121"/>
      <c r="L208" s="121" t="b">
        <v>1</v>
      </c>
      <c r="M208" s="121" t="b">
        <v>1</v>
      </c>
      <c r="N208" s="121" t="b">
        <v>1</v>
      </c>
      <c r="O208" s="44"/>
      <c r="P208" s="44"/>
      <c r="Q208" s="44"/>
      <c r="R208" s="44"/>
      <c r="S208" s="102"/>
    </row>
    <row r="209" spans="2:19" x14ac:dyDescent="0.35">
      <c r="B209" s="43"/>
      <c r="C209" s="111" t="s">
        <v>237</v>
      </c>
      <c r="D209" s="121">
        <v>0</v>
      </c>
      <c r="E209" s="121">
        <v>2000</v>
      </c>
      <c r="F209" s="121"/>
      <c r="G209" s="121"/>
      <c r="H209" s="121">
        <v>2315</v>
      </c>
      <c r="I209" s="121">
        <v>0</v>
      </c>
      <c r="J209" s="121"/>
      <c r="K209" s="121"/>
      <c r="L209" s="121" t="b">
        <v>1</v>
      </c>
      <c r="M209" s="121" t="b">
        <v>1</v>
      </c>
      <c r="N209" s="121" t="b">
        <v>1</v>
      </c>
      <c r="O209" s="44"/>
      <c r="P209" s="44"/>
      <c r="Q209" s="44"/>
      <c r="R209" s="44"/>
      <c r="S209" s="102"/>
    </row>
    <row r="210" spans="2:19" x14ac:dyDescent="0.35">
      <c r="B210" s="43"/>
      <c r="C210" s="111" t="s">
        <v>233</v>
      </c>
      <c r="D210" s="121">
        <v>0</v>
      </c>
      <c r="E210" s="121">
        <v>2250</v>
      </c>
      <c r="F210" s="121">
        <v>0</v>
      </c>
      <c r="G210" s="121">
        <v>0</v>
      </c>
      <c r="H210" s="121">
        <v>3452</v>
      </c>
      <c r="I210" s="121">
        <v>0</v>
      </c>
      <c r="J210" s="121"/>
      <c r="K210" s="121"/>
      <c r="L210" s="121" t="b">
        <v>1</v>
      </c>
      <c r="M210" s="121" t="b">
        <v>1</v>
      </c>
      <c r="N210" s="121" t="b">
        <v>1</v>
      </c>
      <c r="O210" s="44"/>
      <c r="P210" s="44"/>
      <c r="Q210" s="44"/>
      <c r="R210" s="44"/>
      <c r="S210" s="102"/>
    </row>
    <row r="211" spans="2:19" x14ac:dyDescent="0.35">
      <c r="B211" s="43"/>
      <c r="C211" s="111" t="s">
        <v>224</v>
      </c>
      <c r="D211" s="121">
        <v>0</v>
      </c>
      <c r="E211" s="121">
        <v>3000</v>
      </c>
      <c r="F211" s="121">
        <v>248</v>
      </c>
      <c r="G211" s="121">
        <v>0</v>
      </c>
      <c r="H211" s="121">
        <v>4489.83</v>
      </c>
      <c r="I211" s="121">
        <v>0</v>
      </c>
      <c r="J211" s="121"/>
      <c r="K211" s="121"/>
      <c r="L211" s="121" t="b">
        <v>1</v>
      </c>
      <c r="M211" s="121" t="b">
        <v>1</v>
      </c>
      <c r="N211" s="121" t="b">
        <v>1</v>
      </c>
      <c r="O211" s="44"/>
      <c r="P211" s="44"/>
      <c r="Q211" s="44"/>
      <c r="R211" s="44"/>
      <c r="S211" s="102"/>
    </row>
    <row r="212" spans="2:19" x14ac:dyDescent="0.35">
      <c r="B212" s="43"/>
      <c r="C212" s="111" t="s">
        <v>186</v>
      </c>
      <c r="D212" s="121">
        <v>0</v>
      </c>
      <c r="E212" s="121">
        <v>6959</v>
      </c>
      <c r="F212" s="121">
        <v>30902.29</v>
      </c>
      <c r="G212" s="121">
        <v>10811.7</v>
      </c>
      <c r="H212" s="121"/>
      <c r="I212" s="121"/>
      <c r="J212" s="121"/>
      <c r="K212" s="121"/>
      <c r="L212" s="121" t="b">
        <v>1</v>
      </c>
      <c r="M212" s="121" t="b">
        <v>1</v>
      </c>
      <c r="N212" s="121" t="b">
        <v>1</v>
      </c>
      <c r="O212" s="44"/>
      <c r="P212" s="44"/>
      <c r="Q212" s="44"/>
      <c r="R212" s="44"/>
      <c r="S212" s="102"/>
    </row>
    <row r="213" spans="2:19" x14ac:dyDescent="0.35">
      <c r="B213" s="43"/>
      <c r="C213" s="111" t="s">
        <v>209</v>
      </c>
      <c r="D213" s="121">
        <v>0</v>
      </c>
      <c r="E213" s="121">
        <v>3976</v>
      </c>
      <c r="F213" s="121">
        <v>5240.8</v>
      </c>
      <c r="G213" s="121">
        <v>849.59999999999991</v>
      </c>
      <c r="H213" s="121"/>
      <c r="I213" s="121"/>
      <c r="J213" s="121"/>
      <c r="K213" s="121"/>
      <c r="L213" s="121" t="b">
        <v>1</v>
      </c>
      <c r="M213" s="121" t="b">
        <v>1</v>
      </c>
      <c r="N213" s="121" t="b">
        <v>1</v>
      </c>
      <c r="O213" s="44"/>
      <c r="P213" s="44"/>
      <c r="Q213" s="44"/>
      <c r="R213" s="44"/>
      <c r="S213" s="102"/>
    </row>
    <row r="214" spans="2:19" x14ac:dyDescent="0.35">
      <c r="B214" s="43"/>
      <c r="C214" s="111" t="s">
        <v>142</v>
      </c>
      <c r="D214" s="121">
        <v>0</v>
      </c>
      <c r="E214" s="121">
        <v>66294</v>
      </c>
      <c r="F214" s="121">
        <v>30285.09</v>
      </c>
      <c r="G214" s="121">
        <v>-29385.09</v>
      </c>
      <c r="H214" s="121"/>
      <c r="I214" s="121"/>
      <c r="J214" s="121"/>
      <c r="K214" s="121"/>
      <c r="L214" s="121" t="b">
        <v>1</v>
      </c>
      <c r="M214" s="121" t="b">
        <v>1</v>
      </c>
      <c r="N214" s="121" t="b">
        <v>1</v>
      </c>
      <c r="O214" s="44"/>
      <c r="P214" s="44"/>
      <c r="Q214" s="44"/>
      <c r="R214" s="44"/>
      <c r="S214" s="102"/>
    </row>
    <row r="215" spans="2:19" x14ac:dyDescent="0.35">
      <c r="B215" s="43"/>
      <c r="C215" s="111" t="s">
        <v>238</v>
      </c>
      <c r="D215" s="121">
        <v>0</v>
      </c>
      <c r="E215" s="121">
        <v>1960</v>
      </c>
      <c r="F215" s="121">
        <v>1644</v>
      </c>
      <c r="G215" s="121">
        <v>0</v>
      </c>
      <c r="H215" s="121"/>
      <c r="I215" s="121"/>
      <c r="J215" s="121"/>
      <c r="K215" s="121"/>
      <c r="L215" s="121" t="b">
        <v>1</v>
      </c>
      <c r="M215" s="121" t="b">
        <v>1</v>
      </c>
      <c r="N215" s="121" t="b">
        <v>1</v>
      </c>
      <c r="O215" s="44"/>
      <c r="P215" s="44"/>
      <c r="Q215" s="44"/>
      <c r="R215" s="44"/>
      <c r="S215" s="102"/>
    </row>
    <row r="216" spans="2:19" x14ac:dyDescent="0.35">
      <c r="B216" s="43"/>
      <c r="C216" s="111" t="s">
        <v>174</v>
      </c>
      <c r="D216" s="121">
        <v>0</v>
      </c>
      <c r="E216" s="121">
        <v>8938</v>
      </c>
      <c r="F216" s="121">
        <v>8938</v>
      </c>
      <c r="G216" s="121">
        <v>-5521.52</v>
      </c>
      <c r="H216" s="121"/>
      <c r="I216" s="121"/>
      <c r="J216" s="121"/>
      <c r="K216" s="121"/>
      <c r="L216" s="121" t="b">
        <v>1</v>
      </c>
      <c r="M216" s="121" t="b">
        <v>1</v>
      </c>
      <c r="N216" s="121" t="b">
        <v>1</v>
      </c>
      <c r="O216" s="44"/>
      <c r="P216" s="44"/>
      <c r="Q216" s="44"/>
      <c r="R216" s="44"/>
      <c r="S216" s="102"/>
    </row>
    <row r="217" spans="2:19" x14ac:dyDescent="0.35">
      <c r="B217" s="43"/>
      <c r="C217" s="111" t="s">
        <v>194</v>
      </c>
      <c r="D217" s="121">
        <v>0</v>
      </c>
      <c r="E217" s="121">
        <v>6318</v>
      </c>
      <c r="F217" s="121">
        <v>3906</v>
      </c>
      <c r="G217" s="121">
        <v>0</v>
      </c>
      <c r="H217" s="121"/>
      <c r="I217" s="121"/>
      <c r="J217" s="121"/>
      <c r="K217" s="121"/>
      <c r="L217" s="121" t="b">
        <v>1</v>
      </c>
      <c r="M217" s="121" t="b">
        <v>1</v>
      </c>
      <c r="N217" s="121" t="b">
        <v>1</v>
      </c>
      <c r="O217" s="44"/>
      <c r="P217" s="44"/>
      <c r="Q217" s="44"/>
      <c r="R217" s="44"/>
      <c r="S217" s="102"/>
    </row>
    <row r="218" spans="2:19" x14ac:dyDescent="0.35">
      <c r="B218" s="43"/>
      <c r="C218" s="111" t="s">
        <v>162</v>
      </c>
      <c r="D218" s="121">
        <v>0</v>
      </c>
      <c r="E218" s="121">
        <v>15800</v>
      </c>
      <c r="F218" s="121">
        <v>1500</v>
      </c>
      <c r="G218" s="121">
        <v>90</v>
      </c>
      <c r="H218" s="121"/>
      <c r="I218" s="121"/>
      <c r="J218" s="121"/>
      <c r="K218" s="121"/>
      <c r="L218" s="121" t="b">
        <v>1</v>
      </c>
      <c r="M218" s="121" t="b">
        <v>1</v>
      </c>
      <c r="N218" s="121" t="b">
        <v>1</v>
      </c>
      <c r="O218" s="44"/>
      <c r="P218" s="44"/>
      <c r="Q218" s="44"/>
      <c r="R218" s="44"/>
      <c r="S218" s="102"/>
    </row>
    <row r="219" spans="2:19" x14ac:dyDescent="0.35">
      <c r="B219" s="43"/>
      <c r="C219" s="111" t="s">
        <v>234</v>
      </c>
      <c r="D219" s="121">
        <v>0</v>
      </c>
      <c r="E219" s="121">
        <v>2206</v>
      </c>
      <c r="F219" s="121"/>
      <c r="G219" s="121"/>
      <c r="H219" s="121">
        <v>2205.9</v>
      </c>
      <c r="I219" s="121">
        <v>0</v>
      </c>
      <c r="J219" s="121"/>
      <c r="K219" s="121"/>
      <c r="L219" s="121" t="b">
        <v>1</v>
      </c>
      <c r="M219" s="121" t="b">
        <v>1</v>
      </c>
      <c r="N219" s="121" t="b">
        <v>1</v>
      </c>
      <c r="O219" s="44"/>
      <c r="P219" s="44"/>
      <c r="Q219" s="44"/>
      <c r="R219" s="44"/>
      <c r="S219" s="102"/>
    </row>
    <row r="220" spans="2:19" x14ac:dyDescent="0.35">
      <c r="B220" s="43"/>
      <c r="C220" s="111" t="s">
        <v>249</v>
      </c>
      <c r="D220" s="121">
        <v>0</v>
      </c>
      <c r="E220" s="121">
        <v>1309.2</v>
      </c>
      <c r="F220" s="121">
        <v>2059.1999999999998</v>
      </c>
      <c r="G220" s="121">
        <v>0</v>
      </c>
      <c r="H220" s="121"/>
      <c r="I220" s="121"/>
      <c r="J220" s="121"/>
      <c r="K220" s="121"/>
      <c r="L220" s="121" t="b">
        <v>1</v>
      </c>
      <c r="M220" s="121" t="b">
        <v>1</v>
      </c>
      <c r="N220" s="121" t="b">
        <v>1</v>
      </c>
      <c r="O220" s="44"/>
      <c r="P220" s="44"/>
      <c r="Q220" s="44"/>
      <c r="R220" s="44"/>
      <c r="S220" s="102"/>
    </row>
    <row r="221" spans="2:19" x14ac:dyDescent="0.35">
      <c r="B221" s="43"/>
      <c r="C221" s="111" t="s">
        <v>261</v>
      </c>
      <c r="D221" s="121">
        <v>0</v>
      </c>
      <c r="E221" s="121">
        <v>500</v>
      </c>
      <c r="F221" s="121">
        <v>3014</v>
      </c>
      <c r="G221" s="121">
        <v>0</v>
      </c>
      <c r="H221" s="121"/>
      <c r="I221" s="121"/>
      <c r="J221" s="121"/>
      <c r="K221" s="121"/>
      <c r="L221" s="121" t="b">
        <v>1</v>
      </c>
      <c r="M221" s="121" t="b">
        <v>1</v>
      </c>
      <c r="N221" s="121" t="b">
        <v>1</v>
      </c>
      <c r="O221" s="44"/>
      <c r="P221" s="44"/>
      <c r="Q221" s="44"/>
      <c r="R221" s="44"/>
      <c r="S221" s="102"/>
    </row>
    <row r="222" spans="2:19" x14ac:dyDescent="0.35">
      <c r="B222" s="43"/>
      <c r="C222" s="111" t="s">
        <v>229</v>
      </c>
      <c r="D222" s="121">
        <v>0</v>
      </c>
      <c r="E222" s="121">
        <v>2448</v>
      </c>
      <c r="F222" s="121">
        <v>3060</v>
      </c>
      <c r="G222" s="121">
        <v>0</v>
      </c>
      <c r="H222" s="121"/>
      <c r="I222" s="121"/>
      <c r="J222" s="121"/>
      <c r="K222" s="121"/>
      <c r="L222" s="121" t="b">
        <v>1</v>
      </c>
      <c r="M222" s="121" t="b">
        <v>1</v>
      </c>
      <c r="N222" s="121" t="b">
        <v>1</v>
      </c>
      <c r="O222" s="44"/>
      <c r="P222" s="44"/>
      <c r="Q222" s="44"/>
      <c r="R222" s="44"/>
      <c r="S222" s="102"/>
    </row>
    <row r="223" spans="2:19" x14ac:dyDescent="0.35">
      <c r="B223" s="43"/>
      <c r="C223" s="111" t="s">
        <v>226</v>
      </c>
      <c r="D223" s="121">
        <v>0</v>
      </c>
      <c r="E223" s="121">
        <v>2767.5</v>
      </c>
      <c r="F223" s="121"/>
      <c r="G223" s="121"/>
      <c r="H223" s="121">
        <v>1350</v>
      </c>
      <c r="I223" s="121">
        <v>-1350</v>
      </c>
      <c r="J223" s="121"/>
      <c r="K223" s="121"/>
      <c r="L223" s="121" t="b">
        <v>1</v>
      </c>
      <c r="M223" s="121" t="b">
        <v>1</v>
      </c>
      <c r="N223" s="121" t="b">
        <v>1</v>
      </c>
      <c r="O223" s="44"/>
      <c r="P223" s="44"/>
      <c r="Q223" s="44"/>
      <c r="R223" s="44"/>
      <c r="S223" s="102"/>
    </row>
    <row r="224" spans="2:19" x14ac:dyDescent="0.35">
      <c r="B224" s="43"/>
      <c r="C224" s="111" t="s">
        <v>265</v>
      </c>
      <c r="D224" s="121">
        <v>0</v>
      </c>
      <c r="E224" s="121">
        <v>350</v>
      </c>
      <c r="F224" s="121">
        <v>815</v>
      </c>
      <c r="G224" s="121">
        <v>0</v>
      </c>
      <c r="H224" s="121"/>
      <c r="I224" s="121"/>
      <c r="J224" s="121"/>
      <c r="K224" s="121"/>
      <c r="L224" s="121" t="b">
        <v>1</v>
      </c>
      <c r="M224" s="121" t="b">
        <v>1</v>
      </c>
      <c r="N224" s="121" t="b">
        <v>1</v>
      </c>
      <c r="O224" s="44"/>
      <c r="P224" s="44"/>
      <c r="Q224" s="44"/>
      <c r="R224" s="44"/>
      <c r="S224" s="102"/>
    </row>
    <row r="225" spans="2:19" x14ac:dyDescent="0.35">
      <c r="B225" s="43"/>
      <c r="C225" s="111" t="s">
        <v>892</v>
      </c>
      <c r="D225" s="121"/>
      <c r="E225" s="121"/>
      <c r="F225" s="121">
        <v>41083.519999999997</v>
      </c>
      <c r="G225" s="121">
        <v>-23245.84</v>
      </c>
      <c r="H225" s="121"/>
      <c r="I225" s="121"/>
      <c r="J225" s="121">
        <v>0</v>
      </c>
      <c r="K225" s="121">
        <v>49888</v>
      </c>
      <c r="L225" s="121" t="b">
        <v>1</v>
      </c>
      <c r="M225" s="121" t="b">
        <v>1</v>
      </c>
      <c r="N225" s="121" t="b">
        <v>1</v>
      </c>
      <c r="O225" s="44"/>
      <c r="P225" s="44"/>
      <c r="Q225" s="44"/>
      <c r="R225" s="44"/>
      <c r="S225" s="102"/>
    </row>
    <row r="226" spans="2:19" x14ac:dyDescent="0.35">
      <c r="B226" s="43"/>
      <c r="C226" s="111" t="s">
        <v>245</v>
      </c>
      <c r="D226" s="121">
        <v>0</v>
      </c>
      <c r="E226" s="121">
        <v>1478</v>
      </c>
      <c r="F226" s="121">
        <v>1420</v>
      </c>
      <c r="G226" s="121">
        <v>0</v>
      </c>
      <c r="H226" s="121">
        <v>5820</v>
      </c>
      <c r="I226" s="121">
        <v>-5820</v>
      </c>
      <c r="J226" s="121"/>
      <c r="K226" s="121"/>
      <c r="L226" s="121" t="b">
        <v>1</v>
      </c>
      <c r="M226" s="121" t="b">
        <v>1</v>
      </c>
      <c r="N226" s="121" t="b">
        <v>1</v>
      </c>
      <c r="O226" s="44"/>
      <c r="P226" s="44"/>
      <c r="Q226" s="44"/>
      <c r="R226" s="44"/>
      <c r="S226" s="102"/>
    </row>
    <row r="227" spans="2:19" x14ac:dyDescent="0.35">
      <c r="B227" s="43"/>
      <c r="C227" s="111" t="s">
        <v>195</v>
      </c>
      <c r="D227" s="121">
        <v>0</v>
      </c>
      <c r="E227" s="121">
        <v>6000</v>
      </c>
      <c r="F227" s="121"/>
      <c r="G227" s="121"/>
      <c r="H227" s="121">
        <v>6775</v>
      </c>
      <c r="I227" s="121">
        <v>0</v>
      </c>
      <c r="J227" s="121"/>
      <c r="K227" s="121"/>
      <c r="L227" s="121" t="b">
        <v>1</v>
      </c>
      <c r="M227" s="121" t="b">
        <v>1</v>
      </c>
      <c r="N227" s="121" t="b">
        <v>1</v>
      </c>
      <c r="O227" s="44"/>
      <c r="P227" s="44"/>
      <c r="Q227" s="44"/>
      <c r="R227" s="44"/>
      <c r="S227" s="102"/>
    </row>
    <row r="228" spans="2:19" x14ac:dyDescent="0.35">
      <c r="B228" s="43"/>
      <c r="C228" s="111" t="s">
        <v>188</v>
      </c>
      <c r="D228" s="121">
        <v>0</v>
      </c>
      <c r="E228" s="121">
        <v>6800</v>
      </c>
      <c r="F228" s="121">
        <v>0</v>
      </c>
      <c r="G228" s="121">
        <v>420</v>
      </c>
      <c r="H228" s="121">
        <v>6800</v>
      </c>
      <c r="I228" s="121">
        <v>0</v>
      </c>
      <c r="J228" s="121"/>
      <c r="K228" s="121"/>
      <c r="L228" s="121" t="b">
        <v>1</v>
      </c>
      <c r="M228" s="121" t="b">
        <v>1</v>
      </c>
      <c r="N228" s="121" t="b">
        <v>1</v>
      </c>
      <c r="O228" s="44"/>
      <c r="P228" s="44"/>
      <c r="Q228" s="44"/>
      <c r="R228" s="44"/>
      <c r="S228" s="102"/>
    </row>
    <row r="229" spans="2:19" x14ac:dyDescent="0.35">
      <c r="B229" s="43"/>
      <c r="C229" s="111" t="s">
        <v>166</v>
      </c>
      <c r="D229" s="121">
        <v>0</v>
      </c>
      <c r="E229" s="121">
        <v>12800</v>
      </c>
      <c r="F229" s="121">
        <v>351.59</v>
      </c>
      <c r="G229" s="121">
        <v>0</v>
      </c>
      <c r="H229" s="121">
        <v>12800</v>
      </c>
      <c r="I229" s="121">
        <v>0</v>
      </c>
      <c r="J229" s="121"/>
      <c r="K229" s="121"/>
      <c r="L229" s="121" t="b">
        <v>1</v>
      </c>
      <c r="M229" s="121" t="b">
        <v>1</v>
      </c>
      <c r="N229" s="121" t="b">
        <v>1</v>
      </c>
      <c r="O229" s="44"/>
      <c r="P229" s="44"/>
      <c r="Q229" s="44"/>
      <c r="R229" s="44"/>
      <c r="S229" s="102"/>
    </row>
    <row r="230" spans="2:19" x14ac:dyDescent="0.35">
      <c r="B230" s="43"/>
      <c r="C230" s="111" t="s">
        <v>141</v>
      </c>
      <c r="D230" s="121">
        <v>0</v>
      </c>
      <c r="E230" s="121">
        <v>73775</v>
      </c>
      <c r="F230" s="121">
        <v>110000</v>
      </c>
      <c r="G230" s="121">
        <v>0</v>
      </c>
      <c r="H230" s="121">
        <v>0</v>
      </c>
      <c r="I230" s="121">
        <v>0</v>
      </c>
      <c r="J230" s="121"/>
      <c r="K230" s="121"/>
      <c r="L230" s="121" t="b">
        <v>1</v>
      </c>
      <c r="M230" s="121" t="b">
        <v>1</v>
      </c>
      <c r="N230" s="121" t="b">
        <v>1</v>
      </c>
      <c r="O230" s="44"/>
      <c r="P230" s="44"/>
      <c r="Q230" s="44"/>
      <c r="R230" s="44"/>
      <c r="S230" s="102"/>
    </row>
    <row r="231" spans="2:19" x14ac:dyDescent="0.35">
      <c r="B231" s="43"/>
      <c r="C231" s="111" t="s">
        <v>206</v>
      </c>
      <c r="D231" s="121">
        <v>0</v>
      </c>
      <c r="E231" s="121">
        <v>4100</v>
      </c>
      <c r="F231" s="121">
        <v>4338</v>
      </c>
      <c r="G231" s="121">
        <v>0</v>
      </c>
      <c r="H231" s="121"/>
      <c r="I231" s="121"/>
      <c r="J231" s="121"/>
      <c r="K231" s="121"/>
      <c r="L231" s="121" t="b">
        <v>1</v>
      </c>
      <c r="M231" s="121" t="b">
        <v>1</v>
      </c>
      <c r="N231" s="121" t="b">
        <v>1</v>
      </c>
      <c r="O231" s="44"/>
      <c r="P231" s="44"/>
      <c r="Q231" s="44"/>
      <c r="R231" s="44"/>
      <c r="S231" s="102"/>
    </row>
    <row r="232" spans="2:19" x14ac:dyDescent="0.35">
      <c r="B232" s="43"/>
      <c r="C232" s="111" t="s">
        <v>893</v>
      </c>
      <c r="D232" s="121"/>
      <c r="E232" s="121"/>
      <c r="F232" s="121">
        <v>3044.14</v>
      </c>
      <c r="G232" s="121">
        <v>0</v>
      </c>
      <c r="H232" s="121"/>
      <c r="I232" s="121"/>
      <c r="J232" s="121">
        <v>0</v>
      </c>
      <c r="K232" s="121">
        <v>15000</v>
      </c>
      <c r="L232" s="121" t="b">
        <v>1</v>
      </c>
      <c r="M232" s="121" t="b">
        <v>1</v>
      </c>
      <c r="N232" s="121" t="b">
        <v>1</v>
      </c>
      <c r="O232" s="44"/>
      <c r="P232" s="44"/>
      <c r="Q232" s="44"/>
      <c r="R232" s="44"/>
      <c r="S232" s="102"/>
    </row>
    <row r="233" spans="2:19" x14ac:dyDescent="0.35">
      <c r="B233" s="43"/>
      <c r="C233" s="111" t="s">
        <v>144</v>
      </c>
      <c r="D233" s="121">
        <v>0</v>
      </c>
      <c r="E233" s="121">
        <v>43400</v>
      </c>
      <c r="F233" s="121">
        <v>47119.38</v>
      </c>
      <c r="G233" s="121">
        <v>0</v>
      </c>
      <c r="H233" s="121"/>
      <c r="I233" s="121"/>
      <c r="J233" s="121"/>
      <c r="K233" s="121"/>
      <c r="L233" s="121" t="b">
        <v>1</v>
      </c>
      <c r="M233" s="121" t="b">
        <v>1</v>
      </c>
      <c r="N233" s="121" t="b">
        <v>1</v>
      </c>
      <c r="O233" s="44"/>
      <c r="P233" s="44"/>
      <c r="Q233" s="44"/>
      <c r="R233" s="44"/>
      <c r="S233" s="102"/>
    </row>
    <row r="234" spans="2:19" x14ac:dyDescent="0.35">
      <c r="B234" s="43"/>
      <c r="C234" s="111" t="s">
        <v>167</v>
      </c>
      <c r="D234" s="121">
        <v>0</v>
      </c>
      <c r="E234" s="121">
        <v>12000</v>
      </c>
      <c r="F234" s="121">
        <v>16810</v>
      </c>
      <c r="G234" s="121">
        <v>0</v>
      </c>
      <c r="H234" s="121"/>
      <c r="I234" s="121"/>
      <c r="J234" s="121"/>
      <c r="K234" s="121"/>
      <c r="L234" s="121" t="b">
        <v>1</v>
      </c>
      <c r="M234" s="121" t="b">
        <v>1</v>
      </c>
      <c r="N234" s="121" t="b">
        <v>1</v>
      </c>
      <c r="O234" s="44"/>
      <c r="P234" s="44"/>
      <c r="Q234" s="44"/>
      <c r="R234" s="44"/>
      <c r="S234" s="102"/>
    </row>
    <row r="235" spans="2:19" x14ac:dyDescent="0.35">
      <c r="B235" s="43"/>
      <c r="C235" s="111" t="s">
        <v>241</v>
      </c>
      <c r="D235" s="121">
        <v>0</v>
      </c>
      <c r="E235" s="121">
        <v>1522.5</v>
      </c>
      <c r="F235" s="121">
        <v>1440</v>
      </c>
      <c r="G235" s="121">
        <v>0</v>
      </c>
      <c r="H235" s="121"/>
      <c r="I235" s="121"/>
      <c r="J235" s="121"/>
      <c r="K235" s="121"/>
      <c r="L235" s="121" t="b">
        <v>1</v>
      </c>
      <c r="M235" s="121" t="b">
        <v>1</v>
      </c>
      <c r="N235" s="121" t="b">
        <v>1</v>
      </c>
      <c r="O235" s="44"/>
      <c r="P235" s="44"/>
      <c r="Q235" s="44"/>
      <c r="R235" s="44"/>
      <c r="S235" s="102"/>
    </row>
    <row r="236" spans="2:19" x14ac:dyDescent="0.35">
      <c r="B236" s="43"/>
      <c r="C236" s="111" t="s">
        <v>182</v>
      </c>
      <c r="D236" s="121">
        <v>0</v>
      </c>
      <c r="E236" s="121">
        <v>7485</v>
      </c>
      <c r="F236" s="121">
        <v>205.56</v>
      </c>
      <c r="G236" s="121">
        <v>0</v>
      </c>
      <c r="H236" s="121"/>
      <c r="I236" s="121"/>
      <c r="J236" s="121"/>
      <c r="K236" s="121"/>
      <c r="L236" s="121" t="b">
        <v>1</v>
      </c>
      <c r="M236" s="121" t="b">
        <v>1</v>
      </c>
      <c r="N236" s="121" t="b">
        <v>1</v>
      </c>
      <c r="O236" s="44"/>
      <c r="P236" s="44"/>
      <c r="Q236" s="44"/>
      <c r="R236" s="44"/>
      <c r="S236" s="102"/>
    </row>
    <row r="237" spans="2:19" x14ac:dyDescent="0.35">
      <c r="B237" s="43"/>
      <c r="C237" s="111" t="s">
        <v>228</v>
      </c>
      <c r="D237" s="121">
        <v>0</v>
      </c>
      <c r="E237" s="121">
        <v>2580</v>
      </c>
      <c r="F237" s="121">
        <v>2580</v>
      </c>
      <c r="G237" s="121">
        <v>780.88000000000011</v>
      </c>
      <c r="H237" s="121"/>
      <c r="I237" s="121"/>
      <c r="J237" s="121"/>
      <c r="K237" s="121"/>
      <c r="L237" s="121" t="b">
        <v>1</v>
      </c>
      <c r="M237" s="121" t="b">
        <v>1</v>
      </c>
      <c r="N237" s="121" t="b">
        <v>1</v>
      </c>
      <c r="O237" s="44"/>
      <c r="P237" s="44"/>
      <c r="Q237" s="44"/>
      <c r="R237" s="44"/>
      <c r="S237" s="102"/>
    </row>
    <row r="238" spans="2:19" x14ac:dyDescent="0.35">
      <c r="B238" s="43"/>
      <c r="C238" s="111" t="s">
        <v>150</v>
      </c>
      <c r="D238" s="121">
        <v>0</v>
      </c>
      <c r="E238" s="121">
        <v>26000</v>
      </c>
      <c r="F238" s="121">
        <v>0</v>
      </c>
      <c r="G238" s="121">
        <v>9696.880000000001</v>
      </c>
      <c r="H238" s="121">
        <v>50000</v>
      </c>
      <c r="I238" s="121">
        <v>0</v>
      </c>
      <c r="J238" s="121"/>
      <c r="K238" s="121"/>
      <c r="L238" s="121" t="b">
        <v>1</v>
      </c>
      <c r="M238" s="121" t="b">
        <v>1</v>
      </c>
      <c r="N238" s="121" t="b">
        <v>1</v>
      </c>
      <c r="O238" s="44"/>
      <c r="P238" s="44"/>
      <c r="Q238" s="44"/>
      <c r="R238" s="44"/>
      <c r="S238" s="102"/>
    </row>
    <row r="239" spans="2:19" x14ac:dyDescent="0.35">
      <c r="B239" s="43"/>
      <c r="C239" s="111" t="s">
        <v>159</v>
      </c>
      <c r="D239" s="121">
        <v>0</v>
      </c>
      <c r="E239" s="121">
        <v>17640</v>
      </c>
      <c r="F239" s="121">
        <v>495.12</v>
      </c>
      <c r="G239" s="121">
        <v>0</v>
      </c>
      <c r="H239" s="121">
        <v>10315</v>
      </c>
      <c r="I239" s="121">
        <v>-10315</v>
      </c>
      <c r="J239" s="121"/>
      <c r="K239" s="121"/>
      <c r="L239" s="121" t="b">
        <v>1</v>
      </c>
      <c r="M239" s="121" t="b">
        <v>1</v>
      </c>
      <c r="N239" s="121" t="b">
        <v>1</v>
      </c>
      <c r="O239" s="44"/>
      <c r="P239" s="44"/>
      <c r="Q239" s="44"/>
      <c r="R239" s="44"/>
      <c r="S239" s="102"/>
    </row>
    <row r="240" spans="2:19" x14ac:dyDescent="0.35">
      <c r="B240" s="43"/>
      <c r="C240" s="111" t="s">
        <v>214</v>
      </c>
      <c r="D240" s="121">
        <v>0</v>
      </c>
      <c r="E240" s="121">
        <v>3308.7</v>
      </c>
      <c r="F240" s="121"/>
      <c r="G240" s="121"/>
      <c r="H240" s="121">
        <v>2808.7</v>
      </c>
      <c r="I240" s="121">
        <v>0</v>
      </c>
      <c r="J240" s="121"/>
      <c r="K240" s="121"/>
      <c r="L240" s="121" t="b">
        <v>1</v>
      </c>
      <c r="M240" s="121" t="b">
        <v>1</v>
      </c>
      <c r="N240" s="121" t="b">
        <v>1</v>
      </c>
      <c r="O240" s="44"/>
      <c r="P240" s="44"/>
      <c r="Q240" s="44"/>
      <c r="R240" s="44"/>
      <c r="S240" s="102"/>
    </row>
    <row r="241" spans="2:19" x14ac:dyDescent="0.35">
      <c r="B241" s="43"/>
      <c r="C241" s="111" t="s">
        <v>198</v>
      </c>
      <c r="D241" s="121">
        <v>0</v>
      </c>
      <c r="E241" s="121">
        <v>5200</v>
      </c>
      <c r="F241" s="121">
        <v>274.08</v>
      </c>
      <c r="G241" s="121">
        <v>0</v>
      </c>
      <c r="H241" s="121"/>
      <c r="I241" s="121"/>
      <c r="J241" s="121"/>
      <c r="K241" s="121"/>
      <c r="L241" s="121" t="b">
        <v>1</v>
      </c>
      <c r="M241" s="121" t="b">
        <v>1</v>
      </c>
      <c r="N241" s="121" t="b">
        <v>1</v>
      </c>
      <c r="O241" s="44"/>
      <c r="P241" s="44"/>
      <c r="Q241" s="44"/>
      <c r="R241" s="44"/>
      <c r="S241" s="102"/>
    </row>
    <row r="242" spans="2:19" x14ac:dyDescent="0.35">
      <c r="B242" s="43"/>
      <c r="C242" s="111" t="s">
        <v>173</v>
      </c>
      <c r="D242" s="121">
        <v>0</v>
      </c>
      <c r="E242" s="121">
        <v>8944</v>
      </c>
      <c r="F242" s="121">
        <v>0</v>
      </c>
      <c r="G242" s="121">
        <v>0</v>
      </c>
      <c r="H242" s="121">
        <v>3650</v>
      </c>
      <c r="I242" s="121">
        <v>0</v>
      </c>
      <c r="J242" s="121"/>
      <c r="K242" s="121"/>
      <c r="L242" s="121" t="b">
        <v>1</v>
      </c>
      <c r="M242" s="121" t="b">
        <v>1</v>
      </c>
      <c r="N242" s="121" t="b">
        <v>1</v>
      </c>
      <c r="O242" s="44"/>
      <c r="P242" s="44"/>
      <c r="Q242" s="44"/>
      <c r="R242" s="44"/>
      <c r="S242" s="102"/>
    </row>
    <row r="243" spans="2:19" x14ac:dyDescent="0.35">
      <c r="B243" s="43"/>
      <c r="C243" s="111" t="s">
        <v>199</v>
      </c>
      <c r="D243" s="121">
        <v>0</v>
      </c>
      <c r="E243" s="121">
        <v>5149.75</v>
      </c>
      <c r="F243" s="121"/>
      <c r="G243" s="121"/>
      <c r="H243" s="121">
        <v>5418.75</v>
      </c>
      <c r="I243" s="121">
        <v>0</v>
      </c>
      <c r="J243" s="121"/>
      <c r="K243" s="121"/>
      <c r="L243" s="121" t="b">
        <v>1</v>
      </c>
      <c r="M243" s="121" t="b">
        <v>1</v>
      </c>
      <c r="N243" s="121" t="b">
        <v>1</v>
      </c>
      <c r="O243" s="44"/>
      <c r="P243" s="44"/>
      <c r="Q243" s="44"/>
      <c r="R243" s="44"/>
      <c r="S243" s="102"/>
    </row>
    <row r="244" spans="2:19" x14ac:dyDescent="0.35">
      <c r="B244" s="43"/>
      <c r="C244" s="111" t="s">
        <v>163</v>
      </c>
      <c r="D244" s="121">
        <v>0</v>
      </c>
      <c r="E244" s="121">
        <v>14898</v>
      </c>
      <c r="F244" s="121">
        <v>11580.66</v>
      </c>
      <c r="G244" s="121">
        <v>0</v>
      </c>
      <c r="H244" s="121"/>
      <c r="I244" s="121"/>
      <c r="J244" s="121"/>
      <c r="K244" s="121"/>
      <c r="L244" s="121" t="b">
        <v>1</v>
      </c>
      <c r="M244" s="121" t="b">
        <v>1</v>
      </c>
      <c r="N244" s="121" t="b">
        <v>1</v>
      </c>
      <c r="O244" s="44"/>
      <c r="P244" s="44"/>
      <c r="Q244" s="44"/>
      <c r="R244" s="44"/>
      <c r="S244" s="102"/>
    </row>
    <row r="245" spans="2:19" x14ac:dyDescent="0.35">
      <c r="B245" s="43"/>
      <c r="C245" s="111" t="s">
        <v>251</v>
      </c>
      <c r="D245" s="121">
        <v>0</v>
      </c>
      <c r="E245" s="121">
        <v>1250</v>
      </c>
      <c r="F245" s="121"/>
      <c r="G245" s="121"/>
      <c r="H245" s="121">
        <v>1522</v>
      </c>
      <c r="I245" s="121">
        <v>0</v>
      </c>
      <c r="J245" s="121"/>
      <c r="K245" s="121"/>
      <c r="L245" s="121" t="b">
        <v>1</v>
      </c>
      <c r="M245" s="121" t="b">
        <v>1</v>
      </c>
      <c r="N245" s="121" t="b">
        <v>1</v>
      </c>
      <c r="O245" s="44"/>
      <c r="P245" s="44"/>
      <c r="Q245" s="44"/>
      <c r="R245" s="44"/>
      <c r="S245" s="102"/>
    </row>
    <row r="246" spans="2:19" x14ac:dyDescent="0.35">
      <c r="B246" s="43"/>
      <c r="C246" s="111" t="s">
        <v>172</v>
      </c>
      <c r="D246" s="121">
        <v>0</v>
      </c>
      <c r="E246" s="121">
        <v>9000</v>
      </c>
      <c r="F246" s="121">
        <v>9000</v>
      </c>
      <c r="G246" s="121">
        <v>0</v>
      </c>
      <c r="H246" s="121"/>
      <c r="I246" s="121"/>
      <c r="J246" s="121"/>
      <c r="K246" s="121"/>
      <c r="L246" s="121" t="b">
        <v>1</v>
      </c>
      <c r="M246" s="121" t="b">
        <v>1</v>
      </c>
      <c r="N246" s="121" t="b">
        <v>1</v>
      </c>
      <c r="O246" s="44"/>
      <c r="P246" s="44"/>
      <c r="Q246" s="44"/>
      <c r="R246" s="44"/>
      <c r="S246" s="102"/>
    </row>
    <row r="247" spans="2:19" x14ac:dyDescent="0.35">
      <c r="B247" s="43"/>
      <c r="C247" s="111" t="s">
        <v>248</v>
      </c>
      <c r="D247" s="121">
        <v>0</v>
      </c>
      <c r="E247" s="121">
        <v>1400</v>
      </c>
      <c r="F247" s="121">
        <v>56</v>
      </c>
      <c r="G247" s="121">
        <v>0</v>
      </c>
      <c r="H247" s="121">
        <v>1400</v>
      </c>
      <c r="I247" s="121">
        <v>0</v>
      </c>
      <c r="J247" s="121"/>
      <c r="K247" s="121"/>
      <c r="L247" s="121" t="b">
        <v>1</v>
      </c>
      <c r="M247" s="121" t="b">
        <v>1</v>
      </c>
      <c r="N247" s="121" t="b">
        <v>1</v>
      </c>
      <c r="O247" s="44"/>
      <c r="P247" s="44"/>
      <c r="Q247" s="44"/>
      <c r="R247" s="44"/>
      <c r="S247" s="102"/>
    </row>
    <row r="248" spans="2:19" x14ac:dyDescent="0.35">
      <c r="B248" s="43"/>
      <c r="C248" s="111" t="s">
        <v>187</v>
      </c>
      <c r="D248" s="121">
        <v>0</v>
      </c>
      <c r="E248" s="121">
        <v>6900</v>
      </c>
      <c r="F248" s="121">
        <v>5661</v>
      </c>
      <c r="G248" s="121">
        <v>-11322</v>
      </c>
      <c r="H248" s="121"/>
      <c r="I248" s="121"/>
      <c r="J248" s="121"/>
      <c r="K248" s="121"/>
      <c r="L248" s="121" t="b">
        <v>1</v>
      </c>
      <c r="M248" s="121" t="b">
        <v>1</v>
      </c>
      <c r="N248" s="121" t="b">
        <v>1</v>
      </c>
      <c r="O248" s="44"/>
      <c r="P248" s="44"/>
      <c r="Q248" s="44"/>
      <c r="R248" s="44"/>
      <c r="S248" s="102"/>
    </row>
    <row r="249" spans="2:19" x14ac:dyDescent="0.35">
      <c r="B249" s="43"/>
      <c r="C249" s="111" t="s">
        <v>168</v>
      </c>
      <c r="D249" s="121">
        <v>0</v>
      </c>
      <c r="E249" s="121">
        <v>10742.4</v>
      </c>
      <c r="F249" s="121">
        <v>0</v>
      </c>
      <c r="G249" s="121">
        <v>0</v>
      </c>
      <c r="H249" s="121">
        <v>13428</v>
      </c>
      <c r="I249" s="121">
        <v>0</v>
      </c>
      <c r="J249" s="121"/>
      <c r="K249" s="121"/>
      <c r="L249" s="121" t="b">
        <v>1</v>
      </c>
      <c r="M249" s="121" t="b">
        <v>1</v>
      </c>
      <c r="N249" s="121" t="b">
        <v>1</v>
      </c>
      <c r="O249" s="44"/>
      <c r="P249" s="44"/>
      <c r="Q249" s="44"/>
      <c r="R249" s="44"/>
      <c r="S249" s="102"/>
    </row>
    <row r="250" spans="2:19" x14ac:dyDescent="0.35">
      <c r="B250" s="43"/>
      <c r="C250" s="117" t="s">
        <v>42</v>
      </c>
      <c r="D250" s="27">
        <f>SUM(D102:D249)</f>
        <v>0</v>
      </c>
      <c r="E250" s="122">
        <f t="shared" ref="E250:K250" si="1">SUM(E102:E249)</f>
        <v>1332026.6699999997</v>
      </c>
      <c r="F250" s="122">
        <f t="shared" si="1"/>
        <v>2512669.9899999998</v>
      </c>
      <c r="G250" s="122">
        <f t="shared" si="1"/>
        <v>-173278.68999999997</v>
      </c>
      <c r="H250" s="122">
        <f t="shared" si="1"/>
        <v>2173183.0099999998</v>
      </c>
      <c r="I250" s="122">
        <f t="shared" si="1"/>
        <v>22902.5</v>
      </c>
      <c r="J250" s="122">
        <f t="shared" si="1"/>
        <v>0</v>
      </c>
      <c r="K250" s="122">
        <f t="shared" si="1"/>
        <v>2323769.48</v>
      </c>
      <c r="L250" s="27"/>
      <c r="M250" s="27"/>
      <c r="N250" s="27"/>
      <c r="O250" s="44"/>
      <c r="P250" s="44"/>
      <c r="Q250" s="44"/>
      <c r="R250" s="44"/>
      <c r="S250" s="102"/>
    </row>
    <row r="251" spans="2:19" x14ac:dyDescent="0.35">
      <c r="B251" s="43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102"/>
    </row>
    <row r="252" spans="2:19" x14ac:dyDescent="0.35">
      <c r="B252" s="43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102"/>
    </row>
    <row r="253" spans="2:19" ht="15" thickBot="1" x14ac:dyDescent="0.4">
      <c r="B253" s="103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5"/>
    </row>
  </sheetData>
  <mergeCells count="1">
    <mergeCell ref="BA13:BB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9CB5-E6FA-4F3D-BB81-661DBFCBFA1D}">
  <dimension ref="A1:BG455"/>
  <sheetViews>
    <sheetView showGridLines="0" zoomScale="55" zoomScaleNormal="55" workbookViewId="0">
      <selection activeCell="C50" sqref="C50"/>
    </sheetView>
  </sheetViews>
  <sheetFormatPr defaultRowHeight="14.5" x14ac:dyDescent="0.35"/>
  <cols>
    <col min="1" max="2" width="8.7265625" style="1"/>
    <col min="3" max="3" width="26" style="1" customWidth="1"/>
    <col min="4" max="4" width="27.90625" style="1" customWidth="1"/>
    <col min="5" max="5" width="21" style="1" customWidth="1"/>
    <col min="6" max="6" width="13.7265625" style="1" customWidth="1"/>
    <col min="7" max="10" width="8.7265625" style="1"/>
    <col min="11" max="11" width="11.7265625" style="1" bestFit="1" customWidth="1"/>
    <col min="12" max="12" width="9.6328125" style="1" bestFit="1" customWidth="1"/>
    <col min="13" max="14" width="8.7265625" style="1"/>
    <col min="15" max="15" width="9.6328125" style="1" bestFit="1" customWidth="1"/>
    <col min="16" max="23" width="8.7265625" style="1"/>
    <col min="24" max="24" width="37.6328125" style="1" bestFit="1" customWidth="1"/>
    <col min="25" max="25" width="13.6328125" style="1" bestFit="1" customWidth="1"/>
    <col min="26" max="26" width="8.7265625" style="1"/>
    <col min="27" max="27" width="9.90625" style="1" bestFit="1" customWidth="1"/>
    <col min="28" max="28" width="9.453125" style="1" bestFit="1" customWidth="1"/>
    <col min="29" max="43" width="8.7265625" style="1"/>
    <col min="44" max="44" width="12.453125" style="1" bestFit="1" customWidth="1"/>
    <col min="45" max="45" width="10.6328125" style="1" bestFit="1" customWidth="1"/>
    <col min="46" max="46" width="12.1796875" style="1" bestFit="1" customWidth="1"/>
    <col min="47" max="47" width="18.7265625" style="1" customWidth="1"/>
    <col min="48" max="48" width="12.453125" style="1" bestFit="1" customWidth="1"/>
    <col min="49" max="49" width="10.6328125" style="1" bestFit="1" customWidth="1"/>
    <col min="50" max="50" width="12.1796875" style="1" bestFit="1" customWidth="1"/>
    <col min="51" max="51" width="16.90625" style="1" bestFit="1" customWidth="1"/>
    <col min="52" max="52" width="12.453125" style="1" bestFit="1" customWidth="1"/>
    <col min="53" max="53" width="19.453125" style="1" customWidth="1"/>
    <col min="54" max="54" width="22.1796875" style="1" bestFit="1" customWidth="1"/>
    <col min="55" max="56" width="16.90625" style="1" bestFit="1" customWidth="1"/>
    <col min="57" max="16384" width="8.7265625" style="1"/>
  </cols>
  <sheetData>
    <row r="1" spans="2:59" ht="15" thickBot="1" x14ac:dyDescent="0.4">
      <c r="J1" s="2"/>
    </row>
    <row r="2" spans="2:59" x14ac:dyDescent="0.35">
      <c r="B2" s="3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6"/>
    </row>
    <row r="3" spans="2:59" ht="21" x14ac:dyDescent="0.5">
      <c r="B3" s="7"/>
      <c r="C3" s="8"/>
      <c r="D3" s="8"/>
      <c r="E3" s="8"/>
      <c r="F3" s="8"/>
      <c r="G3" s="9" t="s">
        <v>868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</row>
    <row r="4" spans="2:59" ht="15" thickBot="1" x14ac:dyDescent="0.4">
      <c r="B4" s="11"/>
      <c r="C4" s="12"/>
      <c r="D4" s="12"/>
      <c r="E4" s="12"/>
      <c r="F4" s="12"/>
      <c r="G4" s="12"/>
      <c r="H4" s="12"/>
      <c r="I4" s="12"/>
      <c r="J4" s="13"/>
      <c r="K4" s="12"/>
      <c r="L4" s="12"/>
      <c r="M4" s="12"/>
      <c r="N4" s="12"/>
      <c r="O4" s="12"/>
      <c r="P4" s="12"/>
      <c r="Q4" s="12"/>
      <c r="R4" s="12"/>
      <c r="S4" s="14"/>
    </row>
    <row r="5" spans="2:59" ht="15" thickBot="1" x14ac:dyDescent="0.4">
      <c r="J5" s="2"/>
    </row>
    <row r="6" spans="2:59" x14ac:dyDescent="0.35">
      <c r="B6" s="3"/>
      <c r="C6" s="4"/>
      <c r="D6" s="4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6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Q6" s="3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6"/>
    </row>
    <row r="7" spans="2:59" ht="21" x14ac:dyDescent="0.5">
      <c r="B7" s="7"/>
      <c r="C7" s="61"/>
      <c r="D7" s="61"/>
      <c r="E7" s="61"/>
      <c r="F7" s="62" t="s">
        <v>13</v>
      </c>
      <c r="G7" s="61"/>
      <c r="H7" s="61"/>
      <c r="I7" s="61"/>
      <c r="J7" s="63"/>
      <c r="K7" s="61"/>
      <c r="L7" s="61"/>
      <c r="M7" s="61"/>
      <c r="N7" s="61"/>
      <c r="O7" s="61"/>
      <c r="P7" s="61"/>
      <c r="Q7" s="61"/>
      <c r="R7" s="61"/>
      <c r="S7" s="10"/>
      <c r="V7" s="7"/>
      <c r="W7" s="61"/>
      <c r="X7" s="61"/>
      <c r="Y7" s="61"/>
      <c r="Z7" s="62" t="s">
        <v>17</v>
      </c>
      <c r="AA7" s="61"/>
      <c r="AB7" s="61"/>
      <c r="AC7" s="61"/>
      <c r="AD7" s="63"/>
      <c r="AE7" s="61"/>
      <c r="AF7" s="61"/>
      <c r="AG7" s="8"/>
      <c r="AH7" s="8"/>
      <c r="AI7" s="8"/>
      <c r="AJ7" s="8"/>
      <c r="AK7" s="8"/>
      <c r="AL7" s="8"/>
      <c r="AM7" s="8"/>
      <c r="AN7" s="10"/>
      <c r="AQ7" s="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10"/>
    </row>
    <row r="8" spans="2:59" ht="21" x14ac:dyDescent="0.5">
      <c r="B8" s="7"/>
      <c r="C8" s="8"/>
      <c r="D8" s="8"/>
      <c r="E8" s="8"/>
      <c r="F8" s="8"/>
      <c r="G8" s="8"/>
      <c r="H8" s="8"/>
      <c r="I8" s="8"/>
      <c r="J8" s="64"/>
      <c r="K8" s="8"/>
      <c r="L8" s="8"/>
      <c r="M8" s="8"/>
      <c r="N8" s="8"/>
      <c r="O8" s="8"/>
      <c r="P8" s="8"/>
      <c r="Q8" s="8"/>
      <c r="R8" s="8"/>
      <c r="S8" s="10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0"/>
      <c r="AQ8" s="7"/>
      <c r="AR8" s="61"/>
      <c r="AS8" s="61"/>
      <c r="AT8" s="61"/>
      <c r="AU8" s="62" t="s">
        <v>25</v>
      </c>
      <c r="AV8" s="61"/>
      <c r="AW8" s="61"/>
      <c r="AX8" s="61"/>
      <c r="AY8" s="63"/>
      <c r="AZ8" s="61"/>
      <c r="BA8" s="61"/>
      <c r="BB8" s="8"/>
      <c r="BC8" s="8"/>
      <c r="BD8" s="8"/>
      <c r="BE8" s="8"/>
      <c r="BF8" s="8"/>
      <c r="BG8" s="10"/>
    </row>
    <row r="9" spans="2:59" x14ac:dyDescent="0.35">
      <c r="B9" s="7"/>
      <c r="C9" s="8"/>
      <c r="D9" s="8"/>
      <c r="E9" s="8"/>
      <c r="F9" s="8"/>
      <c r="G9" s="8"/>
      <c r="H9" s="8"/>
      <c r="I9" s="8"/>
      <c r="J9" s="64"/>
      <c r="K9" s="8"/>
      <c r="L9" s="8"/>
      <c r="M9" s="8"/>
      <c r="N9" s="8"/>
      <c r="O9" s="8"/>
      <c r="P9" s="8"/>
      <c r="Q9" s="8"/>
      <c r="R9" s="8"/>
      <c r="S9" s="10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0"/>
      <c r="AQ9" s="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10"/>
    </row>
    <row r="10" spans="2:59" x14ac:dyDescent="0.35">
      <c r="B10" s="7"/>
      <c r="C10" s="65"/>
      <c r="D10" s="66" t="s">
        <v>619</v>
      </c>
      <c r="E10" s="65"/>
      <c r="F10" s="65"/>
      <c r="G10" s="65"/>
      <c r="H10" s="65"/>
      <c r="I10" s="65"/>
      <c r="J10" s="65"/>
      <c r="K10" s="65"/>
      <c r="L10" s="65"/>
      <c r="M10" s="65"/>
      <c r="N10" s="8"/>
      <c r="O10" s="8"/>
      <c r="P10" s="8"/>
      <c r="Q10" s="8"/>
      <c r="R10" s="8"/>
      <c r="S10" s="10"/>
      <c r="V10" s="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0"/>
      <c r="AQ10" s="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10"/>
    </row>
    <row r="11" spans="2:59" ht="15" thickBot="1" x14ac:dyDescent="0.4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0"/>
      <c r="V11" s="7"/>
      <c r="W11" s="8"/>
      <c r="X11" s="45"/>
      <c r="Y11" s="45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0"/>
      <c r="AQ11" s="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10"/>
    </row>
    <row r="12" spans="2:59" ht="15" thickBot="1" x14ac:dyDescent="0.4">
      <c r="B12" s="7"/>
      <c r="C12" s="68" t="s">
        <v>870</v>
      </c>
      <c r="D12" s="68" t="s">
        <v>1</v>
      </c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0"/>
      <c r="V12" s="7"/>
      <c r="W12" s="8"/>
      <c r="X12" s="32" t="s">
        <v>19</v>
      </c>
      <c r="Y12" s="124">
        <v>5.4828683631459353E-2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0"/>
      <c r="AQ12" s="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10"/>
    </row>
    <row r="13" spans="2:59" ht="15" thickBot="1" x14ac:dyDescent="0.4">
      <c r="B13" s="7"/>
      <c r="C13" s="68" t="s">
        <v>102</v>
      </c>
      <c r="D13" s="68" t="s">
        <v>103</v>
      </c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V13" s="7"/>
      <c r="W13" s="8"/>
      <c r="X13" s="34" t="s">
        <v>20</v>
      </c>
      <c r="Y13" s="54">
        <v>0.76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0"/>
      <c r="AQ13" s="7"/>
      <c r="AR13" s="8"/>
      <c r="AS13" s="8"/>
      <c r="AT13" s="8"/>
      <c r="AU13" s="8"/>
      <c r="AV13" s="8"/>
      <c r="AW13" s="8"/>
      <c r="AX13" s="8"/>
      <c r="AY13" s="8"/>
      <c r="AZ13" s="8"/>
      <c r="BA13" s="125" t="s">
        <v>36</v>
      </c>
      <c r="BB13" s="126"/>
      <c r="BC13" s="8"/>
      <c r="BD13" s="8"/>
      <c r="BE13" s="8"/>
      <c r="BF13" s="8"/>
      <c r="BG13" s="10"/>
    </row>
    <row r="14" spans="2:59" ht="15" thickBot="1" x14ac:dyDescent="0.4">
      <c r="B14" s="7"/>
      <c r="C14" s="15"/>
      <c r="D14" s="15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0"/>
      <c r="V14" s="7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0"/>
      <c r="AQ14" s="7"/>
      <c r="AR14" s="15"/>
      <c r="AS14" s="15"/>
      <c r="AT14" s="15"/>
      <c r="AU14" s="15"/>
      <c r="AV14" s="15"/>
      <c r="AW14" s="15"/>
      <c r="AX14" s="15"/>
      <c r="AY14" s="15"/>
      <c r="AZ14" s="15"/>
      <c r="BA14" s="41" t="s">
        <v>26</v>
      </c>
      <c r="BB14" s="42" t="s">
        <v>27</v>
      </c>
      <c r="BC14" s="15"/>
      <c r="BD14" s="15"/>
      <c r="BE14" s="8"/>
      <c r="BF14" s="8"/>
      <c r="BG14" s="10"/>
    </row>
    <row r="15" spans="2:59" ht="15" thickBot="1" x14ac:dyDescent="0.4">
      <c r="B15" s="7"/>
      <c r="C15" s="69" t="s">
        <v>2</v>
      </c>
      <c r="D15" s="69" t="s">
        <v>621</v>
      </c>
      <c r="E15" s="69" t="s">
        <v>3</v>
      </c>
      <c r="F15" s="70" t="s">
        <v>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0"/>
      <c r="V15" s="7"/>
      <c r="W15"/>
      <c r="X15"/>
      <c r="Y15"/>
      <c r="Z15"/>
      <c r="AA15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/>
      <c r="AQ15" s="7"/>
      <c r="AR15" s="15"/>
      <c r="AS15" s="15"/>
      <c r="AT15" s="15"/>
      <c r="AU15" s="15"/>
      <c r="AV15" s="15"/>
      <c r="AW15" s="15"/>
      <c r="AX15" s="15"/>
      <c r="AY15" s="15"/>
      <c r="AZ15" s="15"/>
      <c r="BA15" s="71">
        <v>-3173746.6553333336</v>
      </c>
      <c r="BB15" s="72">
        <v>-3105726.5000000037</v>
      </c>
      <c r="BC15" s="15"/>
      <c r="BD15" s="15"/>
      <c r="BE15" s="8"/>
      <c r="BF15" s="8"/>
      <c r="BG15" s="10"/>
    </row>
    <row r="16" spans="2:59" ht="15" thickBot="1" x14ac:dyDescent="0.4">
      <c r="B16" s="7"/>
      <c r="C16" s="81" t="s">
        <v>118</v>
      </c>
      <c r="D16" s="60">
        <v>9775865.4899999928</v>
      </c>
      <c r="E16" s="60">
        <v>7004152.3099999819</v>
      </c>
      <c r="F16" s="82">
        <f>E16-D16</f>
        <v>-2771713.1800000109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0"/>
      <c r="V16" s="7"/>
      <c r="W16"/>
      <c r="X16"/>
      <c r="Y16"/>
      <c r="Z16"/>
      <c r="AA1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0"/>
      <c r="AQ16" s="7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8"/>
      <c r="BF16" s="8"/>
      <c r="BG16" s="10"/>
    </row>
    <row r="17" spans="2:59" x14ac:dyDescent="0.35">
      <c r="B17" s="7"/>
      <c r="C17" s="81" t="s">
        <v>121</v>
      </c>
      <c r="D17" s="60">
        <v>5358684.9000000013</v>
      </c>
      <c r="E17" s="60">
        <v>2669889.0599999991</v>
      </c>
      <c r="F17" s="82">
        <f>E17-D17</f>
        <v>-2688795.8400000022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/>
      <c r="V17" s="7"/>
      <c r="W17"/>
      <c r="X17"/>
      <c r="Y17"/>
      <c r="Z17"/>
      <c r="AA1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0"/>
      <c r="AQ17" s="7"/>
      <c r="AR17" s="75">
        <v>2017</v>
      </c>
      <c r="AS17" s="76" t="s">
        <v>28</v>
      </c>
      <c r="AT17" s="76" t="s">
        <v>29</v>
      </c>
      <c r="AU17" s="76" t="s">
        <v>107</v>
      </c>
      <c r="AV17" s="75">
        <v>2018</v>
      </c>
      <c r="AW17" s="76" t="s">
        <v>30</v>
      </c>
      <c r="AX17" s="76" t="s">
        <v>31</v>
      </c>
      <c r="AY17" s="76" t="s">
        <v>108</v>
      </c>
      <c r="AZ17" s="77">
        <v>2019</v>
      </c>
      <c r="BA17" s="76" t="s">
        <v>32</v>
      </c>
      <c r="BB17" s="76" t="s">
        <v>33</v>
      </c>
      <c r="BC17" s="76" t="s">
        <v>34</v>
      </c>
      <c r="BD17" s="40" t="s">
        <v>35</v>
      </c>
      <c r="BE17" s="8"/>
      <c r="BF17" s="8"/>
      <c r="BG17" s="10"/>
    </row>
    <row r="18" spans="2:59" ht="15" thickBot="1" x14ac:dyDescent="0.4">
      <c r="B18" s="7"/>
      <c r="C18" s="69" t="s">
        <v>42</v>
      </c>
      <c r="D18" s="69">
        <f>SUM(D16:D17)</f>
        <v>15134550.389999993</v>
      </c>
      <c r="E18" s="69">
        <f t="shared" ref="E18:F18" si="0">SUM(E16:E17)</f>
        <v>9674041.3699999806</v>
      </c>
      <c r="F18" s="69">
        <f t="shared" si="0"/>
        <v>-5460509.0200000126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0"/>
      <c r="V18" s="7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 s="10"/>
      <c r="AQ18" s="7"/>
      <c r="AR18" s="39">
        <v>46719655.811988749</v>
      </c>
      <c r="AS18" s="39">
        <v>-169946.10865928017</v>
      </c>
      <c r="AT18" s="39">
        <v>-1557717.920000002</v>
      </c>
      <c r="AU18" s="39">
        <v>1266363.1800000027</v>
      </c>
      <c r="AV18" s="39">
        <v>46258354.963329464</v>
      </c>
      <c r="AW18" s="39">
        <v>-368295.15999999968</v>
      </c>
      <c r="AX18" s="39">
        <v>-2050248.0033294421</v>
      </c>
      <c r="AY18" s="39">
        <v>2867965.7053333386</v>
      </c>
      <c r="AZ18" s="39">
        <v>46707777.505333364</v>
      </c>
      <c r="BA18" s="39">
        <f>BA15-Y38</f>
        <v>-5374408.9789333176</v>
      </c>
      <c r="BB18" s="39">
        <f>BB15-Y39</f>
        <v>-2402203.8637946537</v>
      </c>
      <c r="BC18" s="39">
        <v>4286906.9400000051</v>
      </c>
      <c r="BD18" s="39">
        <f>SUM(AZ18:BC18)</f>
        <v>43218071.602605395</v>
      </c>
      <c r="BE18" s="8"/>
      <c r="BF18" s="8"/>
      <c r="BG18" s="10"/>
    </row>
    <row r="19" spans="2:59" x14ac:dyDescent="0.35">
      <c r="B19" s="7"/>
      <c r="C19" s="73"/>
      <c r="D19" s="60"/>
      <c r="E19" s="60"/>
      <c r="F19" s="7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  <c r="V19" s="78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0"/>
      <c r="AQ19" s="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10"/>
    </row>
    <row r="20" spans="2:59" x14ac:dyDescent="0.35">
      <c r="B20" s="7"/>
      <c r="C20" s="88"/>
      <c r="D20" s="89"/>
      <c r="E20" s="89"/>
      <c r="F20" s="7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0"/>
      <c r="V20" s="78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0"/>
      <c r="AQ20" s="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10"/>
    </row>
    <row r="21" spans="2:59" ht="21" x14ac:dyDescent="0.5">
      <c r="B21" s="7"/>
      <c r="C21" s="90"/>
      <c r="D21" s="90"/>
      <c r="E21" s="90"/>
      <c r="F21" s="9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0"/>
      <c r="V21" s="78"/>
      <c r="W21" s="61"/>
      <c r="X21" s="61"/>
      <c r="Y21" s="61"/>
      <c r="Z21" s="62" t="s">
        <v>38</v>
      </c>
      <c r="AA21" s="61"/>
      <c r="AB21" s="61"/>
      <c r="AC21" s="61"/>
      <c r="AD21" s="63"/>
      <c r="AE21" s="61"/>
      <c r="AF21" s="61"/>
      <c r="AG21"/>
      <c r="AH21"/>
      <c r="AI21"/>
      <c r="AJ21"/>
      <c r="AK21"/>
      <c r="AL21"/>
      <c r="AM21"/>
      <c r="AN21" s="10"/>
      <c r="AQ21" s="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10"/>
    </row>
    <row r="22" spans="2:59" x14ac:dyDescent="0.3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0"/>
      <c r="V22" s="7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0"/>
      <c r="AQ22" s="7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10"/>
    </row>
    <row r="23" spans="2:59" ht="15" thickBot="1" x14ac:dyDescent="0.4">
      <c r="B23" s="7"/>
      <c r="C23" s="65"/>
      <c r="D23" s="66" t="s">
        <v>620</v>
      </c>
      <c r="E23" s="65"/>
      <c r="F23" s="65"/>
      <c r="G23" s="65"/>
      <c r="H23" s="65"/>
      <c r="I23" s="65"/>
      <c r="J23" s="65"/>
      <c r="K23" s="65"/>
      <c r="L23" s="65"/>
      <c r="M23" s="65"/>
      <c r="N23" s="8"/>
      <c r="O23" s="8"/>
      <c r="P23" s="8"/>
      <c r="Q23" s="8"/>
      <c r="R23" s="8"/>
      <c r="S23" s="10"/>
      <c r="V23" s="78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0"/>
      <c r="AQ23" s="7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10"/>
    </row>
    <row r="24" spans="2:59" x14ac:dyDescent="0.3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0"/>
      <c r="V24" s="78"/>
      <c r="W24"/>
      <c r="X24" s="48" t="s">
        <v>37</v>
      </c>
      <c r="Y24" s="79">
        <f>MIN(E16-Y13*D16,0)</f>
        <v>-425505.46240001265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0"/>
      <c r="AQ24" s="7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10"/>
    </row>
    <row r="25" spans="2:59" x14ac:dyDescent="0.35">
      <c r="B25" s="7"/>
      <c r="C25" s="86" t="s">
        <v>623</v>
      </c>
      <c r="D25" s="86" t="s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0"/>
      <c r="V25" s="78"/>
      <c r="W25"/>
      <c r="X25" s="50" t="s">
        <v>117</v>
      </c>
      <c r="Y25" s="80">
        <f>MIN(E17-Y13*D17,0)</f>
        <v>-1402711.464000002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0"/>
      <c r="AQ25" s="7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10"/>
    </row>
    <row r="26" spans="2:59" x14ac:dyDescent="0.3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0"/>
      <c r="V26" s="78"/>
      <c r="W26"/>
      <c r="X26" s="50" t="s">
        <v>39</v>
      </c>
      <c r="Y26" s="80">
        <f>-(1-Y12)*D28</f>
        <v>-293417.63185846707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0"/>
      <c r="AQ26" s="7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10"/>
    </row>
    <row r="27" spans="2:59" x14ac:dyDescent="0.35">
      <c r="B27" s="7"/>
      <c r="C27" s="69" t="s">
        <v>2</v>
      </c>
      <c r="D27" s="69" t="s">
        <v>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0"/>
      <c r="V27" s="78"/>
      <c r="W27"/>
      <c r="X27" s="50" t="s">
        <v>120</v>
      </c>
      <c r="Y27" s="80">
        <f>-(1-Y12)*D29</f>
        <v>-410105.0043468831</v>
      </c>
      <c r="Z27"/>
      <c r="AA27"/>
      <c r="AB27" s="56"/>
      <c r="AC27" s="85"/>
      <c r="AD27"/>
      <c r="AE27"/>
      <c r="AF27"/>
      <c r="AG27"/>
      <c r="AH27"/>
      <c r="AI27"/>
      <c r="AJ27"/>
      <c r="AK27"/>
      <c r="AL27"/>
      <c r="AM27"/>
      <c r="AN27" s="10"/>
      <c r="AQ27" s="7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10"/>
    </row>
    <row r="28" spans="2:59" ht="15" thickBot="1" x14ac:dyDescent="0.4">
      <c r="B28" s="7"/>
      <c r="C28" s="8" t="s">
        <v>118</v>
      </c>
      <c r="D28" s="74">
        <v>310438.56999999972</v>
      </c>
      <c r="E28" s="7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10"/>
      <c r="V28" s="78"/>
      <c r="W28"/>
      <c r="X28" s="83" t="s">
        <v>18</v>
      </c>
      <c r="Y28" s="123">
        <f>SUM(E54:E438)</f>
        <v>4028879.2499999986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10"/>
      <c r="AQ28" s="7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10"/>
    </row>
    <row r="29" spans="2:59" x14ac:dyDescent="0.35">
      <c r="B29" s="7"/>
      <c r="C29" s="8" t="s">
        <v>121</v>
      </c>
      <c r="D29" s="74">
        <v>433894.88999999996</v>
      </c>
      <c r="E29" s="7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"/>
      <c r="V29" s="78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0"/>
      <c r="AQ29" s="7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10"/>
    </row>
    <row r="30" spans="2:59" x14ac:dyDescent="0.35">
      <c r="B30" s="7"/>
      <c r="C30" s="69" t="s">
        <v>138</v>
      </c>
      <c r="D30" s="69">
        <f>SUM(D28:D29)</f>
        <v>744333.45999999973</v>
      </c>
      <c r="E30" s="7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0"/>
      <c r="V30" s="78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0"/>
      <c r="AQ30" s="7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10"/>
    </row>
    <row r="31" spans="2:59" x14ac:dyDescent="0.35">
      <c r="B31" s="7"/>
      <c r="C31" s="8"/>
      <c r="D31" s="74"/>
      <c r="E31" s="7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0"/>
      <c r="V31" s="7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0"/>
      <c r="AQ31" s="7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10"/>
    </row>
    <row r="32" spans="2:59" x14ac:dyDescent="0.35">
      <c r="B32" s="7"/>
      <c r="C32" s="8"/>
      <c r="D32" s="74"/>
      <c r="E32" s="7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0"/>
      <c r="V32" s="7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0"/>
      <c r="AQ32" s="7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10"/>
    </row>
    <row r="33" spans="2:59" ht="21" x14ac:dyDescent="0.5">
      <c r="B33" s="7"/>
      <c r="C33" s="8"/>
      <c r="D33" s="74"/>
      <c r="E33" s="74"/>
      <c r="F33" s="8"/>
      <c r="G33" s="8"/>
      <c r="H33" s="8"/>
      <c r="I33" s="8"/>
      <c r="J33" s="74"/>
      <c r="K33" s="8"/>
      <c r="L33" s="74"/>
      <c r="M33" s="8"/>
      <c r="N33" s="8"/>
      <c r="O33" s="8"/>
      <c r="P33" s="8"/>
      <c r="Q33" s="8"/>
      <c r="R33" s="8"/>
      <c r="S33" s="10"/>
      <c r="V33" s="7"/>
      <c r="W33" s="61"/>
      <c r="X33" s="61"/>
      <c r="Y33" s="61"/>
      <c r="Z33" s="62" t="s">
        <v>21</v>
      </c>
      <c r="AA33" s="61"/>
      <c r="AB33" s="61"/>
      <c r="AC33" s="61"/>
      <c r="AD33" s="63"/>
      <c r="AE33" s="61"/>
      <c r="AF33" s="61"/>
      <c r="AG33" s="8"/>
      <c r="AH33" s="8"/>
      <c r="AI33" s="8"/>
      <c r="AJ33" s="8"/>
      <c r="AK33" s="8"/>
      <c r="AL33" s="8"/>
      <c r="AM33" s="8"/>
      <c r="AN33" s="10"/>
      <c r="AQ33" s="7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10"/>
    </row>
    <row r="34" spans="2:59" ht="15" thickBot="1" x14ac:dyDescent="0.4">
      <c r="B34" s="7"/>
      <c r="C34" s="8"/>
      <c r="D34" s="74"/>
      <c r="E34" s="74"/>
      <c r="F34" s="8"/>
      <c r="G34" s="8"/>
      <c r="H34" s="8"/>
      <c r="I34" s="8"/>
      <c r="J34" s="74"/>
      <c r="K34" s="8"/>
      <c r="L34" s="74"/>
      <c r="M34" s="8"/>
      <c r="N34" s="8"/>
      <c r="O34" s="8"/>
      <c r="P34" s="8"/>
      <c r="Q34" s="8"/>
      <c r="R34" s="8"/>
      <c r="S34" s="10"/>
      <c r="V34" s="7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0"/>
      <c r="AQ34" s="11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/>
    </row>
    <row r="35" spans="2:59" x14ac:dyDescent="0.35">
      <c r="B35" s="7"/>
      <c r="C35" s="8"/>
      <c r="D35" s="74"/>
      <c r="E35" s="74"/>
      <c r="F35" s="8"/>
      <c r="G35" s="8"/>
      <c r="H35" s="8"/>
      <c r="I35" s="8"/>
      <c r="J35" s="74"/>
      <c r="K35" s="8"/>
      <c r="L35" s="74"/>
      <c r="M35" s="8"/>
      <c r="N35" s="8"/>
      <c r="O35" s="8"/>
      <c r="P35" s="8"/>
      <c r="Q35" s="8"/>
      <c r="R35" s="8"/>
      <c r="S35" s="10"/>
      <c r="V35" s="7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0"/>
    </row>
    <row r="36" spans="2:59" ht="15" thickBot="1" x14ac:dyDescent="0.4">
      <c r="B36" s="7"/>
      <c r="C36" s="8"/>
      <c r="D36" s="74"/>
      <c r="E36" s="74"/>
      <c r="F36" s="8"/>
      <c r="G36" s="8"/>
      <c r="H36" s="8"/>
      <c r="I36" s="8"/>
      <c r="J36" s="74"/>
      <c r="K36" s="8"/>
      <c r="L36" s="8"/>
      <c r="M36" s="8"/>
      <c r="N36" s="8"/>
      <c r="O36" s="8"/>
      <c r="P36" s="8"/>
      <c r="Q36" s="8"/>
      <c r="R36" s="8"/>
      <c r="S36" s="10"/>
      <c r="V36" s="7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0"/>
    </row>
    <row r="37" spans="2:59" x14ac:dyDescent="0.35">
      <c r="B37" s="7"/>
      <c r="C37" s="8"/>
      <c r="D37" s="74"/>
      <c r="E37" s="7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0"/>
      <c r="V37" s="7"/>
      <c r="W37" s="8"/>
      <c r="X37" s="36" t="s">
        <v>22</v>
      </c>
      <c r="Y37" s="52">
        <f>Y38+Y39</f>
        <v>1497139.6873946339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0"/>
    </row>
    <row r="38" spans="2:59" x14ac:dyDescent="0.35">
      <c r="B38" s="7"/>
      <c r="C38" s="8"/>
      <c r="D38" s="74"/>
      <c r="E38" s="7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0"/>
      <c r="V38" s="7"/>
      <c r="W38" s="8"/>
      <c r="X38" s="46" t="s">
        <v>23</v>
      </c>
      <c r="Y38" s="37">
        <f>Y24+Y25+Y28</f>
        <v>2200662.3235999839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0"/>
    </row>
    <row r="39" spans="2:59" ht="15" thickBot="1" x14ac:dyDescent="0.4">
      <c r="B39" s="7"/>
      <c r="C39" s="8"/>
      <c r="D39" s="74"/>
      <c r="E39" s="7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0"/>
      <c r="V39" s="7"/>
      <c r="W39" s="8"/>
      <c r="X39" s="47" t="s">
        <v>24</v>
      </c>
      <c r="Y39" s="38">
        <f>Y26+Y27</f>
        <v>-703522.63620535017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0"/>
    </row>
    <row r="40" spans="2:59" x14ac:dyDescent="0.35">
      <c r="B40" s="7"/>
      <c r="C40" s="8"/>
      <c r="D40" s="74"/>
      <c r="E40" s="7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0"/>
      <c r="V40" s="7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0"/>
    </row>
    <row r="41" spans="2:59" x14ac:dyDescent="0.35">
      <c r="B41" s="7"/>
      <c r="C41" s="8"/>
      <c r="D41" s="74"/>
      <c r="E41" s="7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0"/>
      <c r="V41" s="7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0"/>
    </row>
    <row r="42" spans="2:59" x14ac:dyDescent="0.35">
      <c r="B42" s="7"/>
      <c r="C42" s="8"/>
      <c r="D42" s="74"/>
      <c r="E42" s="7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0"/>
      <c r="V42" s="7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0"/>
    </row>
    <row r="43" spans="2:59" x14ac:dyDescent="0.35">
      <c r="B43" s="7"/>
      <c r="C43" s="8"/>
      <c r="D43" s="74"/>
      <c r="E43" s="7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0"/>
      <c r="V43" s="7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0"/>
    </row>
    <row r="44" spans="2:59" x14ac:dyDescent="0.35">
      <c r="B44" s="7"/>
      <c r="C44" s="8"/>
      <c r="D44" s="74"/>
      <c r="E44" s="7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0"/>
      <c r="V44" s="7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0"/>
    </row>
    <row r="45" spans="2:59" ht="15" thickBot="1" x14ac:dyDescent="0.4">
      <c r="B45" s="7"/>
      <c r="C45" s="8"/>
      <c r="D45" s="74"/>
      <c r="E45" s="7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0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4"/>
    </row>
    <row r="46" spans="2:59" x14ac:dyDescent="0.3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10"/>
    </row>
    <row r="47" spans="2:59" x14ac:dyDescent="0.3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0"/>
    </row>
    <row r="48" spans="2:59" x14ac:dyDescent="0.35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0"/>
    </row>
    <row r="49" spans="2:19" x14ac:dyDescent="0.35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0"/>
    </row>
    <row r="50" spans="2:19" x14ac:dyDescent="0.35">
      <c r="B50" s="7"/>
      <c r="C50" s="30" t="s">
        <v>907</v>
      </c>
      <c r="D50" s="66"/>
      <c r="E50" s="65"/>
      <c r="F50" s="65"/>
      <c r="G50" s="65"/>
      <c r="H50" s="65"/>
      <c r="I50" s="65"/>
      <c r="J50" s="65"/>
      <c r="K50" s="65"/>
      <c r="L50" s="65"/>
      <c r="M50" s="65"/>
      <c r="N50" s="8"/>
      <c r="O50" s="8"/>
      <c r="P50" s="8"/>
      <c r="Q50" s="8"/>
      <c r="R50" s="8"/>
      <c r="S50" s="10"/>
    </row>
    <row r="51" spans="2:19" x14ac:dyDescent="0.35"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0"/>
    </row>
    <row r="52" spans="2:19" x14ac:dyDescent="0.3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0"/>
    </row>
    <row r="53" spans="2:19" x14ac:dyDescent="0.35">
      <c r="B53" s="7"/>
      <c r="C53" s="109"/>
      <c r="D53" s="109" t="s">
        <v>622</v>
      </c>
      <c r="E53" s="109" t="s">
        <v>8</v>
      </c>
      <c r="F53" s="109" t="s">
        <v>897</v>
      </c>
      <c r="G53" s="109" t="s">
        <v>873</v>
      </c>
      <c r="H53" s="109" t="s">
        <v>898</v>
      </c>
      <c r="I53" s="109" t="s">
        <v>875</v>
      </c>
      <c r="J53" s="109" t="s">
        <v>899</v>
      </c>
      <c r="K53" s="109" t="s">
        <v>900</v>
      </c>
      <c r="L53" s="109" t="s">
        <v>901</v>
      </c>
      <c r="M53" s="8"/>
      <c r="N53" s="8"/>
      <c r="O53" s="8"/>
      <c r="P53" s="8"/>
      <c r="Q53" s="8"/>
      <c r="R53" s="8"/>
      <c r="S53" s="10"/>
    </row>
    <row r="54" spans="2:19" x14ac:dyDescent="0.35">
      <c r="B54" s="7"/>
      <c r="C54" s="87">
        <v>282799147</v>
      </c>
      <c r="D54" s="15">
        <v>0</v>
      </c>
      <c r="E54" s="15">
        <v>2280</v>
      </c>
      <c r="F54" s="15">
        <v>2511</v>
      </c>
      <c r="G54" s="15">
        <v>126</v>
      </c>
      <c r="H54" s="15"/>
      <c r="I54" s="15"/>
      <c r="J54" s="15" t="b">
        <v>1</v>
      </c>
      <c r="K54" s="15" t="b">
        <v>1</v>
      </c>
      <c r="L54" s="15" t="b">
        <v>1</v>
      </c>
      <c r="M54" s="8"/>
      <c r="N54" s="8"/>
      <c r="O54" s="8"/>
      <c r="P54" s="8"/>
      <c r="Q54" s="8"/>
      <c r="R54" s="8"/>
      <c r="S54" s="10"/>
    </row>
    <row r="55" spans="2:19" x14ac:dyDescent="0.35">
      <c r="B55" s="7"/>
      <c r="C55" s="87">
        <v>282942473</v>
      </c>
      <c r="D55" s="15">
        <v>0</v>
      </c>
      <c r="E55" s="15">
        <v>5253</v>
      </c>
      <c r="F55" s="15">
        <v>3276.9</v>
      </c>
      <c r="G55" s="15">
        <v>0</v>
      </c>
      <c r="H55" s="15"/>
      <c r="I55" s="15"/>
      <c r="J55" s="15" t="b">
        <v>1</v>
      </c>
      <c r="K55" s="15" t="b">
        <v>1</v>
      </c>
      <c r="L55" s="15" t="b">
        <v>1</v>
      </c>
      <c r="M55" s="8"/>
      <c r="N55" s="8"/>
      <c r="O55" s="8"/>
      <c r="P55" s="8"/>
      <c r="Q55" s="8"/>
      <c r="R55" s="8"/>
      <c r="S55" s="10"/>
    </row>
    <row r="56" spans="2:19" x14ac:dyDescent="0.35">
      <c r="B56" s="7"/>
      <c r="C56" s="87">
        <v>282963651</v>
      </c>
      <c r="D56" s="15">
        <v>0</v>
      </c>
      <c r="E56" s="15">
        <v>870</v>
      </c>
      <c r="F56" s="15">
        <v>1845</v>
      </c>
      <c r="G56" s="15">
        <v>0</v>
      </c>
      <c r="H56" s="15"/>
      <c r="I56" s="15"/>
      <c r="J56" s="15" t="b">
        <v>1</v>
      </c>
      <c r="K56" s="15" t="b">
        <v>1</v>
      </c>
      <c r="L56" s="15" t="b">
        <v>1</v>
      </c>
      <c r="M56" s="8"/>
      <c r="N56" s="8"/>
      <c r="O56" s="8"/>
      <c r="P56" s="8"/>
      <c r="Q56" s="8"/>
      <c r="R56" s="8"/>
      <c r="S56" s="10"/>
    </row>
    <row r="57" spans="2:19" x14ac:dyDescent="0.35">
      <c r="B57" s="7"/>
      <c r="C57" s="87">
        <v>283266401</v>
      </c>
      <c r="D57" s="15">
        <v>0</v>
      </c>
      <c r="E57" s="15">
        <v>1553</v>
      </c>
      <c r="F57" s="15">
        <v>1422.5900000000001</v>
      </c>
      <c r="G57" s="15">
        <v>0</v>
      </c>
      <c r="H57" s="15"/>
      <c r="I57" s="15"/>
      <c r="J57" s="15" t="b">
        <v>1</v>
      </c>
      <c r="K57" s="15" t="b">
        <v>1</v>
      </c>
      <c r="L57" s="15" t="b">
        <v>1</v>
      </c>
      <c r="M57" s="8"/>
      <c r="N57" s="8"/>
      <c r="O57" s="8"/>
      <c r="P57" s="8"/>
      <c r="Q57" s="8"/>
      <c r="R57" s="8"/>
      <c r="S57" s="10"/>
    </row>
    <row r="58" spans="2:19" x14ac:dyDescent="0.35">
      <c r="B58" s="7"/>
      <c r="C58" s="87">
        <v>283432615</v>
      </c>
      <c r="D58" s="15">
        <v>0</v>
      </c>
      <c r="E58" s="15">
        <v>842</v>
      </c>
      <c r="F58" s="15"/>
      <c r="G58" s="15"/>
      <c r="H58" s="15">
        <v>842.6</v>
      </c>
      <c r="I58" s="15">
        <v>0</v>
      </c>
      <c r="J58" s="15" t="b">
        <v>1</v>
      </c>
      <c r="K58" s="15" t="b">
        <v>1</v>
      </c>
      <c r="L58" s="15" t="b">
        <v>1</v>
      </c>
      <c r="M58" s="8"/>
      <c r="N58" s="8"/>
      <c r="O58" s="8"/>
      <c r="P58" s="8"/>
      <c r="Q58" s="8"/>
      <c r="R58" s="8"/>
      <c r="S58" s="10"/>
    </row>
    <row r="59" spans="2:19" x14ac:dyDescent="0.35">
      <c r="B59" s="7"/>
      <c r="C59" s="87">
        <v>370005977</v>
      </c>
      <c r="D59" s="15">
        <v>0</v>
      </c>
      <c r="E59" s="15">
        <v>3720</v>
      </c>
      <c r="F59" s="15">
        <v>3150</v>
      </c>
      <c r="G59" s="15">
        <v>951.3</v>
      </c>
      <c r="H59" s="15"/>
      <c r="I59" s="15"/>
      <c r="J59" s="15" t="b">
        <v>1</v>
      </c>
      <c r="K59" s="15" t="b">
        <v>1</v>
      </c>
      <c r="L59" s="15" t="b">
        <v>1</v>
      </c>
      <c r="M59" s="8"/>
      <c r="N59" s="8"/>
      <c r="O59" s="8"/>
      <c r="P59" s="8"/>
      <c r="Q59" s="8"/>
      <c r="R59" s="8"/>
      <c r="S59" s="10"/>
    </row>
    <row r="60" spans="2:19" x14ac:dyDescent="0.35">
      <c r="B60" s="7"/>
      <c r="C60" s="87">
        <v>370543765</v>
      </c>
      <c r="D60" s="15">
        <v>0</v>
      </c>
      <c r="E60" s="15">
        <v>5720</v>
      </c>
      <c r="F60" s="15">
        <v>8305.44</v>
      </c>
      <c r="G60" s="15">
        <v>1915</v>
      </c>
      <c r="H60" s="15"/>
      <c r="I60" s="15"/>
      <c r="J60" s="15" t="b">
        <v>1</v>
      </c>
      <c r="K60" s="15" t="b">
        <v>1</v>
      </c>
      <c r="L60" s="15" t="b">
        <v>1</v>
      </c>
      <c r="M60" s="8"/>
      <c r="N60" s="8"/>
      <c r="O60" s="8"/>
      <c r="P60" s="8"/>
      <c r="Q60" s="8"/>
      <c r="R60" s="8"/>
      <c r="S60" s="10"/>
    </row>
    <row r="61" spans="2:19" x14ac:dyDescent="0.35">
      <c r="B61" s="7"/>
      <c r="C61" s="87">
        <v>370734300</v>
      </c>
      <c r="D61" s="15">
        <v>0</v>
      </c>
      <c r="E61" s="15">
        <v>500</v>
      </c>
      <c r="F61" s="15">
        <v>476</v>
      </c>
      <c r="G61" s="15">
        <v>399.84</v>
      </c>
      <c r="H61" s="15"/>
      <c r="I61" s="15"/>
      <c r="J61" s="15" t="b">
        <v>1</v>
      </c>
      <c r="K61" s="15" t="b">
        <v>1</v>
      </c>
      <c r="L61" s="15" t="b">
        <v>1</v>
      </c>
      <c r="M61" s="8"/>
      <c r="N61" s="8"/>
      <c r="O61" s="8"/>
      <c r="P61" s="8"/>
      <c r="Q61" s="8"/>
      <c r="R61" s="8"/>
      <c r="S61" s="10"/>
    </row>
    <row r="62" spans="2:19" x14ac:dyDescent="0.35">
      <c r="B62" s="7"/>
      <c r="C62" s="87">
        <v>371332524</v>
      </c>
      <c r="D62" s="15">
        <v>0</v>
      </c>
      <c r="E62" s="15">
        <v>2780</v>
      </c>
      <c r="F62" s="15">
        <v>3235.92</v>
      </c>
      <c r="G62" s="15">
        <v>291.89999999999998</v>
      </c>
      <c r="H62" s="15"/>
      <c r="I62" s="15"/>
      <c r="J62" s="15" t="b">
        <v>1</v>
      </c>
      <c r="K62" s="15" t="b">
        <v>1</v>
      </c>
      <c r="L62" s="15" t="b">
        <v>1</v>
      </c>
      <c r="M62" s="8"/>
      <c r="N62" s="8"/>
      <c r="O62" s="8"/>
      <c r="P62" s="8"/>
      <c r="Q62" s="8"/>
      <c r="R62" s="8"/>
      <c r="S62" s="10"/>
    </row>
    <row r="63" spans="2:19" x14ac:dyDescent="0.35">
      <c r="B63" s="7"/>
      <c r="C63" s="87">
        <v>372029363</v>
      </c>
      <c r="D63" s="15">
        <v>0</v>
      </c>
      <c r="E63" s="15">
        <v>4230</v>
      </c>
      <c r="F63" s="15"/>
      <c r="G63" s="15"/>
      <c r="H63" s="15">
        <v>4292.3999999999996</v>
      </c>
      <c r="I63" s="15">
        <v>0</v>
      </c>
      <c r="J63" s="15" t="b">
        <v>1</v>
      </c>
      <c r="K63" s="15" t="b">
        <v>1</v>
      </c>
      <c r="L63" s="15" t="b">
        <v>1</v>
      </c>
      <c r="M63" s="8"/>
      <c r="N63" s="8"/>
      <c r="O63" s="8"/>
      <c r="P63" s="8"/>
      <c r="Q63" s="8"/>
      <c r="R63" s="8"/>
      <c r="S63" s="10"/>
    </row>
    <row r="64" spans="2:19" x14ac:dyDescent="0.35">
      <c r="B64" s="7"/>
      <c r="C64" s="87">
        <v>372462465</v>
      </c>
      <c r="D64" s="15">
        <v>0</v>
      </c>
      <c r="E64" s="15">
        <v>500</v>
      </c>
      <c r="F64" s="15">
        <v>103.93</v>
      </c>
      <c r="G64" s="15">
        <v>309.49</v>
      </c>
      <c r="H64" s="15"/>
      <c r="I64" s="15"/>
      <c r="J64" s="15" t="b">
        <v>1</v>
      </c>
      <c r="K64" s="15" t="b">
        <v>1</v>
      </c>
      <c r="L64" s="15" t="b">
        <v>1</v>
      </c>
      <c r="M64" s="8"/>
      <c r="N64" s="8"/>
      <c r="O64" s="8"/>
      <c r="P64" s="8"/>
      <c r="Q64" s="8"/>
      <c r="R64" s="8"/>
      <c r="S64" s="10"/>
    </row>
    <row r="65" spans="2:19" x14ac:dyDescent="0.35">
      <c r="B65" s="7"/>
      <c r="C65" s="87">
        <v>372572953</v>
      </c>
      <c r="D65" s="15">
        <v>0</v>
      </c>
      <c r="E65" s="15">
        <v>500</v>
      </c>
      <c r="F65" s="15">
        <v>1625</v>
      </c>
      <c r="G65" s="15">
        <v>0</v>
      </c>
      <c r="H65" s="15"/>
      <c r="I65" s="15"/>
      <c r="J65" s="15" t="b">
        <v>1</v>
      </c>
      <c r="K65" s="15" t="b">
        <v>1</v>
      </c>
      <c r="L65" s="15" t="b">
        <v>1</v>
      </c>
      <c r="M65" s="8"/>
      <c r="N65" s="8"/>
      <c r="O65" s="8"/>
      <c r="P65" s="8"/>
      <c r="Q65" s="8"/>
      <c r="R65" s="8"/>
      <c r="S65" s="10"/>
    </row>
    <row r="66" spans="2:19" x14ac:dyDescent="0.35">
      <c r="B66" s="7"/>
      <c r="C66" s="87">
        <v>372618434</v>
      </c>
      <c r="D66" s="15">
        <v>0</v>
      </c>
      <c r="E66" s="15">
        <v>1500</v>
      </c>
      <c r="F66" s="15">
        <v>1976.25</v>
      </c>
      <c r="G66" s="15">
        <v>0</v>
      </c>
      <c r="H66" s="15"/>
      <c r="I66" s="15"/>
      <c r="J66" s="15" t="b">
        <v>1</v>
      </c>
      <c r="K66" s="15" t="b">
        <v>1</v>
      </c>
      <c r="L66" s="15" t="b">
        <v>1</v>
      </c>
      <c r="M66" s="8"/>
      <c r="N66" s="8"/>
      <c r="O66" s="8"/>
      <c r="P66" s="8"/>
      <c r="Q66" s="8"/>
      <c r="R66" s="8"/>
      <c r="S66" s="10"/>
    </row>
    <row r="67" spans="2:19" x14ac:dyDescent="0.35">
      <c r="B67" s="7"/>
      <c r="C67" s="87">
        <v>372630363</v>
      </c>
      <c r="D67" s="15">
        <v>0</v>
      </c>
      <c r="E67" s="15">
        <v>3936</v>
      </c>
      <c r="F67" s="15"/>
      <c r="G67" s="15"/>
      <c r="H67" s="15">
        <v>1680</v>
      </c>
      <c r="I67" s="15">
        <v>0</v>
      </c>
      <c r="J67" s="15" t="b">
        <v>1</v>
      </c>
      <c r="K67" s="15" t="b">
        <v>1</v>
      </c>
      <c r="L67" s="15" t="b">
        <v>1</v>
      </c>
      <c r="M67" s="8"/>
      <c r="N67" s="8"/>
      <c r="O67" s="8"/>
      <c r="P67" s="8"/>
      <c r="Q67" s="8"/>
      <c r="R67" s="8"/>
      <c r="S67" s="10"/>
    </row>
    <row r="68" spans="2:19" x14ac:dyDescent="0.35">
      <c r="B68" s="7"/>
      <c r="C68" s="87">
        <v>374354538</v>
      </c>
      <c r="D68" s="15">
        <v>0</v>
      </c>
      <c r="E68" s="15">
        <v>1710</v>
      </c>
      <c r="F68" s="15">
        <v>2112.8000000000002</v>
      </c>
      <c r="G68" s="15">
        <v>0</v>
      </c>
      <c r="H68" s="15"/>
      <c r="I68" s="15"/>
      <c r="J68" s="15" t="b">
        <v>1</v>
      </c>
      <c r="K68" s="15" t="b">
        <v>1</v>
      </c>
      <c r="L68" s="15" t="b">
        <v>1</v>
      </c>
      <c r="M68" s="8"/>
      <c r="N68" s="8"/>
      <c r="O68" s="8"/>
      <c r="P68" s="8"/>
      <c r="Q68" s="8"/>
      <c r="R68" s="8"/>
      <c r="S68" s="10"/>
    </row>
    <row r="69" spans="2:19" x14ac:dyDescent="0.35">
      <c r="B69" s="7"/>
      <c r="C69" s="87">
        <v>400108253</v>
      </c>
      <c r="D69" s="15">
        <v>0</v>
      </c>
      <c r="E69" s="15">
        <v>1375</v>
      </c>
      <c r="F69" s="15">
        <v>1802.4</v>
      </c>
      <c r="G69" s="15">
        <v>0</v>
      </c>
      <c r="H69" s="15"/>
      <c r="I69" s="15"/>
      <c r="J69" s="15" t="b">
        <v>1</v>
      </c>
      <c r="K69" s="15" t="b">
        <v>1</v>
      </c>
      <c r="L69" s="15" t="b">
        <v>1</v>
      </c>
      <c r="M69" s="8"/>
      <c r="N69" s="8"/>
      <c r="O69" s="8"/>
      <c r="P69" s="8"/>
      <c r="Q69" s="8"/>
      <c r="R69" s="8"/>
      <c r="S69" s="10"/>
    </row>
    <row r="70" spans="2:19" x14ac:dyDescent="0.35">
      <c r="B70" s="7"/>
      <c r="C70" s="87">
        <v>400646532</v>
      </c>
      <c r="D70" s="15">
        <v>0</v>
      </c>
      <c r="E70" s="15">
        <v>11000</v>
      </c>
      <c r="F70" s="15">
        <v>9770</v>
      </c>
      <c r="G70" s="15">
        <v>0</v>
      </c>
      <c r="H70" s="15"/>
      <c r="I70" s="15"/>
      <c r="J70" s="15" t="b">
        <v>1</v>
      </c>
      <c r="K70" s="15" t="b">
        <v>1</v>
      </c>
      <c r="L70" s="15" t="b">
        <v>1</v>
      </c>
      <c r="M70" s="8"/>
      <c r="N70" s="8"/>
      <c r="O70" s="8"/>
      <c r="P70" s="8"/>
      <c r="Q70" s="8"/>
      <c r="R70" s="8"/>
      <c r="S70" s="10"/>
    </row>
    <row r="71" spans="2:19" x14ac:dyDescent="0.35">
      <c r="B71" s="7"/>
      <c r="C71" s="87">
        <v>402117162</v>
      </c>
      <c r="D71" s="15">
        <v>0</v>
      </c>
      <c r="E71" s="15">
        <v>9500</v>
      </c>
      <c r="F71" s="15"/>
      <c r="G71" s="15"/>
      <c r="H71" s="15">
        <v>10650</v>
      </c>
      <c r="I71" s="15">
        <v>0</v>
      </c>
      <c r="J71" s="15" t="b">
        <v>1</v>
      </c>
      <c r="K71" s="15" t="b">
        <v>1</v>
      </c>
      <c r="L71" s="15" t="b">
        <v>1</v>
      </c>
      <c r="M71" s="8"/>
      <c r="N71" s="8"/>
      <c r="O71" s="8"/>
      <c r="P71" s="8"/>
      <c r="Q71" s="8"/>
      <c r="R71" s="8"/>
      <c r="S71" s="10"/>
    </row>
    <row r="72" spans="2:19" x14ac:dyDescent="0.35">
      <c r="B72" s="7"/>
      <c r="C72" s="87">
        <v>402307441</v>
      </c>
      <c r="D72" s="15">
        <v>0</v>
      </c>
      <c r="E72" s="15">
        <v>2915</v>
      </c>
      <c r="F72" s="15">
        <v>2914.26</v>
      </c>
      <c r="G72" s="15">
        <v>1120</v>
      </c>
      <c r="H72" s="15"/>
      <c r="I72" s="15"/>
      <c r="J72" s="15" t="b">
        <v>1</v>
      </c>
      <c r="K72" s="15" t="b">
        <v>1</v>
      </c>
      <c r="L72" s="15" t="b">
        <v>1</v>
      </c>
      <c r="M72" s="8"/>
      <c r="N72" s="8"/>
      <c r="O72" s="8"/>
      <c r="P72" s="8"/>
      <c r="Q72" s="8"/>
      <c r="R72" s="8"/>
      <c r="S72" s="10"/>
    </row>
    <row r="73" spans="2:19" x14ac:dyDescent="0.35">
      <c r="B73" s="7"/>
      <c r="C73" s="87">
        <v>402453690</v>
      </c>
      <c r="D73" s="15">
        <v>0</v>
      </c>
      <c r="E73" s="15">
        <v>6645.83</v>
      </c>
      <c r="F73" s="15">
        <v>10203.59</v>
      </c>
      <c r="G73" s="15">
        <v>106.6</v>
      </c>
      <c r="H73" s="15">
        <v>17920.28</v>
      </c>
      <c r="I73" s="15">
        <v>0</v>
      </c>
      <c r="J73" s="15" t="b">
        <v>1</v>
      </c>
      <c r="K73" s="15" t="b">
        <v>1</v>
      </c>
      <c r="L73" s="15" t="b">
        <v>1</v>
      </c>
      <c r="M73" s="8"/>
      <c r="N73" s="8"/>
      <c r="O73" s="8"/>
      <c r="P73" s="8"/>
      <c r="Q73" s="8"/>
      <c r="R73" s="8"/>
      <c r="S73" s="10"/>
    </row>
    <row r="74" spans="2:19" x14ac:dyDescent="0.35">
      <c r="B74" s="7"/>
      <c r="C74" s="87">
        <v>406239256</v>
      </c>
      <c r="D74" s="15">
        <v>0</v>
      </c>
      <c r="E74" s="15">
        <v>2030</v>
      </c>
      <c r="F74" s="15"/>
      <c r="G74" s="15"/>
      <c r="H74" s="15">
        <v>1734</v>
      </c>
      <c r="I74" s="15">
        <v>0</v>
      </c>
      <c r="J74" s="15" t="b">
        <v>1</v>
      </c>
      <c r="K74" s="15" t="b">
        <v>1</v>
      </c>
      <c r="L74" s="15" t="b">
        <v>1</v>
      </c>
      <c r="M74" s="8"/>
      <c r="N74" s="8"/>
      <c r="O74" s="8"/>
      <c r="P74" s="8"/>
      <c r="Q74" s="8"/>
      <c r="R74" s="8"/>
      <c r="S74" s="10"/>
    </row>
    <row r="75" spans="2:19" x14ac:dyDescent="0.35">
      <c r="B75" s="7"/>
      <c r="C75" s="87">
        <v>406373282</v>
      </c>
      <c r="D75" s="15">
        <v>0</v>
      </c>
      <c r="E75" s="15">
        <v>4000</v>
      </c>
      <c r="F75" s="15"/>
      <c r="G75" s="15"/>
      <c r="H75" s="15">
        <v>4320</v>
      </c>
      <c r="I75" s="15">
        <v>0</v>
      </c>
      <c r="J75" s="15" t="b">
        <v>1</v>
      </c>
      <c r="K75" s="15" t="b">
        <v>1</v>
      </c>
      <c r="L75" s="15" t="b">
        <v>1</v>
      </c>
      <c r="M75" s="8"/>
      <c r="N75" s="8"/>
      <c r="O75" s="8"/>
      <c r="P75" s="8"/>
      <c r="Q75" s="8"/>
      <c r="R75" s="8"/>
      <c r="S75" s="10"/>
    </row>
    <row r="76" spans="2:19" x14ac:dyDescent="0.35">
      <c r="B76" s="7"/>
      <c r="C76" s="87">
        <v>410606842</v>
      </c>
      <c r="D76" s="15">
        <v>0</v>
      </c>
      <c r="E76" s="15">
        <v>2500</v>
      </c>
      <c r="F76" s="15">
        <v>0</v>
      </c>
      <c r="G76" s="15">
        <v>183.6</v>
      </c>
      <c r="H76" s="15">
        <v>2500</v>
      </c>
      <c r="I76" s="15">
        <v>0</v>
      </c>
      <c r="J76" s="15" t="b">
        <v>1</v>
      </c>
      <c r="K76" s="15" t="b">
        <v>1</v>
      </c>
      <c r="L76" s="15" t="b">
        <v>1</v>
      </c>
      <c r="M76" s="8"/>
      <c r="N76" s="8"/>
      <c r="O76" s="8"/>
      <c r="P76" s="8"/>
      <c r="Q76" s="8"/>
      <c r="R76" s="8"/>
      <c r="S76" s="10"/>
    </row>
    <row r="77" spans="2:19" x14ac:dyDescent="0.35">
      <c r="B77" s="7"/>
      <c r="C77" s="87">
        <v>410669753</v>
      </c>
      <c r="D77" s="15">
        <v>0</v>
      </c>
      <c r="E77" s="15">
        <v>3500</v>
      </c>
      <c r="F77" s="15"/>
      <c r="G77" s="15"/>
      <c r="H77" s="15">
        <v>8181</v>
      </c>
      <c r="I77" s="15">
        <v>0</v>
      </c>
      <c r="J77" s="15" t="b">
        <v>1</v>
      </c>
      <c r="K77" s="15" t="b">
        <v>1</v>
      </c>
      <c r="L77" s="15" t="b">
        <v>1</v>
      </c>
      <c r="M77" s="8"/>
      <c r="N77" s="8"/>
      <c r="O77" s="8"/>
      <c r="P77" s="8"/>
      <c r="Q77" s="8"/>
      <c r="R77" s="8"/>
      <c r="S77" s="10"/>
    </row>
    <row r="78" spans="2:19" x14ac:dyDescent="0.35">
      <c r="B78" s="7"/>
      <c r="C78" s="87">
        <v>412227691</v>
      </c>
      <c r="D78" s="15">
        <v>0</v>
      </c>
      <c r="E78" s="15">
        <v>3500</v>
      </c>
      <c r="F78" s="15"/>
      <c r="G78" s="15"/>
      <c r="H78" s="15">
        <v>2205.4499999999998</v>
      </c>
      <c r="I78" s="15">
        <v>0</v>
      </c>
      <c r="J78" s="15" t="b">
        <v>1</v>
      </c>
      <c r="K78" s="15" t="b">
        <v>1</v>
      </c>
      <c r="L78" s="15" t="b">
        <v>1</v>
      </c>
      <c r="M78" s="8"/>
      <c r="N78" s="8"/>
      <c r="O78" s="8"/>
      <c r="P78" s="8"/>
      <c r="Q78" s="8"/>
      <c r="R78" s="8"/>
      <c r="S78" s="10"/>
    </row>
    <row r="79" spans="2:19" x14ac:dyDescent="0.35">
      <c r="B79" s="7"/>
      <c r="C79" s="87">
        <v>412653685</v>
      </c>
      <c r="D79" s="15">
        <v>0</v>
      </c>
      <c r="E79" s="15">
        <v>1500</v>
      </c>
      <c r="F79" s="15">
        <v>60</v>
      </c>
      <c r="G79" s="15">
        <v>0</v>
      </c>
      <c r="H79" s="15">
        <v>3800</v>
      </c>
      <c r="I79" s="15">
        <v>0</v>
      </c>
      <c r="J79" s="15" t="b">
        <v>1</v>
      </c>
      <c r="K79" s="15" t="b">
        <v>1</v>
      </c>
      <c r="L79" s="15" t="b">
        <v>1</v>
      </c>
      <c r="M79" s="8"/>
      <c r="N79" s="8"/>
      <c r="O79" s="8"/>
      <c r="P79" s="8"/>
      <c r="Q79" s="8"/>
      <c r="R79" s="8"/>
      <c r="S79" s="10"/>
    </row>
    <row r="80" spans="2:19" x14ac:dyDescent="0.35">
      <c r="B80" s="7"/>
      <c r="C80" s="87">
        <v>415938497</v>
      </c>
      <c r="D80" s="15">
        <v>0</v>
      </c>
      <c r="E80" s="15">
        <v>6000</v>
      </c>
      <c r="F80" s="15"/>
      <c r="G80" s="15"/>
      <c r="H80" s="15">
        <v>5850</v>
      </c>
      <c r="I80" s="15">
        <v>0</v>
      </c>
      <c r="J80" s="15" t="b">
        <v>1</v>
      </c>
      <c r="K80" s="15" t="b">
        <v>1</v>
      </c>
      <c r="L80" s="15" t="b">
        <v>1</v>
      </c>
      <c r="M80" s="8"/>
      <c r="N80" s="8"/>
      <c r="O80" s="8"/>
      <c r="P80" s="8"/>
      <c r="Q80" s="8"/>
      <c r="R80" s="8"/>
      <c r="S80" s="10"/>
    </row>
    <row r="81" spans="2:19" x14ac:dyDescent="0.35">
      <c r="B81" s="7"/>
      <c r="C81" s="87">
        <v>418470357</v>
      </c>
      <c r="D81" s="15">
        <v>0</v>
      </c>
      <c r="E81" s="15">
        <v>1750</v>
      </c>
      <c r="F81" s="15"/>
      <c r="G81" s="15"/>
      <c r="H81" s="15">
        <v>3711</v>
      </c>
      <c r="I81" s="15">
        <v>0</v>
      </c>
      <c r="J81" s="15" t="b">
        <v>1</v>
      </c>
      <c r="K81" s="15" t="b">
        <v>1</v>
      </c>
      <c r="L81" s="15" t="b">
        <v>1</v>
      </c>
      <c r="M81" s="8"/>
      <c r="N81" s="8"/>
      <c r="O81" s="8"/>
      <c r="P81" s="8"/>
      <c r="Q81" s="8"/>
      <c r="R81" s="8"/>
      <c r="S81" s="10"/>
    </row>
    <row r="82" spans="2:19" x14ac:dyDescent="0.35">
      <c r="B82" s="7"/>
      <c r="C82" s="87">
        <v>419840483</v>
      </c>
      <c r="D82" s="15">
        <v>0</v>
      </c>
      <c r="E82" s="15">
        <v>17640</v>
      </c>
      <c r="F82" s="15"/>
      <c r="G82" s="15"/>
      <c r="H82" s="15">
        <v>24093.4</v>
      </c>
      <c r="I82" s="15">
        <v>0</v>
      </c>
      <c r="J82" s="15" t="b">
        <v>1</v>
      </c>
      <c r="K82" s="15" t="b">
        <v>1</v>
      </c>
      <c r="L82" s="15" t="b">
        <v>1</v>
      </c>
      <c r="M82" s="8"/>
      <c r="N82" s="8"/>
      <c r="O82" s="8"/>
      <c r="P82" s="8"/>
      <c r="Q82" s="8"/>
      <c r="R82" s="8"/>
      <c r="S82" s="10"/>
    </row>
    <row r="83" spans="2:19" x14ac:dyDescent="0.35">
      <c r="B83" s="7"/>
      <c r="C83" s="87">
        <v>466876871</v>
      </c>
      <c r="D83" s="15">
        <v>0</v>
      </c>
      <c r="E83" s="15">
        <v>4279</v>
      </c>
      <c r="F83" s="15">
        <v>3678</v>
      </c>
      <c r="G83" s="15">
        <v>0</v>
      </c>
      <c r="H83" s="15"/>
      <c r="I83" s="15"/>
      <c r="J83" s="15" t="b">
        <v>1</v>
      </c>
      <c r="K83" s="15" t="b">
        <v>1</v>
      </c>
      <c r="L83" s="15" t="b">
        <v>1</v>
      </c>
      <c r="M83" s="8"/>
      <c r="N83" s="8"/>
      <c r="O83" s="8"/>
      <c r="P83" s="8"/>
      <c r="Q83" s="8"/>
      <c r="R83" s="8"/>
      <c r="S83" s="10"/>
    </row>
    <row r="84" spans="2:19" x14ac:dyDescent="0.35">
      <c r="B84" s="7"/>
      <c r="C84" s="87">
        <v>489036875</v>
      </c>
      <c r="D84" s="15">
        <v>0</v>
      </c>
      <c r="E84" s="15">
        <v>2450</v>
      </c>
      <c r="F84" s="15">
        <v>-398.13</v>
      </c>
      <c r="G84" s="15">
        <v>0</v>
      </c>
      <c r="H84" s="15">
        <v>2450</v>
      </c>
      <c r="I84" s="15">
        <v>0</v>
      </c>
      <c r="J84" s="15" t="b">
        <v>1</v>
      </c>
      <c r="K84" s="15" t="b">
        <v>1</v>
      </c>
      <c r="L84" s="15" t="b">
        <v>1</v>
      </c>
      <c r="M84" s="8"/>
      <c r="N84" s="8"/>
      <c r="O84" s="8"/>
      <c r="P84" s="8"/>
      <c r="Q84" s="8"/>
      <c r="R84" s="8"/>
      <c r="S84" s="10"/>
    </row>
    <row r="85" spans="2:19" x14ac:dyDescent="0.35">
      <c r="B85" s="7"/>
      <c r="C85" s="87">
        <v>490466079</v>
      </c>
      <c r="D85" s="15">
        <v>0</v>
      </c>
      <c r="E85" s="15">
        <v>2310</v>
      </c>
      <c r="F85" s="15"/>
      <c r="G85" s="15"/>
      <c r="H85" s="15">
        <v>2252</v>
      </c>
      <c r="I85" s="15">
        <v>0</v>
      </c>
      <c r="J85" s="15" t="b">
        <v>1</v>
      </c>
      <c r="K85" s="15" t="b">
        <v>1</v>
      </c>
      <c r="L85" s="15" t="b">
        <v>1</v>
      </c>
      <c r="M85" s="8"/>
      <c r="N85" s="8"/>
      <c r="O85" s="8"/>
      <c r="P85" s="8"/>
      <c r="Q85" s="8"/>
      <c r="R85" s="8"/>
      <c r="S85" s="10"/>
    </row>
    <row r="86" spans="2:19" x14ac:dyDescent="0.35">
      <c r="B86" s="7"/>
      <c r="C86" s="87">
        <v>490508960</v>
      </c>
      <c r="D86" s="15">
        <v>0</v>
      </c>
      <c r="E86" s="15">
        <v>1060</v>
      </c>
      <c r="F86" s="15">
        <v>274</v>
      </c>
      <c r="G86" s="15">
        <v>0</v>
      </c>
      <c r="H86" s="15"/>
      <c r="I86" s="15"/>
      <c r="J86" s="15" t="b">
        <v>1</v>
      </c>
      <c r="K86" s="15" t="b">
        <v>1</v>
      </c>
      <c r="L86" s="15" t="b">
        <v>1</v>
      </c>
      <c r="M86" s="8"/>
      <c r="N86" s="8"/>
      <c r="O86" s="8"/>
      <c r="P86" s="8"/>
      <c r="Q86" s="8"/>
      <c r="R86" s="8"/>
      <c r="S86" s="10"/>
    </row>
    <row r="87" spans="2:19" x14ac:dyDescent="0.35">
      <c r="B87" s="7"/>
      <c r="C87" s="87">
        <v>491050863</v>
      </c>
      <c r="D87" s="15">
        <v>0</v>
      </c>
      <c r="E87" s="15">
        <v>19500</v>
      </c>
      <c r="F87" s="15"/>
      <c r="G87" s="15"/>
      <c r="H87" s="15">
        <v>27098.639999999999</v>
      </c>
      <c r="I87" s="15">
        <v>0</v>
      </c>
      <c r="J87" s="15" t="b">
        <v>1</v>
      </c>
      <c r="K87" s="15" t="b">
        <v>1</v>
      </c>
      <c r="L87" s="15" t="b">
        <v>1</v>
      </c>
      <c r="M87" s="8"/>
      <c r="N87" s="8"/>
      <c r="O87" s="8"/>
      <c r="P87" s="8"/>
      <c r="Q87" s="8"/>
      <c r="R87" s="8"/>
      <c r="S87" s="10"/>
    </row>
    <row r="88" spans="2:19" x14ac:dyDescent="0.35">
      <c r="B88" s="7"/>
      <c r="C88" s="87">
        <v>504501719</v>
      </c>
      <c r="D88" s="15">
        <v>0</v>
      </c>
      <c r="E88" s="15">
        <v>883</v>
      </c>
      <c r="F88" s="15">
        <v>2746.34</v>
      </c>
      <c r="G88" s="15">
        <v>0</v>
      </c>
      <c r="H88" s="15"/>
      <c r="I88" s="15"/>
      <c r="J88" s="15" t="b">
        <v>1</v>
      </c>
      <c r="K88" s="15" t="b">
        <v>1</v>
      </c>
      <c r="L88" s="15" t="b">
        <v>1</v>
      </c>
      <c r="M88" s="8"/>
      <c r="N88" s="8"/>
      <c r="O88" s="8"/>
      <c r="P88" s="8"/>
      <c r="Q88" s="8"/>
      <c r="R88" s="8"/>
      <c r="S88" s="10"/>
    </row>
    <row r="89" spans="2:19" x14ac:dyDescent="0.35">
      <c r="B89" s="7"/>
      <c r="C89" s="87">
        <v>762249139</v>
      </c>
      <c r="D89" s="15">
        <v>0</v>
      </c>
      <c r="E89" s="15">
        <v>1149</v>
      </c>
      <c r="F89" s="15">
        <v>1889</v>
      </c>
      <c r="G89" s="15">
        <v>0</v>
      </c>
      <c r="H89" s="15"/>
      <c r="I89" s="15"/>
      <c r="J89" s="15" t="b">
        <v>1</v>
      </c>
      <c r="K89" s="15" t="b">
        <v>1</v>
      </c>
      <c r="L89" s="15" t="b">
        <v>1</v>
      </c>
      <c r="M89" s="8"/>
      <c r="N89" s="8"/>
      <c r="O89" s="8"/>
      <c r="P89" s="8"/>
      <c r="Q89" s="8"/>
      <c r="R89" s="8"/>
      <c r="S89" s="10"/>
    </row>
    <row r="90" spans="2:19" x14ac:dyDescent="0.35">
      <c r="B90" s="7"/>
      <c r="C90" s="87">
        <v>763924979</v>
      </c>
      <c r="D90" s="15">
        <v>0</v>
      </c>
      <c r="E90" s="15">
        <v>500</v>
      </c>
      <c r="F90" s="15">
        <v>1800</v>
      </c>
      <c r="G90" s="15">
        <v>0</v>
      </c>
      <c r="H90" s="15"/>
      <c r="I90" s="15"/>
      <c r="J90" s="15" t="b">
        <v>1</v>
      </c>
      <c r="K90" s="15" t="b">
        <v>1</v>
      </c>
      <c r="L90" s="15" t="b">
        <v>1</v>
      </c>
      <c r="M90" s="8"/>
      <c r="N90" s="8"/>
      <c r="O90" s="8"/>
      <c r="P90" s="8"/>
      <c r="Q90" s="8"/>
      <c r="R90" s="8"/>
      <c r="S90" s="10"/>
    </row>
    <row r="91" spans="2:19" x14ac:dyDescent="0.35">
      <c r="B91" s="7"/>
      <c r="C91" s="87" t="s">
        <v>271</v>
      </c>
      <c r="D91" s="15">
        <v>0</v>
      </c>
      <c r="E91" s="15">
        <v>1450</v>
      </c>
      <c r="F91" s="15"/>
      <c r="G91" s="15"/>
      <c r="H91" s="15">
        <v>1620</v>
      </c>
      <c r="I91" s="15">
        <v>202.5</v>
      </c>
      <c r="J91" s="15" t="b">
        <v>1</v>
      </c>
      <c r="K91" s="15" t="b">
        <v>1</v>
      </c>
      <c r="L91" s="15" t="b">
        <v>1</v>
      </c>
      <c r="M91" s="8"/>
      <c r="N91" s="8"/>
      <c r="O91" s="8"/>
      <c r="P91" s="8"/>
      <c r="Q91" s="8"/>
      <c r="R91" s="8"/>
      <c r="S91" s="10"/>
    </row>
    <row r="92" spans="2:19" x14ac:dyDescent="0.35">
      <c r="B92" s="7"/>
      <c r="C92" s="87" t="s">
        <v>272</v>
      </c>
      <c r="D92" s="15">
        <v>0</v>
      </c>
      <c r="E92" s="15">
        <v>12500</v>
      </c>
      <c r="F92" s="15">
        <v>1827.6999999999998</v>
      </c>
      <c r="G92" s="15">
        <v>2648.3</v>
      </c>
      <c r="H92" s="15">
        <v>3938</v>
      </c>
      <c r="I92" s="15">
        <v>0</v>
      </c>
      <c r="J92" s="15" t="b">
        <v>1</v>
      </c>
      <c r="K92" s="15" t="b">
        <v>1</v>
      </c>
      <c r="L92" s="15" t="b">
        <v>1</v>
      </c>
      <c r="M92" s="8"/>
      <c r="N92" s="8"/>
      <c r="O92" s="8"/>
      <c r="P92" s="8"/>
      <c r="Q92" s="8"/>
      <c r="R92" s="8"/>
      <c r="S92" s="10"/>
    </row>
    <row r="93" spans="2:19" x14ac:dyDescent="0.35">
      <c r="B93" s="7"/>
      <c r="C93" s="87" t="s">
        <v>273</v>
      </c>
      <c r="D93" s="15">
        <v>0</v>
      </c>
      <c r="E93" s="15">
        <v>4346.28</v>
      </c>
      <c r="F93" s="15"/>
      <c r="G93" s="15"/>
      <c r="H93" s="15">
        <v>4575</v>
      </c>
      <c r="I93" s="15">
        <v>0</v>
      </c>
      <c r="J93" s="15" t="b">
        <v>1</v>
      </c>
      <c r="K93" s="15" t="b">
        <v>1</v>
      </c>
      <c r="L93" s="15" t="b">
        <v>1</v>
      </c>
      <c r="M93" s="8"/>
      <c r="N93" s="8"/>
      <c r="O93" s="8"/>
      <c r="P93" s="8"/>
      <c r="Q93" s="8"/>
      <c r="R93" s="8"/>
      <c r="S93" s="10"/>
    </row>
    <row r="94" spans="2:19" x14ac:dyDescent="0.35">
      <c r="B94" s="7"/>
      <c r="C94" s="87" t="s">
        <v>274</v>
      </c>
      <c r="D94" s="15">
        <v>0</v>
      </c>
      <c r="E94" s="15">
        <v>12286</v>
      </c>
      <c r="F94" s="15">
        <v>200</v>
      </c>
      <c r="G94" s="15">
        <v>0</v>
      </c>
      <c r="H94" s="15">
        <v>9000</v>
      </c>
      <c r="I94" s="15">
        <v>0</v>
      </c>
      <c r="J94" s="15" t="b">
        <v>1</v>
      </c>
      <c r="K94" s="15" t="b">
        <v>1</v>
      </c>
      <c r="L94" s="15" t="b">
        <v>1</v>
      </c>
      <c r="M94" s="8"/>
      <c r="N94" s="8"/>
      <c r="O94" s="8"/>
      <c r="P94" s="8"/>
      <c r="Q94" s="8"/>
      <c r="R94" s="8"/>
      <c r="S94" s="10"/>
    </row>
    <row r="95" spans="2:19" x14ac:dyDescent="0.35">
      <c r="B95" s="7"/>
      <c r="C95" s="87" t="s">
        <v>275</v>
      </c>
      <c r="D95" s="15">
        <v>0</v>
      </c>
      <c r="E95" s="15">
        <v>37500</v>
      </c>
      <c r="F95" s="15">
        <v>32457.599999999999</v>
      </c>
      <c r="G95" s="15">
        <v>32400</v>
      </c>
      <c r="H95" s="15"/>
      <c r="I95" s="15"/>
      <c r="J95" s="15" t="b">
        <v>1</v>
      </c>
      <c r="K95" s="15" t="b">
        <v>1</v>
      </c>
      <c r="L95" s="15" t="b">
        <v>1</v>
      </c>
      <c r="M95" s="8"/>
      <c r="N95" s="8"/>
      <c r="O95" s="8"/>
      <c r="P95" s="8"/>
      <c r="Q95" s="8"/>
      <c r="R95" s="8"/>
      <c r="S95" s="10"/>
    </row>
    <row r="96" spans="2:19" x14ac:dyDescent="0.35">
      <c r="B96" s="7"/>
      <c r="C96" s="87" t="s">
        <v>276</v>
      </c>
      <c r="D96" s="15">
        <v>0</v>
      </c>
      <c r="E96" s="15">
        <v>5100</v>
      </c>
      <c r="F96" s="15"/>
      <c r="G96" s="15"/>
      <c r="H96" s="15">
        <v>4950</v>
      </c>
      <c r="I96" s="15">
        <v>0</v>
      </c>
      <c r="J96" s="15" t="b">
        <v>1</v>
      </c>
      <c r="K96" s="15" t="b">
        <v>1</v>
      </c>
      <c r="L96" s="15" t="b">
        <v>1</v>
      </c>
      <c r="M96" s="8"/>
      <c r="N96" s="8"/>
      <c r="O96" s="8"/>
      <c r="P96" s="8"/>
      <c r="Q96" s="8"/>
      <c r="R96" s="8"/>
      <c r="S96" s="10"/>
    </row>
    <row r="97" spans="2:19" x14ac:dyDescent="0.35">
      <c r="B97" s="7"/>
      <c r="C97" s="87" t="s">
        <v>277</v>
      </c>
      <c r="D97" s="15">
        <v>0</v>
      </c>
      <c r="E97" s="15">
        <v>19250</v>
      </c>
      <c r="F97" s="15">
        <v>20800</v>
      </c>
      <c r="G97" s="15">
        <v>457.20000000000073</v>
      </c>
      <c r="H97" s="15"/>
      <c r="I97" s="15"/>
      <c r="J97" s="15" t="b">
        <v>1</v>
      </c>
      <c r="K97" s="15" t="b">
        <v>1</v>
      </c>
      <c r="L97" s="15" t="b">
        <v>1</v>
      </c>
      <c r="M97" s="8"/>
      <c r="N97" s="8"/>
      <c r="O97" s="8"/>
      <c r="P97" s="8"/>
      <c r="Q97" s="8"/>
      <c r="R97" s="8"/>
      <c r="S97" s="10"/>
    </row>
    <row r="98" spans="2:19" x14ac:dyDescent="0.35">
      <c r="B98" s="7"/>
      <c r="C98" s="87" t="s">
        <v>278</v>
      </c>
      <c r="D98" s="15">
        <v>0</v>
      </c>
      <c r="E98" s="15">
        <v>1250</v>
      </c>
      <c r="F98" s="15">
        <v>1400</v>
      </c>
      <c r="G98" s="15">
        <v>0</v>
      </c>
      <c r="H98" s="15"/>
      <c r="I98" s="15"/>
      <c r="J98" s="15" t="b">
        <v>1</v>
      </c>
      <c r="K98" s="15" t="b">
        <v>1</v>
      </c>
      <c r="L98" s="15" t="b">
        <v>1</v>
      </c>
      <c r="M98" s="8"/>
      <c r="N98" s="8"/>
      <c r="O98" s="8"/>
      <c r="P98" s="8"/>
      <c r="Q98" s="8"/>
      <c r="R98" s="8"/>
      <c r="S98" s="10"/>
    </row>
    <row r="99" spans="2:19" x14ac:dyDescent="0.35">
      <c r="B99" s="7"/>
      <c r="C99" s="87" t="s">
        <v>279</v>
      </c>
      <c r="D99" s="15">
        <v>0</v>
      </c>
      <c r="E99" s="15">
        <v>3139.05</v>
      </c>
      <c r="F99" s="15">
        <v>416.67</v>
      </c>
      <c r="G99" s="15">
        <v>0</v>
      </c>
      <c r="H99" s="15">
        <v>3077.5</v>
      </c>
      <c r="I99" s="15">
        <v>0</v>
      </c>
      <c r="J99" s="15" t="b">
        <v>1</v>
      </c>
      <c r="K99" s="15" t="b">
        <v>1</v>
      </c>
      <c r="L99" s="15" t="b">
        <v>1</v>
      </c>
      <c r="M99" s="8"/>
      <c r="N99" s="8"/>
      <c r="O99" s="8"/>
      <c r="P99" s="8"/>
      <c r="Q99" s="8"/>
      <c r="R99" s="8"/>
      <c r="S99" s="10"/>
    </row>
    <row r="100" spans="2:19" x14ac:dyDescent="0.35">
      <c r="B100" s="7"/>
      <c r="C100" s="87" t="s">
        <v>280</v>
      </c>
      <c r="D100" s="15">
        <v>0</v>
      </c>
      <c r="E100" s="15">
        <v>5000</v>
      </c>
      <c r="F100" s="15">
        <v>5807.75</v>
      </c>
      <c r="G100" s="15">
        <v>0</v>
      </c>
      <c r="H100" s="15"/>
      <c r="I100" s="15"/>
      <c r="J100" s="15" t="b">
        <v>1</v>
      </c>
      <c r="K100" s="15" t="b">
        <v>1</v>
      </c>
      <c r="L100" s="15" t="b">
        <v>1</v>
      </c>
      <c r="M100" s="8"/>
      <c r="N100" s="8"/>
      <c r="O100" s="8"/>
      <c r="P100" s="8"/>
      <c r="Q100" s="8"/>
      <c r="R100" s="8"/>
      <c r="S100" s="10"/>
    </row>
    <row r="101" spans="2:19" x14ac:dyDescent="0.35">
      <c r="B101" s="7"/>
      <c r="C101" s="87" t="s">
        <v>281</v>
      </c>
      <c r="D101" s="15">
        <v>0</v>
      </c>
      <c r="E101" s="15">
        <v>2850</v>
      </c>
      <c r="F101" s="15">
        <v>3361.1</v>
      </c>
      <c r="G101" s="15">
        <v>583.29999999999995</v>
      </c>
      <c r="H101" s="15"/>
      <c r="I101" s="15"/>
      <c r="J101" s="15" t="b">
        <v>1</v>
      </c>
      <c r="K101" s="15" t="b">
        <v>1</v>
      </c>
      <c r="L101" s="15" t="b">
        <v>1</v>
      </c>
      <c r="M101" s="8"/>
      <c r="N101" s="8"/>
      <c r="O101" s="8"/>
      <c r="P101" s="8"/>
      <c r="Q101" s="8"/>
      <c r="R101" s="8"/>
      <c r="S101" s="10"/>
    </row>
    <row r="102" spans="2:19" x14ac:dyDescent="0.35">
      <c r="B102" s="7"/>
      <c r="C102" s="87" t="s">
        <v>282</v>
      </c>
      <c r="D102" s="15">
        <v>0</v>
      </c>
      <c r="E102" s="15">
        <v>500</v>
      </c>
      <c r="F102" s="15"/>
      <c r="G102" s="15"/>
      <c r="H102" s="15">
        <v>1316</v>
      </c>
      <c r="I102" s="15">
        <v>0</v>
      </c>
      <c r="J102" s="15" t="b">
        <v>1</v>
      </c>
      <c r="K102" s="15" t="b">
        <v>1</v>
      </c>
      <c r="L102" s="15" t="b">
        <v>1</v>
      </c>
      <c r="M102" s="8"/>
      <c r="N102" s="8"/>
      <c r="O102" s="8"/>
      <c r="P102" s="8"/>
      <c r="Q102" s="8"/>
      <c r="R102" s="8"/>
      <c r="S102" s="10"/>
    </row>
    <row r="103" spans="2:19" x14ac:dyDescent="0.35">
      <c r="B103" s="7"/>
      <c r="C103" s="87" t="s">
        <v>283</v>
      </c>
      <c r="D103" s="15">
        <v>0</v>
      </c>
      <c r="E103" s="15">
        <v>9000</v>
      </c>
      <c r="F103" s="15">
        <v>13937.25</v>
      </c>
      <c r="G103" s="15">
        <v>3066.34</v>
      </c>
      <c r="H103" s="15"/>
      <c r="I103" s="15"/>
      <c r="J103" s="15" t="b">
        <v>1</v>
      </c>
      <c r="K103" s="15" t="b">
        <v>1</v>
      </c>
      <c r="L103" s="15" t="b">
        <v>1</v>
      </c>
      <c r="M103" s="8"/>
      <c r="N103" s="8"/>
      <c r="O103" s="8"/>
      <c r="P103" s="8"/>
      <c r="Q103" s="8"/>
      <c r="R103" s="8"/>
      <c r="S103" s="10"/>
    </row>
    <row r="104" spans="2:19" x14ac:dyDescent="0.35">
      <c r="B104" s="7"/>
      <c r="C104" s="87" t="s">
        <v>284</v>
      </c>
      <c r="D104" s="15">
        <v>0</v>
      </c>
      <c r="E104" s="15">
        <v>1600</v>
      </c>
      <c r="F104" s="15">
        <v>1700</v>
      </c>
      <c r="G104" s="15">
        <v>0</v>
      </c>
      <c r="H104" s="15"/>
      <c r="I104" s="15"/>
      <c r="J104" s="15" t="b">
        <v>1</v>
      </c>
      <c r="K104" s="15" t="b">
        <v>1</v>
      </c>
      <c r="L104" s="15" t="b">
        <v>1</v>
      </c>
      <c r="M104" s="8"/>
      <c r="N104" s="8"/>
      <c r="O104" s="8"/>
      <c r="P104" s="8"/>
      <c r="Q104" s="8"/>
      <c r="R104" s="8"/>
      <c r="S104" s="10"/>
    </row>
    <row r="105" spans="2:19" x14ac:dyDescent="0.35">
      <c r="B105" s="7"/>
      <c r="C105" s="87" t="s">
        <v>285</v>
      </c>
      <c r="D105" s="15">
        <v>0</v>
      </c>
      <c r="E105" s="15">
        <v>500</v>
      </c>
      <c r="F105" s="15">
        <v>640</v>
      </c>
      <c r="G105" s="15">
        <v>0</v>
      </c>
      <c r="H105" s="15"/>
      <c r="I105" s="15"/>
      <c r="J105" s="15" t="b">
        <v>1</v>
      </c>
      <c r="K105" s="15" t="b">
        <v>1</v>
      </c>
      <c r="L105" s="15" t="b">
        <v>1</v>
      </c>
      <c r="M105" s="8"/>
      <c r="N105" s="8"/>
      <c r="O105" s="8"/>
      <c r="P105" s="8"/>
      <c r="Q105" s="8"/>
      <c r="R105" s="8"/>
      <c r="S105" s="10"/>
    </row>
    <row r="106" spans="2:19" x14ac:dyDescent="0.35">
      <c r="B106" s="7"/>
      <c r="C106" s="87" t="s">
        <v>286</v>
      </c>
      <c r="D106" s="15">
        <v>0</v>
      </c>
      <c r="E106" s="15">
        <v>4661.7</v>
      </c>
      <c r="F106" s="15"/>
      <c r="G106" s="15"/>
      <c r="H106" s="15">
        <v>4548</v>
      </c>
      <c r="I106" s="15">
        <v>0</v>
      </c>
      <c r="J106" s="15" t="b">
        <v>1</v>
      </c>
      <c r="K106" s="15" t="b">
        <v>1</v>
      </c>
      <c r="L106" s="15" t="b">
        <v>1</v>
      </c>
      <c r="M106" s="8"/>
      <c r="N106" s="8"/>
      <c r="O106" s="8"/>
      <c r="P106" s="8"/>
      <c r="Q106" s="8"/>
      <c r="R106" s="8"/>
      <c r="S106" s="10"/>
    </row>
    <row r="107" spans="2:19" x14ac:dyDescent="0.35">
      <c r="B107" s="7"/>
      <c r="C107" s="87" t="s">
        <v>287</v>
      </c>
      <c r="D107" s="15">
        <v>0</v>
      </c>
      <c r="E107" s="15">
        <v>1060</v>
      </c>
      <c r="F107" s="15">
        <v>1000</v>
      </c>
      <c r="G107" s="15">
        <v>0</v>
      </c>
      <c r="H107" s="15"/>
      <c r="I107" s="15"/>
      <c r="J107" s="15" t="b">
        <v>1</v>
      </c>
      <c r="K107" s="15" t="b">
        <v>1</v>
      </c>
      <c r="L107" s="15" t="b">
        <v>1</v>
      </c>
      <c r="M107" s="8"/>
      <c r="N107" s="8"/>
      <c r="O107" s="8"/>
      <c r="P107" s="8"/>
      <c r="Q107" s="8"/>
      <c r="R107" s="8"/>
      <c r="S107" s="10"/>
    </row>
    <row r="108" spans="2:19" x14ac:dyDescent="0.35">
      <c r="B108" s="7"/>
      <c r="C108" s="87" t="s">
        <v>288</v>
      </c>
      <c r="D108" s="15">
        <v>0</v>
      </c>
      <c r="E108" s="15">
        <v>500</v>
      </c>
      <c r="F108" s="15">
        <v>656</v>
      </c>
      <c r="G108" s="15">
        <v>0</v>
      </c>
      <c r="H108" s="15"/>
      <c r="I108" s="15"/>
      <c r="J108" s="15" t="b">
        <v>1</v>
      </c>
      <c r="K108" s="15" t="b">
        <v>1</v>
      </c>
      <c r="L108" s="15" t="b">
        <v>1</v>
      </c>
      <c r="M108" s="8"/>
      <c r="N108" s="8"/>
      <c r="O108" s="8"/>
      <c r="P108" s="8"/>
      <c r="Q108" s="8"/>
      <c r="R108" s="8"/>
      <c r="S108" s="10"/>
    </row>
    <row r="109" spans="2:19" x14ac:dyDescent="0.35">
      <c r="B109" s="7"/>
      <c r="C109" s="87" t="s">
        <v>289</v>
      </c>
      <c r="D109" s="15">
        <v>0</v>
      </c>
      <c r="E109" s="15">
        <v>10060</v>
      </c>
      <c r="F109" s="15">
        <v>9995</v>
      </c>
      <c r="G109" s="15">
        <v>0</v>
      </c>
      <c r="H109" s="15"/>
      <c r="I109" s="15"/>
      <c r="J109" s="15" t="b">
        <v>1</v>
      </c>
      <c r="K109" s="15" t="b">
        <v>1</v>
      </c>
      <c r="L109" s="15" t="b">
        <v>1</v>
      </c>
      <c r="M109" s="8"/>
      <c r="N109" s="8"/>
      <c r="O109" s="8"/>
      <c r="P109" s="8"/>
      <c r="Q109" s="8"/>
      <c r="R109" s="8"/>
      <c r="S109" s="10"/>
    </row>
    <row r="110" spans="2:19" x14ac:dyDescent="0.35">
      <c r="B110" s="7"/>
      <c r="C110" s="87" t="s">
        <v>290</v>
      </c>
      <c r="D110" s="15">
        <v>0</v>
      </c>
      <c r="E110" s="15">
        <v>3531.6099999999997</v>
      </c>
      <c r="F110" s="15">
        <v>3512</v>
      </c>
      <c r="G110" s="15">
        <v>0</v>
      </c>
      <c r="H110" s="15"/>
      <c r="I110" s="15"/>
      <c r="J110" s="15" t="b">
        <v>1</v>
      </c>
      <c r="K110" s="15" t="b">
        <v>1</v>
      </c>
      <c r="L110" s="15" t="b">
        <v>1</v>
      </c>
      <c r="M110" s="8"/>
      <c r="N110" s="8"/>
      <c r="O110" s="8"/>
      <c r="P110" s="8"/>
      <c r="Q110" s="8"/>
      <c r="R110" s="8"/>
      <c r="S110" s="10"/>
    </row>
    <row r="111" spans="2:19" x14ac:dyDescent="0.35">
      <c r="B111" s="7"/>
      <c r="C111" s="87" t="s">
        <v>291</v>
      </c>
      <c r="D111" s="15">
        <v>0</v>
      </c>
      <c r="E111" s="15">
        <v>3735</v>
      </c>
      <c r="F111" s="15">
        <v>2499.29</v>
      </c>
      <c r="G111" s="15">
        <v>5367.76</v>
      </c>
      <c r="H111" s="15"/>
      <c r="I111" s="15"/>
      <c r="J111" s="15" t="b">
        <v>1</v>
      </c>
      <c r="K111" s="15" t="b">
        <v>1</v>
      </c>
      <c r="L111" s="15" t="b">
        <v>1</v>
      </c>
      <c r="M111" s="8"/>
      <c r="N111" s="8"/>
      <c r="O111" s="8"/>
      <c r="P111" s="8"/>
      <c r="Q111" s="8"/>
      <c r="R111" s="8"/>
      <c r="S111" s="10"/>
    </row>
    <row r="112" spans="2:19" x14ac:dyDescent="0.35">
      <c r="B112" s="7"/>
      <c r="C112" s="87" t="s">
        <v>292</v>
      </c>
      <c r="D112" s="15">
        <v>0</v>
      </c>
      <c r="E112" s="15">
        <v>38500</v>
      </c>
      <c r="F112" s="15">
        <v>0</v>
      </c>
      <c r="G112" s="15">
        <v>0</v>
      </c>
      <c r="H112" s="15">
        <v>37150</v>
      </c>
      <c r="I112" s="15">
        <v>0</v>
      </c>
      <c r="J112" s="15" t="b">
        <v>1</v>
      </c>
      <c r="K112" s="15" t="b">
        <v>1</v>
      </c>
      <c r="L112" s="15" t="b">
        <v>1</v>
      </c>
      <c r="M112" s="8"/>
      <c r="N112" s="8"/>
      <c r="O112" s="8"/>
      <c r="P112" s="8"/>
      <c r="Q112" s="8"/>
      <c r="R112" s="8"/>
      <c r="S112" s="10"/>
    </row>
    <row r="113" spans="2:19" x14ac:dyDescent="0.35">
      <c r="B113" s="7"/>
      <c r="C113" s="87" t="s">
        <v>293</v>
      </c>
      <c r="D113" s="15">
        <v>0</v>
      </c>
      <c r="E113" s="15">
        <v>6000</v>
      </c>
      <c r="F113" s="15">
        <v>6750</v>
      </c>
      <c r="G113" s="15">
        <v>0</v>
      </c>
      <c r="H113" s="15"/>
      <c r="I113" s="15"/>
      <c r="J113" s="15" t="b">
        <v>1</v>
      </c>
      <c r="K113" s="15" t="b">
        <v>1</v>
      </c>
      <c r="L113" s="15" t="b">
        <v>1</v>
      </c>
      <c r="M113" s="8"/>
      <c r="N113" s="8"/>
      <c r="O113" s="8"/>
      <c r="P113" s="8"/>
      <c r="Q113" s="8"/>
      <c r="R113" s="8"/>
      <c r="S113" s="10"/>
    </row>
    <row r="114" spans="2:19" x14ac:dyDescent="0.35">
      <c r="B114" s="7"/>
      <c r="C114" s="87" t="s">
        <v>294</v>
      </c>
      <c r="D114" s="15">
        <v>0</v>
      </c>
      <c r="E114" s="15">
        <v>42430</v>
      </c>
      <c r="F114" s="15"/>
      <c r="G114" s="15"/>
      <c r="H114" s="15">
        <v>59980.31</v>
      </c>
      <c r="I114" s="15">
        <v>20627.5</v>
      </c>
      <c r="J114" s="15" t="b">
        <v>1</v>
      </c>
      <c r="K114" s="15" t="b">
        <v>1</v>
      </c>
      <c r="L114" s="15" t="b">
        <v>1</v>
      </c>
      <c r="M114" s="8"/>
      <c r="N114" s="8"/>
      <c r="O114" s="8"/>
      <c r="P114" s="8"/>
      <c r="Q114" s="8"/>
      <c r="R114" s="8"/>
      <c r="S114" s="10"/>
    </row>
    <row r="115" spans="2:19" x14ac:dyDescent="0.35">
      <c r="B115" s="7"/>
      <c r="C115" s="87" t="s">
        <v>295</v>
      </c>
      <c r="D115" s="15">
        <v>0</v>
      </c>
      <c r="E115" s="15">
        <v>10000</v>
      </c>
      <c r="F115" s="15"/>
      <c r="G115" s="15"/>
      <c r="H115" s="15">
        <v>8050</v>
      </c>
      <c r="I115" s="15">
        <v>2300</v>
      </c>
      <c r="J115" s="15" t="b">
        <v>1</v>
      </c>
      <c r="K115" s="15" t="b">
        <v>1</v>
      </c>
      <c r="L115" s="15" t="b">
        <v>1</v>
      </c>
      <c r="M115" s="8"/>
      <c r="N115" s="8"/>
      <c r="O115" s="8"/>
      <c r="P115" s="8"/>
      <c r="Q115" s="8"/>
      <c r="R115" s="8"/>
      <c r="S115" s="10"/>
    </row>
    <row r="116" spans="2:19" x14ac:dyDescent="0.35">
      <c r="B116" s="7"/>
      <c r="C116" s="87" t="s">
        <v>296</v>
      </c>
      <c r="D116" s="15">
        <v>0</v>
      </c>
      <c r="E116" s="15">
        <v>6000</v>
      </c>
      <c r="F116" s="15">
        <v>9730</v>
      </c>
      <c r="G116" s="15">
        <v>0</v>
      </c>
      <c r="H116" s="15"/>
      <c r="I116" s="15"/>
      <c r="J116" s="15" t="b">
        <v>1</v>
      </c>
      <c r="K116" s="15" t="b">
        <v>1</v>
      </c>
      <c r="L116" s="15" t="b">
        <v>1</v>
      </c>
      <c r="M116" s="8"/>
      <c r="N116" s="8"/>
      <c r="O116" s="8"/>
      <c r="P116" s="8"/>
      <c r="Q116" s="8"/>
      <c r="R116" s="8"/>
      <c r="S116" s="10"/>
    </row>
    <row r="117" spans="2:19" x14ac:dyDescent="0.35">
      <c r="B117" s="7"/>
      <c r="C117" s="87" t="s">
        <v>297</v>
      </c>
      <c r="D117" s="15">
        <v>0</v>
      </c>
      <c r="E117" s="15">
        <v>6400</v>
      </c>
      <c r="F117" s="15"/>
      <c r="G117" s="15"/>
      <c r="H117" s="15">
        <v>10514</v>
      </c>
      <c r="I117" s="15">
        <v>0</v>
      </c>
      <c r="J117" s="15" t="b">
        <v>1</v>
      </c>
      <c r="K117" s="15" t="b">
        <v>1</v>
      </c>
      <c r="L117" s="15" t="b">
        <v>1</v>
      </c>
      <c r="M117" s="8"/>
      <c r="N117" s="8"/>
      <c r="O117" s="8"/>
      <c r="P117" s="8"/>
      <c r="Q117" s="8"/>
      <c r="R117" s="8"/>
      <c r="S117" s="10"/>
    </row>
    <row r="118" spans="2:19" x14ac:dyDescent="0.35">
      <c r="B118" s="7"/>
      <c r="C118" s="87" t="s">
        <v>298</v>
      </c>
      <c r="D118" s="15">
        <v>0</v>
      </c>
      <c r="E118" s="15">
        <v>3140</v>
      </c>
      <c r="F118" s="15">
        <v>3140</v>
      </c>
      <c r="G118" s="15">
        <v>238.64</v>
      </c>
      <c r="H118" s="15">
        <v>0</v>
      </c>
      <c r="I118" s="15">
        <v>0</v>
      </c>
      <c r="J118" s="15" t="b">
        <v>1</v>
      </c>
      <c r="K118" s="15" t="b">
        <v>1</v>
      </c>
      <c r="L118" s="15" t="b">
        <v>1</v>
      </c>
      <c r="M118" s="8"/>
      <c r="N118" s="8"/>
      <c r="O118" s="8"/>
      <c r="P118" s="8"/>
      <c r="Q118" s="8"/>
      <c r="R118" s="8"/>
      <c r="S118" s="10"/>
    </row>
    <row r="119" spans="2:19" x14ac:dyDescent="0.35">
      <c r="B119" s="7"/>
      <c r="C119" s="87" t="s">
        <v>299</v>
      </c>
      <c r="D119" s="15">
        <v>0</v>
      </c>
      <c r="E119" s="15">
        <v>14980</v>
      </c>
      <c r="F119" s="15">
        <v>23000</v>
      </c>
      <c r="G119" s="15">
        <v>6490</v>
      </c>
      <c r="H119" s="15"/>
      <c r="I119" s="15"/>
      <c r="J119" s="15" t="b">
        <v>1</v>
      </c>
      <c r="K119" s="15" t="b">
        <v>1</v>
      </c>
      <c r="L119" s="15" t="b">
        <v>1</v>
      </c>
      <c r="M119" s="8"/>
      <c r="N119" s="8"/>
      <c r="O119" s="8"/>
      <c r="P119" s="8"/>
      <c r="Q119" s="8"/>
      <c r="R119" s="8"/>
      <c r="S119" s="10"/>
    </row>
    <row r="120" spans="2:19" x14ac:dyDescent="0.35">
      <c r="B120" s="7"/>
      <c r="C120" s="87" t="s">
        <v>300</v>
      </c>
      <c r="D120" s="15">
        <v>0</v>
      </c>
      <c r="E120" s="15">
        <v>29948</v>
      </c>
      <c r="F120" s="15">
        <v>12561.3</v>
      </c>
      <c r="G120" s="15">
        <v>-12512.5</v>
      </c>
      <c r="H120" s="15"/>
      <c r="I120" s="15"/>
      <c r="J120" s="15" t="b">
        <v>1</v>
      </c>
      <c r="K120" s="15" t="b">
        <v>1</v>
      </c>
      <c r="L120" s="15" t="b">
        <v>1</v>
      </c>
      <c r="M120" s="8"/>
      <c r="N120" s="8"/>
      <c r="O120" s="8"/>
      <c r="P120" s="8"/>
      <c r="Q120" s="8"/>
      <c r="R120" s="8"/>
      <c r="S120" s="10"/>
    </row>
    <row r="121" spans="2:19" x14ac:dyDescent="0.35">
      <c r="B121" s="7"/>
      <c r="C121" s="87" t="s">
        <v>301</v>
      </c>
      <c r="D121" s="15">
        <v>0</v>
      </c>
      <c r="E121" s="15">
        <v>5122</v>
      </c>
      <c r="F121" s="15">
        <v>4997</v>
      </c>
      <c r="G121" s="15">
        <v>0</v>
      </c>
      <c r="H121" s="15"/>
      <c r="I121" s="15"/>
      <c r="J121" s="15" t="b">
        <v>1</v>
      </c>
      <c r="K121" s="15" t="b">
        <v>1</v>
      </c>
      <c r="L121" s="15" t="b">
        <v>1</v>
      </c>
      <c r="M121" s="8"/>
      <c r="N121" s="8"/>
      <c r="O121" s="8"/>
      <c r="P121" s="8"/>
      <c r="Q121" s="8"/>
      <c r="R121" s="8"/>
      <c r="S121" s="10"/>
    </row>
    <row r="122" spans="2:19" x14ac:dyDescent="0.35">
      <c r="B122" s="7"/>
      <c r="C122" s="87" t="s">
        <v>302</v>
      </c>
      <c r="D122" s="15">
        <v>0</v>
      </c>
      <c r="E122" s="15">
        <v>7210.88</v>
      </c>
      <c r="F122" s="15">
        <v>7035</v>
      </c>
      <c r="G122" s="15">
        <v>0</v>
      </c>
      <c r="H122" s="15"/>
      <c r="I122" s="15"/>
      <c r="J122" s="15" t="b">
        <v>1</v>
      </c>
      <c r="K122" s="15" t="b">
        <v>1</v>
      </c>
      <c r="L122" s="15" t="b">
        <v>1</v>
      </c>
      <c r="M122" s="8"/>
      <c r="N122" s="8"/>
      <c r="O122" s="8"/>
      <c r="P122" s="8"/>
      <c r="Q122" s="8"/>
      <c r="R122" s="8"/>
      <c r="S122" s="10"/>
    </row>
    <row r="123" spans="2:19" x14ac:dyDescent="0.35">
      <c r="B123" s="7"/>
      <c r="C123" s="87" t="s">
        <v>303</v>
      </c>
      <c r="D123" s="15">
        <v>0</v>
      </c>
      <c r="E123" s="15">
        <v>9000</v>
      </c>
      <c r="F123" s="15"/>
      <c r="G123" s="15"/>
      <c r="H123" s="15">
        <v>8999.2800000000007</v>
      </c>
      <c r="I123" s="15">
        <v>0</v>
      </c>
      <c r="J123" s="15" t="b">
        <v>1</v>
      </c>
      <c r="K123" s="15" t="b">
        <v>1</v>
      </c>
      <c r="L123" s="15" t="b">
        <v>1</v>
      </c>
      <c r="M123" s="8"/>
      <c r="N123" s="8"/>
      <c r="O123" s="8"/>
      <c r="P123" s="8"/>
      <c r="Q123" s="8"/>
      <c r="R123" s="8"/>
      <c r="S123" s="10"/>
    </row>
    <row r="124" spans="2:19" x14ac:dyDescent="0.35">
      <c r="B124" s="7"/>
      <c r="C124" s="87" t="s">
        <v>304</v>
      </c>
      <c r="D124" s="15">
        <v>0</v>
      </c>
      <c r="E124" s="15">
        <v>1340</v>
      </c>
      <c r="F124" s="15">
        <v>898.31999999999994</v>
      </c>
      <c r="G124" s="15">
        <v>288.8</v>
      </c>
      <c r="H124" s="15"/>
      <c r="I124" s="15"/>
      <c r="J124" s="15" t="b">
        <v>1</v>
      </c>
      <c r="K124" s="15" t="b">
        <v>1</v>
      </c>
      <c r="L124" s="15" t="b">
        <v>1</v>
      </c>
      <c r="M124" s="8"/>
      <c r="N124" s="8"/>
      <c r="O124" s="8"/>
      <c r="P124" s="8"/>
      <c r="Q124" s="8"/>
      <c r="R124" s="8"/>
      <c r="S124" s="10"/>
    </row>
    <row r="125" spans="2:19" x14ac:dyDescent="0.35">
      <c r="B125" s="7"/>
      <c r="C125" s="87" t="s">
        <v>305</v>
      </c>
      <c r="D125" s="15">
        <v>0</v>
      </c>
      <c r="E125" s="15">
        <v>3780</v>
      </c>
      <c r="F125" s="15">
        <v>3800.25</v>
      </c>
      <c r="G125" s="15">
        <v>-40.5</v>
      </c>
      <c r="H125" s="15">
        <v>3586</v>
      </c>
      <c r="I125" s="15">
        <v>3586</v>
      </c>
      <c r="J125" s="15" t="b">
        <v>1</v>
      </c>
      <c r="K125" s="15" t="b">
        <v>1</v>
      </c>
      <c r="L125" s="15" t="b">
        <v>1</v>
      </c>
      <c r="M125" s="8"/>
      <c r="N125" s="8"/>
      <c r="O125" s="8"/>
      <c r="P125" s="8"/>
      <c r="Q125" s="8"/>
      <c r="R125" s="8"/>
      <c r="S125" s="10"/>
    </row>
    <row r="126" spans="2:19" x14ac:dyDescent="0.35">
      <c r="B126" s="7"/>
      <c r="C126" s="87" t="s">
        <v>306</v>
      </c>
      <c r="D126" s="15">
        <v>0</v>
      </c>
      <c r="E126" s="15">
        <v>2000</v>
      </c>
      <c r="F126" s="15">
        <v>3728</v>
      </c>
      <c r="G126" s="15">
        <v>-1440</v>
      </c>
      <c r="H126" s="15"/>
      <c r="I126" s="15"/>
      <c r="J126" s="15" t="b">
        <v>1</v>
      </c>
      <c r="K126" s="15" t="b">
        <v>1</v>
      </c>
      <c r="L126" s="15" t="b">
        <v>1</v>
      </c>
      <c r="M126" s="8"/>
      <c r="N126" s="8"/>
      <c r="O126" s="8"/>
      <c r="P126" s="8"/>
      <c r="Q126" s="8"/>
      <c r="R126" s="8"/>
      <c r="S126" s="10"/>
    </row>
    <row r="127" spans="2:19" x14ac:dyDescent="0.35">
      <c r="B127" s="7"/>
      <c r="C127" s="87" t="s">
        <v>307</v>
      </c>
      <c r="D127" s="15">
        <v>0</v>
      </c>
      <c r="E127" s="15">
        <v>25500</v>
      </c>
      <c r="F127" s="15"/>
      <c r="G127" s="15"/>
      <c r="H127" s="15">
        <v>21700</v>
      </c>
      <c r="I127" s="15">
        <v>0</v>
      </c>
      <c r="J127" s="15" t="b">
        <v>1</v>
      </c>
      <c r="K127" s="15" t="b">
        <v>1</v>
      </c>
      <c r="L127" s="15" t="b">
        <v>1</v>
      </c>
      <c r="M127" s="8"/>
      <c r="N127" s="8"/>
      <c r="O127" s="8"/>
      <c r="P127" s="8"/>
      <c r="Q127" s="8"/>
      <c r="R127" s="8"/>
      <c r="S127" s="10"/>
    </row>
    <row r="128" spans="2:19" x14ac:dyDescent="0.35">
      <c r="B128" s="7"/>
      <c r="C128" s="87" t="s">
        <v>308</v>
      </c>
      <c r="D128" s="15">
        <v>0</v>
      </c>
      <c r="E128" s="15">
        <v>1278</v>
      </c>
      <c r="F128" s="15"/>
      <c r="G128" s="15"/>
      <c r="H128" s="15">
        <v>1650</v>
      </c>
      <c r="I128" s="15">
        <v>0</v>
      </c>
      <c r="J128" s="15" t="b">
        <v>1</v>
      </c>
      <c r="K128" s="15" t="b">
        <v>1</v>
      </c>
      <c r="L128" s="15" t="b">
        <v>1</v>
      </c>
      <c r="M128" s="8"/>
      <c r="N128" s="8"/>
      <c r="O128" s="8"/>
      <c r="P128" s="8"/>
      <c r="Q128" s="8"/>
      <c r="R128" s="8"/>
      <c r="S128" s="10"/>
    </row>
    <row r="129" spans="2:19" x14ac:dyDescent="0.35">
      <c r="B129" s="7"/>
      <c r="C129" s="87" t="s">
        <v>309</v>
      </c>
      <c r="D129" s="15">
        <v>0</v>
      </c>
      <c r="E129" s="15">
        <v>1500</v>
      </c>
      <c r="F129" s="15">
        <v>1890</v>
      </c>
      <c r="G129" s="15">
        <v>0</v>
      </c>
      <c r="H129" s="15"/>
      <c r="I129" s="15"/>
      <c r="J129" s="15" t="b">
        <v>1</v>
      </c>
      <c r="K129" s="15" t="b">
        <v>1</v>
      </c>
      <c r="L129" s="15" t="b">
        <v>1</v>
      </c>
      <c r="M129" s="8"/>
      <c r="N129" s="8"/>
      <c r="O129" s="8"/>
      <c r="P129" s="8"/>
      <c r="Q129" s="8"/>
      <c r="R129" s="8"/>
      <c r="S129" s="10"/>
    </row>
    <row r="130" spans="2:19" x14ac:dyDescent="0.35">
      <c r="B130" s="7"/>
      <c r="C130" s="87" t="s">
        <v>310</v>
      </c>
      <c r="D130" s="15">
        <v>0</v>
      </c>
      <c r="E130" s="15">
        <v>47043.8</v>
      </c>
      <c r="F130" s="15">
        <v>12594.94</v>
      </c>
      <c r="G130" s="15">
        <v>1383.2000000000007</v>
      </c>
      <c r="H130" s="15">
        <v>93234.27</v>
      </c>
      <c r="I130" s="15">
        <v>-15920</v>
      </c>
      <c r="J130" s="15" t="b">
        <v>1</v>
      </c>
      <c r="K130" s="15" t="b">
        <v>1</v>
      </c>
      <c r="L130" s="15" t="b">
        <v>1</v>
      </c>
      <c r="M130" s="8"/>
      <c r="N130" s="8"/>
      <c r="O130" s="8"/>
      <c r="P130" s="8"/>
      <c r="Q130" s="8"/>
      <c r="R130" s="8"/>
      <c r="S130" s="10"/>
    </row>
    <row r="131" spans="2:19" x14ac:dyDescent="0.35">
      <c r="B131" s="7"/>
      <c r="C131" s="87" t="s">
        <v>311</v>
      </c>
      <c r="D131" s="15">
        <v>0</v>
      </c>
      <c r="E131" s="15">
        <v>500</v>
      </c>
      <c r="F131" s="15">
        <v>450</v>
      </c>
      <c r="G131" s="15">
        <v>0</v>
      </c>
      <c r="H131" s="15"/>
      <c r="I131" s="15"/>
      <c r="J131" s="15" t="b">
        <v>1</v>
      </c>
      <c r="K131" s="15" t="b">
        <v>1</v>
      </c>
      <c r="L131" s="15" t="b">
        <v>1</v>
      </c>
      <c r="M131" s="8"/>
      <c r="N131" s="8"/>
      <c r="O131" s="8"/>
      <c r="P131" s="8"/>
      <c r="Q131" s="8"/>
      <c r="R131" s="8"/>
      <c r="S131" s="10"/>
    </row>
    <row r="132" spans="2:19" x14ac:dyDescent="0.35">
      <c r="B132" s="7"/>
      <c r="C132" s="87" t="s">
        <v>312</v>
      </c>
      <c r="D132" s="15">
        <v>0</v>
      </c>
      <c r="E132" s="15">
        <v>21005</v>
      </c>
      <c r="F132" s="15">
        <v>9648</v>
      </c>
      <c r="G132" s="15">
        <v>9047.68</v>
      </c>
      <c r="H132" s="15"/>
      <c r="I132" s="15"/>
      <c r="J132" s="15" t="b">
        <v>1</v>
      </c>
      <c r="K132" s="15" t="b">
        <v>1</v>
      </c>
      <c r="L132" s="15" t="b">
        <v>1</v>
      </c>
      <c r="M132" s="8"/>
      <c r="N132" s="8"/>
      <c r="O132" s="8"/>
      <c r="P132" s="8"/>
      <c r="Q132" s="8"/>
      <c r="R132" s="8"/>
      <c r="S132" s="10"/>
    </row>
    <row r="133" spans="2:19" x14ac:dyDescent="0.35">
      <c r="B133" s="7"/>
      <c r="C133" s="87" t="s">
        <v>313</v>
      </c>
      <c r="D133" s="15">
        <v>0</v>
      </c>
      <c r="E133" s="15">
        <v>5780</v>
      </c>
      <c r="F133" s="15">
        <v>6685.91</v>
      </c>
      <c r="G133" s="15">
        <v>0</v>
      </c>
      <c r="H133" s="15"/>
      <c r="I133" s="15"/>
      <c r="J133" s="15" t="b">
        <v>1</v>
      </c>
      <c r="K133" s="15" t="b">
        <v>1</v>
      </c>
      <c r="L133" s="15" t="b">
        <v>1</v>
      </c>
      <c r="M133" s="8"/>
      <c r="N133" s="8"/>
      <c r="O133" s="8"/>
      <c r="P133" s="8"/>
      <c r="Q133" s="8"/>
      <c r="R133" s="8"/>
      <c r="S133" s="10"/>
    </row>
    <row r="134" spans="2:19" x14ac:dyDescent="0.35">
      <c r="B134" s="7"/>
      <c r="C134" s="87" t="s">
        <v>314</v>
      </c>
      <c r="D134" s="15">
        <v>0</v>
      </c>
      <c r="E134" s="15">
        <v>2638</v>
      </c>
      <c r="F134" s="15">
        <v>2638</v>
      </c>
      <c r="G134" s="15">
        <v>0</v>
      </c>
      <c r="H134" s="15"/>
      <c r="I134" s="15"/>
      <c r="J134" s="15" t="b">
        <v>1</v>
      </c>
      <c r="K134" s="15" t="b">
        <v>1</v>
      </c>
      <c r="L134" s="15" t="b">
        <v>1</v>
      </c>
      <c r="M134" s="8"/>
      <c r="N134" s="8"/>
      <c r="O134" s="8"/>
      <c r="P134" s="8"/>
      <c r="Q134" s="8"/>
      <c r="R134" s="8"/>
      <c r="S134" s="10"/>
    </row>
    <row r="135" spans="2:19" x14ac:dyDescent="0.35">
      <c r="B135" s="7"/>
      <c r="C135" s="87" t="s">
        <v>315</v>
      </c>
      <c r="D135" s="15">
        <v>0</v>
      </c>
      <c r="E135" s="15">
        <v>3000</v>
      </c>
      <c r="F135" s="15">
        <v>-120</v>
      </c>
      <c r="G135" s="15">
        <v>0</v>
      </c>
      <c r="H135" s="15">
        <v>3000</v>
      </c>
      <c r="I135" s="15">
        <v>0</v>
      </c>
      <c r="J135" s="15" t="b">
        <v>1</v>
      </c>
      <c r="K135" s="15" t="b">
        <v>1</v>
      </c>
      <c r="L135" s="15" t="b">
        <v>1</v>
      </c>
      <c r="M135" s="8"/>
      <c r="N135" s="8"/>
      <c r="O135" s="8"/>
      <c r="P135" s="8"/>
      <c r="Q135" s="8"/>
      <c r="R135" s="8"/>
      <c r="S135" s="10"/>
    </row>
    <row r="136" spans="2:19" x14ac:dyDescent="0.35">
      <c r="B136" s="7"/>
      <c r="C136" s="87" t="s">
        <v>316</v>
      </c>
      <c r="D136" s="15">
        <v>0</v>
      </c>
      <c r="E136" s="15">
        <v>1277</v>
      </c>
      <c r="F136" s="15">
        <v>1277</v>
      </c>
      <c r="G136" s="15">
        <v>0</v>
      </c>
      <c r="H136" s="15"/>
      <c r="I136" s="15"/>
      <c r="J136" s="15" t="b">
        <v>1</v>
      </c>
      <c r="K136" s="15" t="b">
        <v>1</v>
      </c>
      <c r="L136" s="15" t="b">
        <v>1</v>
      </c>
      <c r="M136" s="8"/>
      <c r="N136" s="8"/>
      <c r="O136" s="8"/>
      <c r="P136" s="8"/>
      <c r="Q136" s="8"/>
      <c r="R136" s="8"/>
      <c r="S136" s="10"/>
    </row>
    <row r="137" spans="2:19" x14ac:dyDescent="0.35">
      <c r="B137" s="7"/>
      <c r="C137" s="87" t="s">
        <v>317</v>
      </c>
      <c r="D137" s="15">
        <v>0</v>
      </c>
      <c r="E137" s="15">
        <v>46564</v>
      </c>
      <c r="F137" s="15">
        <v>0</v>
      </c>
      <c r="G137" s="15">
        <v>0</v>
      </c>
      <c r="H137" s="15">
        <v>46551</v>
      </c>
      <c r="I137" s="15">
        <v>0</v>
      </c>
      <c r="J137" s="15" t="b">
        <v>1</v>
      </c>
      <c r="K137" s="15" t="b">
        <v>1</v>
      </c>
      <c r="L137" s="15" t="b">
        <v>1</v>
      </c>
      <c r="M137" s="8"/>
      <c r="N137" s="8"/>
      <c r="O137" s="8"/>
      <c r="P137" s="8"/>
      <c r="Q137" s="8"/>
      <c r="R137" s="8"/>
      <c r="S137" s="10"/>
    </row>
    <row r="138" spans="2:19" x14ac:dyDescent="0.35">
      <c r="B138" s="7"/>
      <c r="C138" s="87" t="s">
        <v>318</v>
      </c>
      <c r="D138" s="15">
        <v>0</v>
      </c>
      <c r="E138" s="15">
        <v>2228.4</v>
      </c>
      <c r="F138" s="15"/>
      <c r="G138" s="15"/>
      <c r="H138" s="15">
        <v>2352.1999999999998</v>
      </c>
      <c r="I138" s="15">
        <v>0</v>
      </c>
      <c r="J138" s="15" t="b">
        <v>1</v>
      </c>
      <c r="K138" s="15" t="b">
        <v>1</v>
      </c>
      <c r="L138" s="15" t="b">
        <v>1</v>
      </c>
      <c r="M138" s="8"/>
      <c r="N138" s="8"/>
      <c r="O138" s="8"/>
      <c r="P138" s="8"/>
      <c r="Q138" s="8"/>
      <c r="R138" s="8"/>
      <c r="S138" s="10"/>
    </row>
    <row r="139" spans="2:19" x14ac:dyDescent="0.35">
      <c r="B139" s="7"/>
      <c r="C139" s="87" t="s">
        <v>319</v>
      </c>
      <c r="D139" s="15">
        <v>0</v>
      </c>
      <c r="E139" s="15">
        <v>39000</v>
      </c>
      <c r="F139" s="15">
        <v>0</v>
      </c>
      <c r="G139" s="15">
        <v>3039.88</v>
      </c>
      <c r="H139" s="15">
        <v>42145.17</v>
      </c>
      <c r="I139" s="15">
        <v>0</v>
      </c>
      <c r="J139" s="15" t="b">
        <v>1</v>
      </c>
      <c r="K139" s="15" t="b">
        <v>1</v>
      </c>
      <c r="L139" s="15" t="b">
        <v>1</v>
      </c>
      <c r="M139" s="8"/>
      <c r="N139" s="8"/>
      <c r="O139" s="8"/>
      <c r="P139" s="8"/>
      <c r="Q139" s="8"/>
      <c r="R139" s="8"/>
      <c r="S139" s="10"/>
    </row>
    <row r="140" spans="2:19" x14ac:dyDescent="0.35">
      <c r="B140" s="7"/>
      <c r="C140" s="87" t="s">
        <v>320</v>
      </c>
      <c r="D140" s="15">
        <v>0</v>
      </c>
      <c r="E140" s="15">
        <v>6000</v>
      </c>
      <c r="F140" s="15">
        <v>8651.2999999999993</v>
      </c>
      <c r="G140" s="15">
        <v>4476.16</v>
      </c>
      <c r="H140" s="15"/>
      <c r="I140" s="15"/>
      <c r="J140" s="15" t="b">
        <v>1</v>
      </c>
      <c r="K140" s="15" t="b">
        <v>1</v>
      </c>
      <c r="L140" s="15" t="b">
        <v>1</v>
      </c>
      <c r="M140" s="8"/>
      <c r="N140" s="8"/>
      <c r="O140" s="8"/>
      <c r="P140" s="8"/>
      <c r="Q140" s="8"/>
      <c r="R140" s="8"/>
      <c r="S140" s="10"/>
    </row>
    <row r="141" spans="2:19" x14ac:dyDescent="0.35">
      <c r="B141" s="7"/>
      <c r="C141" s="87" t="s">
        <v>321</v>
      </c>
      <c r="D141" s="15">
        <v>0</v>
      </c>
      <c r="E141" s="15">
        <v>1800</v>
      </c>
      <c r="F141" s="15">
        <v>371</v>
      </c>
      <c r="G141" s="15">
        <v>0</v>
      </c>
      <c r="H141" s="15"/>
      <c r="I141" s="15"/>
      <c r="J141" s="15" t="b">
        <v>1</v>
      </c>
      <c r="K141" s="15" t="b">
        <v>1</v>
      </c>
      <c r="L141" s="15" t="b">
        <v>1</v>
      </c>
      <c r="M141" s="8"/>
      <c r="N141" s="8"/>
      <c r="O141" s="8"/>
      <c r="P141" s="8"/>
      <c r="Q141" s="8"/>
      <c r="R141" s="8"/>
      <c r="S141" s="10"/>
    </row>
    <row r="142" spans="2:19" x14ac:dyDescent="0.35">
      <c r="B142" s="7"/>
      <c r="C142" s="87" t="s">
        <v>322</v>
      </c>
      <c r="D142" s="15">
        <v>0</v>
      </c>
      <c r="E142" s="15">
        <v>6884.13</v>
      </c>
      <c r="F142" s="15">
        <v>6030.63</v>
      </c>
      <c r="G142" s="15">
        <v>0</v>
      </c>
      <c r="H142" s="15"/>
      <c r="I142" s="15"/>
      <c r="J142" s="15" t="b">
        <v>1</v>
      </c>
      <c r="K142" s="15" t="b">
        <v>1</v>
      </c>
      <c r="L142" s="15" t="b">
        <v>1</v>
      </c>
      <c r="M142" s="8"/>
      <c r="N142" s="8"/>
      <c r="O142" s="8"/>
      <c r="P142" s="8"/>
      <c r="Q142" s="8"/>
      <c r="R142" s="8"/>
      <c r="S142" s="10"/>
    </row>
    <row r="143" spans="2:19" x14ac:dyDescent="0.35">
      <c r="B143" s="7"/>
      <c r="C143" s="87" t="s">
        <v>323</v>
      </c>
      <c r="D143" s="15">
        <v>0</v>
      </c>
      <c r="E143" s="15">
        <v>11867.3</v>
      </c>
      <c r="F143" s="15">
        <v>7280.64</v>
      </c>
      <c r="G143" s="15">
        <v>263000.04000000004</v>
      </c>
      <c r="H143" s="15">
        <v>30000</v>
      </c>
      <c r="I143" s="15">
        <v>0</v>
      </c>
      <c r="J143" s="15" t="b">
        <v>1</v>
      </c>
      <c r="K143" s="15" t="b">
        <v>1</v>
      </c>
      <c r="L143" s="15" t="b">
        <v>1</v>
      </c>
      <c r="M143" s="8"/>
      <c r="N143" s="8"/>
      <c r="O143" s="8"/>
      <c r="P143" s="8"/>
      <c r="Q143" s="8"/>
      <c r="R143" s="8"/>
      <c r="S143" s="10"/>
    </row>
    <row r="144" spans="2:19" x14ac:dyDescent="0.35">
      <c r="B144" s="7"/>
      <c r="C144" s="87" t="s">
        <v>324</v>
      </c>
      <c r="D144" s="15">
        <v>0</v>
      </c>
      <c r="E144" s="15">
        <v>4130</v>
      </c>
      <c r="F144" s="15">
        <v>4806</v>
      </c>
      <c r="G144" s="15">
        <v>0</v>
      </c>
      <c r="H144" s="15"/>
      <c r="I144" s="15"/>
      <c r="J144" s="15" t="b">
        <v>1</v>
      </c>
      <c r="K144" s="15" t="b">
        <v>1</v>
      </c>
      <c r="L144" s="15" t="b">
        <v>1</v>
      </c>
      <c r="M144" s="8"/>
      <c r="N144" s="8"/>
      <c r="O144" s="8"/>
      <c r="P144" s="8"/>
      <c r="Q144" s="8"/>
      <c r="R144" s="8"/>
      <c r="S144" s="10"/>
    </row>
    <row r="145" spans="2:19" x14ac:dyDescent="0.35">
      <c r="B145" s="7"/>
      <c r="C145" s="87" t="s">
        <v>325</v>
      </c>
      <c r="D145" s="15">
        <v>0</v>
      </c>
      <c r="E145" s="15">
        <v>6949</v>
      </c>
      <c r="F145" s="15">
        <v>14182.56</v>
      </c>
      <c r="G145" s="15">
        <v>0</v>
      </c>
      <c r="H145" s="15"/>
      <c r="I145" s="15"/>
      <c r="J145" s="15" t="b">
        <v>1</v>
      </c>
      <c r="K145" s="15" t="b">
        <v>1</v>
      </c>
      <c r="L145" s="15" t="b">
        <v>1</v>
      </c>
      <c r="M145" s="8"/>
      <c r="N145" s="8"/>
      <c r="O145" s="8"/>
      <c r="P145" s="8"/>
      <c r="Q145" s="8"/>
      <c r="R145" s="8"/>
      <c r="S145" s="10"/>
    </row>
    <row r="146" spans="2:19" x14ac:dyDescent="0.35">
      <c r="B146" s="7"/>
      <c r="C146" s="87" t="s">
        <v>326</v>
      </c>
      <c r="D146" s="15">
        <v>0</v>
      </c>
      <c r="E146" s="15">
        <v>7400</v>
      </c>
      <c r="F146" s="15"/>
      <c r="G146" s="15"/>
      <c r="H146" s="15">
        <v>7180</v>
      </c>
      <c r="I146" s="15">
        <v>0</v>
      </c>
      <c r="J146" s="15" t="b">
        <v>1</v>
      </c>
      <c r="K146" s="15" t="b">
        <v>1</v>
      </c>
      <c r="L146" s="15" t="b">
        <v>1</v>
      </c>
      <c r="M146" s="8"/>
      <c r="N146" s="8"/>
      <c r="O146" s="8"/>
      <c r="P146" s="8"/>
      <c r="Q146" s="8"/>
      <c r="R146" s="8"/>
      <c r="S146" s="10"/>
    </row>
    <row r="147" spans="2:19" x14ac:dyDescent="0.35">
      <c r="B147" s="7"/>
      <c r="C147" s="87" t="s">
        <v>327</v>
      </c>
      <c r="D147" s="15">
        <v>0</v>
      </c>
      <c r="E147" s="15">
        <v>1086</v>
      </c>
      <c r="F147" s="15">
        <v>1710</v>
      </c>
      <c r="G147" s="15">
        <v>456</v>
      </c>
      <c r="H147" s="15"/>
      <c r="I147" s="15"/>
      <c r="J147" s="15" t="b">
        <v>1</v>
      </c>
      <c r="K147" s="15" t="b">
        <v>1</v>
      </c>
      <c r="L147" s="15" t="b">
        <v>1</v>
      </c>
      <c r="M147" s="8"/>
      <c r="N147" s="8"/>
      <c r="O147" s="8"/>
      <c r="P147" s="8"/>
      <c r="Q147" s="8"/>
      <c r="R147" s="8"/>
      <c r="S147" s="10"/>
    </row>
    <row r="148" spans="2:19" x14ac:dyDescent="0.35">
      <c r="B148" s="7"/>
      <c r="C148" s="87" t="s">
        <v>328</v>
      </c>
      <c r="D148" s="15">
        <v>0</v>
      </c>
      <c r="E148" s="15">
        <v>3050</v>
      </c>
      <c r="F148" s="15">
        <v>3513.6</v>
      </c>
      <c r="G148" s="15">
        <v>372.1</v>
      </c>
      <c r="H148" s="15"/>
      <c r="I148" s="15"/>
      <c r="J148" s="15" t="b">
        <v>1</v>
      </c>
      <c r="K148" s="15" t="b">
        <v>1</v>
      </c>
      <c r="L148" s="15" t="b">
        <v>1</v>
      </c>
      <c r="M148" s="8"/>
      <c r="N148" s="8"/>
      <c r="O148" s="8"/>
      <c r="P148" s="8"/>
      <c r="Q148" s="8"/>
      <c r="R148" s="8"/>
      <c r="S148" s="10"/>
    </row>
    <row r="149" spans="2:19" x14ac:dyDescent="0.35">
      <c r="B149" s="7"/>
      <c r="C149" s="87" t="s">
        <v>329</v>
      </c>
      <c r="D149" s="15">
        <v>0</v>
      </c>
      <c r="E149" s="15">
        <v>6787</v>
      </c>
      <c r="F149" s="15"/>
      <c r="G149" s="15"/>
      <c r="H149" s="15">
        <v>25839</v>
      </c>
      <c r="I149" s="15">
        <v>25685</v>
      </c>
      <c r="J149" s="15" t="b">
        <v>1</v>
      </c>
      <c r="K149" s="15" t="b">
        <v>1</v>
      </c>
      <c r="L149" s="15" t="b">
        <v>1</v>
      </c>
      <c r="M149" s="8"/>
      <c r="N149" s="8"/>
      <c r="O149" s="8"/>
      <c r="P149" s="8"/>
      <c r="Q149" s="8"/>
      <c r="R149" s="8"/>
      <c r="S149" s="10"/>
    </row>
    <row r="150" spans="2:19" x14ac:dyDescent="0.35">
      <c r="B150" s="7"/>
      <c r="C150" s="87" t="s">
        <v>330</v>
      </c>
      <c r="D150" s="15">
        <v>0</v>
      </c>
      <c r="E150" s="15">
        <v>500</v>
      </c>
      <c r="F150" s="15">
        <v>1748.3600000000001</v>
      </c>
      <c r="G150" s="15">
        <v>0</v>
      </c>
      <c r="H150" s="15"/>
      <c r="I150" s="15"/>
      <c r="J150" s="15" t="b">
        <v>1</v>
      </c>
      <c r="K150" s="15" t="b">
        <v>1</v>
      </c>
      <c r="L150" s="15" t="b">
        <v>1</v>
      </c>
      <c r="M150" s="8"/>
      <c r="N150" s="8"/>
      <c r="O150" s="8"/>
      <c r="P150" s="8"/>
      <c r="Q150" s="8"/>
      <c r="R150" s="8"/>
      <c r="S150" s="10"/>
    </row>
    <row r="151" spans="2:19" x14ac:dyDescent="0.35">
      <c r="B151" s="7"/>
      <c r="C151" s="87" t="s">
        <v>331</v>
      </c>
      <c r="D151" s="15">
        <v>0</v>
      </c>
      <c r="E151" s="15">
        <v>1708</v>
      </c>
      <c r="F151" s="15">
        <v>3101</v>
      </c>
      <c r="G151" s="15">
        <v>0</v>
      </c>
      <c r="H151" s="15"/>
      <c r="I151" s="15"/>
      <c r="J151" s="15" t="b">
        <v>1</v>
      </c>
      <c r="K151" s="15" t="b">
        <v>1</v>
      </c>
      <c r="L151" s="15" t="b">
        <v>1</v>
      </c>
      <c r="M151" s="8"/>
      <c r="N151" s="8"/>
      <c r="O151" s="8"/>
      <c r="P151" s="8"/>
      <c r="Q151" s="8"/>
      <c r="R151" s="8"/>
      <c r="S151" s="10"/>
    </row>
    <row r="152" spans="2:19" x14ac:dyDescent="0.35">
      <c r="B152" s="7"/>
      <c r="C152" s="87" t="s">
        <v>332</v>
      </c>
      <c r="D152" s="15">
        <v>0</v>
      </c>
      <c r="E152" s="15">
        <v>10750</v>
      </c>
      <c r="F152" s="15">
        <v>10250</v>
      </c>
      <c r="G152" s="15">
        <v>0</v>
      </c>
      <c r="H152" s="15"/>
      <c r="I152" s="15"/>
      <c r="J152" s="15" t="b">
        <v>1</v>
      </c>
      <c r="K152" s="15" t="b">
        <v>1</v>
      </c>
      <c r="L152" s="15" t="b">
        <v>1</v>
      </c>
      <c r="M152" s="8"/>
      <c r="N152" s="8"/>
      <c r="O152" s="8"/>
      <c r="P152" s="8"/>
      <c r="Q152" s="8"/>
      <c r="R152" s="8"/>
      <c r="S152" s="10"/>
    </row>
    <row r="153" spans="2:19" x14ac:dyDescent="0.35">
      <c r="B153" s="7"/>
      <c r="C153" s="87" t="s">
        <v>333</v>
      </c>
      <c r="D153" s="15">
        <v>0</v>
      </c>
      <c r="E153" s="15">
        <v>1278</v>
      </c>
      <c r="F153" s="15">
        <v>1277.5</v>
      </c>
      <c r="G153" s="15">
        <v>0</v>
      </c>
      <c r="H153" s="15"/>
      <c r="I153" s="15"/>
      <c r="J153" s="15" t="b">
        <v>1</v>
      </c>
      <c r="K153" s="15" t="b">
        <v>1</v>
      </c>
      <c r="L153" s="15" t="b">
        <v>1</v>
      </c>
      <c r="M153" s="8"/>
      <c r="N153" s="8"/>
      <c r="O153" s="8"/>
      <c r="P153" s="8"/>
      <c r="Q153" s="8"/>
      <c r="R153" s="8"/>
      <c r="S153" s="10"/>
    </row>
    <row r="154" spans="2:19" x14ac:dyDescent="0.35">
      <c r="B154" s="7"/>
      <c r="C154" s="87" t="s">
        <v>334</v>
      </c>
      <c r="D154" s="15">
        <v>0</v>
      </c>
      <c r="E154" s="15">
        <v>5496</v>
      </c>
      <c r="F154" s="15">
        <v>53.35</v>
      </c>
      <c r="G154" s="15">
        <v>29.64</v>
      </c>
      <c r="H154" s="15">
        <v>5496</v>
      </c>
      <c r="I154" s="15">
        <v>0</v>
      </c>
      <c r="J154" s="15" t="b">
        <v>1</v>
      </c>
      <c r="K154" s="15" t="b">
        <v>1</v>
      </c>
      <c r="L154" s="15" t="b">
        <v>1</v>
      </c>
      <c r="M154" s="8"/>
      <c r="N154" s="8"/>
      <c r="O154" s="8"/>
      <c r="P154" s="8"/>
      <c r="Q154" s="8"/>
      <c r="R154" s="8"/>
      <c r="S154" s="10"/>
    </row>
    <row r="155" spans="2:19" x14ac:dyDescent="0.35">
      <c r="B155" s="7"/>
      <c r="C155" s="87" t="s">
        <v>335</v>
      </c>
      <c r="D155" s="15">
        <v>0</v>
      </c>
      <c r="E155" s="15">
        <v>1250</v>
      </c>
      <c r="F155" s="15">
        <v>942.55</v>
      </c>
      <c r="G155" s="15">
        <v>430.88</v>
      </c>
      <c r="H155" s="15"/>
      <c r="I155" s="15"/>
      <c r="J155" s="15" t="b">
        <v>1</v>
      </c>
      <c r="K155" s="15" t="b">
        <v>1</v>
      </c>
      <c r="L155" s="15" t="b">
        <v>1</v>
      </c>
      <c r="M155" s="8"/>
      <c r="N155" s="8"/>
      <c r="O155" s="8"/>
      <c r="P155" s="8"/>
      <c r="Q155" s="8"/>
      <c r="R155" s="8"/>
      <c r="S155" s="10"/>
    </row>
    <row r="156" spans="2:19" x14ac:dyDescent="0.35">
      <c r="B156" s="7"/>
      <c r="C156" s="87" t="s">
        <v>336</v>
      </c>
      <c r="D156" s="15">
        <v>0</v>
      </c>
      <c r="E156" s="15">
        <v>5155</v>
      </c>
      <c r="F156" s="15">
        <v>6960</v>
      </c>
      <c r="G156" s="15">
        <v>0</v>
      </c>
      <c r="H156" s="15"/>
      <c r="I156" s="15"/>
      <c r="J156" s="15" t="b">
        <v>1</v>
      </c>
      <c r="K156" s="15" t="b">
        <v>1</v>
      </c>
      <c r="L156" s="15" t="b">
        <v>1</v>
      </c>
      <c r="M156" s="8"/>
      <c r="N156" s="8"/>
      <c r="O156" s="8"/>
      <c r="P156" s="8"/>
      <c r="Q156" s="8"/>
      <c r="R156" s="8"/>
      <c r="S156" s="10"/>
    </row>
    <row r="157" spans="2:19" x14ac:dyDescent="0.35">
      <c r="B157" s="7"/>
      <c r="C157" s="87" t="s">
        <v>337</v>
      </c>
      <c r="D157" s="15">
        <v>0</v>
      </c>
      <c r="E157" s="15">
        <v>10000</v>
      </c>
      <c r="F157" s="15">
        <v>12000</v>
      </c>
      <c r="G157" s="15">
        <v>-4000</v>
      </c>
      <c r="H157" s="15"/>
      <c r="I157" s="15"/>
      <c r="J157" s="15" t="b">
        <v>1</v>
      </c>
      <c r="K157" s="15" t="b">
        <v>1</v>
      </c>
      <c r="L157" s="15" t="b">
        <v>1</v>
      </c>
      <c r="M157" s="8"/>
      <c r="N157" s="8"/>
      <c r="O157" s="8"/>
      <c r="P157" s="8"/>
      <c r="Q157" s="8"/>
      <c r="R157" s="8"/>
      <c r="S157" s="10"/>
    </row>
    <row r="158" spans="2:19" x14ac:dyDescent="0.35">
      <c r="B158" s="7"/>
      <c r="C158" s="87" t="s">
        <v>338</v>
      </c>
      <c r="D158" s="15">
        <v>0</v>
      </c>
      <c r="E158" s="15">
        <v>32890</v>
      </c>
      <c r="F158" s="15">
        <v>13192.849999999999</v>
      </c>
      <c r="G158" s="15">
        <v>0</v>
      </c>
      <c r="H158" s="15"/>
      <c r="I158" s="15"/>
      <c r="J158" s="15" t="b">
        <v>1</v>
      </c>
      <c r="K158" s="15" t="b">
        <v>1</v>
      </c>
      <c r="L158" s="15" t="b">
        <v>1</v>
      </c>
      <c r="M158" s="8"/>
      <c r="N158" s="8"/>
      <c r="O158" s="8"/>
      <c r="P158" s="8"/>
      <c r="Q158" s="8"/>
      <c r="R158" s="8"/>
      <c r="S158" s="10"/>
    </row>
    <row r="159" spans="2:19" x14ac:dyDescent="0.35">
      <c r="B159" s="7"/>
      <c r="C159" s="87" t="s">
        <v>339</v>
      </c>
      <c r="D159" s="15">
        <v>0</v>
      </c>
      <c r="E159" s="15">
        <v>10500</v>
      </c>
      <c r="F159" s="15">
        <v>2150.5100000000002</v>
      </c>
      <c r="G159" s="15">
        <v>0</v>
      </c>
      <c r="H159" s="15">
        <v>7552.45</v>
      </c>
      <c r="I159" s="15">
        <v>0</v>
      </c>
      <c r="J159" s="15" t="b">
        <v>1</v>
      </c>
      <c r="K159" s="15" t="b">
        <v>1</v>
      </c>
      <c r="L159" s="15" t="b">
        <v>1</v>
      </c>
      <c r="M159" s="8"/>
      <c r="N159" s="8"/>
      <c r="O159" s="8"/>
      <c r="P159" s="8"/>
      <c r="Q159" s="8"/>
      <c r="R159" s="8"/>
      <c r="S159" s="10"/>
    </row>
    <row r="160" spans="2:19" x14ac:dyDescent="0.35">
      <c r="B160" s="7"/>
      <c r="C160" s="87" t="s">
        <v>340</v>
      </c>
      <c r="D160" s="15">
        <v>0</v>
      </c>
      <c r="E160" s="15">
        <v>19219</v>
      </c>
      <c r="F160" s="15">
        <v>846.98</v>
      </c>
      <c r="G160" s="15">
        <v>0</v>
      </c>
      <c r="H160" s="15">
        <v>34873.279999999999</v>
      </c>
      <c r="I160" s="15">
        <v>20809.28</v>
      </c>
      <c r="J160" s="15" t="b">
        <v>1</v>
      </c>
      <c r="K160" s="15" t="b">
        <v>1</v>
      </c>
      <c r="L160" s="15" t="b">
        <v>1</v>
      </c>
      <c r="M160" s="8"/>
      <c r="N160" s="8"/>
      <c r="O160" s="8"/>
      <c r="P160" s="8"/>
      <c r="Q160" s="8"/>
      <c r="R160" s="8"/>
      <c r="S160" s="10"/>
    </row>
    <row r="161" spans="2:19" x14ac:dyDescent="0.35">
      <c r="B161" s="7"/>
      <c r="C161" s="87" t="s">
        <v>341</v>
      </c>
      <c r="D161" s="15">
        <v>0</v>
      </c>
      <c r="E161" s="15">
        <v>707</v>
      </c>
      <c r="F161" s="15">
        <v>480</v>
      </c>
      <c r="G161" s="15">
        <v>0</v>
      </c>
      <c r="H161" s="15"/>
      <c r="I161" s="15"/>
      <c r="J161" s="15" t="b">
        <v>1</v>
      </c>
      <c r="K161" s="15" t="b">
        <v>1</v>
      </c>
      <c r="L161" s="15" t="b">
        <v>1</v>
      </c>
      <c r="M161" s="8"/>
      <c r="N161" s="8"/>
      <c r="O161" s="8"/>
      <c r="P161" s="8"/>
      <c r="Q161" s="8"/>
      <c r="R161" s="8"/>
      <c r="S161" s="10"/>
    </row>
    <row r="162" spans="2:19" x14ac:dyDescent="0.35">
      <c r="B162" s="7"/>
      <c r="C162" s="87" t="s">
        <v>342</v>
      </c>
      <c r="D162" s="15">
        <v>0</v>
      </c>
      <c r="E162" s="15">
        <v>2502</v>
      </c>
      <c r="F162" s="15"/>
      <c r="G162" s="15"/>
      <c r="H162" s="15">
        <v>2502</v>
      </c>
      <c r="I162" s="15">
        <v>0</v>
      </c>
      <c r="J162" s="15" t="b">
        <v>1</v>
      </c>
      <c r="K162" s="15" t="b">
        <v>1</v>
      </c>
      <c r="L162" s="15" t="b">
        <v>1</v>
      </c>
      <c r="M162" s="8"/>
      <c r="N162" s="8"/>
      <c r="O162" s="8"/>
      <c r="P162" s="8"/>
      <c r="Q162" s="8"/>
      <c r="R162" s="8"/>
      <c r="S162" s="10"/>
    </row>
    <row r="163" spans="2:19" x14ac:dyDescent="0.35">
      <c r="B163" s="7"/>
      <c r="C163" s="87" t="s">
        <v>343</v>
      </c>
      <c r="D163" s="15">
        <v>0</v>
      </c>
      <c r="E163" s="15">
        <v>588178.88</v>
      </c>
      <c r="F163" s="15">
        <v>574641.28</v>
      </c>
      <c r="G163" s="15">
        <v>125023.71999999997</v>
      </c>
      <c r="H163" s="15"/>
      <c r="I163" s="15"/>
      <c r="J163" s="15" t="b">
        <v>1</v>
      </c>
      <c r="K163" s="15" t="b">
        <v>1</v>
      </c>
      <c r="L163" s="15" t="b">
        <v>1</v>
      </c>
      <c r="M163" s="8"/>
      <c r="N163" s="8"/>
      <c r="O163" s="8"/>
      <c r="P163" s="8"/>
      <c r="Q163" s="8"/>
      <c r="R163" s="8"/>
      <c r="S163" s="10"/>
    </row>
    <row r="164" spans="2:19" x14ac:dyDescent="0.35">
      <c r="B164" s="7"/>
      <c r="C164" s="87" t="s">
        <v>344</v>
      </c>
      <c r="D164" s="15">
        <v>0</v>
      </c>
      <c r="E164" s="15">
        <v>2500</v>
      </c>
      <c r="F164" s="15">
        <v>2200</v>
      </c>
      <c r="G164" s="15">
        <v>0</v>
      </c>
      <c r="H164" s="15"/>
      <c r="I164" s="15"/>
      <c r="J164" s="15" t="b">
        <v>1</v>
      </c>
      <c r="K164" s="15" t="b">
        <v>1</v>
      </c>
      <c r="L164" s="15" t="b">
        <v>1</v>
      </c>
      <c r="M164" s="8"/>
      <c r="N164" s="8"/>
      <c r="O164" s="8"/>
      <c r="P164" s="8"/>
      <c r="Q164" s="8"/>
      <c r="R164" s="8"/>
      <c r="S164" s="10"/>
    </row>
    <row r="165" spans="2:19" x14ac:dyDescent="0.35">
      <c r="B165" s="7"/>
      <c r="C165" s="87" t="s">
        <v>345</v>
      </c>
      <c r="D165" s="15">
        <v>0</v>
      </c>
      <c r="E165" s="15">
        <v>7380</v>
      </c>
      <c r="F165" s="15"/>
      <c r="G165" s="15"/>
      <c r="H165" s="15">
        <v>7200</v>
      </c>
      <c r="I165" s="15">
        <v>1800</v>
      </c>
      <c r="J165" s="15" t="b">
        <v>1</v>
      </c>
      <c r="K165" s="15" t="b">
        <v>1</v>
      </c>
      <c r="L165" s="15" t="b">
        <v>1</v>
      </c>
      <c r="M165" s="8"/>
      <c r="N165" s="8"/>
      <c r="O165" s="8"/>
      <c r="P165" s="8"/>
      <c r="Q165" s="8"/>
      <c r="R165" s="8"/>
      <c r="S165" s="10"/>
    </row>
    <row r="166" spans="2:19" x14ac:dyDescent="0.35">
      <c r="B166" s="7"/>
      <c r="C166" s="87" t="s">
        <v>346</v>
      </c>
      <c r="D166" s="15">
        <v>0</v>
      </c>
      <c r="E166" s="15">
        <v>1635</v>
      </c>
      <c r="F166" s="15">
        <v>3006</v>
      </c>
      <c r="G166" s="15">
        <v>-3006</v>
      </c>
      <c r="H166" s="15"/>
      <c r="I166" s="15"/>
      <c r="J166" s="15" t="b">
        <v>1</v>
      </c>
      <c r="K166" s="15" t="b">
        <v>1</v>
      </c>
      <c r="L166" s="15" t="b">
        <v>1</v>
      </c>
      <c r="M166" s="8"/>
      <c r="N166" s="8"/>
      <c r="O166" s="8"/>
      <c r="P166" s="8"/>
      <c r="Q166" s="8"/>
      <c r="R166" s="8"/>
      <c r="S166" s="10"/>
    </row>
    <row r="167" spans="2:19" x14ac:dyDescent="0.35">
      <c r="B167" s="7"/>
      <c r="C167" s="87" t="s">
        <v>347</v>
      </c>
      <c r="D167" s="15">
        <v>0</v>
      </c>
      <c r="E167" s="15">
        <v>500</v>
      </c>
      <c r="F167" s="15">
        <v>2820</v>
      </c>
      <c r="G167" s="15">
        <v>463.5</v>
      </c>
      <c r="H167" s="15"/>
      <c r="I167" s="15"/>
      <c r="J167" s="15" t="b">
        <v>1</v>
      </c>
      <c r="K167" s="15" t="b">
        <v>1</v>
      </c>
      <c r="L167" s="15" t="b">
        <v>1</v>
      </c>
      <c r="M167" s="8"/>
      <c r="N167" s="8"/>
      <c r="O167" s="8"/>
      <c r="P167" s="8"/>
      <c r="Q167" s="8"/>
      <c r="R167" s="8"/>
      <c r="S167" s="10"/>
    </row>
    <row r="168" spans="2:19" x14ac:dyDescent="0.35">
      <c r="B168" s="7"/>
      <c r="C168" s="87" t="s">
        <v>348</v>
      </c>
      <c r="D168" s="15">
        <v>0</v>
      </c>
      <c r="E168" s="15">
        <v>19960</v>
      </c>
      <c r="F168" s="15">
        <v>0</v>
      </c>
      <c r="G168" s="15">
        <v>38.479999999999997</v>
      </c>
      <c r="H168" s="15">
        <v>16551</v>
      </c>
      <c r="I168" s="15">
        <v>0</v>
      </c>
      <c r="J168" s="15" t="b">
        <v>1</v>
      </c>
      <c r="K168" s="15" t="b">
        <v>1</v>
      </c>
      <c r="L168" s="15" t="b">
        <v>1</v>
      </c>
      <c r="M168" s="8"/>
      <c r="N168" s="8"/>
      <c r="O168" s="8"/>
      <c r="P168" s="8"/>
      <c r="Q168" s="8"/>
      <c r="R168" s="8"/>
      <c r="S168" s="10"/>
    </row>
    <row r="169" spans="2:19" x14ac:dyDescent="0.35">
      <c r="B169" s="7"/>
      <c r="C169" s="87" t="s">
        <v>349</v>
      </c>
      <c r="D169" s="15">
        <v>0</v>
      </c>
      <c r="E169" s="15">
        <v>3000</v>
      </c>
      <c r="F169" s="15">
        <v>6781.51</v>
      </c>
      <c r="G169" s="15">
        <v>0</v>
      </c>
      <c r="H169" s="15"/>
      <c r="I169" s="15"/>
      <c r="J169" s="15" t="b">
        <v>1</v>
      </c>
      <c r="K169" s="15" t="b">
        <v>1</v>
      </c>
      <c r="L169" s="15" t="b">
        <v>1</v>
      </c>
      <c r="M169" s="8"/>
      <c r="N169" s="8"/>
      <c r="O169" s="8"/>
      <c r="P169" s="8"/>
      <c r="Q169" s="8"/>
      <c r="R169" s="8"/>
      <c r="S169" s="10"/>
    </row>
    <row r="170" spans="2:19" x14ac:dyDescent="0.35">
      <c r="B170" s="7"/>
      <c r="C170" s="87" t="s">
        <v>350</v>
      </c>
      <c r="D170" s="15">
        <v>0</v>
      </c>
      <c r="E170" s="15">
        <v>1165</v>
      </c>
      <c r="F170" s="15">
        <v>1165</v>
      </c>
      <c r="G170" s="15">
        <v>221.35</v>
      </c>
      <c r="H170" s="15"/>
      <c r="I170" s="15"/>
      <c r="J170" s="15" t="b">
        <v>1</v>
      </c>
      <c r="K170" s="15" t="b">
        <v>1</v>
      </c>
      <c r="L170" s="15" t="b">
        <v>1</v>
      </c>
      <c r="M170" s="8"/>
      <c r="N170" s="8"/>
      <c r="O170" s="8"/>
      <c r="P170" s="8"/>
      <c r="Q170" s="8"/>
      <c r="R170" s="8"/>
      <c r="S170" s="10"/>
    </row>
    <row r="171" spans="2:19" x14ac:dyDescent="0.35">
      <c r="B171" s="7"/>
      <c r="C171" s="87" t="s">
        <v>351</v>
      </c>
      <c r="D171" s="15">
        <v>0</v>
      </c>
      <c r="E171" s="15">
        <v>1100</v>
      </c>
      <c r="F171" s="15">
        <v>1042</v>
      </c>
      <c r="G171" s="15">
        <v>0</v>
      </c>
      <c r="H171" s="15"/>
      <c r="I171" s="15"/>
      <c r="J171" s="15" t="b">
        <v>1</v>
      </c>
      <c r="K171" s="15" t="b">
        <v>1</v>
      </c>
      <c r="L171" s="15" t="b">
        <v>1</v>
      </c>
      <c r="M171" s="8"/>
      <c r="N171" s="8"/>
      <c r="O171" s="8"/>
      <c r="P171" s="8"/>
      <c r="Q171" s="8"/>
      <c r="R171" s="8"/>
      <c r="S171" s="10"/>
    </row>
    <row r="172" spans="2:19" x14ac:dyDescent="0.35">
      <c r="B172" s="7"/>
      <c r="C172" s="87" t="s">
        <v>352</v>
      </c>
      <c r="D172" s="15">
        <v>0</v>
      </c>
      <c r="E172" s="15">
        <v>10320</v>
      </c>
      <c r="F172" s="15">
        <v>0</v>
      </c>
      <c r="G172" s="15">
        <v>0</v>
      </c>
      <c r="H172" s="15">
        <v>56000</v>
      </c>
      <c r="I172" s="15">
        <v>0</v>
      </c>
      <c r="J172" s="15" t="b">
        <v>1</v>
      </c>
      <c r="K172" s="15" t="b">
        <v>1</v>
      </c>
      <c r="L172" s="15" t="b">
        <v>1</v>
      </c>
      <c r="M172" s="8"/>
      <c r="N172" s="8"/>
      <c r="O172" s="8"/>
      <c r="P172" s="8"/>
      <c r="Q172" s="8"/>
      <c r="R172" s="8"/>
      <c r="S172" s="10"/>
    </row>
    <row r="173" spans="2:19" x14ac:dyDescent="0.35">
      <c r="B173" s="7"/>
      <c r="C173" s="87" t="s">
        <v>353</v>
      </c>
      <c r="D173" s="15">
        <v>0</v>
      </c>
      <c r="E173" s="15">
        <v>500</v>
      </c>
      <c r="F173" s="15">
        <v>1347.5</v>
      </c>
      <c r="G173" s="15">
        <v>0</v>
      </c>
      <c r="H173" s="15"/>
      <c r="I173" s="15"/>
      <c r="J173" s="15" t="b">
        <v>1</v>
      </c>
      <c r="K173" s="15" t="b">
        <v>1</v>
      </c>
      <c r="L173" s="15" t="b">
        <v>1</v>
      </c>
      <c r="M173" s="8"/>
      <c r="N173" s="8"/>
      <c r="O173" s="8"/>
      <c r="P173" s="8"/>
      <c r="Q173" s="8"/>
      <c r="R173" s="8"/>
      <c r="S173" s="10"/>
    </row>
    <row r="174" spans="2:19" x14ac:dyDescent="0.35">
      <c r="B174" s="7"/>
      <c r="C174" s="87" t="s">
        <v>354</v>
      </c>
      <c r="D174" s="15">
        <v>0</v>
      </c>
      <c r="E174" s="15">
        <v>6000</v>
      </c>
      <c r="F174" s="15">
        <v>6058.9000000000005</v>
      </c>
      <c r="G174" s="15">
        <v>0</v>
      </c>
      <c r="H174" s="15"/>
      <c r="I174" s="15"/>
      <c r="J174" s="15" t="b">
        <v>1</v>
      </c>
      <c r="K174" s="15" t="b">
        <v>1</v>
      </c>
      <c r="L174" s="15" t="b">
        <v>1</v>
      </c>
      <c r="M174" s="8"/>
      <c r="N174" s="8"/>
      <c r="O174" s="8"/>
      <c r="P174" s="8"/>
      <c r="Q174" s="8"/>
      <c r="R174" s="8"/>
      <c r="S174" s="10"/>
    </row>
    <row r="175" spans="2:19" x14ac:dyDescent="0.35">
      <c r="B175" s="7"/>
      <c r="C175" s="87" t="s">
        <v>355</v>
      </c>
      <c r="D175" s="15">
        <v>0</v>
      </c>
      <c r="E175" s="15">
        <v>1068</v>
      </c>
      <c r="F175" s="15">
        <v>1382.5</v>
      </c>
      <c r="G175" s="15">
        <v>564</v>
      </c>
      <c r="H175" s="15"/>
      <c r="I175" s="15"/>
      <c r="J175" s="15" t="b">
        <v>1</v>
      </c>
      <c r="K175" s="15" t="b">
        <v>1</v>
      </c>
      <c r="L175" s="15" t="b">
        <v>1</v>
      </c>
      <c r="M175" s="8"/>
      <c r="N175" s="8"/>
      <c r="O175" s="8"/>
      <c r="P175" s="8"/>
      <c r="Q175" s="8"/>
      <c r="R175" s="8"/>
      <c r="S175" s="10"/>
    </row>
    <row r="176" spans="2:19" x14ac:dyDescent="0.35">
      <c r="B176" s="7"/>
      <c r="C176" s="87" t="s">
        <v>356</v>
      </c>
      <c r="D176" s="15">
        <v>0</v>
      </c>
      <c r="E176" s="15">
        <v>12500</v>
      </c>
      <c r="F176" s="15">
        <v>0</v>
      </c>
      <c r="G176" s="15">
        <v>0</v>
      </c>
      <c r="H176" s="15">
        <v>12256.53</v>
      </c>
      <c r="I176" s="15">
        <v>0</v>
      </c>
      <c r="J176" s="15" t="b">
        <v>1</v>
      </c>
      <c r="K176" s="15" t="b">
        <v>1</v>
      </c>
      <c r="L176" s="15" t="b">
        <v>1</v>
      </c>
      <c r="M176" s="8"/>
      <c r="N176" s="8"/>
      <c r="O176" s="8"/>
      <c r="P176" s="8"/>
      <c r="Q176" s="8"/>
      <c r="R176" s="8"/>
      <c r="S176" s="10"/>
    </row>
    <row r="177" spans="2:19" x14ac:dyDescent="0.35">
      <c r="B177" s="7"/>
      <c r="C177" s="87" t="s">
        <v>357</v>
      </c>
      <c r="D177" s="15">
        <v>0</v>
      </c>
      <c r="E177" s="15">
        <v>27450</v>
      </c>
      <c r="F177" s="15">
        <v>29361.410000000003</v>
      </c>
      <c r="G177" s="15">
        <v>-7895.9400000000005</v>
      </c>
      <c r="H177" s="15">
        <v>17500</v>
      </c>
      <c r="I177" s="15">
        <v>0</v>
      </c>
      <c r="J177" s="15" t="b">
        <v>1</v>
      </c>
      <c r="K177" s="15" t="b">
        <v>1</v>
      </c>
      <c r="L177" s="15" t="b">
        <v>1</v>
      </c>
      <c r="M177" s="8"/>
      <c r="N177" s="8"/>
      <c r="O177" s="8"/>
      <c r="P177" s="8"/>
      <c r="Q177" s="8"/>
      <c r="R177" s="8"/>
      <c r="S177" s="10"/>
    </row>
    <row r="178" spans="2:19" x14ac:dyDescent="0.35">
      <c r="B178" s="7"/>
      <c r="C178" s="87" t="s">
        <v>358</v>
      </c>
      <c r="D178" s="15">
        <v>0</v>
      </c>
      <c r="E178" s="15">
        <v>16752</v>
      </c>
      <c r="F178" s="15">
        <v>17288.650000000001</v>
      </c>
      <c r="G178" s="15">
        <v>0</v>
      </c>
      <c r="H178" s="15"/>
      <c r="I178" s="15"/>
      <c r="J178" s="15" t="b">
        <v>1</v>
      </c>
      <c r="K178" s="15" t="b">
        <v>1</v>
      </c>
      <c r="L178" s="15" t="b">
        <v>1</v>
      </c>
      <c r="M178" s="8"/>
      <c r="N178" s="8"/>
      <c r="O178" s="8"/>
      <c r="P178" s="8"/>
      <c r="Q178" s="8"/>
      <c r="R178" s="8"/>
      <c r="S178" s="10"/>
    </row>
    <row r="179" spans="2:19" x14ac:dyDescent="0.35">
      <c r="B179" s="7"/>
      <c r="C179" s="87" t="s">
        <v>359</v>
      </c>
      <c r="D179" s="15">
        <v>0</v>
      </c>
      <c r="E179" s="15">
        <v>1725</v>
      </c>
      <c r="F179" s="15">
        <v>2495</v>
      </c>
      <c r="G179" s="15">
        <v>0</v>
      </c>
      <c r="H179" s="15"/>
      <c r="I179" s="15"/>
      <c r="J179" s="15" t="b">
        <v>1</v>
      </c>
      <c r="K179" s="15" t="b">
        <v>1</v>
      </c>
      <c r="L179" s="15" t="b">
        <v>1</v>
      </c>
      <c r="M179" s="8"/>
      <c r="N179" s="8"/>
      <c r="O179" s="8"/>
      <c r="P179" s="8"/>
      <c r="Q179" s="8"/>
      <c r="R179" s="8"/>
      <c r="S179" s="10"/>
    </row>
    <row r="180" spans="2:19" x14ac:dyDescent="0.35">
      <c r="B180" s="7"/>
      <c r="C180" s="87" t="s">
        <v>360</v>
      </c>
      <c r="D180" s="15">
        <v>0</v>
      </c>
      <c r="E180" s="15">
        <v>6060</v>
      </c>
      <c r="F180" s="15">
        <v>6060</v>
      </c>
      <c r="G180" s="15">
        <v>3030</v>
      </c>
      <c r="H180" s="15"/>
      <c r="I180" s="15"/>
      <c r="J180" s="15" t="b">
        <v>1</v>
      </c>
      <c r="K180" s="15" t="b">
        <v>1</v>
      </c>
      <c r="L180" s="15" t="b">
        <v>1</v>
      </c>
      <c r="M180" s="8"/>
      <c r="N180" s="8"/>
      <c r="O180" s="8"/>
      <c r="P180" s="8"/>
      <c r="Q180" s="8"/>
      <c r="R180" s="8"/>
      <c r="S180" s="10"/>
    </row>
    <row r="181" spans="2:19" x14ac:dyDescent="0.35">
      <c r="B181" s="7"/>
      <c r="C181" s="87" t="s">
        <v>361</v>
      </c>
      <c r="D181" s="15">
        <v>0</v>
      </c>
      <c r="E181" s="15">
        <v>3306</v>
      </c>
      <c r="F181" s="15">
        <v>3282.5</v>
      </c>
      <c r="G181" s="15">
        <v>0</v>
      </c>
      <c r="H181" s="15"/>
      <c r="I181" s="15"/>
      <c r="J181" s="15" t="b">
        <v>1</v>
      </c>
      <c r="K181" s="15" t="b">
        <v>1</v>
      </c>
      <c r="L181" s="15" t="b">
        <v>1</v>
      </c>
      <c r="M181" s="8"/>
      <c r="N181" s="8"/>
      <c r="O181" s="8"/>
      <c r="P181" s="8"/>
      <c r="Q181" s="8"/>
      <c r="R181" s="8"/>
      <c r="S181" s="10"/>
    </row>
    <row r="182" spans="2:19" x14ac:dyDescent="0.35">
      <c r="B182" s="7"/>
      <c r="C182" s="87" t="s">
        <v>362</v>
      </c>
      <c r="D182" s="15">
        <v>0</v>
      </c>
      <c r="E182" s="15">
        <v>5995</v>
      </c>
      <c r="F182" s="15"/>
      <c r="G182" s="15"/>
      <c r="H182" s="15">
        <v>9516.52</v>
      </c>
      <c r="I182" s="15">
        <v>0</v>
      </c>
      <c r="J182" s="15" t="b">
        <v>1</v>
      </c>
      <c r="K182" s="15" t="b">
        <v>1</v>
      </c>
      <c r="L182" s="15" t="b">
        <v>1</v>
      </c>
      <c r="M182" s="8"/>
      <c r="N182" s="8"/>
      <c r="O182" s="8"/>
      <c r="P182" s="8"/>
      <c r="Q182" s="8"/>
      <c r="R182" s="8"/>
      <c r="S182" s="10"/>
    </row>
    <row r="183" spans="2:19" x14ac:dyDescent="0.35">
      <c r="B183" s="7"/>
      <c r="C183" s="87" t="s">
        <v>363</v>
      </c>
      <c r="D183" s="15">
        <v>0</v>
      </c>
      <c r="E183" s="15">
        <v>2230</v>
      </c>
      <c r="F183" s="15">
        <v>0</v>
      </c>
      <c r="G183" s="15">
        <v>0</v>
      </c>
      <c r="H183" s="15">
        <v>2520</v>
      </c>
      <c r="I183" s="15">
        <v>0</v>
      </c>
      <c r="J183" s="15" t="b">
        <v>1</v>
      </c>
      <c r="K183" s="15" t="b">
        <v>1</v>
      </c>
      <c r="L183" s="15" t="b">
        <v>1</v>
      </c>
      <c r="M183" s="8"/>
      <c r="N183" s="8"/>
      <c r="O183" s="8"/>
      <c r="P183" s="8"/>
      <c r="Q183" s="8"/>
      <c r="R183" s="8"/>
      <c r="S183" s="10"/>
    </row>
    <row r="184" spans="2:19" x14ac:dyDescent="0.35">
      <c r="B184" s="7"/>
      <c r="C184" s="87" t="s">
        <v>364</v>
      </c>
      <c r="D184" s="15">
        <v>0</v>
      </c>
      <c r="E184" s="15">
        <v>9556</v>
      </c>
      <c r="F184" s="15">
        <v>17746.46</v>
      </c>
      <c r="G184" s="15">
        <v>-0.480000000000814</v>
      </c>
      <c r="H184" s="15"/>
      <c r="I184" s="15"/>
      <c r="J184" s="15" t="b">
        <v>1</v>
      </c>
      <c r="K184" s="15" t="b">
        <v>1</v>
      </c>
      <c r="L184" s="15" t="b">
        <v>1</v>
      </c>
      <c r="M184" s="8"/>
      <c r="N184" s="8"/>
      <c r="O184" s="8"/>
      <c r="P184" s="8"/>
      <c r="Q184" s="8"/>
      <c r="R184" s="8"/>
      <c r="S184" s="10"/>
    </row>
    <row r="185" spans="2:19" x14ac:dyDescent="0.35">
      <c r="B185" s="7"/>
      <c r="C185" s="87" t="s">
        <v>365</v>
      </c>
      <c r="D185" s="15">
        <v>0</v>
      </c>
      <c r="E185" s="15">
        <v>2415</v>
      </c>
      <c r="F185" s="15">
        <v>8940</v>
      </c>
      <c r="G185" s="15">
        <v>4470</v>
      </c>
      <c r="H185" s="15"/>
      <c r="I185" s="15"/>
      <c r="J185" s="15" t="b">
        <v>1</v>
      </c>
      <c r="K185" s="15" t="b">
        <v>1</v>
      </c>
      <c r="L185" s="15" t="b">
        <v>1</v>
      </c>
      <c r="M185" s="8"/>
      <c r="N185" s="8"/>
      <c r="O185" s="8"/>
      <c r="P185" s="8"/>
      <c r="Q185" s="8"/>
      <c r="R185" s="8"/>
      <c r="S185" s="10"/>
    </row>
    <row r="186" spans="2:19" x14ac:dyDescent="0.35">
      <c r="B186" s="7"/>
      <c r="C186" s="87" t="s">
        <v>366</v>
      </c>
      <c r="D186" s="15">
        <v>0</v>
      </c>
      <c r="E186" s="15">
        <v>3438</v>
      </c>
      <c r="F186" s="15">
        <v>3437.5</v>
      </c>
      <c r="G186" s="15">
        <v>0</v>
      </c>
      <c r="H186" s="15"/>
      <c r="I186" s="15"/>
      <c r="J186" s="15" t="b">
        <v>1</v>
      </c>
      <c r="K186" s="15" t="b">
        <v>1</v>
      </c>
      <c r="L186" s="15" t="b">
        <v>1</v>
      </c>
      <c r="M186" s="8"/>
      <c r="N186" s="8"/>
      <c r="O186" s="8"/>
      <c r="P186" s="8"/>
      <c r="Q186" s="8"/>
      <c r="R186" s="8"/>
      <c r="S186" s="10"/>
    </row>
    <row r="187" spans="2:19" x14ac:dyDescent="0.35">
      <c r="B187" s="7"/>
      <c r="C187" s="87" t="s">
        <v>367</v>
      </c>
      <c r="D187" s="15">
        <v>0</v>
      </c>
      <c r="E187" s="15">
        <v>4600</v>
      </c>
      <c r="F187" s="15"/>
      <c r="G187" s="15"/>
      <c r="H187" s="15">
        <v>6565</v>
      </c>
      <c r="I187" s="15">
        <v>0</v>
      </c>
      <c r="J187" s="15" t="b">
        <v>1</v>
      </c>
      <c r="K187" s="15" t="b">
        <v>1</v>
      </c>
      <c r="L187" s="15" t="b">
        <v>1</v>
      </c>
      <c r="M187" s="8"/>
      <c r="N187" s="8"/>
      <c r="O187" s="8"/>
      <c r="P187" s="8"/>
      <c r="Q187" s="8"/>
      <c r="R187" s="8"/>
      <c r="S187" s="10"/>
    </row>
    <row r="188" spans="2:19" x14ac:dyDescent="0.35">
      <c r="B188" s="7"/>
      <c r="C188" s="87" t="s">
        <v>368</v>
      </c>
      <c r="D188" s="15">
        <v>0</v>
      </c>
      <c r="E188" s="15">
        <v>10750</v>
      </c>
      <c r="F188" s="15">
        <v>0</v>
      </c>
      <c r="G188" s="15">
        <v>0</v>
      </c>
      <c r="H188" s="15">
        <v>16830</v>
      </c>
      <c r="I188" s="15">
        <v>14359</v>
      </c>
      <c r="J188" s="15" t="b">
        <v>1</v>
      </c>
      <c r="K188" s="15" t="b">
        <v>1</v>
      </c>
      <c r="L188" s="15" t="b">
        <v>1</v>
      </c>
      <c r="M188" s="8"/>
      <c r="N188" s="8"/>
      <c r="O188" s="8"/>
      <c r="P188" s="8"/>
      <c r="Q188" s="8"/>
      <c r="R188" s="8"/>
      <c r="S188" s="10"/>
    </row>
    <row r="189" spans="2:19" x14ac:dyDescent="0.35">
      <c r="B189" s="7"/>
      <c r="C189" s="87" t="s">
        <v>369</v>
      </c>
      <c r="D189" s="15">
        <v>0</v>
      </c>
      <c r="E189" s="15">
        <v>1700</v>
      </c>
      <c r="F189" s="15">
        <v>2020</v>
      </c>
      <c r="G189" s="15">
        <v>0</v>
      </c>
      <c r="H189" s="15"/>
      <c r="I189" s="15"/>
      <c r="J189" s="15" t="b">
        <v>1</v>
      </c>
      <c r="K189" s="15" t="b">
        <v>1</v>
      </c>
      <c r="L189" s="15" t="b">
        <v>1</v>
      </c>
      <c r="M189" s="8"/>
      <c r="N189" s="8"/>
      <c r="O189" s="8"/>
      <c r="P189" s="8"/>
      <c r="Q189" s="8"/>
      <c r="R189" s="8"/>
      <c r="S189" s="10"/>
    </row>
    <row r="190" spans="2:19" x14ac:dyDescent="0.35">
      <c r="B190" s="7"/>
      <c r="C190" s="87" t="s">
        <v>370</v>
      </c>
      <c r="D190" s="15">
        <v>0</v>
      </c>
      <c r="E190" s="15">
        <v>1925</v>
      </c>
      <c r="F190" s="15">
        <v>3222.45</v>
      </c>
      <c r="G190" s="15">
        <v>0</v>
      </c>
      <c r="H190" s="15"/>
      <c r="I190" s="15"/>
      <c r="J190" s="15" t="b">
        <v>1</v>
      </c>
      <c r="K190" s="15" t="b">
        <v>1</v>
      </c>
      <c r="L190" s="15" t="b">
        <v>1</v>
      </c>
      <c r="M190" s="8"/>
      <c r="N190" s="8"/>
      <c r="O190" s="8"/>
      <c r="P190" s="8"/>
      <c r="Q190" s="8"/>
      <c r="R190" s="8"/>
      <c r="S190" s="10"/>
    </row>
    <row r="191" spans="2:19" x14ac:dyDescent="0.35">
      <c r="B191" s="7"/>
      <c r="C191" s="87" t="s">
        <v>371</v>
      </c>
      <c r="D191" s="15">
        <v>0</v>
      </c>
      <c r="E191" s="15">
        <v>23000</v>
      </c>
      <c r="F191" s="15">
        <v>81.5</v>
      </c>
      <c r="G191" s="15">
        <v>0</v>
      </c>
      <c r="H191" s="15">
        <v>22900</v>
      </c>
      <c r="I191" s="15">
        <v>0</v>
      </c>
      <c r="J191" s="15" t="b">
        <v>1</v>
      </c>
      <c r="K191" s="15" t="b">
        <v>1</v>
      </c>
      <c r="L191" s="15" t="b">
        <v>1</v>
      </c>
      <c r="M191" s="8"/>
      <c r="N191" s="8"/>
      <c r="O191" s="8"/>
      <c r="P191" s="8"/>
      <c r="Q191" s="8"/>
      <c r="R191" s="8"/>
      <c r="S191" s="10"/>
    </row>
    <row r="192" spans="2:19" x14ac:dyDescent="0.35">
      <c r="B192" s="7"/>
      <c r="C192" s="87" t="s">
        <v>372</v>
      </c>
      <c r="D192" s="15">
        <v>0</v>
      </c>
      <c r="E192" s="15">
        <v>2950</v>
      </c>
      <c r="F192" s="15">
        <v>2600</v>
      </c>
      <c r="G192" s="15">
        <v>663</v>
      </c>
      <c r="H192" s="15"/>
      <c r="I192" s="15"/>
      <c r="J192" s="15" t="b">
        <v>1</v>
      </c>
      <c r="K192" s="15" t="b">
        <v>1</v>
      </c>
      <c r="L192" s="15" t="b">
        <v>1</v>
      </c>
      <c r="M192" s="8"/>
      <c r="N192" s="8"/>
      <c r="O192" s="8"/>
      <c r="P192" s="8"/>
      <c r="Q192" s="8"/>
      <c r="R192" s="8"/>
      <c r="S192" s="10"/>
    </row>
    <row r="193" spans="2:19" x14ac:dyDescent="0.35">
      <c r="B193" s="7"/>
      <c r="C193" s="87" t="s">
        <v>373</v>
      </c>
      <c r="D193" s="15">
        <v>0</v>
      </c>
      <c r="E193" s="15">
        <v>500</v>
      </c>
      <c r="F193" s="15"/>
      <c r="G193" s="15"/>
      <c r="H193" s="15">
        <v>1589.94</v>
      </c>
      <c r="I193" s="15">
        <v>0</v>
      </c>
      <c r="J193" s="15" t="b">
        <v>1</v>
      </c>
      <c r="K193" s="15" t="b">
        <v>1</v>
      </c>
      <c r="L193" s="15" t="b">
        <v>1</v>
      </c>
      <c r="M193" s="8"/>
      <c r="N193" s="8"/>
      <c r="O193" s="8"/>
      <c r="P193" s="8"/>
      <c r="Q193" s="8"/>
      <c r="R193" s="8"/>
      <c r="S193" s="10"/>
    </row>
    <row r="194" spans="2:19" x14ac:dyDescent="0.35">
      <c r="B194" s="7"/>
      <c r="C194" s="87" t="s">
        <v>374</v>
      </c>
      <c r="D194" s="15">
        <v>0</v>
      </c>
      <c r="E194" s="15">
        <v>8680.8799999999992</v>
      </c>
      <c r="F194" s="15"/>
      <c r="G194" s="15"/>
      <c r="H194" s="15">
        <v>8267.5</v>
      </c>
      <c r="I194" s="15">
        <v>8267.5</v>
      </c>
      <c r="J194" s="15" t="b">
        <v>1</v>
      </c>
      <c r="K194" s="15" t="b">
        <v>1</v>
      </c>
      <c r="L194" s="15" t="b">
        <v>1</v>
      </c>
      <c r="M194" s="8"/>
      <c r="N194" s="8"/>
      <c r="O194" s="8"/>
      <c r="P194" s="8"/>
      <c r="Q194" s="8"/>
      <c r="R194" s="8"/>
      <c r="S194" s="10"/>
    </row>
    <row r="195" spans="2:19" x14ac:dyDescent="0.35">
      <c r="B195" s="7"/>
      <c r="C195" s="87" t="s">
        <v>375</v>
      </c>
      <c r="D195" s="15">
        <v>0</v>
      </c>
      <c r="E195" s="15">
        <v>3018.72</v>
      </c>
      <c r="F195" s="15">
        <v>0</v>
      </c>
      <c r="G195" s="15">
        <v>7000</v>
      </c>
      <c r="H195" s="15">
        <v>9250</v>
      </c>
      <c r="I195" s="15">
        <v>0</v>
      </c>
      <c r="J195" s="15" t="b">
        <v>1</v>
      </c>
      <c r="K195" s="15" t="b">
        <v>1</v>
      </c>
      <c r="L195" s="15" t="b">
        <v>1</v>
      </c>
      <c r="M195" s="8"/>
      <c r="N195" s="8"/>
      <c r="O195" s="8"/>
      <c r="P195" s="8"/>
      <c r="Q195" s="8"/>
      <c r="R195" s="8"/>
      <c r="S195" s="10"/>
    </row>
    <row r="196" spans="2:19" x14ac:dyDescent="0.35">
      <c r="B196" s="7"/>
      <c r="C196" s="87" t="s">
        <v>376</v>
      </c>
      <c r="D196" s="15">
        <v>0</v>
      </c>
      <c r="E196" s="15">
        <v>91.15</v>
      </c>
      <c r="F196" s="15">
        <v>32537.759999999998</v>
      </c>
      <c r="G196" s="15">
        <v>32537.759999999998</v>
      </c>
      <c r="H196" s="15"/>
      <c r="I196" s="15"/>
      <c r="J196" s="15" t="b">
        <v>1</v>
      </c>
      <c r="K196" s="15" t="b">
        <v>1</v>
      </c>
      <c r="L196" s="15" t="b">
        <v>1</v>
      </c>
      <c r="M196" s="8"/>
      <c r="N196" s="8"/>
      <c r="O196" s="8"/>
      <c r="P196" s="8"/>
      <c r="Q196" s="8"/>
      <c r="R196" s="8"/>
      <c r="S196" s="10"/>
    </row>
    <row r="197" spans="2:19" x14ac:dyDescent="0.35">
      <c r="B197" s="7"/>
      <c r="C197" s="87" t="s">
        <v>377</v>
      </c>
      <c r="D197" s="15">
        <v>0</v>
      </c>
      <c r="E197" s="15">
        <v>3500</v>
      </c>
      <c r="F197" s="15">
        <v>7530</v>
      </c>
      <c r="G197" s="15">
        <v>0</v>
      </c>
      <c r="H197" s="15"/>
      <c r="I197" s="15"/>
      <c r="J197" s="15" t="b">
        <v>1</v>
      </c>
      <c r="K197" s="15" t="b">
        <v>1</v>
      </c>
      <c r="L197" s="15" t="b">
        <v>1</v>
      </c>
      <c r="M197" s="8"/>
      <c r="N197" s="8"/>
      <c r="O197" s="8"/>
      <c r="P197" s="8"/>
      <c r="Q197" s="8"/>
      <c r="R197" s="8"/>
      <c r="S197" s="10"/>
    </row>
    <row r="198" spans="2:19" x14ac:dyDescent="0.35">
      <c r="B198" s="7"/>
      <c r="C198" s="87" t="s">
        <v>378</v>
      </c>
      <c r="D198" s="15">
        <v>0</v>
      </c>
      <c r="E198" s="15">
        <v>6033.15</v>
      </c>
      <c r="F198" s="15"/>
      <c r="G198" s="15"/>
      <c r="H198" s="15">
        <v>5886</v>
      </c>
      <c r="I198" s="15">
        <v>0</v>
      </c>
      <c r="J198" s="15" t="b">
        <v>1</v>
      </c>
      <c r="K198" s="15" t="b">
        <v>1</v>
      </c>
      <c r="L198" s="15" t="b">
        <v>1</v>
      </c>
      <c r="M198" s="8"/>
      <c r="N198" s="8"/>
      <c r="O198" s="8"/>
      <c r="P198" s="8"/>
      <c r="Q198" s="8"/>
      <c r="R198" s="8"/>
      <c r="S198" s="10"/>
    </row>
    <row r="199" spans="2:19" x14ac:dyDescent="0.35">
      <c r="B199" s="7"/>
      <c r="C199" s="87" t="s">
        <v>379</v>
      </c>
      <c r="D199" s="15">
        <v>0</v>
      </c>
      <c r="E199" s="15">
        <v>37312</v>
      </c>
      <c r="F199" s="15"/>
      <c r="G199" s="15"/>
      <c r="H199" s="15">
        <v>53120</v>
      </c>
      <c r="I199" s="15">
        <v>0</v>
      </c>
      <c r="J199" s="15" t="b">
        <v>1</v>
      </c>
      <c r="K199" s="15" t="b">
        <v>1</v>
      </c>
      <c r="L199" s="15" t="b">
        <v>1</v>
      </c>
      <c r="M199" s="8"/>
      <c r="N199" s="8"/>
      <c r="O199" s="8"/>
      <c r="P199" s="8"/>
      <c r="Q199" s="8"/>
      <c r="R199" s="8"/>
      <c r="S199" s="10"/>
    </row>
    <row r="200" spans="2:19" x14ac:dyDescent="0.35">
      <c r="B200" s="7"/>
      <c r="C200" s="87" t="s">
        <v>380</v>
      </c>
      <c r="D200" s="15">
        <v>0</v>
      </c>
      <c r="E200" s="15">
        <v>950</v>
      </c>
      <c r="F200" s="15">
        <v>1786</v>
      </c>
      <c r="G200" s="15">
        <v>0</v>
      </c>
      <c r="H200" s="15"/>
      <c r="I200" s="15"/>
      <c r="J200" s="15" t="b">
        <v>1</v>
      </c>
      <c r="K200" s="15" t="b">
        <v>1</v>
      </c>
      <c r="L200" s="15" t="b">
        <v>1</v>
      </c>
      <c r="M200" s="8"/>
      <c r="N200" s="8"/>
      <c r="O200" s="8"/>
      <c r="P200" s="8"/>
      <c r="Q200" s="8"/>
      <c r="R200" s="8"/>
      <c r="S200" s="10"/>
    </row>
    <row r="201" spans="2:19" x14ac:dyDescent="0.35">
      <c r="B201" s="7"/>
      <c r="C201" s="87" t="s">
        <v>381</v>
      </c>
      <c r="D201" s="15">
        <v>0</v>
      </c>
      <c r="E201" s="15">
        <v>2019</v>
      </c>
      <c r="F201" s="15">
        <v>2066.73</v>
      </c>
      <c r="G201" s="15">
        <v>0</v>
      </c>
      <c r="H201" s="15"/>
      <c r="I201" s="15"/>
      <c r="J201" s="15" t="b">
        <v>1</v>
      </c>
      <c r="K201" s="15" t="b">
        <v>1</v>
      </c>
      <c r="L201" s="15" t="b">
        <v>1</v>
      </c>
      <c r="M201" s="8"/>
      <c r="N201" s="8"/>
      <c r="O201" s="8"/>
      <c r="P201" s="8"/>
      <c r="Q201" s="8"/>
      <c r="R201" s="8"/>
      <c r="S201" s="10"/>
    </row>
    <row r="202" spans="2:19" x14ac:dyDescent="0.35">
      <c r="B202" s="7"/>
      <c r="C202" s="87" t="s">
        <v>382</v>
      </c>
      <c r="D202" s="15">
        <v>0</v>
      </c>
      <c r="E202" s="15">
        <v>7331</v>
      </c>
      <c r="F202" s="15">
        <v>4701.22</v>
      </c>
      <c r="G202" s="15">
        <v>0</v>
      </c>
      <c r="H202" s="15">
        <v>11406.84</v>
      </c>
      <c r="I202" s="15">
        <v>0</v>
      </c>
      <c r="J202" s="15" t="b">
        <v>1</v>
      </c>
      <c r="K202" s="15" t="b">
        <v>1</v>
      </c>
      <c r="L202" s="15" t="b">
        <v>1</v>
      </c>
      <c r="M202" s="8"/>
      <c r="N202" s="8"/>
      <c r="O202" s="8"/>
      <c r="P202" s="8"/>
      <c r="Q202" s="8"/>
      <c r="R202" s="8"/>
      <c r="S202" s="10"/>
    </row>
    <row r="203" spans="2:19" x14ac:dyDescent="0.35">
      <c r="B203" s="7"/>
      <c r="C203" s="87" t="s">
        <v>383</v>
      </c>
      <c r="D203" s="15">
        <v>0</v>
      </c>
      <c r="E203" s="15">
        <v>3833</v>
      </c>
      <c r="F203" s="15">
        <v>7990.4</v>
      </c>
      <c r="G203" s="15">
        <v>5844.54</v>
      </c>
      <c r="H203" s="15"/>
      <c r="I203" s="15"/>
      <c r="J203" s="15" t="b">
        <v>1</v>
      </c>
      <c r="K203" s="15" t="b">
        <v>1</v>
      </c>
      <c r="L203" s="15" t="b">
        <v>1</v>
      </c>
      <c r="M203" s="8"/>
      <c r="N203" s="8"/>
      <c r="O203" s="8"/>
      <c r="P203" s="8"/>
      <c r="Q203" s="8"/>
      <c r="R203" s="8"/>
      <c r="S203" s="10"/>
    </row>
    <row r="204" spans="2:19" x14ac:dyDescent="0.35">
      <c r="B204" s="7"/>
      <c r="C204" s="87" t="s">
        <v>384</v>
      </c>
      <c r="D204" s="15">
        <v>0</v>
      </c>
      <c r="E204" s="15">
        <v>725</v>
      </c>
      <c r="F204" s="15"/>
      <c r="G204" s="15"/>
      <c r="H204" s="15">
        <v>510</v>
      </c>
      <c r="I204" s="15">
        <v>0</v>
      </c>
      <c r="J204" s="15" t="b">
        <v>1</v>
      </c>
      <c r="K204" s="15" t="b">
        <v>1</v>
      </c>
      <c r="L204" s="15" t="b">
        <v>1</v>
      </c>
      <c r="M204" s="8"/>
      <c r="N204" s="8"/>
      <c r="O204" s="8"/>
      <c r="P204" s="8"/>
      <c r="Q204" s="8"/>
      <c r="R204" s="8"/>
      <c r="S204" s="10"/>
    </row>
    <row r="205" spans="2:19" x14ac:dyDescent="0.35">
      <c r="B205" s="7"/>
      <c r="C205" s="87" t="s">
        <v>385</v>
      </c>
      <c r="D205" s="15">
        <v>0</v>
      </c>
      <c r="E205" s="15">
        <v>2273.75</v>
      </c>
      <c r="F205" s="15">
        <v>2223.75</v>
      </c>
      <c r="G205" s="15">
        <v>0</v>
      </c>
      <c r="H205" s="15"/>
      <c r="I205" s="15"/>
      <c r="J205" s="15" t="b">
        <v>1</v>
      </c>
      <c r="K205" s="15" t="b">
        <v>1</v>
      </c>
      <c r="L205" s="15" t="b">
        <v>1</v>
      </c>
      <c r="M205" s="8"/>
      <c r="N205" s="8"/>
      <c r="O205" s="8"/>
      <c r="P205" s="8"/>
      <c r="Q205" s="8"/>
      <c r="R205" s="8"/>
      <c r="S205" s="10"/>
    </row>
    <row r="206" spans="2:19" x14ac:dyDescent="0.35">
      <c r="B206" s="7"/>
      <c r="C206" s="87" t="s">
        <v>386</v>
      </c>
      <c r="D206" s="15">
        <v>0</v>
      </c>
      <c r="E206" s="15">
        <v>5043</v>
      </c>
      <c r="F206" s="15"/>
      <c r="G206" s="15"/>
      <c r="H206" s="15">
        <v>1412</v>
      </c>
      <c r="I206" s="15">
        <v>0</v>
      </c>
      <c r="J206" s="15" t="b">
        <v>1</v>
      </c>
      <c r="K206" s="15" t="b">
        <v>1</v>
      </c>
      <c r="L206" s="15" t="b">
        <v>1</v>
      </c>
      <c r="M206" s="8"/>
      <c r="N206" s="8"/>
      <c r="O206" s="8"/>
      <c r="P206" s="8"/>
      <c r="Q206" s="8"/>
      <c r="R206" s="8"/>
      <c r="S206" s="10"/>
    </row>
    <row r="207" spans="2:19" x14ac:dyDescent="0.35">
      <c r="B207" s="7"/>
      <c r="C207" s="87" t="s">
        <v>387</v>
      </c>
      <c r="D207" s="15">
        <v>0</v>
      </c>
      <c r="E207" s="15">
        <v>610</v>
      </c>
      <c r="F207" s="15">
        <v>471</v>
      </c>
      <c r="G207" s="15">
        <v>0</v>
      </c>
      <c r="H207" s="15"/>
      <c r="I207" s="15"/>
      <c r="J207" s="15" t="b">
        <v>1</v>
      </c>
      <c r="K207" s="15" t="b">
        <v>1</v>
      </c>
      <c r="L207" s="15" t="b">
        <v>1</v>
      </c>
      <c r="M207" s="8"/>
      <c r="N207" s="8"/>
      <c r="O207" s="8"/>
      <c r="P207" s="8"/>
      <c r="Q207" s="8"/>
      <c r="R207" s="8"/>
      <c r="S207" s="10"/>
    </row>
    <row r="208" spans="2:19" x14ac:dyDescent="0.35">
      <c r="B208" s="7"/>
      <c r="C208" s="87" t="s">
        <v>388</v>
      </c>
      <c r="D208" s="15">
        <v>0</v>
      </c>
      <c r="E208" s="15">
        <v>1750</v>
      </c>
      <c r="F208" s="15">
        <v>942</v>
      </c>
      <c r="G208" s="15">
        <v>1381.6</v>
      </c>
      <c r="H208" s="15"/>
      <c r="I208" s="15"/>
      <c r="J208" s="15" t="b">
        <v>1</v>
      </c>
      <c r="K208" s="15" t="b">
        <v>1</v>
      </c>
      <c r="L208" s="15" t="b">
        <v>1</v>
      </c>
      <c r="M208" s="8"/>
      <c r="N208" s="8"/>
      <c r="O208" s="8"/>
      <c r="P208" s="8"/>
      <c r="Q208" s="8"/>
      <c r="R208" s="8"/>
      <c r="S208" s="10"/>
    </row>
    <row r="209" spans="2:19" x14ac:dyDescent="0.35">
      <c r="B209" s="7"/>
      <c r="C209" s="87" t="s">
        <v>389</v>
      </c>
      <c r="D209" s="15">
        <v>0</v>
      </c>
      <c r="E209" s="15">
        <v>5798</v>
      </c>
      <c r="F209" s="15">
        <v>0</v>
      </c>
      <c r="G209" s="15">
        <v>0</v>
      </c>
      <c r="H209" s="15">
        <v>5350</v>
      </c>
      <c r="I209" s="15">
        <v>0</v>
      </c>
      <c r="J209" s="15" t="b">
        <v>1</v>
      </c>
      <c r="K209" s="15" t="b">
        <v>1</v>
      </c>
      <c r="L209" s="15" t="b">
        <v>1</v>
      </c>
      <c r="M209" s="8"/>
      <c r="N209" s="8"/>
      <c r="O209" s="8"/>
      <c r="P209" s="8"/>
      <c r="Q209" s="8"/>
      <c r="R209" s="8"/>
      <c r="S209" s="10"/>
    </row>
    <row r="210" spans="2:19" x14ac:dyDescent="0.35">
      <c r="B210" s="7"/>
      <c r="C210" s="87" t="s">
        <v>390</v>
      </c>
      <c r="D210" s="15">
        <v>0</v>
      </c>
      <c r="E210" s="15">
        <v>4000</v>
      </c>
      <c r="F210" s="15">
        <v>6750</v>
      </c>
      <c r="G210" s="15">
        <v>0</v>
      </c>
      <c r="H210" s="15"/>
      <c r="I210" s="15"/>
      <c r="J210" s="15" t="b">
        <v>1</v>
      </c>
      <c r="K210" s="15" t="b">
        <v>1</v>
      </c>
      <c r="L210" s="15" t="b">
        <v>1</v>
      </c>
      <c r="M210" s="8"/>
      <c r="N210" s="8"/>
      <c r="O210" s="8"/>
      <c r="P210" s="8"/>
      <c r="Q210" s="8"/>
      <c r="R210" s="8"/>
      <c r="S210" s="10"/>
    </row>
    <row r="211" spans="2:19" x14ac:dyDescent="0.35">
      <c r="B211" s="7"/>
      <c r="C211" s="87" t="s">
        <v>391</v>
      </c>
      <c r="D211" s="15">
        <v>0</v>
      </c>
      <c r="E211" s="15">
        <v>28860</v>
      </c>
      <c r="F211" s="15">
        <v>27590.760000000002</v>
      </c>
      <c r="G211" s="15">
        <v>3603.3599999999983</v>
      </c>
      <c r="H211" s="15"/>
      <c r="I211" s="15"/>
      <c r="J211" s="15" t="b">
        <v>1</v>
      </c>
      <c r="K211" s="15" t="b">
        <v>1</v>
      </c>
      <c r="L211" s="15" t="b">
        <v>1</v>
      </c>
      <c r="M211" s="8"/>
      <c r="N211" s="8"/>
      <c r="O211" s="8"/>
      <c r="P211" s="8"/>
      <c r="Q211" s="8"/>
      <c r="R211" s="8"/>
      <c r="S211" s="10"/>
    </row>
    <row r="212" spans="2:19" x14ac:dyDescent="0.35">
      <c r="B212" s="7"/>
      <c r="C212" s="87" t="s">
        <v>392</v>
      </c>
      <c r="D212" s="15">
        <v>0</v>
      </c>
      <c r="E212" s="15">
        <v>3330</v>
      </c>
      <c r="F212" s="15">
        <v>35338.119999999995</v>
      </c>
      <c r="G212" s="15">
        <v>0</v>
      </c>
      <c r="H212" s="15"/>
      <c r="I212" s="15"/>
      <c r="J212" s="15" t="b">
        <v>1</v>
      </c>
      <c r="K212" s="15" t="b">
        <v>1</v>
      </c>
      <c r="L212" s="15" t="b">
        <v>1</v>
      </c>
      <c r="M212" s="8"/>
      <c r="N212" s="8"/>
      <c r="O212" s="8"/>
      <c r="P212" s="8"/>
      <c r="Q212" s="8"/>
      <c r="R212" s="8"/>
      <c r="S212" s="10"/>
    </row>
    <row r="213" spans="2:19" x14ac:dyDescent="0.35">
      <c r="B213" s="7"/>
      <c r="C213" s="87" t="s">
        <v>393</v>
      </c>
      <c r="D213" s="15">
        <v>0</v>
      </c>
      <c r="E213" s="15">
        <v>15850</v>
      </c>
      <c r="F213" s="15">
        <v>2812</v>
      </c>
      <c r="G213" s="15">
        <v>-1040</v>
      </c>
      <c r="H213" s="15">
        <v>16505</v>
      </c>
      <c r="I213" s="15">
        <v>1617.98</v>
      </c>
      <c r="J213" s="15" t="b">
        <v>1</v>
      </c>
      <c r="K213" s="15" t="b">
        <v>1</v>
      </c>
      <c r="L213" s="15" t="b">
        <v>1</v>
      </c>
      <c r="M213" s="8"/>
      <c r="N213" s="8"/>
      <c r="O213" s="8"/>
      <c r="P213" s="8"/>
      <c r="Q213" s="8"/>
      <c r="R213" s="8"/>
      <c r="S213" s="10"/>
    </row>
    <row r="214" spans="2:19" x14ac:dyDescent="0.35">
      <c r="B214" s="7"/>
      <c r="C214" s="87" t="s">
        <v>394</v>
      </c>
      <c r="D214" s="15">
        <v>0</v>
      </c>
      <c r="E214" s="15">
        <v>2475</v>
      </c>
      <c r="F214" s="15"/>
      <c r="G214" s="15"/>
      <c r="H214" s="15">
        <v>3641.08</v>
      </c>
      <c r="I214" s="15">
        <v>0</v>
      </c>
      <c r="J214" s="15" t="b">
        <v>1</v>
      </c>
      <c r="K214" s="15" t="b">
        <v>1</v>
      </c>
      <c r="L214" s="15" t="b">
        <v>1</v>
      </c>
      <c r="M214" s="8"/>
      <c r="N214" s="8"/>
      <c r="O214" s="8"/>
      <c r="P214" s="8"/>
      <c r="Q214" s="8"/>
      <c r="R214" s="8"/>
      <c r="S214" s="10"/>
    </row>
    <row r="215" spans="2:19" x14ac:dyDescent="0.35">
      <c r="B215" s="7"/>
      <c r="C215" s="87" t="s">
        <v>395</v>
      </c>
      <c r="D215" s="15">
        <v>0</v>
      </c>
      <c r="E215" s="15">
        <v>7570.3600000000006</v>
      </c>
      <c r="F215" s="15">
        <v>2083</v>
      </c>
      <c r="G215" s="15">
        <v>0</v>
      </c>
      <c r="H215" s="15"/>
      <c r="I215" s="15"/>
      <c r="J215" s="15" t="b">
        <v>1</v>
      </c>
      <c r="K215" s="15" t="b">
        <v>1</v>
      </c>
      <c r="L215" s="15" t="b">
        <v>1</v>
      </c>
      <c r="M215" s="8"/>
      <c r="N215" s="8"/>
      <c r="O215" s="8"/>
      <c r="P215" s="8"/>
      <c r="Q215" s="8"/>
      <c r="R215" s="8"/>
      <c r="S215" s="10"/>
    </row>
    <row r="216" spans="2:19" x14ac:dyDescent="0.35">
      <c r="B216" s="7"/>
      <c r="C216" s="87" t="s">
        <v>396</v>
      </c>
      <c r="D216" s="15">
        <v>0</v>
      </c>
      <c r="E216" s="15">
        <v>48000</v>
      </c>
      <c r="F216" s="15">
        <v>1233.3599999999999</v>
      </c>
      <c r="G216" s="15">
        <v>0</v>
      </c>
      <c r="H216" s="15"/>
      <c r="I216" s="15"/>
      <c r="J216" s="15" t="b">
        <v>1</v>
      </c>
      <c r="K216" s="15" t="b">
        <v>1</v>
      </c>
      <c r="L216" s="15" t="b">
        <v>1</v>
      </c>
      <c r="M216" s="8"/>
      <c r="N216" s="8"/>
      <c r="O216" s="8"/>
      <c r="P216" s="8"/>
      <c r="Q216" s="8"/>
      <c r="R216" s="8"/>
      <c r="S216" s="10"/>
    </row>
    <row r="217" spans="2:19" x14ac:dyDescent="0.35">
      <c r="B217" s="7"/>
      <c r="C217" s="87" t="s">
        <v>397</v>
      </c>
      <c r="D217" s="15">
        <v>0</v>
      </c>
      <c r="E217" s="15">
        <v>20000</v>
      </c>
      <c r="F217" s="15">
        <v>-36074</v>
      </c>
      <c r="G217" s="15">
        <v>0</v>
      </c>
      <c r="H217" s="15">
        <v>47720</v>
      </c>
      <c r="I217" s="15">
        <v>0</v>
      </c>
      <c r="J217" s="15" t="b">
        <v>1</v>
      </c>
      <c r="K217" s="15" t="b">
        <v>1</v>
      </c>
      <c r="L217" s="15" t="b">
        <v>1</v>
      </c>
      <c r="M217" s="8"/>
      <c r="N217" s="8"/>
      <c r="O217" s="8"/>
      <c r="P217" s="8"/>
      <c r="Q217" s="8"/>
      <c r="R217" s="8"/>
      <c r="S217" s="10"/>
    </row>
    <row r="218" spans="2:19" x14ac:dyDescent="0.35">
      <c r="B218" s="7"/>
      <c r="C218" s="87" t="s">
        <v>398</v>
      </c>
      <c r="D218" s="15">
        <v>0</v>
      </c>
      <c r="E218" s="15">
        <v>11227.76</v>
      </c>
      <c r="F218" s="15">
        <v>4688</v>
      </c>
      <c r="G218" s="15">
        <v>0</v>
      </c>
      <c r="H218" s="15"/>
      <c r="I218" s="15"/>
      <c r="J218" s="15" t="b">
        <v>1</v>
      </c>
      <c r="K218" s="15" t="b">
        <v>1</v>
      </c>
      <c r="L218" s="15" t="b">
        <v>1</v>
      </c>
      <c r="M218" s="8"/>
      <c r="N218" s="8"/>
      <c r="O218" s="8"/>
      <c r="P218" s="8"/>
      <c r="Q218" s="8"/>
      <c r="R218" s="8"/>
      <c r="S218" s="10"/>
    </row>
    <row r="219" spans="2:19" x14ac:dyDescent="0.35">
      <c r="B219" s="7"/>
      <c r="C219" s="87" t="s">
        <v>399</v>
      </c>
      <c r="D219" s="15">
        <v>0</v>
      </c>
      <c r="E219" s="15">
        <v>2000</v>
      </c>
      <c r="F219" s="15">
        <v>2260</v>
      </c>
      <c r="G219" s="15">
        <v>0</v>
      </c>
      <c r="H219" s="15"/>
      <c r="I219" s="15"/>
      <c r="J219" s="15" t="b">
        <v>1</v>
      </c>
      <c r="K219" s="15" t="b">
        <v>1</v>
      </c>
      <c r="L219" s="15" t="b">
        <v>1</v>
      </c>
      <c r="M219" s="8"/>
      <c r="N219" s="8"/>
      <c r="O219" s="8"/>
      <c r="P219" s="8"/>
      <c r="Q219" s="8"/>
      <c r="R219" s="16"/>
      <c r="S219" s="10"/>
    </row>
    <row r="220" spans="2:19" x14ac:dyDescent="0.35">
      <c r="B220" s="7"/>
      <c r="C220" s="87" t="s">
        <v>400</v>
      </c>
      <c r="D220" s="15">
        <v>0</v>
      </c>
      <c r="E220" s="15">
        <v>4930</v>
      </c>
      <c r="F220" s="15">
        <v>0</v>
      </c>
      <c r="G220" s="15">
        <v>768.8</v>
      </c>
      <c r="H220" s="15">
        <v>4930</v>
      </c>
      <c r="I220" s="15">
        <v>0</v>
      </c>
      <c r="J220" s="15" t="b">
        <v>1</v>
      </c>
      <c r="K220" s="15" t="b">
        <v>1</v>
      </c>
      <c r="L220" s="15" t="b">
        <v>1</v>
      </c>
      <c r="M220" s="8"/>
      <c r="N220" s="8"/>
      <c r="O220" s="8"/>
      <c r="P220" s="8"/>
      <c r="Q220" s="8"/>
      <c r="R220" s="16"/>
      <c r="S220" s="10"/>
    </row>
    <row r="221" spans="2:19" x14ac:dyDescent="0.35">
      <c r="B221" s="7"/>
      <c r="C221" s="87" t="s">
        <v>401</v>
      </c>
      <c r="D221" s="15">
        <v>0</v>
      </c>
      <c r="E221" s="15">
        <v>1841</v>
      </c>
      <c r="F221" s="15">
        <v>2912</v>
      </c>
      <c r="G221" s="15">
        <v>0</v>
      </c>
      <c r="H221" s="15"/>
      <c r="I221" s="15"/>
      <c r="J221" s="15" t="b">
        <v>1</v>
      </c>
      <c r="K221" s="15" t="b">
        <v>1</v>
      </c>
      <c r="L221" s="15" t="b">
        <v>1</v>
      </c>
      <c r="M221" s="8"/>
      <c r="N221" s="8"/>
      <c r="O221" s="8"/>
      <c r="P221" s="8"/>
      <c r="Q221" s="8"/>
      <c r="R221" s="16"/>
      <c r="S221" s="10"/>
    </row>
    <row r="222" spans="2:19" x14ac:dyDescent="0.35">
      <c r="B222" s="7"/>
      <c r="C222" s="87" t="s">
        <v>402</v>
      </c>
      <c r="D222" s="15">
        <v>0</v>
      </c>
      <c r="E222" s="15">
        <v>10000</v>
      </c>
      <c r="F222" s="15">
        <v>10125</v>
      </c>
      <c r="G222" s="15">
        <v>0</v>
      </c>
      <c r="H222" s="15"/>
      <c r="I222" s="15"/>
      <c r="J222" s="15" t="b">
        <v>1</v>
      </c>
      <c r="K222" s="15" t="b">
        <v>1</v>
      </c>
      <c r="L222" s="15" t="b">
        <v>1</v>
      </c>
      <c r="M222" s="8"/>
      <c r="N222" s="8"/>
      <c r="O222" s="8"/>
      <c r="P222" s="8"/>
      <c r="Q222" s="8"/>
      <c r="R222" s="16"/>
      <c r="S222" s="10"/>
    </row>
    <row r="223" spans="2:19" x14ac:dyDescent="0.35">
      <c r="B223" s="7"/>
      <c r="C223" s="87" t="s">
        <v>403</v>
      </c>
      <c r="D223" s="15">
        <v>0</v>
      </c>
      <c r="E223" s="15">
        <v>3300</v>
      </c>
      <c r="F223" s="15">
        <v>660.01</v>
      </c>
      <c r="G223" s="15">
        <v>33390.889999999992</v>
      </c>
      <c r="H223" s="15">
        <v>2875</v>
      </c>
      <c r="I223" s="15">
        <v>0</v>
      </c>
      <c r="J223" s="15" t="b">
        <v>1</v>
      </c>
      <c r="K223" s="15" t="b">
        <v>1</v>
      </c>
      <c r="L223" s="15" t="b">
        <v>1</v>
      </c>
      <c r="M223" s="8"/>
      <c r="N223" s="8"/>
      <c r="O223" s="8"/>
      <c r="P223" s="8"/>
      <c r="Q223" s="8"/>
      <c r="R223" s="16"/>
      <c r="S223" s="10"/>
    </row>
    <row r="224" spans="2:19" x14ac:dyDescent="0.35">
      <c r="B224" s="7"/>
      <c r="C224" s="87" t="s">
        <v>404</v>
      </c>
      <c r="D224" s="15">
        <v>0</v>
      </c>
      <c r="E224" s="15">
        <v>10296</v>
      </c>
      <c r="F224" s="15">
        <v>0</v>
      </c>
      <c r="G224" s="15">
        <v>0</v>
      </c>
      <c r="H224" s="15">
        <v>11939.08</v>
      </c>
      <c r="I224" s="15">
        <v>0</v>
      </c>
      <c r="J224" s="15" t="b">
        <v>1</v>
      </c>
      <c r="K224" s="15" t="b">
        <v>1</v>
      </c>
      <c r="L224" s="15" t="b">
        <v>1</v>
      </c>
      <c r="M224" s="8"/>
      <c r="N224" s="8"/>
      <c r="O224" s="8"/>
      <c r="P224" s="8"/>
      <c r="Q224" s="8"/>
      <c r="R224" s="16"/>
      <c r="S224" s="10"/>
    </row>
    <row r="225" spans="2:19" x14ac:dyDescent="0.35">
      <c r="B225" s="7"/>
      <c r="C225" s="87" t="s">
        <v>405</v>
      </c>
      <c r="D225" s="15">
        <v>0</v>
      </c>
      <c r="E225" s="15">
        <v>2750</v>
      </c>
      <c r="F225" s="15">
        <v>180</v>
      </c>
      <c r="G225" s="15">
        <v>0</v>
      </c>
      <c r="H225" s="15">
        <v>2750</v>
      </c>
      <c r="I225" s="15">
        <v>0</v>
      </c>
      <c r="J225" s="15" t="b">
        <v>1</v>
      </c>
      <c r="K225" s="15" t="b">
        <v>1</v>
      </c>
      <c r="L225" s="15" t="b">
        <v>1</v>
      </c>
      <c r="M225" s="8"/>
      <c r="N225" s="8"/>
      <c r="O225" s="8"/>
      <c r="P225" s="8"/>
      <c r="Q225" s="8"/>
      <c r="R225" s="16"/>
      <c r="S225" s="10"/>
    </row>
    <row r="226" spans="2:19" x14ac:dyDescent="0.35">
      <c r="B226" s="7"/>
      <c r="C226" s="87" t="s">
        <v>406</v>
      </c>
      <c r="D226" s="15">
        <v>0</v>
      </c>
      <c r="E226" s="15">
        <v>668</v>
      </c>
      <c r="F226" s="15"/>
      <c r="G226" s="15"/>
      <c r="H226" s="15">
        <v>1050</v>
      </c>
      <c r="I226" s="15">
        <v>0</v>
      </c>
      <c r="J226" s="15" t="b">
        <v>1</v>
      </c>
      <c r="K226" s="15" t="b">
        <v>1</v>
      </c>
      <c r="L226" s="15" t="b">
        <v>1</v>
      </c>
      <c r="M226" s="16"/>
      <c r="N226" s="16"/>
      <c r="O226" s="16"/>
      <c r="P226" s="16"/>
      <c r="Q226" s="16"/>
      <c r="R226" s="16"/>
      <c r="S226" s="10"/>
    </row>
    <row r="227" spans="2:19" x14ac:dyDescent="0.35">
      <c r="B227" s="7"/>
      <c r="C227" s="87" t="s">
        <v>407</v>
      </c>
      <c r="D227" s="15">
        <v>0</v>
      </c>
      <c r="E227" s="15">
        <v>2560</v>
      </c>
      <c r="F227" s="15">
        <v>3776</v>
      </c>
      <c r="G227" s="15">
        <v>0</v>
      </c>
      <c r="H227" s="15"/>
      <c r="I227" s="15"/>
      <c r="J227" s="15" t="b">
        <v>1</v>
      </c>
      <c r="K227" s="15" t="b">
        <v>1</v>
      </c>
      <c r="L227" s="15" t="b">
        <v>1</v>
      </c>
      <c r="M227" s="16"/>
      <c r="N227" s="16"/>
      <c r="O227" s="16"/>
      <c r="P227" s="16"/>
      <c r="Q227" s="16"/>
      <c r="R227" s="16"/>
      <c r="S227" s="10"/>
    </row>
    <row r="228" spans="2:19" x14ac:dyDescent="0.35">
      <c r="B228" s="7"/>
      <c r="C228" s="87" t="s">
        <v>408</v>
      </c>
      <c r="D228" s="15">
        <v>0</v>
      </c>
      <c r="E228" s="15">
        <v>1600</v>
      </c>
      <c r="F228" s="15"/>
      <c r="G228" s="15"/>
      <c r="H228" s="15">
        <v>1400</v>
      </c>
      <c r="I228" s="15">
        <v>0</v>
      </c>
      <c r="J228" s="15" t="b">
        <v>1</v>
      </c>
      <c r="K228" s="15" t="b">
        <v>1</v>
      </c>
      <c r="L228" s="15" t="b">
        <v>1</v>
      </c>
      <c r="M228" s="16"/>
      <c r="N228" s="16"/>
      <c r="O228" s="16"/>
      <c r="P228" s="16"/>
      <c r="Q228" s="16"/>
      <c r="R228" s="16"/>
      <c r="S228" s="10"/>
    </row>
    <row r="229" spans="2:19" x14ac:dyDescent="0.35">
      <c r="B229" s="7"/>
      <c r="C229" s="87" t="s">
        <v>409</v>
      </c>
      <c r="D229" s="15">
        <v>0</v>
      </c>
      <c r="E229" s="15">
        <v>1400</v>
      </c>
      <c r="F229" s="15">
        <v>0</v>
      </c>
      <c r="G229" s="15">
        <v>0</v>
      </c>
      <c r="H229" s="15">
        <v>1400</v>
      </c>
      <c r="I229" s="15">
        <v>0</v>
      </c>
      <c r="J229" s="15" t="b">
        <v>1</v>
      </c>
      <c r="K229" s="15" t="b">
        <v>1</v>
      </c>
      <c r="L229" s="15" t="b">
        <v>1</v>
      </c>
      <c r="M229" s="16"/>
      <c r="N229" s="16"/>
      <c r="O229" s="16"/>
      <c r="P229" s="16"/>
      <c r="Q229" s="16"/>
      <c r="R229" s="16"/>
      <c r="S229" s="10"/>
    </row>
    <row r="230" spans="2:19" x14ac:dyDescent="0.35">
      <c r="B230" s="7"/>
      <c r="C230" s="87" t="s">
        <v>410</v>
      </c>
      <c r="D230" s="15">
        <v>0</v>
      </c>
      <c r="E230" s="15">
        <v>2532</v>
      </c>
      <c r="F230" s="15">
        <v>2910.4</v>
      </c>
      <c r="G230" s="15">
        <v>0</v>
      </c>
      <c r="H230" s="15"/>
      <c r="I230" s="15"/>
      <c r="J230" s="15" t="b">
        <v>1</v>
      </c>
      <c r="K230" s="15" t="b">
        <v>1</v>
      </c>
      <c r="L230" s="15" t="b">
        <v>1</v>
      </c>
      <c r="M230" s="8"/>
      <c r="N230" s="8"/>
      <c r="O230" s="8"/>
      <c r="P230" s="8"/>
      <c r="Q230" s="8"/>
      <c r="R230" s="16"/>
      <c r="S230" s="10"/>
    </row>
    <row r="231" spans="2:19" x14ac:dyDescent="0.35">
      <c r="B231" s="7"/>
      <c r="C231" s="87" t="s">
        <v>411</v>
      </c>
      <c r="D231" s="15">
        <v>0</v>
      </c>
      <c r="E231" s="15">
        <v>7950</v>
      </c>
      <c r="F231" s="15">
        <v>-38000</v>
      </c>
      <c r="G231" s="15">
        <v>0</v>
      </c>
      <c r="H231" s="15">
        <v>20000</v>
      </c>
      <c r="I231" s="15">
        <v>2000</v>
      </c>
      <c r="J231" s="15" t="b">
        <v>1</v>
      </c>
      <c r="K231" s="15" t="b">
        <v>1</v>
      </c>
      <c r="L231" s="15" t="b">
        <v>1</v>
      </c>
      <c r="M231" s="8"/>
      <c r="N231" s="8"/>
      <c r="O231" s="8"/>
      <c r="P231" s="8"/>
      <c r="Q231" s="8"/>
      <c r="R231" s="8"/>
      <c r="S231" s="10"/>
    </row>
    <row r="232" spans="2:19" x14ac:dyDescent="0.35">
      <c r="B232" s="7"/>
      <c r="C232" s="87" t="s">
        <v>412</v>
      </c>
      <c r="D232" s="15">
        <v>0</v>
      </c>
      <c r="E232" s="15">
        <v>6500</v>
      </c>
      <c r="F232" s="15"/>
      <c r="G232" s="15"/>
      <c r="H232" s="15">
        <v>7971</v>
      </c>
      <c r="I232" s="15">
        <v>0</v>
      </c>
      <c r="J232" s="15" t="b">
        <v>1</v>
      </c>
      <c r="K232" s="15" t="b">
        <v>1</v>
      </c>
      <c r="L232" s="15" t="b">
        <v>1</v>
      </c>
      <c r="M232" s="8"/>
      <c r="N232" s="8"/>
      <c r="O232" s="8"/>
      <c r="P232" s="8"/>
      <c r="Q232" s="8"/>
      <c r="R232" s="8"/>
      <c r="S232" s="10"/>
    </row>
    <row r="233" spans="2:19" x14ac:dyDescent="0.35">
      <c r="B233" s="7"/>
      <c r="C233" s="87" t="s">
        <v>413</v>
      </c>
      <c r="D233" s="15">
        <v>0</v>
      </c>
      <c r="E233" s="15">
        <v>2</v>
      </c>
      <c r="F233" s="15">
        <v>199.92</v>
      </c>
      <c r="G233" s="15">
        <v>199.92</v>
      </c>
      <c r="H233" s="15"/>
      <c r="I233" s="15"/>
      <c r="J233" s="15" t="b">
        <v>1</v>
      </c>
      <c r="K233" s="15" t="b">
        <v>1</v>
      </c>
      <c r="L233" s="15" t="b">
        <v>1</v>
      </c>
      <c r="M233" s="8"/>
      <c r="N233" s="8"/>
      <c r="O233" s="8"/>
      <c r="P233" s="8"/>
      <c r="Q233" s="8"/>
      <c r="R233" s="8"/>
      <c r="S233" s="10"/>
    </row>
    <row r="234" spans="2:19" x14ac:dyDescent="0.35">
      <c r="B234" s="7"/>
      <c r="C234" s="87" t="s">
        <v>414</v>
      </c>
      <c r="D234" s="15">
        <v>0</v>
      </c>
      <c r="E234" s="15">
        <v>5730</v>
      </c>
      <c r="F234" s="15">
        <v>6765.43</v>
      </c>
      <c r="G234" s="15">
        <v>0</v>
      </c>
      <c r="H234" s="15"/>
      <c r="I234" s="15"/>
      <c r="J234" s="15" t="b">
        <v>1</v>
      </c>
      <c r="K234" s="15" t="b">
        <v>1</v>
      </c>
      <c r="L234" s="15" t="b">
        <v>1</v>
      </c>
      <c r="M234" s="8"/>
      <c r="N234" s="8"/>
      <c r="O234" s="8"/>
      <c r="P234" s="8"/>
      <c r="Q234" s="8"/>
      <c r="R234" s="8"/>
      <c r="S234" s="10"/>
    </row>
    <row r="235" spans="2:19" x14ac:dyDescent="0.35">
      <c r="B235" s="7"/>
      <c r="C235" s="87" t="s">
        <v>415</v>
      </c>
      <c r="D235" s="15">
        <v>0</v>
      </c>
      <c r="E235" s="15">
        <v>3775.96</v>
      </c>
      <c r="F235" s="15">
        <v>4170.3500000000004</v>
      </c>
      <c r="G235" s="15">
        <v>4400</v>
      </c>
      <c r="H235" s="15">
        <v>4756.3599999999997</v>
      </c>
      <c r="I235" s="15">
        <v>980.39999999999964</v>
      </c>
      <c r="J235" s="15" t="b">
        <v>1</v>
      </c>
      <c r="K235" s="15" t="b">
        <v>1</v>
      </c>
      <c r="L235" s="15" t="b">
        <v>1</v>
      </c>
      <c r="M235" s="8"/>
      <c r="N235" s="8"/>
      <c r="O235" s="8"/>
      <c r="P235" s="8"/>
      <c r="Q235" s="8"/>
      <c r="R235" s="8"/>
      <c r="S235" s="10"/>
    </row>
    <row r="236" spans="2:19" x14ac:dyDescent="0.35">
      <c r="B236" s="7"/>
      <c r="C236" s="87" t="s">
        <v>416</v>
      </c>
      <c r="D236" s="15">
        <v>0</v>
      </c>
      <c r="E236" s="15">
        <v>1500</v>
      </c>
      <c r="F236" s="15"/>
      <c r="G236" s="15"/>
      <c r="H236" s="15">
        <v>3130</v>
      </c>
      <c r="I236" s="15">
        <v>0</v>
      </c>
      <c r="J236" s="15" t="b">
        <v>1</v>
      </c>
      <c r="K236" s="15" t="b">
        <v>1</v>
      </c>
      <c r="L236" s="15" t="b">
        <v>1</v>
      </c>
      <c r="M236" s="8"/>
      <c r="N236" s="8"/>
      <c r="O236" s="8"/>
      <c r="P236" s="8"/>
      <c r="Q236" s="8"/>
      <c r="R236" s="8"/>
      <c r="S236" s="10"/>
    </row>
    <row r="237" spans="2:19" x14ac:dyDescent="0.35">
      <c r="B237" s="7"/>
      <c r="C237" s="87" t="s">
        <v>417</v>
      </c>
      <c r="D237" s="15">
        <v>0</v>
      </c>
      <c r="E237" s="15">
        <v>500</v>
      </c>
      <c r="F237" s="15">
        <v>470.4</v>
      </c>
      <c r="G237" s="15">
        <v>0</v>
      </c>
      <c r="H237" s="15">
        <v>540</v>
      </c>
      <c r="I237" s="15">
        <v>0</v>
      </c>
      <c r="J237" s="15" t="b">
        <v>1</v>
      </c>
      <c r="K237" s="15" t="b">
        <v>1</v>
      </c>
      <c r="L237" s="15" t="b">
        <v>1</v>
      </c>
      <c r="M237" s="8"/>
      <c r="N237" s="8"/>
      <c r="O237" s="8"/>
      <c r="P237" s="8"/>
      <c r="Q237" s="8"/>
      <c r="R237" s="8"/>
      <c r="S237" s="10"/>
    </row>
    <row r="238" spans="2:19" x14ac:dyDescent="0.35">
      <c r="B238" s="7"/>
      <c r="C238" s="87" t="s">
        <v>418</v>
      </c>
      <c r="D238" s="15">
        <v>0</v>
      </c>
      <c r="E238" s="15">
        <v>1300</v>
      </c>
      <c r="F238" s="15">
        <v>548.16</v>
      </c>
      <c r="G238" s="15">
        <v>0</v>
      </c>
      <c r="H238" s="15"/>
      <c r="I238" s="15"/>
      <c r="J238" s="15" t="b">
        <v>1</v>
      </c>
      <c r="K238" s="15" t="b">
        <v>1</v>
      </c>
      <c r="L238" s="15" t="b">
        <v>1</v>
      </c>
      <c r="M238" s="8"/>
      <c r="N238" s="8"/>
      <c r="O238" s="8"/>
      <c r="P238" s="8"/>
      <c r="Q238" s="8"/>
      <c r="R238" s="8"/>
      <c r="S238" s="10"/>
    </row>
    <row r="239" spans="2:19" x14ac:dyDescent="0.35">
      <c r="B239" s="7"/>
      <c r="C239" s="87" t="s">
        <v>419</v>
      </c>
      <c r="D239" s="15">
        <v>0</v>
      </c>
      <c r="E239" s="15">
        <v>6662.5</v>
      </c>
      <c r="F239" s="15"/>
      <c r="G239" s="15"/>
      <c r="H239" s="15">
        <v>6500</v>
      </c>
      <c r="I239" s="15">
        <v>0</v>
      </c>
      <c r="J239" s="15" t="b">
        <v>1</v>
      </c>
      <c r="K239" s="15" t="b">
        <v>1</v>
      </c>
      <c r="L239" s="15" t="b">
        <v>1</v>
      </c>
      <c r="M239" s="8"/>
      <c r="N239" s="8"/>
      <c r="O239" s="8"/>
      <c r="P239" s="8"/>
      <c r="Q239" s="8"/>
      <c r="R239" s="8"/>
      <c r="S239" s="10"/>
    </row>
    <row r="240" spans="2:19" x14ac:dyDescent="0.35">
      <c r="B240" s="7"/>
      <c r="C240" s="87" t="s">
        <v>420</v>
      </c>
      <c r="D240" s="15">
        <v>0</v>
      </c>
      <c r="E240" s="15">
        <v>6400</v>
      </c>
      <c r="F240" s="15"/>
      <c r="G240" s="15"/>
      <c r="H240" s="15">
        <v>8004</v>
      </c>
      <c r="I240" s="15">
        <v>0</v>
      </c>
      <c r="J240" s="15" t="b">
        <v>1</v>
      </c>
      <c r="K240" s="15" t="b">
        <v>1</v>
      </c>
      <c r="L240" s="15" t="b">
        <v>1</v>
      </c>
      <c r="M240" s="8"/>
      <c r="N240" s="8"/>
      <c r="O240" s="8"/>
      <c r="P240" s="8"/>
      <c r="Q240" s="8"/>
      <c r="R240" s="8"/>
      <c r="S240" s="10"/>
    </row>
    <row r="241" spans="2:19" x14ac:dyDescent="0.35">
      <c r="B241" s="7"/>
      <c r="C241" s="87" t="s">
        <v>421</v>
      </c>
      <c r="D241" s="15">
        <v>0</v>
      </c>
      <c r="E241" s="15">
        <v>750</v>
      </c>
      <c r="F241" s="15"/>
      <c r="G241" s="15"/>
      <c r="H241" s="15">
        <v>747.5</v>
      </c>
      <c r="I241" s="15">
        <v>0</v>
      </c>
      <c r="J241" s="15" t="b">
        <v>1</v>
      </c>
      <c r="K241" s="15" t="b">
        <v>1</v>
      </c>
      <c r="L241" s="15" t="b">
        <v>1</v>
      </c>
      <c r="M241" s="8"/>
      <c r="N241" s="8"/>
      <c r="O241" s="8"/>
      <c r="P241" s="8"/>
      <c r="Q241" s="8"/>
      <c r="R241" s="8"/>
      <c r="S241" s="10"/>
    </row>
    <row r="242" spans="2:19" x14ac:dyDescent="0.35">
      <c r="B242" s="7"/>
      <c r="C242" s="87" t="s">
        <v>422</v>
      </c>
      <c r="D242" s="15">
        <v>0</v>
      </c>
      <c r="E242" s="15">
        <v>1060</v>
      </c>
      <c r="F242" s="15">
        <v>308.33999999999997</v>
      </c>
      <c r="G242" s="15">
        <v>1473.1799999999998</v>
      </c>
      <c r="H242" s="15"/>
      <c r="I242" s="15"/>
      <c r="J242" s="15" t="b">
        <v>1</v>
      </c>
      <c r="K242" s="15" t="b">
        <v>1</v>
      </c>
      <c r="L242" s="15" t="b">
        <v>1</v>
      </c>
      <c r="M242" s="8"/>
      <c r="N242" s="8"/>
      <c r="O242" s="8"/>
      <c r="P242" s="8"/>
      <c r="Q242" s="8"/>
      <c r="R242" s="8"/>
      <c r="S242" s="10"/>
    </row>
    <row r="243" spans="2:19" x14ac:dyDescent="0.35">
      <c r="B243" s="7"/>
      <c r="C243" s="87" t="s">
        <v>423</v>
      </c>
      <c r="D243" s="15">
        <v>0</v>
      </c>
      <c r="E243" s="15">
        <v>6212.9</v>
      </c>
      <c r="F243" s="15">
        <v>0</v>
      </c>
      <c r="G243" s="15">
        <v>0</v>
      </c>
      <c r="H243" s="15">
        <v>6763.0199999999995</v>
      </c>
      <c r="I243" s="15">
        <v>0</v>
      </c>
      <c r="J243" s="15" t="b">
        <v>1</v>
      </c>
      <c r="K243" s="15" t="b">
        <v>1</v>
      </c>
      <c r="L243" s="15" t="b">
        <v>1</v>
      </c>
      <c r="M243" s="8"/>
      <c r="N243" s="8"/>
      <c r="O243" s="8"/>
      <c r="P243" s="8"/>
      <c r="Q243" s="8"/>
      <c r="R243" s="8"/>
      <c r="S243" s="10"/>
    </row>
    <row r="244" spans="2:19" x14ac:dyDescent="0.35">
      <c r="B244" s="7"/>
      <c r="C244" s="87" t="s">
        <v>424</v>
      </c>
      <c r="D244" s="15">
        <v>0</v>
      </c>
      <c r="E244" s="15">
        <v>31401</v>
      </c>
      <c r="F244" s="15"/>
      <c r="G244" s="15"/>
      <c r="H244" s="15">
        <v>11880</v>
      </c>
      <c r="I244" s="15">
        <v>0</v>
      </c>
      <c r="J244" s="15" t="b">
        <v>1</v>
      </c>
      <c r="K244" s="15" t="b">
        <v>1</v>
      </c>
      <c r="L244" s="15" t="b">
        <v>1</v>
      </c>
      <c r="M244" s="8"/>
      <c r="N244" s="8"/>
      <c r="O244" s="8"/>
      <c r="P244" s="8"/>
      <c r="Q244" s="8"/>
      <c r="R244" s="8"/>
      <c r="S244" s="10"/>
    </row>
    <row r="245" spans="2:19" x14ac:dyDescent="0.35">
      <c r="B245" s="7"/>
      <c r="C245" s="87" t="s">
        <v>425</v>
      </c>
      <c r="D245" s="15">
        <v>0</v>
      </c>
      <c r="E245" s="15">
        <v>7450</v>
      </c>
      <c r="F245" s="15">
        <v>7252</v>
      </c>
      <c r="G245" s="15">
        <v>162.80000000000001</v>
      </c>
      <c r="H245" s="15"/>
      <c r="I245" s="15"/>
      <c r="J245" s="15" t="b">
        <v>1</v>
      </c>
      <c r="K245" s="15" t="b">
        <v>1</v>
      </c>
      <c r="L245" s="15" t="b">
        <v>1</v>
      </c>
      <c r="M245" s="8"/>
      <c r="N245" s="8"/>
      <c r="O245" s="8"/>
      <c r="P245" s="8"/>
      <c r="Q245" s="8"/>
      <c r="R245" s="8"/>
      <c r="S245" s="10"/>
    </row>
    <row r="246" spans="2:19" x14ac:dyDescent="0.35">
      <c r="B246" s="7"/>
      <c r="C246" s="87" t="s">
        <v>426</v>
      </c>
      <c r="D246" s="15">
        <v>0</v>
      </c>
      <c r="E246" s="15">
        <v>16547.36</v>
      </c>
      <c r="F246" s="15">
        <v>1789.2299999999998</v>
      </c>
      <c r="G246" s="15">
        <v>0</v>
      </c>
      <c r="H246" s="15">
        <v>3032</v>
      </c>
      <c r="I246" s="15">
        <v>3032</v>
      </c>
      <c r="J246" s="15" t="b">
        <v>1</v>
      </c>
      <c r="K246" s="15" t="b">
        <v>1</v>
      </c>
      <c r="L246" s="15" t="b">
        <v>1</v>
      </c>
      <c r="M246" s="8"/>
      <c r="N246" s="8"/>
      <c r="O246" s="8"/>
      <c r="P246" s="8"/>
      <c r="Q246" s="8"/>
      <c r="R246" s="8"/>
      <c r="S246" s="10"/>
    </row>
    <row r="247" spans="2:19" x14ac:dyDescent="0.35">
      <c r="B247" s="7"/>
      <c r="C247" s="87" t="s">
        <v>427</v>
      </c>
      <c r="D247" s="15">
        <v>0</v>
      </c>
      <c r="E247" s="15">
        <v>128369</v>
      </c>
      <c r="F247" s="15">
        <v>132143.97</v>
      </c>
      <c r="G247" s="15">
        <v>198138.65</v>
      </c>
      <c r="H247" s="15"/>
      <c r="I247" s="15"/>
      <c r="J247" s="15" t="b">
        <v>1</v>
      </c>
      <c r="K247" s="15" t="b">
        <v>1</v>
      </c>
      <c r="L247" s="15" t="b">
        <v>1</v>
      </c>
      <c r="M247" s="8"/>
      <c r="N247" s="8"/>
      <c r="O247" s="8"/>
      <c r="P247" s="8"/>
      <c r="Q247" s="8"/>
      <c r="R247" s="8"/>
      <c r="S247" s="10"/>
    </row>
    <row r="248" spans="2:19" x14ac:dyDescent="0.35">
      <c r="B248" s="7"/>
      <c r="C248" s="87" t="s">
        <v>428</v>
      </c>
      <c r="D248" s="15">
        <v>0</v>
      </c>
      <c r="E248" s="15">
        <v>13510</v>
      </c>
      <c r="F248" s="15">
        <v>664.29</v>
      </c>
      <c r="G248" s="15">
        <v>-664.29</v>
      </c>
      <c r="H248" s="15"/>
      <c r="I248" s="15"/>
      <c r="J248" s="15" t="b">
        <v>1</v>
      </c>
      <c r="K248" s="15" t="b">
        <v>1</v>
      </c>
      <c r="L248" s="15" t="b">
        <v>1</v>
      </c>
      <c r="M248" s="8"/>
      <c r="N248" s="8"/>
      <c r="O248" s="8"/>
      <c r="P248" s="8"/>
      <c r="Q248" s="8"/>
      <c r="R248" s="8"/>
      <c r="S248" s="10"/>
    </row>
    <row r="249" spans="2:19" x14ac:dyDescent="0.35">
      <c r="B249" s="7"/>
      <c r="C249" s="87" t="s">
        <v>429</v>
      </c>
      <c r="D249" s="15">
        <v>0</v>
      </c>
      <c r="E249" s="15">
        <v>500</v>
      </c>
      <c r="F249" s="15">
        <v>205.56</v>
      </c>
      <c r="G249" s="15">
        <v>205.56</v>
      </c>
      <c r="H249" s="15"/>
      <c r="I249" s="15"/>
      <c r="J249" s="15" t="b">
        <v>1</v>
      </c>
      <c r="K249" s="15" t="b">
        <v>1</v>
      </c>
      <c r="L249" s="15" t="b">
        <v>1</v>
      </c>
      <c r="M249" s="8"/>
      <c r="N249" s="8"/>
      <c r="O249" s="8"/>
      <c r="P249" s="8"/>
      <c r="Q249" s="8"/>
      <c r="R249" s="8"/>
      <c r="S249" s="10"/>
    </row>
    <row r="250" spans="2:19" x14ac:dyDescent="0.35">
      <c r="B250" s="7"/>
      <c r="C250" s="87" t="s">
        <v>430</v>
      </c>
      <c r="D250" s="15">
        <v>0</v>
      </c>
      <c r="E250" s="15">
        <v>1971.25</v>
      </c>
      <c r="F250" s="15">
        <v>1971</v>
      </c>
      <c r="G250" s="15">
        <v>0</v>
      </c>
      <c r="H250" s="15"/>
      <c r="I250" s="15"/>
      <c r="J250" s="15" t="b">
        <v>1</v>
      </c>
      <c r="K250" s="15" t="b">
        <v>1</v>
      </c>
      <c r="L250" s="15" t="b">
        <v>1</v>
      </c>
      <c r="M250" s="8"/>
      <c r="N250" s="8"/>
      <c r="O250" s="8"/>
      <c r="P250" s="8"/>
      <c r="Q250" s="8"/>
      <c r="R250" s="8"/>
      <c r="S250" s="10"/>
    </row>
    <row r="251" spans="2:19" x14ac:dyDescent="0.35">
      <c r="B251" s="7"/>
      <c r="C251" s="87" t="s">
        <v>431</v>
      </c>
      <c r="D251" s="15">
        <v>0</v>
      </c>
      <c r="E251" s="15">
        <v>1589</v>
      </c>
      <c r="F251" s="15">
        <v>2748.97</v>
      </c>
      <c r="G251" s="15">
        <v>0</v>
      </c>
      <c r="H251" s="15"/>
      <c r="I251" s="15"/>
      <c r="J251" s="15" t="b">
        <v>1</v>
      </c>
      <c r="K251" s="15" t="b">
        <v>1</v>
      </c>
      <c r="L251" s="15" t="b">
        <v>1</v>
      </c>
      <c r="M251" s="8"/>
      <c r="N251" s="8"/>
      <c r="O251" s="8"/>
      <c r="P251" s="8"/>
      <c r="Q251" s="8"/>
      <c r="R251" s="8"/>
      <c r="S251" s="10"/>
    </row>
    <row r="252" spans="2:19" x14ac:dyDescent="0.35">
      <c r="B252" s="7"/>
      <c r="C252" s="87" t="s">
        <v>432</v>
      </c>
      <c r="D252" s="15">
        <v>0</v>
      </c>
      <c r="E252" s="15">
        <v>1720</v>
      </c>
      <c r="F252" s="15">
        <v>1720.2</v>
      </c>
      <c r="G252" s="15">
        <v>0</v>
      </c>
      <c r="H252" s="15"/>
      <c r="I252" s="15"/>
      <c r="J252" s="15" t="b">
        <v>1</v>
      </c>
      <c r="K252" s="15" t="b">
        <v>1</v>
      </c>
      <c r="L252" s="15" t="b">
        <v>1</v>
      </c>
      <c r="M252" s="8"/>
      <c r="N252" s="8"/>
      <c r="O252" s="8"/>
      <c r="P252" s="8"/>
      <c r="Q252" s="8"/>
      <c r="R252" s="8"/>
      <c r="S252" s="10"/>
    </row>
    <row r="253" spans="2:19" x14ac:dyDescent="0.35">
      <c r="B253" s="7"/>
      <c r="C253" s="87" t="s">
        <v>433</v>
      </c>
      <c r="D253" s="15">
        <v>0</v>
      </c>
      <c r="E253" s="15">
        <v>3450</v>
      </c>
      <c r="F253" s="15">
        <v>2801.8</v>
      </c>
      <c r="G253" s="15">
        <v>1438.9199999999998</v>
      </c>
      <c r="H253" s="15"/>
      <c r="I253" s="15"/>
      <c r="J253" s="15" t="b">
        <v>1</v>
      </c>
      <c r="K253" s="15" t="b">
        <v>1</v>
      </c>
      <c r="L253" s="15" t="b">
        <v>1</v>
      </c>
      <c r="M253" s="8"/>
      <c r="N253" s="8"/>
      <c r="O253" s="8"/>
      <c r="P253" s="8"/>
      <c r="Q253" s="8"/>
      <c r="R253" s="8"/>
      <c r="S253" s="10"/>
    </row>
    <row r="254" spans="2:19" x14ac:dyDescent="0.35">
      <c r="B254" s="7"/>
      <c r="C254" s="87" t="s">
        <v>434</v>
      </c>
      <c r="D254" s="15">
        <v>0</v>
      </c>
      <c r="E254" s="15">
        <v>26140</v>
      </c>
      <c r="F254" s="15">
        <v>31000</v>
      </c>
      <c r="G254" s="15">
        <v>1840</v>
      </c>
      <c r="H254" s="15"/>
      <c r="I254" s="15"/>
      <c r="J254" s="15" t="b">
        <v>1</v>
      </c>
      <c r="K254" s="15" t="b">
        <v>1</v>
      </c>
      <c r="L254" s="15" t="b">
        <v>1</v>
      </c>
      <c r="M254" s="8"/>
      <c r="N254" s="8"/>
      <c r="O254" s="8"/>
      <c r="P254" s="8"/>
      <c r="Q254" s="8"/>
      <c r="R254" s="8"/>
      <c r="S254" s="10"/>
    </row>
    <row r="255" spans="2:19" x14ac:dyDescent="0.35">
      <c r="B255" s="7"/>
      <c r="C255" s="87" t="s">
        <v>435</v>
      </c>
      <c r="D255" s="15">
        <v>0</v>
      </c>
      <c r="E255" s="15">
        <v>5200</v>
      </c>
      <c r="F255" s="15">
        <v>5267.0299999999988</v>
      </c>
      <c r="G255" s="15">
        <v>258.88</v>
      </c>
      <c r="H255" s="15">
        <v>11106.49</v>
      </c>
      <c r="I255" s="15">
        <v>0</v>
      </c>
      <c r="J255" s="15" t="b">
        <v>1</v>
      </c>
      <c r="K255" s="15" t="b">
        <v>1</v>
      </c>
      <c r="L255" s="15" t="b">
        <v>1</v>
      </c>
      <c r="M255" s="8"/>
      <c r="N255" s="8"/>
      <c r="O255" s="8"/>
      <c r="P255" s="8"/>
      <c r="Q255" s="8"/>
      <c r="R255" s="8"/>
      <c r="S255" s="10"/>
    </row>
    <row r="256" spans="2:19" x14ac:dyDescent="0.35">
      <c r="B256" s="7"/>
      <c r="C256" s="87" t="s">
        <v>436</v>
      </c>
      <c r="D256" s="15">
        <v>0</v>
      </c>
      <c r="E256" s="15">
        <v>1500</v>
      </c>
      <c r="F256" s="15">
        <v>283017.94</v>
      </c>
      <c r="G256" s="15">
        <v>65955</v>
      </c>
      <c r="H256" s="15">
        <v>0</v>
      </c>
      <c r="I256" s="15">
        <v>220000</v>
      </c>
      <c r="J256" s="15" t="b">
        <v>1</v>
      </c>
      <c r="K256" s="15" t="b">
        <v>1</v>
      </c>
      <c r="L256" s="15" t="b">
        <v>1</v>
      </c>
      <c r="M256" s="8"/>
      <c r="N256" s="8"/>
      <c r="O256" s="8"/>
      <c r="P256" s="8"/>
      <c r="Q256" s="8"/>
      <c r="R256" s="8"/>
      <c r="S256" s="10"/>
    </row>
    <row r="257" spans="2:19" x14ac:dyDescent="0.35">
      <c r="B257" s="7"/>
      <c r="C257" s="87" t="s">
        <v>437</v>
      </c>
      <c r="D257" s="15">
        <v>0</v>
      </c>
      <c r="E257" s="15">
        <v>1000</v>
      </c>
      <c r="F257" s="15">
        <v>367.52</v>
      </c>
      <c r="G257" s="15">
        <v>0</v>
      </c>
      <c r="H257" s="15">
        <v>3378.95</v>
      </c>
      <c r="I257" s="15">
        <v>0</v>
      </c>
      <c r="J257" s="15" t="b">
        <v>1</v>
      </c>
      <c r="K257" s="15" t="b">
        <v>1</v>
      </c>
      <c r="L257" s="15" t="b">
        <v>1</v>
      </c>
      <c r="M257" s="8"/>
      <c r="N257" s="8"/>
      <c r="O257" s="8"/>
      <c r="P257" s="8"/>
      <c r="Q257" s="8"/>
      <c r="R257" s="8"/>
      <c r="S257" s="10"/>
    </row>
    <row r="258" spans="2:19" x14ac:dyDescent="0.35">
      <c r="B258" s="7"/>
      <c r="C258" s="87" t="s">
        <v>438</v>
      </c>
      <c r="D258" s="15">
        <v>0</v>
      </c>
      <c r="E258" s="15">
        <v>3000</v>
      </c>
      <c r="F258" s="15">
        <v>6000</v>
      </c>
      <c r="G258" s="15">
        <v>0</v>
      </c>
      <c r="H258" s="15"/>
      <c r="I258" s="15"/>
      <c r="J258" s="15" t="b">
        <v>1</v>
      </c>
      <c r="K258" s="15" t="b">
        <v>1</v>
      </c>
      <c r="L258" s="15" t="b">
        <v>1</v>
      </c>
      <c r="M258" s="8"/>
      <c r="N258" s="8"/>
      <c r="O258" s="8"/>
      <c r="P258" s="8"/>
      <c r="Q258" s="8"/>
      <c r="R258" s="8"/>
      <c r="S258" s="10"/>
    </row>
    <row r="259" spans="2:19" x14ac:dyDescent="0.35">
      <c r="B259" s="7"/>
      <c r="C259" s="87" t="s">
        <v>439</v>
      </c>
      <c r="D259" s="15">
        <v>0</v>
      </c>
      <c r="E259" s="15">
        <v>7425</v>
      </c>
      <c r="F259" s="15">
        <v>0</v>
      </c>
      <c r="G259" s="15">
        <v>0</v>
      </c>
      <c r="H259" s="15">
        <v>9900</v>
      </c>
      <c r="I259" s="15">
        <v>1834.8</v>
      </c>
      <c r="J259" s="15" t="b">
        <v>1</v>
      </c>
      <c r="K259" s="15" t="b">
        <v>1</v>
      </c>
      <c r="L259" s="15" t="b">
        <v>1</v>
      </c>
      <c r="M259" s="8"/>
      <c r="N259" s="8"/>
      <c r="O259" s="8"/>
      <c r="P259" s="8"/>
      <c r="Q259" s="8"/>
      <c r="R259" s="8"/>
      <c r="S259" s="10"/>
    </row>
    <row r="260" spans="2:19" x14ac:dyDescent="0.35">
      <c r="B260" s="7"/>
      <c r="C260" s="87" t="s">
        <v>440</v>
      </c>
      <c r="D260" s="15">
        <v>0</v>
      </c>
      <c r="E260" s="15">
        <v>5155</v>
      </c>
      <c r="F260" s="15">
        <v>6333</v>
      </c>
      <c r="G260" s="15">
        <v>1658.2</v>
      </c>
      <c r="H260" s="15"/>
      <c r="I260" s="15"/>
      <c r="J260" s="15" t="b">
        <v>1</v>
      </c>
      <c r="K260" s="15" t="b">
        <v>1</v>
      </c>
      <c r="L260" s="15" t="b">
        <v>1</v>
      </c>
      <c r="M260" s="8"/>
      <c r="N260" s="8"/>
      <c r="O260" s="8"/>
      <c r="P260" s="8"/>
      <c r="Q260" s="8"/>
      <c r="R260" s="8"/>
      <c r="S260" s="10"/>
    </row>
    <row r="261" spans="2:19" x14ac:dyDescent="0.35">
      <c r="B261" s="7"/>
      <c r="C261" s="87" t="s">
        <v>441</v>
      </c>
      <c r="D261" s="15">
        <v>0</v>
      </c>
      <c r="E261" s="15">
        <v>20925</v>
      </c>
      <c r="F261" s="15">
        <v>1192</v>
      </c>
      <c r="G261" s="15">
        <v>1765</v>
      </c>
      <c r="H261" s="15">
        <v>20400</v>
      </c>
      <c r="I261" s="15">
        <v>0</v>
      </c>
      <c r="J261" s="15" t="b">
        <v>1</v>
      </c>
      <c r="K261" s="15" t="b">
        <v>1</v>
      </c>
      <c r="L261" s="15" t="b">
        <v>1</v>
      </c>
      <c r="M261" s="8"/>
      <c r="N261" s="8"/>
      <c r="O261" s="8"/>
      <c r="P261" s="8"/>
      <c r="Q261" s="8"/>
      <c r="R261" s="8"/>
      <c r="S261" s="10"/>
    </row>
    <row r="262" spans="2:19" x14ac:dyDescent="0.35">
      <c r="B262" s="7"/>
      <c r="C262" s="87" t="s">
        <v>442</v>
      </c>
      <c r="D262" s="15">
        <v>0</v>
      </c>
      <c r="E262" s="15">
        <v>105768</v>
      </c>
      <c r="F262" s="15">
        <v>25604</v>
      </c>
      <c r="G262" s="15">
        <v>5000</v>
      </c>
      <c r="H262" s="15">
        <v>42581.599999999999</v>
      </c>
      <c r="I262" s="15">
        <v>-42581.599999999999</v>
      </c>
      <c r="J262" s="15" t="b">
        <v>1</v>
      </c>
      <c r="K262" s="15" t="b">
        <v>1</v>
      </c>
      <c r="L262" s="15" t="b">
        <v>1</v>
      </c>
      <c r="M262" s="8"/>
      <c r="N262" s="8"/>
      <c r="O262" s="8"/>
      <c r="P262" s="8"/>
      <c r="Q262" s="8"/>
      <c r="R262" s="8"/>
      <c r="S262" s="10"/>
    </row>
    <row r="263" spans="2:19" x14ac:dyDescent="0.35">
      <c r="B263" s="7"/>
      <c r="C263" s="87" t="s">
        <v>443</v>
      </c>
      <c r="D263" s="15">
        <v>0</v>
      </c>
      <c r="E263" s="15">
        <v>2997</v>
      </c>
      <c r="F263" s="15">
        <v>3487</v>
      </c>
      <c r="G263" s="15">
        <v>795.86999999999989</v>
      </c>
      <c r="H263" s="15"/>
      <c r="I263" s="15"/>
      <c r="J263" s="15" t="b">
        <v>1</v>
      </c>
      <c r="K263" s="15" t="b">
        <v>1</v>
      </c>
      <c r="L263" s="15" t="b">
        <v>1</v>
      </c>
      <c r="M263" s="8"/>
      <c r="N263" s="8"/>
      <c r="O263" s="8"/>
      <c r="P263" s="8"/>
      <c r="Q263" s="8"/>
      <c r="R263" s="8"/>
      <c r="S263" s="10"/>
    </row>
    <row r="264" spans="2:19" x14ac:dyDescent="0.35">
      <c r="B264" s="7"/>
      <c r="C264" s="87" t="s">
        <v>444</v>
      </c>
      <c r="D264" s="15">
        <v>0</v>
      </c>
      <c r="E264" s="15">
        <v>4383.83</v>
      </c>
      <c r="F264" s="15">
        <v>246.91</v>
      </c>
      <c r="G264" s="15">
        <v>760</v>
      </c>
      <c r="H264" s="15"/>
      <c r="I264" s="15"/>
      <c r="J264" s="15" t="b">
        <v>1</v>
      </c>
      <c r="K264" s="15" t="b">
        <v>1</v>
      </c>
      <c r="L264" s="15" t="b">
        <v>1</v>
      </c>
      <c r="M264" s="8"/>
      <c r="N264" s="8"/>
      <c r="O264" s="8"/>
      <c r="P264" s="8"/>
      <c r="Q264" s="8"/>
      <c r="R264" s="8"/>
      <c r="S264" s="10"/>
    </row>
    <row r="265" spans="2:19" x14ac:dyDescent="0.35">
      <c r="B265" s="7"/>
      <c r="C265" s="87" t="s">
        <v>445</v>
      </c>
      <c r="D265" s="15">
        <v>0</v>
      </c>
      <c r="E265" s="15">
        <v>1600</v>
      </c>
      <c r="F265" s="15"/>
      <c r="G265" s="15"/>
      <c r="H265" s="15">
        <v>1930.5</v>
      </c>
      <c r="I265" s="15">
        <v>0</v>
      </c>
      <c r="J265" s="15" t="b">
        <v>1</v>
      </c>
      <c r="K265" s="15" t="b">
        <v>1</v>
      </c>
      <c r="L265" s="15" t="b">
        <v>1</v>
      </c>
      <c r="M265" s="8"/>
      <c r="N265" s="8"/>
      <c r="O265" s="8"/>
      <c r="P265" s="8"/>
      <c r="Q265" s="8"/>
      <c r="R265" s="8"/>
      <c r="S265" s="10"/>
    </row>
    <row r="266" spans="2:19" x14ac:dyDescent="0.35">
      <c r="B266" s="7"/>
      <c r="C266" s="87" t="s">
        <v>446</v>
      </c>
      <c r="D266" s="15">
        <v>0</v>
      </c>
      <c r="E266" s="15">
        <v>2100</v>
      </c>
      <c r="F266" s="15">
        <v>2100</v>
      </c>
      <c r="G266" s="15">
        <v>0</v>
      </c>
      <c r="H266" s="15"/>
      <c r="I266" s="15"/>
      <c r="J266" s="15" t="b">
        <v>1</v>
      </c>
      <c r="K266" s="15" t="b">
        <v>1</v>
      </c>
      <c r="L266" s="15" t="b">
        <v>1</v>
      </c>
      <c r="M266" s="8"/>
      <c r="N266" s="8"/>
      <c r="O266" s="8"/>
      <c r="P266" s="8"/>
      <c r="Q266" s="8"/>
      <c r="R266" s="8"/>
      <c r="S266" s="10"/>
    </row>
    <row r="267" spans="2:19" x14ac:dyDescent="0.35">
      <c r="B267" s="7"/>
      <c r="C267" s="87" t="s">
        <v>447</v>
      </c>
      <c r="D267" s="15">
        <v>0</v>
      </c>
      <c r="E267" s="15">
        <v>2000</v>
      </c>
      <c r="F267" s="15">
        <v>2846.5999999999995</v>
      </c>
      <c r="G267" s="15">
        <v>105.92</v>
      </c>
      <c r="H267" s="15"/>
      <c r="I267" s="15"/>
      <c r="J267" s="15" t="b">
        <v>1</v>
      </c>
      <c r="K267" s="15" t="b">
        <v>1</v>
      </c>
      <c r="L267" s="15" t="b">
        <v>1</v>
      </c>
      <c r="M267" s="8"/>
      <c r="N267" s="8"/>
      <c r="O267" s="8"/>
      <c r="P267" s="8"/>
      <c r="Q267" s="8"/>
      <c r="R267" s="8"/>
      <c r="S267" s="10"/>
    </row>
    <row r="268" spans="2:19" x14ac:dyDescent="0.35">
      <c r="B268" s="7"/>
      <c r="C268" s="87" t="s">
        <v>448</v>
      </c>
      <c r="D268" s="15">
        <v>0</v>
      </c>
      <c r="E268" s="15">
        <v>8250</v>
      </c>
      <c r="F268" s="15"/>
      <c r="G268" s="15"/>
      <c r="H268" s="15">
        <v>8050</v>
      </c>
      <c r="I268" s="15">
        <v>621</v>
      </c>
      <c r="J268" s="15" t="b">
        <v>1</v>
      </c>
      <c r="K268" s="15" t="b">
        <v>1</v>
      </c>
      <c r="L268" s="15" t="b">
        <v>1</v>
      </c>
      <c r="M268" s="8"/>
      <c r="N268" s="8"/>
      <c r="O268" s="8"/>
      <c r="P268" s="8"/>
      <c r="Q268" s="8"/>
      <c r="R268" s="8"/>
      <c r="S268" s="10"/>
    </row>
    <row r="269" spans="2:19" x14ac:dyDescent="0.35">
      <c r="B269" s="7"/>
      <c r="C269" s="87" t="s">
        <v>449</v>
      </c>
      <c r="D269" s="15">
        <v>0</v>
      </c>
      <c r="E269" s="15">
        <v>10600</v>
      </c>
      <c r="F269" s="15">
        <v>0</v>
      </c>
      <c r="G269" s="15">
        <v>0</v>
      </c>
      <c r="H269" s="15">
        <v>10577.4</v>
      </c>
      <c r="I269" s="15">
        <v>0</v>
      </c>
      <c r="J269" s="15" t="b">
        <v>1</v>
      </c>
      <c r="K269" s="15" t="b">
        <v>1</v>
      </c>
      <c r="L269" s="15" t="b">
        <v>1</v>
      </c>
      <c r="M269" s="8"/>
      <c r="N269" s="8"/>
      <c r="O269" s="8"/>
      <c r="P269" s="8"/>
      <c r="Q269" s="8"/>
      <c r="R269" s="8"/>
      <c r="S269" s="10"/>
    </row>
    <row r="270" spans="2:19" x14ac:dyDescent="0.35">
      <c r="B270" s="7"/>
      <c r="C270" s="87" t="s">
        <v>450</v>
      </c>
      <c r="D270" s="15">
        <v>0</v>
      </c>
      <c r="E270" s="15">
        <v>1416</v>
      </c>
      <c r="F270" s="15">
        <v>2130.6</v>
      </c>
      <c r="G270" s="15">
        <v>0</v>
      </c>
      <c r="H270" s="15"/>
      <c r="I270" s="15"/>
      <c r="J270" s="15" t="b">
        <v>1</v>
      </c>
      <c r="K270" s="15" t="b">
        <v>1</v>
      </c>
      <c r="L270" s="15" t="b">
        <v>1</v>
      </c>
      <c r="M270" s="8"/>
      <c r="N270" s="8"/>
      <c r="O270" s="8"/>
      <c r="P270" s="8"/>
      <c r="Q270" s="8"/>
      <c r="R270" s="8"/>
      <c r="S270" s="10"/>
    </row>
    <row r="271" spans="2:19" x14ac:dyDescent="0.35">
      <c r="B271" s="7"/>
      <c r="C271" s="87" t="s">
        <v>451</v>
      </c>
      <c r="D271" s="15">
        <v>0</v>
      </c>
      <c r="E271" s="15">
        <v>4485</v>
      </c>
      <c r="F271" s="15">
        <v>4375</v>
      </c>
      <c r="G271" s="15">
        <v>0</v>
      </c>
      <c r="H271" s="15"/>
      <c r="I271" s="15"/>
      <c r="J271" s="15" t="b">
        <v>1</v>
      </c>
      <c r="K271" s="15" t="b">
        <v>1</v>
      </c>
      <c r="L271" s="15" t="b">
        <v>1</v>
      </c>
      <c r="M271" s="8"/>
      <c r="N271" s="8"/>
      <c r="O271" s="8"/>
      <c r="P271" s="8"/>
      <c r="Q271" s="8"/>
      <c r="R271" s="8"/>
      <c r="S271" s="10"/>
    </row>
    <row r="272" spans="2:19" x14ac:dyDescent="0.35">
      <c r="B272" s="7"/>
      <c r="C272" s="87" t="s">
        <v>452</v>
      </c>
      <c r="D272" s="15">
        <v>0</v>
      </c>
      <c r="E272" s="15">
        <v>1225</v>
      </c>
      <c r="F272" s="15">
        <v>3238.5</v>
      </c>
      <c r="G272" s="15">
        <v>0</v>
      </c>
      <c r="H272" s="15"/>
      <c r="I272" s="15"/>
      <c r="J272" s="15" t="b">
        <v>1</v>
      </c>
      <c r="K272" s="15" t="b">
        <v>1</v>
      </c>
      <c r="L272" s="15" t="b">
        <v>1</v>
      </c>
      <c r="M272" s="8"/>
      <c r="N272" s="8"/>
      <c r="O272" s="8"/>
      <c r="P272" s="8"/>
      <c r="Q272" s="8"/>
      <c r="R272" s="8"/>
      <c r="S272" s="10"/>
    </row>
    <row r="273" spans="2:19" x14ac:dyDescent="0.35">
      <c r="B273" s="7"/>
      <c r="C273" s="87" t="s">
        <v>453</v>
      </c>
      <c r="D273" s="15">
        <v>0</v>
      </c>
      <c r="E273" s="15">
        <v>4150</v>
      </c>
      <c r="F273" s="15">
        <v>96</v>
      </c>
      <c r="G273" s="15">
        <v>0</v>
      </c>
      <c r="H273" s="15">
        <v>4150</v>
      </c>
      <c r="I273" s="15">
        <v>269.75</v>
      </c>
      <c r="J273" s="15" t="b">
        <v>1</v>
      </c>
      <c r="K273" s="15" t="b">
        <v>1</v>
      </c>
      <c r="L273" s="15" t="b">
        <v>1</v>
      </c>
      <c r="M273" s="8"/>
      <c r="N273" s="8"/>
      <c r="O273" s="8"/>
      <c r="P273" s="8"/>
      <c r="Q273" s="8"/>
      <c r="R273" s="8"/>
      <c r="S273" s="10"/>
    </row>
    <row r="274" spans="2:19" x14ac:dyDescent="0.35">
      <c r="B274" s="7"/>
      <c r="C274" s="87" t="s">
        <v>454</v>
      </c>
      <c r="D274" s="15">
        <v>0</v>
      </c>
      <c r="E274" s="15">
        <v>2976.75</v>
      </c>
      <c r="F274" s="15"/>
      <c r="G274" s="15"/>
      <c r="H274" s="15">
        <v>2910.71</v>
      </c>
      <c r="I274" s="15">
        <v>0</v>
      </c>
      <c r="J274" s="15" t="b">
        <v>1</v>
      </c>
      <c r="K274" s="15" t="b">
        <v>1</v>
      </c>
      <c r="L274" s="15" t="b">
        <v>1</v>
      </c>
      <c r="M274" s="8"/>
      <c r="N274" s="8"/>
      <c r="O274" s="8"/>
      <c r="P274" s="8"/>
      <c r="Q274" s="8"/>
      <c r="R274" s="8"/>
      <c r="S274" s="10"/>
    </row>
    <row r="275" spans="2:19" x14ac:dyDescent="0.35">
      <c r="B275" s="7"/>
      <c r="C275" s="87" t="s">
        <v>455</v>
      </c>
      <c r="D275" s="15">
        <v>0</v>
      </c>
      <c r="E275" s="15">
        <v>4000</v>
      </c>
      <c r="F275" s="15">
        <v>0</v>
      </c>
      <c r="G275" s="15">
        <v>0</v>
      </c>
      <c r="H275" s="15">
        <v>6110</v>
      </c>
      <c r="I275" s="15">
        <v>0</v>
      </c>
      <c r="J275" s="15" t="b">
        <v>1</v>
      </c>
      <c r="K275" s="15" t="b">
        <v>1</v>
      </c>
      <c r="L275" s="15" t="b">
        <v>1</v>
      </c>
      <c r="M275" s="8"/>
      <c r="N275" s="8"/>
      <c r="O275" s="8"/>
      <c r="P275" s="8"/>
      <c r="Q275" s="8"/>
      <c r="R275" s="8"/>
      <c r="S275" s="10"/>
    </row>
    <row r="276" spans="2:19" x14ac:dyDescent="0.35">
      <c r="B276" s="7"/>
      <c r="C276" s="87" t="s">
        <v>456</v>
      </c>
      <c r="D276" s="15">
        <v>0</v>
      </c>
      <c r="E276" s="15">
        <v>1675</v>
      </c>
      <c r="F276" s="15"/>
      <c r="G276" s="15"/>
      <c r="H276" s="15">
        <v>1230</v>
      </c>
      <c r="I276" s="15">
        <v>0</v>
      </c>
      <c r="J276" s="15" t="b">
        <v>1</v>
      </c>
      <c r="K276" s="15" t="b">
        <v>1</v>
      </c>
      <c r="L276" s="15" t="b">
        <v>1</v>
      </c>
      <c r="M276" s="8"/>
      <c r="N276" s="8"/>
      <c r="O276" s="8"/>
      <c r="P276" s="8"/>
      <c r="Q276" s="8"/>
      <c r="R276" s="8"/>
      <c r="S276" s="10"/>
    </row>
    <row r="277" spans="2:19" x14ac:dyDescent="0.35">
      <c r="B277" s="7"/>
      <c r="C277" s="87" t="s">
        <v>457</v>
      </c>
      <c r="D277" s="15">
        <v>0</v>
      </c>
      <c r="E277" s="15">
        <v>2083</v>
      </c>
      <c r="F277" s="15">
        <v>2083</v>
      </c>
      <c r="G277" s="15">
        <v>121.98000000000002</v>
      </c>
      <c r="H277" s="15"/>
      <c r="I277" s="15"/>
      <c r="J277" s="15" t="b">
        <v>1</v>
      </c>
      <c r="K277" s="15" t="b">
        <v>1</v>
      </c>
      <c r="L277" s="15" t="b">
        <v>1</v>
      </c>
      <c r="M277" s="8"/>
      <c r="N277" s="8"/>
      <c r="O277" s="8"/>
      <c r="P277" s="8"/>
      <c r="Q277" s="8"/>
      <c r="R277" s="8"/>
      <c r="S277" s="10"/>
    </row>
    <row r="278" spans="2:19" x14ac:dyDescent="0.35">
      <c r="B278" s="7"/>
      <c r="C278" s="87" t="s">
        <v>458</v>
      </c>
      <c r="D278" s="15">
        <v>0</v>
      </c>
      <c r="E278" s="15">
        <v>3552.44</v>
      </c>
      <c r="F278" s="15">
        <v>0</v>
      </c>
      <c r="G278" s="15">
        <v>0</v>
      </c>
      <c r="H278" s="15">
        <v>2931</v>
      </c>
      <c r="I278" s="15">
        <v>0</v>
      </c>
      <c r="J278" s="15" t="b">
        <v>1</v>
      </c>
      <c r="K278" s="15" t="b">
        <v>1</v>
      </c>
      <c r="L278" s="15" t="b">
        <v>1</v>
      </c>
      <c r="M278" s="8"/>
      <c r="N278" s="8"/>
      <c r="O278" s="8"/>
      <c r="P278" s="8"/>
      <c r="Q278" s="8"/>
      <c r="R278" s="8"/>
      <c r="S278" s="10"/>
    </row>
    <row r="279" spans="2:19" x14ac:dyDescent="0.35">
      <c r="B279" s="7"/>
      <c r="C279" s="87" t="s">
        <v>459</v>
      </c>
      <c r="D279" s="15">
        <v>0</v>
      </c>
      <c r="E279" s="15">
        <v>8200</v>
      </c>
      <c r="F279" s="15">
        <v>0</v>
      </c>
      <c r="G279" s="15">
        <v>0</v>
      </c>
      <c r="H279" s="15">
        <v>7700</v>
      </c>
      <c r="I279" s="15">
        <v>0</v>
      </c>
      <c r="J279" s="15" t="b">
        <v>1</v>
      </c>
      <c r="K279" s="15" t="b">
        <v>1</v>
      </c>
      <c r="L279" s="15" t="b">
        <v>1</v>
      </c>
      <c r="M279" s="8"/>
      <c r="N279" s="8"/>
      <c r="O279" s="8"/>
      <c r="P279" s="8"/>
      <c r="Q279" s="8"/>
      <c r="R279" s="8"/>
      <c r="S279" s="10"/>
    </row>
    <row r="280" spans="2:19" x14ac:dyDescent="0.35">
      <c r="B280" s="7"/>
      <c r="C280" s="87" t="s">
        <v>460</v>
      </c>
      <c r="D280" s="15">
        <v>0</v>
      </c>
      <c r="E280" s="15">
        <v>11000</v>
      </c>
      <c r="F280" s="15">
        <v>0</v>
      </c>
      <c r="G280" s="15">
        <v>3815</v>
      </c>
      <c r="H280" s="15">
        <v>7492.5</v>
      </c>
      <c r="I280" s="15">
        <v>0</v>
      </c>
      <c r="J280" s="15" t="b">
        <v>1</v>
      </c>
      <c r="K280" s="15" t="b">
        <v>1</v>
      </c>
      <c r="L280" s="15" t="b">
        <v>1</v>
      </c>
      <c r="M280" s="8"/>
      <c r="N280" s="8"/>
      <c r="O280" s="8"/>
      <c r="P280" s="8"/>
      <c r="Q280" s="8"/>
      <c r="R280" s="8"/>
      <c r="S280" s="10"/>
    </row>
    <row r="281" spans="2:19" x14ac:dyDescent="0.35">
      <c r="B281" s="7"/>
      <c r="C281" s="87" t="s">
        <v>461</v>
      </c>
      <c r="D281" s="15">
        <v>0</v>
      </c>
      <c r="E281" s="15">
        <v>3509</v>
      </c>
      <c r="F281" s="15">
        <v>2637</v>
      </c>
      <c r="G281" s="15">
        <v>0</v>
      </c>
      <c r="H281" s="15"/>
      <c r="I281" s="15"/>
      <c r="J281" s="15" t="b">
        <v>1</v>
      </c>
      <c r="K281" s="15" t="b">
        <v>1</v>
      </c>
      <c r="L281" s="15" t="b">
        <v>1</v>
      </c>
      <c r="M281" s="8"/>
      <c r="N281" s="8"/>
      <c r="O281" s="8"/>
      <c r="P281" s="8"/>
      <c r="Q281" s="8"/>
      <c r="R281" s="8"/>
      <c r="S281" s="10"/>
    </row>
    <row r="282" spans="2:19" x14ac:dyDescent="0.35">
      <c r="B282" s="7"/>
      <c r="C282" s="87" t="s">
        <v>462</v>
      </c>
      <c r="D282" s="15">
        <v>0</v>
      </c>
      <c r="E282" s="15">
        <v>2330</v>
      </c>
      <c r="F282" s="15">
        <v>12405</v>
      </c>
      <c r="G282" s="15">
        <v>11120</v>
      </c>
      <c r="H282" s="15"/>
      <c r="I282" s="15"/>
      <c r="J282" s="15" t="b">
        <v>1</v>
      </c>
      <c r="K282" s="15" t="b">
        <v>1</v>
      </c>
      <c r="L282" s="15" t="b">
        <v>1</v>
      </c>
      <c r="M282" s="8"/>
      <c r="N282" s="8"/>
      <c r="O282" s="8"/>
      <c r="P282" s="8"/>
      <c r="Q282" s="8"/>
      <c r="R282" s="8"/>
      <c r="S282" s="10"/>
    </row>
    <row r="283" spans="2:19" x14ac:dyDescent="0.35">
      <c r="B283" s="7"/>
      <c r="C283" s="87" t="s">
        <v>463</v>
      </c>
      <c r="D283" s="15">
        <v>0</v>
      </c>
      <c r="E283" s="15">
        <v>2713</v>
      </c>
      <c r="F283" s="15">
        <v>0</v>
      </c>
      <c r="G283" s="15">
        <v>1084.57</v>
      </c>
      <c r="H283" s="15">
        <v>2713</v>
      </c>
      <c r="I283" s="15">
        <v>0</v>
      </c>
      <c r="J283" s="15" t="b">
        <v>1</v>
      </c>
      <c r="K283" s="15" t="b">
        <v>1</v>
      </c>
      <c r="L283" s="15" t="b">
        <v>1</v>
      </c>
      <c r="M283" s="8"/>
      <c r="N283" s="8"/>
      <c r="O283" s="8"/>
      <c r="P283" s="8"/>
      <c r="Q283" s="8"/>
      <c r="R283" s="8"/>
      <c r="S283" s="10"/>
    </row>
    <row r="284" spans="2:19" x14ac:dyDescent="0.35">
      <c r="B284" s="7"/>
      <c r="C284" s="87" t="s">
        <v>464</v>
      </c>
      <c r="D284" s="15">
        <v>0</v>
      </c>
      <c r="E284" s="15">
        <v>2500</v>
      </c>
      <c r="F284" s="15">
        <v>2940</v>
      </c>
      <c r="G284" s="15">
        <v>0</v>
      </c>
      <c r="H284" s="15"/>
      <c r="I284" s="15"/>
      <c r="J284" s="15" t="b">
        <v>1</v>
      </c>
      <c r="K284" s="15" t="b">
        <v>1</v>
      </c>
      <c r="L284" s="15" t="b">
        <v>1</v>
      </c>
      <c r="M284" s="8"/>
      <c r="N284" s="8"/>
      <c r="O284" s="8"/>
      <c r="P284" s="8"/>
      <c r="Q284" s="8"/>
      <c r="R284" s="8"/>
      <c r="S284" s="10"/>
    </row>
    <row r="285" spans="2:19" x14ac:dyDescent="0.35">
      <c r="B285" s="7"/>
      <c r="C285" s="87" t="s">
        <v>465</v>
      </c>
      <c r="D285" s="15">
        <v>0</v>
      </c>
      <c r="E285" s="15">
        <v>9500</v>
      </c>
      <c r="F285" s="15">
        <v>3240</v>
      </c>
      <c r="G285" s="15">
        <v>-2160</v>
      </c>
      <c r="H285" s="15">
        <v>7722</v>
      </c>
      <c r="I285" s="15">
        <v>0</v>
      </c>
      <c r="J285" s="15" t="b">
        <v>1</v>
      </c>
      <c r="K285" s="15" t="b">
        <v>1</v>
      </c>
      <c r="L285" s="15" t="b">
        <v>1</v>
      </c>
      <c r="M285" s="8"/>
      <c r="N285" s="8"/>
      <c r="O285" s="8"/>
      <c r="P285" s="8"/>
      <c r="Q285" s="8"/>
      <c r="R285" s="8"/>
      <c r="S285" s="10"/>
    </row>
    <row r="286" spans="2:19" x14ac:dyDescent="0.35">
      <c r="B286" s="7"/>
      <c r="C286" s="87" t="s">
        <v>466</v>
      </c>
      <c r="D286" s="15">
        <v>0</v>
      </c>
      <c r="E286" s="15">
        <v>1620</v>
      </c>
      <c r="F286" s="15">
        <v>3118.5</v>
      </c>
      <c r="G286" s="15">
        <v>0</v>
      </c>
      <c r="H286" s="15"/>
      <c r="I286" s="15"/>
      <c r="J286" s="15" t="b">
        <v>1</v>
      </c>
      <c r="K286" s="15" t="b">
        <v>1</v>
      </c>
      <c r="L286" s="15" t="b">
        <v>1</v>
      </c>
      <c r="M286" s="8"/>
      <c r="N286" s="8"/>
      <c r="O286" s="8"/>
      <c r="P286" s="8"/>
      <c r="Q286" s="8"/>
      <c r="R286" s="8"/>
      <c r="S286" s="10"/>
    </row>
    <row r="287" spans="2:19" x14ac:dyDescent="0.35">
      <c r="B287" s="7"/>
      <c r="C287" s="87" t="s">
        <v>467</v>
      </c>
      <c r="D287" s="15">
        <v>0</v>
      </c>
      <c r="E287" s="15">
        <v>1000</v>
      </c>
      <c r="F287" s="15">
        <v>1960.8</v>
      </c>
      <c r="G287" s="15">
        <v>-1465.44</v>
      </c>
      <c r="H287" s="15"/>
      <c r="I287" s="15"/>
      <c r="J287" s="15" t="b">
        <v>1</v>
      </c>
      <c r="K287" s="15" t="b">
        <v>1</v>
      </c>
      <c r="L287" s="15" t="b">
        <v>1</v>
      </c>
      <c r="M287" s="8"/>
      <c r="N287" s="8"/>
      <c r="O287" s="8"/>
      <c r="P287" s="8"/>
      <c r="Q287" s="8"/>
      <c r="R287" s="8"/>
      <c r="S287" s="10"/>
    </row>
    <row r="288" spans="2:19" x14ac:dyDescent="0.35">
      <c r="B288" s="7"/>
      <c r="C288" s="87" t="s">
        <v>468</v>
      </c>
      <c r="D288" s="15">
        <v>0</v>
      </c>
      <c r="E288" s="15">
        <v>2008</v>
      </c>
      <c r="F288" s="15">
        <v>1372.6799999999998</v>
      </c>
      <c r="G288" s="15">
        <v>870.48</v>
      </c>
      <c r="H288" s="15"/>
      <c r="I288" s="15"/>
      <c r="J288" s="15" t="b">
        <v>1</v>
      </c>
      <c r="K288" s="15" t="b">
        <v>1</v>
      </c>
      <c r="L288" s="15" t="b">
        <v>1</v>
      </c>
      <c r="M288" s="8"/>
      <c r="N288" s="8"/>
      <c r="O288" s="8"/>
      <c r="P288" s="8"/>
      <c r="Q288" s="8"/>
      <c r="R288" s="8"/>
      <c r="S288" s="10"/>
    </row>
    <row r="289" spans="2:19" x14ac:dyDescent="0.35">
      <c r="B289" s="7"/>
      <c r="C289" s="87" t="s">
        <v>469</v>
      </c>
      <c r="D289" s="15">
        <v>0</v>
      </c>
      <c r="E289" s="15">
        <v>10609</v>
      </c>
      <c r="F289" s="15">
        <v>0</v>
      </c>
      <c r="G289" s="15">
        <v>0</v>
      </c>
      <c r="H289" s="15">
        <v>10609</v>
      </c>
      <c r="I289" s="15">
        <v>0</v>
      </c>
      <c r="J289" s="15" t="b">
        <v>1</v>
      </c>
      <c r="K289" s="15" t="b">
        <v>1</v>
      </c>
      <c r="L289" s="15" t="b">
        <v>1</v>
      </c>
      <c r="M289" s="8"/>
      <c r="N289" s="8"/>
      <c r="O289" s="8"/>
      <c r="P289" s="8"/>
      <c r="Q289" s="8"/>
      <c r="R289" s="8"/>
      <c r="S289" s="10"/>
    </row>
    <row r="290" spans="2:19" x14ac:dyDescent="0.35">
      <c r="B290" s="7"/>
      <c r="C290" s="87" t="s">
        <v>470</v>
      </c>
      <c r="D290" s="15">
        <v>0</v>
      </c>
      <c r="E290" s="15">
        <v>4798</v>
      </c>
      <c r="F290" s="15">
        <v>0</v>
      </c>
      <c r="G290" s="15">
        <v>-205.88</v>
      </c>
      <c r="H290" s="15">
        <v>4680</v>
      </c>
      <c r="I290" s="15">
        <v>0</v>
      </c>
      <c r="J290" s="15" t="b">
        <v>1</v>
      </c>
      <c r="K290" s="15" t="b">
        <v>1</v>
      </c>
      <c r="L290" s="15" t="b">
        <v>1</v>
      </c>
      <c r="M290" s="8"/>
      <c r="N290" s="8"/>
      <c r="O290" s="8"/>
      <c r="P290" s="8"/>
      <c r="Q290" s="8"/>
      <c r="R290" s="8"/>
      <c r="S290" s="10"/>
    </row>
    <row r="291" spans="2:19" x14ac:dyDescent="0.35">
      <c r="B291" s="7"/>
      <c r="C291" s="87" t="s">
        <v>471</v>
      </c>
      <c r="D291" s="15">
        <v>0</v>
      </c>
      <c r="E291" s="15">
        <v>1847</v>
      </c>
      <c r="F291" s="15">
        <v>1847</v>
      </c>
      <c r="G291" s="15">
        <v>0</v>
      </c>
      <c r="H291" s="15"/>
      <c r="I291" s="15"/>
      <c r="J291" s="15" t="b">
        <v>1</v>
      </c>
      <c r="K291" s="15" t="b">
        <v>1</v>
      </c>
      <c r="L291" s="15" t="b">
        <v>1</v>
      </c>
      <c r="M291" s="8"/>
      <c r="N291" s="8"/>
      <c r="O291" s="8"/>
      <c r="P291" s="8"/>
      <c r="Q291" s="8"/>
      <c r="R291" s="8"/>
      <c r="S291" s="10"/>
    </row>
    <row r="292" spans="2:19" x14ac:dyDescent="0.35">
      <c r="B292" s="7"/>
      <c r="C292" s="87" t="s">
        <v>472</v>
      </c>
      <c r="D292" s="15">
        <v>0</v>
      </c>
      <c r="E292" s="15">
        <v>2238.4</v>
      </c>
      <c r="F292" s="15">
        <v>2686.08</v>
      </c>
      <c r="G292" s="15">
        <v>671.52</v>
      </c>
      <c r="H292" s="15"/>
      <c r="I292" s="15"/>
      <c r="J292" s="15" t="b">
        <v>1</v>
      </c>
      <c r="K292" s="15" t="b">
        <v>1</v>
      </c>
      <c r="L292" s="15" t="b">
        <v>1</v>
      </c>
      <c r="M292" s="8"/>
      <c r="N292" s="8"/>
      <c r="O292" s="8"/>
      <c r="P292" s="8"/>
      <c r="Q292" s="8"/>
      <c r="R292" s="8"/>
      <c r="S292" s="10"/>
    </row>
    <row r="293" spans="2:19" x14ac:dyDescent="0.35">
      <c r="B293" s="7"/>
      <c r="C293" s="87" t="s">
        <v>473</v>
      </c>
      <c r="D293" s="15">
        <v>0</v>
      </c>
      <c r="E293" s="15">
        <v>2000</v>
      </c>
      <c r="F293" s="15">
        <v>3000</v>
      </c>
      <c r="G293" s="15">
        <v>1986</v>
      </c>
      <c r="H293" s="15"/>
      <c r="I293" s="15"/>
      <c r="J293" s="15" t="b">
        <v>1</v>
      </c>
      <c r="K293" s="15" t="b">
        <v>1</v>
      </c>
      <c r="L293" s="15" t="b">
        <v>1</v>
      </c>
      <c r="M293" s="8"/>
      <c r="N293" s="8"/>
      <c r="O293" s="8"/>
      <c r="P293" s="8"/>
      <c r="Q293" s="8"/>
      <c r="R293" s="8"/>
      <c r="S293" s="10"/>
    </row>
    <row r="294" spans="2:19" x14ac:dyDescent="0.35">
      <c r="B294" s="7"/>
      <c r="C294" s="87" t="s">
        <v>474</v>
      </c>
      <c r="D294" s="15">
        <v>0</v>
      </c>
      <c r="E294" s="15">
        <v>3860</v>
      </c>
      <c r="F294" s="15"/>
      <c r="G294" s="15"/>
      <c r="H294" s="15">
        <v>3860.8</v>
      </c>
      <c r="I294" s="15">
        <v>0</v>
      </c>
      <c r="J294" s="15" t="b">
        <v>1</v>
      </c>
      <c r="K294" s="15" t="b">
        <v>1</v>
      </c>
      <c r="L294" s="15" t="b">
        <v>1</v>
      </c>
      <c r="M294" s="8"/>
      <c r="N294" s="8"/>
      <c r="O294" s="8"/>
      <c r="P294" s="8"/>
      <c r="Q294" s="8"/>
      <c r="R294" s="8"/>
      <c r="S294" s="10"/>
    </row>
    <row r="295" spans="2:19" x14ac:dyDescent="0.35">
      <c r="B295" s="7"/>
      <c r="C295" s="87" t="s">
        <v>475</v>
      </c>
      <c r="D295" s="15">
        <v>0</v>
      </c>
      <c r="E295" s="15">
        <v>8400</v>
      </c>
      <c r="F295" s="15">
        <v>0</v>
      </c>
      <c r="G295" s="15">
        <v>0</v>
      </c>
      <c r="H295" s="15">
        <v>2000</v>
      </c>
      <c r="I295" s="15">
        <v>0</v>
      </c>
      <c r="J295" s="15" t="b">
        <v>1</v>
      </c>
      <c r="K295" s="15" t="b">
        <v>1</v>
      </c>
      <c r="L295" s="15" t="b">
        <v>1</v>
      </c>
      <c r="M295" s="8"/>
      <c r="N295" s="8"/>
      <c r="O295" s="8"/>
      <c r="P295" s="8"/>
      <c r="Q295" s="8"/>
      <c r="R295" s="8"/>
      <c r="S295" s="10"/>
    </row>
    <row r="296" spans="2:19" x14ac:dyDescent="0.35">
      <c r="B296" s="7"/>
      <c r="C296" s="87" t="s">
        <v>476</v>
      </c>
      <c r="D296" s="15">
        <v>0</v>
      </c>
      <c r="E296" s="15">
        <v>96941.91</v>
      </c>
      <c r="F296" s="15"/>
      <c r="G296" s="15"/>
      <c r="H296" s="15">
        <v>18876</v>
      </c>
      <c r="I296" s="15">
        <v>-18876</v>
      </c>
      <c r="J296" s="15" t="b">
        <v>1</v>
      </c>
      <c r="K296" s="15" t="b">
        <v>1</v>
      </c>
      <c r="L296" s="15" t="b">
        <v>1</v>
      </c>
      <c r="M296" s="8"/>
      <c r="N296" s="8"/>
      <c r="O296" s="8"/>
      <c r="P296" s="8"/>
      <c r="Q296" s="8"/>
      <c r="R296" s="8"/>
      <c r="S296" s="10"/>
    </row>
    <row r="297" spans="2:19" x14ac:dyDescent="0.35">
      <c r="B297" s="7"/>
      <c r="C297" s="87" t="s">
        <v>477</v>
      </c>
      <c r="D297" s="15">
        <v>0</v>
      </c>
      <c r="E297" s="15">
        <v>12000</v>
      </c>
      <c r="F297" s="15">
        <v>0</v>
      </c>
      <c r="G297" s="15">
        <v>-1.4210854715202004E-14</v>
      </c>
      <c r="H297" s="15">
        <v>19101.5</v>
      </c>
      <c r="I297" s="15">
        <v>542</v>
      </c>
      <c r="J297" s="15" t="b">
        <v>1</v>
      </c>
      <c r="K297" s="15" t="b">
        <v>1</v>
      </c>
      <c r="L297" s="15" t="b">
        <v>1</v>
      </c>
      <c r="M297" s="8"/>
      <c r="N297" s="8"/>
      <c r="O297" s="8"/>
      <c r="P297" s="8"/>
      <c r="Q297" s="8"/>
      <c r="R297" s="8"/>
      <c r="S297" s="10"/>
    </row>
    <row r="298" spans="2:19" x14ac:dyDescent="0.35">
      <c r="B298" s="7"/>
      <c r="C298" s="87" t="s">
        <v>478</v>
      </c>
      <c r="D298" s="15">
        <v>0</v>
      </c>
      <c r="E298" s="15">
        <v>800</v>
      </c>
      <c r="F298" s="15">
        <v>3000</v>
      </c>
      <c r="G298" s="15">
        <v>3000</v>
      </c>
      <c r="H298" s="15">
        <v>800</v>
      </c>
      <c r="I298" s="15">
        <v>136</v>
      </c>
      <c r="J298" s="15" t="b">
        <v>1</v>
      </c>
      <c r="K298" s="15" t="b">
        <v>1</v>
      </c>
      <c r="L298" s="15" t="b">
        <v>1</v>
      </c>
      <c r="M298" s="8"/>
      <c r="N298" s="8"/>
      <c r="O298" s="8"/>
      <c r="P298" s="8"/>
      <c r="Q298" s="8"/>
      <c r="R298" s="8"/>
      <c r="S298" s="10"/>
    </row>
    <row r="299" spans="2:19" x14ac:dyDescent="0.35">
      <c r="B299" s="7"/>
      <c r="C299" s="87" t="s">
        <v>479</v>
      </c>
      <c r="D299" s="15">
        <v>0</v>
      </c>
      <c r="E299" s="15">
        <v>4834.5</v>
      </c>
      <c r="F299" s="15">
        <v>3634.5</v>
      </c>
      <c r="G299" s="15">
        <v>0</v>
      </c>
      <c r="H299" s="15"/>
      <c r="I299" s="15"/>
      <c r="J299" s="15" t="b">
        <v>1</v>
      </c>
      <c r="K299" s="15" t="b">
        <v>1</v>
      </c>
      <c r="L299" s="15" t="b">
        <v>1</v>
      </c>
      <c r="M299" s="8"/>
      <c r="N299" s="8"/>
      <c r="O299" s="8"/>
      <c r="P299" s="8"/>
      <c r="Q299" s="8"/>
      <c r="R299" s="8"/>
      <c r="S299" s="10"/>
    </row>
    <row r="300" spans="2:19" x14ac:dyDescent="0.35">
      <c r="B300" s="7"/>
      <c r="C300" s="87" t="s">
        <v>480</v>
      </c>
      <c r="D300" s="15">
        <v>0</v>
      </c>
      <c r="E300" s="15">
        <v>3000</v>
      </c>
      <c r="F300" s="15">
        <v>3338.46</v>
      </c>
      <c r="G300" s="15">
        <v>0</v>
      </c>
      <c r="H300" s="15"/>
      <c r="I300" s="15"/>
      <c r="J300" s="15" t="b">
        <v>1</v>
      </c>
      <c r="K300" s="15" t="b">
        <v>1</v>
      </c>
      <c r="L300" s="15" t="b">
        <v>1</v>
      </c>
      <c r="M300" s="8"/>
      <c r="N300" s="8"/>
      <c r="O300" s="8"/>
      <c r="P300" s="8"/>
      <c r="Q300" s="8"/>
      <c r="R300" s="8"/>
      <c r="S300" s="10"/>
    </row>
    <row r="301" spans="2:19" x14ac:dyDescent="0.35">
      <c r="B301" s="7"/>
      <c r="C301" s="87" t="s">
        <v>481</v>
      </c>
      <c r="D301" s="15">
        <v>0</v>
      </c>
      <c r="E301" s="15">
        <v>19827</v>
      </c>
      <c r="F301" s="15">
        <v>27800.89</v>
      </c>
      <c r="G301" s="15">
        <v>9463.98</v>
      </c>
      <c r="H301" s="15"/>
      <c r="I301" s="15"/>
      <c r="J301" s="15" t="b">
        <v>1</v>
      </c>
      <c r="K301" s="15" t="b">
        <v>1</v>
      </c>
      <c r="L301" s="15" t="b">
        <v>1</v>
      </c>
      <c r="M301" s="8"/>
      <c r="N301" s="8"/>
      <c r="O301" s="8"/>
      <c r="P301" s="8"/>
      <c r="Q301" s="8"/>
      <c r="R301" s="8"/>
      <c r="S301" s="10"/>
    </row>
    <row r="302" spans="2:19" x14ac:dyDescent="0.35">
      <c r="B302" s="7"/>
      <c r="C302" s="87" t="s">
        <v>482</v>
      </c>
      <c r="D302" s="15">
        <v>0</v>
      </c>
      <c r="E302" s="15">
        <v>2850</v>
      </c>
      <c r="F302" s="15">
        <v>5000</v>
      </c>
      <c r="G302" s="15">
        <v>4200</v>
      </c>
      <c r="H302" s="15"/>
      <c r="I302" s="15"/>
      <c r="J302" s="15" t="b">
        <v>1</v>
      </c>
      <c r="K302" s="15" t="b">
        <v>1</v>
      </c>
      <c r="L302" s="15" t="b">
        <v>1</v>
      </c>
      <c r="M302" s="8"/>
      <c r="N302" s="8"/>
      <c r="O302" s="8"/>
      <c r="P302" s="8"/>
      <c r="Q302" s="8"/>
      <c r="R302" s="8"/>
      <c r="S302" s="10"/>
    </row>
    <row r="303" spans="2:19" x14ac:dyDescent="0.35">
      <c r="B303" s="7"/>
      <c r="C303" s="87" t="s">
        <v>483</v>
      </c>
      <c r="D303" s="15">
        <v>0</v>
      </c>
      <c r="E303" s="15">
        <v>3250</v>
      </c>
      <c r="F303" s="15">
        <v>4982.4000000000005</v>
      </c>
      <c r="G303" s="15">
        <v>406.8</v>
      </c>
      <c r="H303" s="15"/>
      <c r="I303" s="15"/>
      <c r="J303" s="15" t="b">
        <v>1</v>
      </c>
      <c r="K303" s="15" t="b">
        <v>1</v>
      </c>
      <c r="L303" s="15" t="b">
        <v>1</v>
      </c>
      <c r="M303" s="8"/>
      <c r="N303" s="8"/>
      <c r="O303" s="8"/>
      <c r="P303" s="8"/>
      <c r="Q303" s="8"/>
      <c r="R303" s="8"/>
      <c r="S303" s="10"/>
    </row>
    <row r="304" spans="2:19" x14ac:dyDescent="0.35">
      <c r="B304" s="7"/>
      <c r="C304" s="87" t="s">
        <v>484</v>
      </c>
      <c r="D304" s="15">
        <v>0</v>
      </c>
      <c r="E304" s="15">
        <v>25340</v>
      </c>
      <c r="F304" s="15">
        <v>30789.449999999997</v>
      </c>
      <c r="G304" s="15">
        <v>-12000</v>
      </c>
      <c r="H304" s="15"/>
      <c r="I304" s="15"/>
      <c r="J304" s="15" t="b">
        <v>1</v>
      </c>
      <c r="K304" s="15" t="b">
        <v>1</v>
      </c>
      <c r="L304" s="15" t="b">
        <v>1</v>
      </c>
      <c r="M304" s="8"/>
      <c r="N304" s="8"/>
      <c r="O304" s="8"/>
      <c r="P304" s="8"/>
      <c r="Q304" s="8"/>
      <c r="R304" s="8"/>
      <c r="S304" s="10"/>
    </row>
    <row r="305" spans="2:19" x14ac:dyDescent="0.35">
      <c r="B305" s="7"/>
      <c r="C305" s="87" t="s">
        <v>485</v>
      </c>
      <c r="D305" s="15">
        <v>0</v>
      </c>
      <c r="E305" s="15">
        <v>6911</v>
      </c>
      <c r="F305" s="15">
        <v>753.56</v>
      </c>
      <c r="G305" s="15">
        <v>0</v>
      </c>
      <c r="H305" s="15"/>
      <c r="I305" s="15"/>
      <c r="J305" s="15" t="b">
        <v>1</v>
      </c>
      <c r="K305" s="15" t="b">
        <v>1</v>
      </c>
      <c r="L305" s="15" t="b">
        <v>1</v>
      </c>
      <c r="M305" s="8"/>
      <c r="N305" s="8"/>
      <c r="O305" s="8"/>
      <c r="P305" s="8"/>
      <c r="Q305" s="8"/>
      <c r="R305" s="8"/>
      <c r="S305" s="10"/>
    </row>
    <row r="306" spans="2:19" x14ac:dyDescent="0.35">
      <c r="B306" s="7"/>
      <c r="C306" s="87" t="s">
        <v>486</v>
      </c>
      <c r="D306" s="15">
        <v>0</v>
      </c>
      <c r="E306" s="15">
        <v>89400</v>
      </c>
      <c r="F306" s="15">
        <v>20625</v>
      </c>
      <c r="G306" s="15">
        <v>36961</v>
      </c>
      <c r="H306" s="15">
        <v>85450</v>
      </c>
      <c r="I306" s="15">
        <v>0</v>
      </c>
      <c r="J306" s="15" t="b">
        <v>1</v>
      </c>
      <c r="K306" s="15" t="b">
        <v>1</v>
      </c>
      <c r="L306" s="15" t="b">
        <v>1</v>
      </c>
      <c r="M306" s="8"/>
      <c r="N306" s="8"/>
      <c r="O306" s="8"/>
      <c r="P306" s="8"/>
      <c r="Q306" s="8"/>
      <c r="R306" s="8"/>
      <c r="S306" s="10"/>
    </row>
    <row r="307" spans="2:19" x14ac:dyDescent="0.35">
      <c r="B307" s="7"/>
      <c r="C307" s="87" t="s">
        <v>487</v>
      </c>
      <c r="D307" s="15">
        <v>0</v>
      </c>
      <c r="E307" s="15">
        <v>8144.5</v>
      </c>
      <c r="F307" s="15"/>
      <c r="G307" s="15"/>
      <c r="H307" s="15">
        <v>16742.099999999999</v>
      </c>
      <c r="I307" s="15">
        <v>0</v>
      </c>
      <c r="J307" s="15" t="b">
        <v>1</v>
      </c>
      <c r="K307" s="15" t="b">
        <v>1</v>
      </c>
      <c r="L307" s="15" t="b">
        <v>1</v>
      </c>
      <c r="M307" s="8"/>
      <c r="N307" s="8"/>
      <c r="O307" s="8"/>
      <c r="P307" s="8"/>
      <c r="Q307" s="8"/>
      <c r="R307" s="8"/>
      <c r="S307" s="10"/>
    </row>
    <row r="308" spans="2:19" x14ac:dyDescent="0.35">
      <c r="B308" s="7"/>
      <c r="C308" s="87" t="s">
        <v>488</v>
      </c>
      <c r="D308" s="15">
        <v>0</v>
      </c>
      <c r="E308" s="15">
        <v>3456</v>
      </c>
      <c r="F308" s="15">
        <v>3545.78</v>
      </c>
      <c r="G308" s="15">
        <v>2032.5900000000001</v>
      </c>
      <c r="H308" s="15"/>
      <c r="I308" s="15"/>
      <c r="J308" s="15" t="b">
        <v>1</v>
      </c>
      <c r="K308" s="15" t="b">
        <v>1</v>
      </c>
      <c r="L308" s="15" t="b">
        <v>1</v>
      </c>
      <c r="M308" s="8"/>
      <c r="N308" s="8"/>
      <c r="O308" s="8"/>
      <c r="P308" s="8"/>
      <c r="Q308" s="8"/>
      <c r="R308" s="8"/>
      <c r="S308" s="10"/>
    </row>
    <row r="309" spans="2:19" x14ac:dyDescent="0.35">
      <c r="B309" s="7"/>
      <c r="C309" s="87" t="s">
        <v>489</v>
      </c>
      <c r="D309" s="15">
        <v>0</v>
      </c>
      <c r="E309" s="15">
        <v>11991</v>
      </c>
      <c r="F309" s="15">
        <v>12622.2</v>
      </c>
      <c r="G309" s="15">
        <v>0</v>
      </c>
      <c r="H309" s="15"/>
      <c r="I309" s="15"/>
      <c r="J309" s="15" t="b">
        <v>1</v>
      </c>
      <c r="K309" s="15" t="b">
        <v>1</v>
      </c>
      <c r="L309" s="15" t="b">
        <v>1</v>
      </c>
      <c r="M309" s="8"/>
      <c r="N309" s="8"/>
      <c r="O309" s="8"/>
      <c r="P309" s="8"/>
      <c r="Q309" s="8"/>
      <c r="R309" s="8"/>
      <c r="S309" s="10"/>
    </row>
    <row r="310" spans="2:19" x14ac:dyDescent="0.35">
      <c r="B310" s="7"/>
      <c r="C310" s="87" t="s">
        <v>490</v>
      </c>
      <c r="D310" s="15">
        <v>0</v>
      </c>
      <c r="E310" s="15">
        <v>17971</v>
      </c>
      <c r="F310" s="15"/>
      <c r="G310" s="15"/>
      <c r="H310" s="15">
        <v>8600</v>
      </c>
      <c r="I310" s="15">
        <v>-8600</v>
      </c>
      <c r="J310" s="15" t="b">
        <v>1</v>
      </c>
      <c r="K310" s="15" t="b">
        <v>1</v>
      </c>
      <c r="L310" s="15" t="b">
        <v>1</v>
      </c>
      <c r="M310" s="8"/>
      <c r="N310" s="8"/>
      <c r="O310" s="8"/>
      <c r="P310" s="8"/>
      <c r="Q310" s="8"/>
      <c r="R310" s="8"/>
      <c r="S310" s="10"/>
    </row>
    <row r="311" spans="2:19" x14ac:dyDescent="0.35">
      <c r="B311" s="7"/>
      <c r="C311" s="87" t="s">
        <v>491</v>
      </c>
      <c r="D311" s="15">
        <v>0</v>
      </c>
      <c r="E311" s="15">
        <v>6000</v>
      </c>
      <c r="F311" s="15"/>
      <c r="G311" s="15"/>
      <c r="H311" s="15">
        <v>11828.68</v>
      </c>
      <c r="I311" s="15">
        <v>0</v>
      </c>
      <c r="J311" s="15" t="b">
        <v>1</v>
      </c>
      <c r="K311" s="15" t="b">
        <v>1</v>
      </c>
      <c r="L311" s="15" t="b">
        <v>1</v>
      </c>
      <c r="M311" s="8"/>
      <c r="N311" s="8"/>
      <c r="O311" s="8"/>
      <c r="P311" s="8"/>
      <c r="Q311" s="8"/>
      <c r="R311" s="8"/>
      <c r="S311" s="10"/>
    </row>
    <row r="312" spans="2:19" x14ac:dyDescent="0.35">
      <c r="B312" s="7"/>
      <c r="C312" s="87" t="s">
        <v>492</v>
      </c>
      <c r="D312" s="15">
        <v>0</v>
      </c>
      <c r="E312" s="15">
        <v>4062</v>
      </c>
      <c r="F312" s="15">
        <v>2785.86</v>
      </c>
      <c r="G312" s="15">
        <v>1440.88</v>
      </c>
      <c r="H312" s="15"/>
      <c r="I312" s="15"/>
      <c r="J312" s="15" t="b">
        <v>1</v>
      </c>
      <c r="K312" s="15" t="b">
        <v>1</v>
      </c>
      <c r="L312" s="15" t="b">
        <v>1</v>
      </c>
      <c r="M312" s="8"/>
      <c r="N312" s="8"/>
      <c r="O312" s="8"/>
      <c r="P312" s="8"/>
      <c r="Q312" s="8"/>
      <c r="R312" s="8"/>
      <c r="S312" s="10"/>
    </row>
    <row r="313" spans="2:19" x14ac:dyDescent="0.35">
      <c r="B313" s="7"/>
      <c r="C313" s="87" t="s">
        <v>493</v>
      </c>
      <c r="D313" s="15">
        <v>0</v>
      </c>
      <c r="E313" s="15">
        <v>21500</v>
      </c>
      <c r="F313" s="15">
        <v>7873.6000000000013</v>
      </c>
      <c r="G313" s="15">
        <v>21276</v>
      </c>
      <c r="H313" s="15"/>
      <c r="I313" s="15"/>
      <c r="J313" s="15" t="b">
        <v>1</v>
      </c>
      <c r="K313" s="15" t="b">
        <v>1</v>
      </c>
      <c r="L313" s="15" t="b">
        <v>1</v>
      </c>
      <c r="M313" s="8"/>
      <c r="N313" s="8"/>
      <c r="O313" s="8"/>
      <c r="P313" s="8"/>
      <c r="Q313" s="8"/>
      <c r="R313" s="8"/>
      <c r="S313" s="10"/>
    </row>
    <row r="314" spans="2:19" x14ac:dyDescent="0.35">
      <c r="B314" s="7"/>
      <c r="C314" s="87" t="s">
        <v>494</v>
      </c>
      <c r="D314" s="15">
        <v>0</v>
      </c>
      <c r="E314" s="15">
        <v>13285</v>
      </c>
      <c r="F314" s="15">
        <v>0</v>
      </c>
      <c r="G314" s="15">
        <v>0</v>
      </c>
      <c r="H314" s="15">
        <v>12960</v>
      </c>
      <c r="I314" s="15">
        <v>0</v>
      </c>
      <c r="J314" s="15" t="b">
        <v>1</v>
      </c>
      <c r="K314" s="15" t="b">
        <v>1</v>
      </c>
      <c r="L314" s="15" t="b">
        <v>1</v>
      </c>
      <c r="M314" s="8"/>
      <c r="N314" s="8"/>
      <c r="O314" s="8"/>
      <c r="P314" s="8"/>
      <c r="Q314" s="8"/>
      <c r="R314" s="8"/>
      <c r="S314" s="10"/>
    </row>
    <row r="315" spans="2:19" x14ac:dyDescent="0.35">
      <c r="B315" s="7"/>
      <c r="C315" s="87" t="s">
        <v>495</v>
      </c>
      <c r="D315" s="15">
        <v>0</v>
      </c>
      <c r="E315" s="15">
        <v>2821</v>
      </c>
      <c r="F315" s="15">
        <v>2364.5699999999997</v>
      </c>
      <c r="G315" s="15">
        <v>0</v>
      </c>
      <c r="H315" s="15"/>
      <c r="I315" s="15"/>
      <c r="J315" s="15" t="b">
        <v>1</v>
      </c>
      <c r="K315" s="15" t="b">
        <v>1</v>
      </c>
      <c r="L315" s="15" t="b">
        <v>1</v>
      </c>
      <c r="M315" s="8"/>
      <c r="N315" s="8"/>
      <c r="O315" s="8"/>
      <c r="P315" s="8"/>
      <c r="Q315" s="8"/>
      <c r="R315" s="8"/>
      <c r="S315" s="10"/>
    </row>
    <row r="316" spans="2:19" x14ac:dyDescent="0.35">
      <c r="B316" s="7"/>
      <c r="C316" s="87" t="s">
        <v>496</v>
      </c>
      <c r="D316" s="15">
        <v>0</v>
      </c>
      <c r="E316" s="15">
        <v>1770</v>
      </c>
      <c r="F316" s="15">
        <v>1925.76</v>
      </c>
      <c r="G316" s="15">
        <v>233.64</v>
      </c>
      <c r="H316" s="15"/>
      <c r="I316" s="15"/>
      <c r="J316" s="15" t="b">
        <v>1</v>
      </c>
      <c r="K316" s="15" t="b">
        <v>1</v>
      </c>
      <c r="L316" s="15" t="b">
        <v>1</v>
      </c>
      <c r="M316" s="8"/>
      <c r="N316" s="8"/>
      <c r="O316" s="8"/>
      <c r="P316" s="8"/>
      <c r="Q316" s="8"/>
      <c r="R316" s="8"/>
      <c r="S316" s="10"/>
    </row>
    <row r="317" spans="2:19" x14ac:dyDescent="0.35">
      <c r="B317" s="7"/>
      <c r="C317" s="87" t="s">
        <v>497</v>
      </c>
      <c r="D317" s="15">
        <v>0</v>
      </c>
      <c r="E317" s="15">
        <v>17500</v>
      </c>
      <c r="F317" s="15">
        <v>2470</v>
      </c>
      <c r="G317" s="15">
        <v>-2470</v>
      </c>
      <c r="H317" s="15">
        <v>16263</v>
      </c>
      <c r="I317" s="15">
        <v>0</v>
      </c>
      <c r="J317" s="15" t="b">
        <v>1</v>
      </c>
      <c r="K317" s="15" t="b">
        <v>1</v>
      </c>
      <c r="L317" s="15" t="b">
        <v>1</v>
      </c>
      <c r="M317" s="8"/>
      <c r="N317" s="8"/>
      <c r="O317" s="8"/>
      <c r="P317" s="8"/>
      <c r="Q317" s="8"/>
      <c r="R317" s="8"/>
      <c r="S317" s="10"/>
    </row>
    <row r="318" spans="2:19" x14ac:dyDescent="0.35">
      <c r="B318" s="7"/>
      <c r="C318" s="87" t="s">
        <v>498</v>
      </c>
      <c r="D318" s="15">
        <v>0</v>
      </c>
      <c r="E318" s="15">
        <v>11750</v>
      </c>
      <c r="F318" s="15">
        <v>1042.1300000000001</v>
      </c>
      <c r="G318" s="15">
        <v>0</v>
      </c>
      <c r="H318" s="15">
        <v>11445</v>
      </c>
      <c r="I318" s="15">
        <v>440</v>
      </c>
      <c r="J318" s="15" t="b">
        <v>1</v>
      </c>
      <c r="K318" s="15" t="b">
        <v>1</v>
      </c>
      <c r="L318" s="15" t="b">
        <v>1</v>
      </c>
      <c r="M318" s="8"/>
      <c r="N318" s="8"/>
      <c r="O318" s="8"/>
      <c r="P318" s="8"/>
      <c r="Q318" s="8"/>
      <c r="R318" s="8"/>
      <c r="S318" s="10"/>
    </row>
    <row r="319" spans="2:19" x14ac:dyDescent="0.35">
      <c r="B319" s="7"/>
      <c r="C319" s="87" t="s">
        <v>499</v>
      </c>
      <c r="D319" s="15">
        <v>0</v>
      </c>
      <c r="E319" s="15">
        <v>5000</v>
      </c>
      <c r="F319" s="15">
        <v>10627.2</v>
      </c>
      <c r="G319" s="15">
        <v>18762.699999999997</v>
      </c>
      <c r="H319" s="15"/>
      <c r="I319" s="15"/>
      <c r="J319" s="15" t="b">
        <v>1</v>
      </c>
      <c r="K319" s="15" t="b">
        <v>1</v>
      </c>
      <c r="L319" s="15" t="b">
        <v>1</v>
      </c>
      <c r="M319" s="8"/>
      <c r="N319" s="8"/>
      <c r="O319" s="8"/>
      <c r="P319" s="8"/>
      <c r="Q319" s="8"/>
      <c r="R319" s="8"/>
      <c r="S319" s="10"/>
    </row>
    <row r="320" spans="2:19" x14ac:dyDescent="0.35">
      <c r="B320" s="7"/>
      <c r="C320" s="87" t="s">
        <v>500</v>
      </c>
      <c r="D320" s="15">
        <v>0</v>
      </c>
      <c r="E320" s="15">
        <v>5333</v>
      </c>
      <c r="F320" s="15"/>
      <c r="G320" s="15"/>
      <c r="H320" s="15">
        <v>9013</v>
      </c>
      <c r="I320" s="15">
        <v>0</v>
      </c>
      <c r="J320" s="15" t="b">
        <v>1</v>
      </c>
      <c r="K320" s="15" t="b">
        <v>1</v>
      </c>
      <c r="L320" s="15" t="b">
        <v>1</v>
      </c>
      <c r="M320" s="8"/>
      <c r="N320" s="8"/>
      <c r="O320" s="8"/>
      <c r="P320" s="8"/>
      <c r="Q320" s="8"/>
      <c r="R320" s="8"/>
      <c r="S320" s="10"/>
    </row>
    <row r="321" spans="2:19" x14ac:dyDescent="0.35">
      <c r="B321" s="7"/>
      <c r="C321" s="87" t="s">
        <v>501</v>
      </c>
      <c r="D321" s="15">
        <v>0</v>
      </c>
      <c r="E321" s="15">
        <v>500</v>
      </c>
      <c r="F321" s="15">
        <v>52821.2</v>
      </c>
      <c r="G321" s="15">
        <v>52669.2</v>
      </c>
      <c r="H321" s="15"/>
      <c r="I321" s="15"/>
      <c r="J321" s="15" t="b">
        <v>1</v>
      </c>
      <c r="K321" s="15" t="b">
        <v>1</v>
      </c>
      <c r="L321" s="15" t="b">
        <v>1</v>
      </c>
      <c r="M321" s="8"/>
      <c r="N321" s="8"/>
      <c r="O321" s="8"/>
      <c r="P321" s="8"/>
      <c r="Q321" s="8"/>
      <c r="R321" s="8"/>
      <c r="S321" s="10"/>
    </row>
    <row r="322" spans="2:19" x14ac:dyDescent="0.35">
      <c r="B322" s="7"/>
      <c r="C322" s="87" t="s">
        <v>502</v>
      </c>
      <c r="D322" s="15">
        <v>0</v>
      </c>
      <c r="E322" s="15">
        <v>24850</v>
      </c>
      <c r="F322" s="15">
        <v>17591.5</v>
      </c>
      <c r="G322" s="15">
        <v>9731.7999999999993</v>
      </c>
      <c r="H322" s="15"/>
      <c r="I322" s="15"/>
      <c r="J322" s="15" t="b">
        <v>1</v>
      </c>
      <c r="K322" s="15" t="b">
        <v>1</v>
      </c>
      <c r="L322" s="15" t="b">
        <v>1</v>
      </c>
      <c r="M322" s="8"/>
      <c r="N322" s="8"/>
      <c r="O322" s="8"/>
      <c r="P322" s="8"/>
      <c r="Q322" s="8"/>
      <c r="R322" s="8"/>
      <c r="S322" s="10"/>
    </row>
    <row r="323" spans="2:19" x14ac:dyDescent="0.35">
      <c r="B323" s="7"/>
      <c r="C323" s="87" t="s">
        <v>503</v>
      </c>
      <c r="D323" s="15">
        <v>0</v>
      </c>
      <c r="E323" s="15">
        <v>1525</v>
      </c>
      <c r="F323" s="15">
        <v>1524.6</v>
      </c>
      <c r="G323" s="15">
        <v>0</v>
      </c>
      <c r="H323" s="15"/>
      <c r="I323" s="15"/>
      <c r="J323" s="15" t="b">
        <v>1</v>
      </c>
      <c r="K323" s="15" t="b">
        <v>1</v>
      </c>
      <c r="L323" s="15" t="b">
        <v>1</v>
      </c>
      <c r="M323" s="8"/>
      <c r="N323" s="8"/>
      <c r="O323" s="8"/>
      <c r="P323" s="8"/>
      <c r="Q323" s="8"/>
      <c r="R323" s="8"/>
      <c r="S323" s="10"/>
    </row>
    <row r="324" spans="2:19" x14ac:dyDescent="0.35">
      <c r="B324" s="7"/>
      <c r="C324" s="87" t="s">
        <v>504</v>
      </c>
      <c r="D324" s="15">
        <v>0</v>
      </c>
      <c r="E324" s="15">
        <v>1665</v>
      </c>
      <c r="F324" s="15"/>
      <c r="G324" s="15"/>
      <c r="H324" s="15">
        <v>1924.74</v>
      </c>
      <c r="I324" s="15">
        <v>83.25</v>
      </c>
      <c r="J324" s="15" t="b">
        <v>1</v>
      </c>
      <c r="K324" s="15" t="b">
        <v>1</v>
      </c>
      <c r="L324" s="15" t="b">
        <v>1</v>
      </c>
      <c r="M324" s="8"/>
      <c r="N324" s="8"/>
      <c r="O324" s="8"/>
      <c r="P324" s="8"/>
      <c r="Q324" s="8"/>
      <c r="R324" s="8"/>
      <c r="S324" s="10"/>
    </row>
    <row r="325" spans="2:19" x14ac:dyDescent="0.35">
      <c r="B325" s="7"/>
      <c r="C325" s="87" t="s">
        <v>505</v>
      </c>
      <c r="D325" s="15">
        <v>0</v>
      </c>
      <c r="E325" s="15">
        <v>1278</v>
      </c>
      <c r="F325" s="15"/>
      <c r="G325" s="15"/>
      <c r="H325" s="15">
        <v>2452.73</v>
      </c>
      <c r="I325" s="15">
        <v>27.01</v>
      </c>
      <c r="J325" s="15" t="b">
        <v>1</v>
      </c>
      <c r="K325" s="15" t="b">
        <v>1</v>
      </c>
      <c r="L325" s="15" t="b">
        <v>1</v>
      </c>
      <c r="M325" s="8"/>
      <c r="N325" s="8"/>
      <c r="O325" s="8"/>
      <c r="P325" s="8"/>
      <c r="Q325" s="8"/>
      <c r="R325" s="8"/>
      <c r="S325" s="10"/>
    </row>
    <row r="326" spans="2:19" x14ac:dyDescent="0.35">
      <c r="B326" s="7"/>
      <c r="C326" s="87" t="s">
        <v>506</v>
      </c>
      <c r="D326" s="15">
        <v>0</v>
      </c>
      <c r="E326" s="15">
        <v>8279</v>
      </c>
      <c r="F326" s="15"/>
      <c r="G326" s="15"/>
      <c r="H326" s="15">
        <v>8000</v>
      </c>
      <c r="I326" s="15">
        <v>0</v>
      </c>
      <c r="J326" s="15" t="b">
        <v>1</v>
      </c>
      <c r="K326" s="15" t="b">
        <v>1</v>
      </c>
      <c r="L326" s="15" t="b">
        <v>1</v>
      </c>
      <c r="M326" s="8"/>
      <c r="N326" s="8"/>
      <c r="O326" s="8"/>
      <c r="P326" s="8"/>
      <c r="Q326" s="8"/>
      <c r="R326" s="8"/>
      <c r="S326" s="10"/>
    </row>
    <row r="327" spans="2:19" x14ac:dyDescent="0.35">
      <c r="B327" s="7"/>
      <c r="C327" s="87" t="s">
        <v>507</v>
      </c>
      <c r="D327" s="15">
        <v>0</v>
      </c>
      <c r="E327" s="15">
        <v>1382.61</v>
      </c>
      <c r="F327" s="15">
        <v>12154.25</v>
      </c>
      <c r="G327" s="15">
        <v>9150</v>
      </c>
      <c r="H327" s="15"/>
      <c r="I327" s="15"/>
      <c r="J327" s="15" t="b">
        <v>1</v>
      </c>
      <c r="K327" s="15" t="b">
        <v>1</v>
      </c>
      <c r="L327" s="15" t="b">
        <v>1</v>
      </c>
      <c r="M327" s="8"/>
      <c r="N327" s="8"/>
      <c r="O327" s="8"/>
      <c r="P327" s="8"/>
      <c r="Q327" s="8"/>
      <c r="R327" s="8"/>
      <c r="S327" s="10"/>
    </row>
    <row r="328" spans="2:19" x14ac:dyDescent="0.35">
      <c r="B328" s="7"/>
      <c r="C328" s="87" t="s">
        <v>508</v>
      </c>
      <c r="D328" s="15">
        <v>0</v>
      </c>
      <c r="E328" s="15">
        <v>3899.6099999999997</v>
      </c>
      <c r="F328" s="15">
        <v>4864.3100000000004</v>
      </c>
      <c r="G328" s="15">
        <v>393.02999999999986</v>
      </c>
      <c r="H328" s="15"/>
      <c r="I328" s="15"/>
      <c r="J328" s="15" t="b">
        <v>1</v>
      </c>
      <c r="K328" s="15" t="b">
        <v>1</v>
      </c>
      <c r="L328" s="15" t="b">
        <v>1</v>
      </c>
      <c r="M328" s="8"/>
      <c r="N328" s="8"/>
      <c r="O328" s="8"/>
      <c r="P328" s="8"/>
      <c r="Q328" s="8"/>
      <c r="R328" s="8"/>
      <c r="S328" s="10"/>
    </row>
    <row r="329" spans="2:19" x14ac:dyDescent="0.35">
      <c r="B329" s="7"/>
      <c r="C329" s="87" t="s">
        <v>509</v>
      </c>
      <c r="D329" s="15">
        <v>0</v>
      </c>
      <c r="E329" s="15">
        <v>500</v>
      </c>
      <c r="F329" s="15">
        <v>1396</v>
      </c>
      <c r="G329" s="15">
        <v>0</v>
      </c>
      <c r="H329" s="15"/>
      <c r="I329" s="15"/>
      <c r="J329" s="15" t="b">
        <v>1</v>
      </c>
      <c r="K329" s="15" t="b">
        <v>1</v>
      </c>
      <c r="L329" s="15" t="b">
        <v>1</v>
      </c>
      <c r="M329" s="8"/>
      <c r="N329" s="8"/>
      <c r="O329" s="8"/>
      <c r="P329" s="8"/>
      <c r="Q329" s="8"/>
      <c r="R329" s="8"/>
      <c r="S329" s="10"/>
    </row>
    <row r="330" spans="2:19" x14ac:dyDescent="0.35">
      <c r="B330" s="7"/>
      <c r="C330" s="87" t="s">
        <v>510</v>
      </c>
      <c r="D330" s="15">
        <v>0</v>
      </c>
      <c r="E330" s="15">
        <v>25000</v>
      </c>
      <c r="F330" s="15">
        <v>16765.3</v>
      </c>
      <c r="G330" s="15">
        <v>2656.2000000000003</v>
      </c>
      <c r="H330" s="15"/>
      <c r="I330" s="15"/>
      <c r="J330" s="15" t="b">
        <v>1</v>
      </c>
      <c r="K330" s="15" t="b">
        <v>1</v>
      </c>
      <c r="L330" s="15" t="b">
        <v>1</v>
      </c>
      <c r="M330" s="8"/>
      <c r="N330" s="8"/>
      <c r="O330" s="8"/>
      <c r="P330" s="8"/>
      <c r="Q330" s="8"/>
      <c r="R330" s="8"/>
      <c r="S330" s="10"/>
    </row>
    <row r="331" spans="2:19" x14ac:dyDescent="0.35">
      <c r="B331" s="7"/>
      <c r="C331" s="87" t="s">
        <v>511</v>
      </c>
      <c r="D331" s="15">
        <v>0</v>
      </c>
      <c r="E331" s="15">
        <v>15000</v>
      </c>
      <c r="F331" s="15">
        <v>12325.599999999999</v>
      </c>
      <c r="G331" s="15">
        <v>4294</v>
      </c>
      <c r="H331" s="15">
        <v>0</v>
      </c>
      <c r="I331" s="15">
        <v>0</v>
      </c>
      <c r="J331" s="15" t="b">
        <v>1</v>
      </c>
      <c r="K331" s="15" t="b">
        <v>1</v>
      </c>
      <c r="L331" s="15" t="b">
        <v>1</v>
      </c>
      <c r="M331" s="8"/>
      <c r="N331" s="8"/>
      <c r="O331" s="8"/>
      <c r="P331" s="8"/>
      <c r="Q331" s="8"/>
      <c r="R331" s="8"/>
      <c r="S331" s="10"/>
    </row>
    <row r="332" spans="2:19" x14ac:dyDescent="0.35">
      <c r="B332" s="7"/>
      <c r="C332" s="87" t="s">
        <v>512</v>
      </c>
      <c r="D332" s="15">
        <v>0</v>
      </c>
      <c r="E332" s="15">
        <v>1251</v>
      </c>
      <c r="F332" s="15">
        <v>0</v>
      </c>
      <c r="G332" s="15">
        <v>0</v>
      </c>
      <c r="H332" s="15">
        <v>7011</v>
      </c>
      <c r="I332" s="15">
        <v>5760</v>
      </c>
      <c r="J332" s="15" t="b">
        <v>1</v>
      </c>
      <c r="K332" s="15" t="b">
        <v>1</v>
      </c>
      <c r="L332" s="15" t="b">
        <v>1</v>
      </c>
      <c r="M332" s="8"/>
      <c r="N332" s="8"/>
      <c r="O332" s="8"/>
      <c r="P332" s="8"/>
      <c r="Q332" s="8"/>
      <c r="R332" s="8"/>
      <c r="S332" s="10"/>
    </row>
    <row r="333" spans="2:19" x14ac:dyDescent="0.35">
      <c r="B333" s="7"/>
      <c r="C333" s="87" t="s">
        <v>513</v>
      </c>
      <c r="D333" s="15">
        <v>0</v>
      </c>
      <c r="E333" s="15">
        <v>10675</v>
      </c>
      <c r="F333" s="15">
        <v>0</v>
      </c>
      <c r="G333" s="15">
        <v>534.85</v>
      </c>
      <c r="H333" s="15">
        <v>6770</v>
      </c>
      <c r="I333" s="15">
        <v>0</v>
      </c>
      <c r="J333" s="15" t="b">
        <v>1</v>
      </c>
      <c r="K333" s="15" t="b">
        <v>1</v>
      </c>
      <c r="L333" s="15" t="b">
        <v>1</v>
      </c>
      <c r="M333" s="8"/>
      <c r="N333" s="8"/>
      <c r="O333" s="8"/>
      <c r="P333" s="8"/>
      <c r="Q333" s="8"/>
      <c r="R333" s="8"/>
      <c r="S333" s="10"/>
    </row>
    <row r="334" spans="2:19" x14ac:dyDescent="0.35">
      <c r="B334" s="7"/>
      <c r="C334" s="87" t="s">
        <v>514</v>
      </c>
      <c r="D334" s="15">
        <v>0</v>
      </c>
      <c r="E334" s="15">
        <v>500</v>
      </c>
      <c r="F334" s="15">
        <v>1016.68</v>
      </c>
      <c r="G334" s="15">
        <v>0</v>
      </c>
      <c r="H334" s="15"/>
      <c r="I334" s="15"/>
      <c r="J334" s="15" t="b">
        <v>1</v>
      </c>
      <c r="K334" s="15" t="b">
        <v>1</v>
      </c>
      <c r="L334" s="15" t="b">
        <v>1</v>
      </c>
      <c r="M334" s="8"/>
      <c r="N334" s="8"/>
      <c r="O334" s="8"/>
      <c r="P334" s="8"/>
      <c r="Q334" s="8"/>
      <c r="R334" s="8"/>
      <c r="S334" s="10"/>
    </row>
    <row r="335" spans="2:19" x14ac:dyDescent="0.35">
      <c r="B335" s="7"/>
      <c r="C335" s="87" t="s">
        <v>515</v>
      </c>
      <c r="D335" s="15">
        <v>0</v>
      </c>
      <c r="E335" s="15">
        <v>3496</v>
      </c>
      <c r="F335" s="15">
        <v>0</v>
      </c>
      <c r="G335" s="15">
        <v>407</v>
      </c>
      <c r="H335" s="15">
        <v>3496</v>
      </c>
      <c r="I335" s="15">
        <v>0</v>
      </c>
      <c r="J335" s="15" t="b">
        <v>1</v>
      </c>
      <c r="K335" s="15" t="b">
        <v>1</v>
      </c>
      <c r="L335" s="15" t="b">
        <v>1</v>
      </c>
      <c r="M335" s="8"/>
      <c r="N335" s="8"/>
      <c r="O335" s="8"/>
      <c r="P335" s="8"/>
      <c r="Q335" s="8"/>
      <c r="R335" s="8"/>
      <c r="S335" s="10"/>
    </row>
    <row r="336" spans="2:19" x14ac:dyDescent="0.35">
      <c r="B336" s="7"/>
      <c r="C336" s="87" t="s">
        <v>516</v>
      </c>
      <c r="D336" s="15">
        <v>0</v>
      </c>
      <c r="E336" s="15">
        <v>4100</v>
      </c>
      <c r="F336" s="15">
        <v>2625</v>
      </c>
      <c r="G336" s="15">
        <v>2395</v>
      </c>
      <c r="H336" s="15">
        <v>4107.1000000000004</v>
      </c>
      <c r="I336" s="15">
        <v>0</v>
      </c>
      <c r="J336" s="15" t="b">
        <v>1</v>
      </c>
      <c r="K336" s="15" t="b">
        <v>1</v>
      </c>
      <c r="L336" s="15" t="b">
        <v>1</v>
      </c>
      <c r="M336" s="8"/>
      <c r="N336" s="8"/>
      <c r="O336" s="8"/>
      <c r="P336" s="8"/>
      <c r="Q336" s="8"/>
      <c r="R336" s="8"/>
      <c r="S336" s="10"/>
    </row>
    <row r="337" spans="2:19" x14ac:dyDescent="0.35">
      <c r="B337" s="7"/>
      <c r="C337" s="87" t="s">
        <v>517</v>
      </c>
      <c r="D337" s="15">
        <v>0</v>
      </c>
      <c r="E337" s="15">
        <v>5500</v>
      </c>
      <c r="F337" s="15">
        <v>0</v>
      </c>
      <c r="G337" s="15">
        <v>0</v>
      </c>
      <c r="H337" s="15">
        <v>15472.55</v>
      </c>
      <c r="I337" s="15">
        <v>5000</v>
      </c>
      <c r="J337" s="15" t="b">
        <v>1</v>
      </c>
      <c r="K337" s="15" t="b">
        <v>1</v>
      </c>
      <c r="L337" s="15" t="b">
        <v>1</v>
      </c>
      <c r="M337" s="8"/>
      <c r="N337" s="8"/>
      <c r="O337" s="8"/>
      <c r="P337" s="8"/>
      <c r="Q337" s="8"/>
      <c r="R337" s="8"/>
      <c r="S337" s="10"/>
    </row>
    <row r="338" spans="2:19" x14ac:dyDescent="0.35">
      <c r="B338" s="7"/>
      <c r="C338" s="87" t="s">
        <v>518</v>
      </c>
      <c r="D338" s="15">
        <v>0</v>
      </c>
      <c r="E338" s="15">
        <v>76813.759999999995</v>
      </c>
      <c r="F338" s="15">
        <v>4564</v>
      </c>
      <c r="G338" s="15">
        <v>-4564</v>
      </c>
      <c r="H338" s="15">
        <v>301813.76000000001</v>
      </c>
      <c r="I338" s="15">
        <v>113186.24000000001</v>
      </c>
      <c r="J338" s="15" t="b">
        <v>1</v>
      </c>
      <c r="K338" s="15" t="b">
        <v>1</v>
      </c>
      <c r="L338" s="15" t="b">
        <v>1</v>
      </c>
      <c r="M338" s="8"/>
      <c r="N338" s="8"/>
      <c r="O338" s="8"/>
      <c r="P338" s="8"/>
      <c r="Q338" s="8"/>
      <c r="R338" s="8"/>
      <c r="S338" s="10"/>
    </row>
    <row r="339" spans="2:19" x14ac:dyDescent="0.35">
      <c r="B339" s="7"/>
      <c r="C339" s="87" t="s">
        <v>519</v>
      </c>
      <c r="D339" s="15">
        <v>0</v>
      </c>
      <c r="E339" s="15">
        <v>1800</v>
      </c>
      <c r="F339" s="15"/>
      <c r="G339" s="15"/>
      <c r="H339" s="15">
        <v>2320.4</v>
      </c>
      <c r="I339" s="15">
        <v>0</v>
      </c>
      <c r="J339" s="15" t="b">
        <v>1</v>
      </c>
      <c r="K339" s="15" t="b">
        <v>1</v>
      </c>
      <c r="L339" s="15" t="b">
        <v>1</v>
      </c>
      <c r="M339" s="8"/>
      <c r="N339" s="8"/>
      <c r="O339" s="8"/>
      <c r="P339" s="8"/>
      <c r="Q339" s="8"/>
      <c r="R339" s="8"/>
      <c r="S339" s="10"/>
    </row>
    <row r="340" spans="2:19" x14ac:dyDescent="0.35">
      <c r="B340" s="7"/>
      <c r="C340" s="87" t="s">
        <v>520</v>
      </c>
      <c r="D340" s="15">
        <v>0</v>
      </c>
      <c r="E340" s="15">
        <v>1750</v>
      </c>
      <c r="F340" s="15">
        <v>0</v>
      </c>
      <c r="G340" s="15">
        <v>0</v>
      </c>
      <c r="H340" s="15">
        <v>2129.75</v>
      </c>
      <c r="I340" s="15">
        <v>0</v>
      </c>
      <c r="J340" s="15" t="b">
        <v>1</v>
      </c>
      <c r="K340" s="15" t="b">
        <v>1</v>
      </c>
      <c r="L340" s="15" t="b">
        <v>1</v>
      </c>
      <c r="M340" s="8"/>
      <c r="N340" s="8"/>
      <c r="O340" s="8"/>
      <c r="P340" s="8"/>
      <c r="Q340" s="8"/>
      <c r="R340" s="8"/>
      <c r="S340" s="10"/>
    </row>
    <row r="341" spans="2:19" x14ac:dyDescent="0.35">
      <c r="B341" s="7"/>
      <c r="C341" s="87" t="s">
        <v>521</v>
      </c>
      <c r="D341" s="15">
        <v>0</v>
      </c>
      <c r="E341" s="15">
        <v>7474</v>
      </c>
      <c r="F341" s="15"/>
      <c r="G341" s="15"/>
      <c r="H341" s="15">
        <v>7331.32</v>
      </c>
      <c r="I341" s="15">
        <v>0</v>
      </c>
      <c r="J341" s="15" t="b">
        <v>1</v>
      </c>
      <c r="K341" s="15" t="b">
        <v>1</v>
      </c>
      <c r="L341" s="15" t="b">
        <v>1</v>
      </c>
      <c r="M341" s="8"/>
      <c r="N341" s="8"/>
      <c r="O341" s="8"/>
      <c r="P341" s="8"/>
      <c r="Q341" s="8"/>
      <c r="R341" s="8"/>
      <c r="S341" s="10"/>
    </row>
    <row r="342" spans="2:19" x14ac:dyDescent="0.35">
      <c r="B342" s="7"/>
      <c r="C342" s="87" t="s">
        <v>522</v>
      </c>
      <c r="D342" s="15">
        <v>0</v>
      </c>
      <c r="E342" s="15">
        <v>1700</v>
      </c>
      <c r="F342" s="15"/>
      <c r="G342" s="15"/>
      <c r="H342" s="15">
        <v>2550</v>
      </c>
      <c r="I342" s="15">
        <v>0</v>
      </c>
      <c r="J342" s="15" t="b">
        <v>1</v>
      </c>
      <c r="K342" s="15" t="b">
        <v>1</v>
      </c>
      <c r="L342" s="15" t="b">
        <v>1</v>
      </c>
      <c r="M342" s="8"/>
      <c r="N342" s="8"/>
      <c r="O342" s="8"/>
      <c r="P342" s="8"/>
      <c r="Q342" s="8"/>
      <c r="R342" s="8"/>
      <c r="S342" s="10"/>
    </row>
    <row r="343" spans="2:19" x14ac:dyDescent="0.35">
      <c r="B343" s="7"/>
      <c r="C343" s="87" t="s">
        <v>523</v>
      </c>
      <c r="D343" s="15">
        <v>0</v>
      </c>
      <c r="E343" s="15">
        <v>31875</v>
      </c>
      <c r="F343" s="15">
        <v>41013.879999999997</v>
      </c>
      <c r="G343" s="15">
        <v>0</v>
      </c>
      <c r="H343" s="15"/>
      <c r="I343" s="15"/>
      <c r="J343" s="15" t="b">
        <v>1</v>
      </c>
      <c r="K343" s="15" t="b">
        <v>1</v>
      </c>
      <c r="L343" s="15" t="b">
        <v>1</v>
      </c>
      <c r="M343" s="8"/>
      <c r="N343" s="8"/>
      <c r="O343" s="8"/>
      <c r="P343" s="8"/>
      <c r="Q343" s="8"/>
      <c r="R343" s="8"/>
      <c r="S343" s="10"/>
    </row>
    <row r="344" spans="2:19" x14ac:dyDescent="0.35">
      <c r="B344" s="7"/>
      <c r="C344" s="87" t="s">
        <v>524</v>
      </c>
      <c r="D344" s="15">
        <v>0</v>
      </c>
      <c r="E344" s="15">
        <v>16500</v>
      </c>
      <c r="F344" s="15">
        <v>16500</v>
      </c>
      <c r="G344" s="15">
        <v>0</v>
      </c>
      <c r="H344" s="15"/>
      <c r="I344" s="15"/>
      <c r="J344" s="15" t="b">
        <v>1</v>
      </c>
      <c r="K344" s="15" t="b">
        <v>1</v>
      </c>
      <c r="L344" s="15" t="b">
        <v>1</v>
      </c>
      <c r="M344" s="8"/>
      <c r="N344" s="8"/>
      <c r="O344" s="8"/>
      <c r="P344" s="8"/>
      <c r="Q344" s="8"/>
      <c r="R344" s="8"/>
      <c r="S344" s="10"/>
    </row>
    <row r="345" spans="2:19" x14ac:dyDescent="0.35">
      <c r="B345" s="7"/>
      <c r="C345" s="87" t="s">
        <v>525</v>
      </c>
      <c r="D345" s="15">
        <v>0</v>
      </c>
      <c r="E345" s="15">
        <v>34000</v>
      </c>
      <c r="F345" s="15">
        <v>35367.57</v>
      </c>
      <c r="G345" s="15">
        <v>2971.6200000000003</v>
      </c>
      <c r="H345" s="15"/>
      <c r="I345" s="15"/>
      <c r="J345" s="15" t="b">
        <v>1</v>
      </c>
      <c r="K345" s="15" t="b">
        <v>1</v>
      </c>
      <c r="L345" s="15" t="b">
        <v>1</v>
      </c>
      <c r="M345" s="8"/>
      <c r="N345" s="8"/>
      <c r="O345" s="8"/>
      <c r="P345" s="8"/>
      <c r="Q345" s="8"/>
      <c r="R345" s="8"/>
      <c r="S345" s="10"/>
    </row>
    <row r="346" spans="2:19" x14ac:dyDescent="0.35">
      <c r="B346" s="7"/>
      <c r="C346" s="87" t="s">
        <v>526</v>
      </c>
      <c r="D346" s="15">
        <v>0</v>
      </c>
      <c r="E346" s="15">
        <v>4800</v>
      </c>
      <c r="F346" s="15">
        <v>1690.63</v>
      </c>
      <c r="G346" s="15">
        <v>1012.5</v>
      </c>
      <c r="H346" s="15">
        <v>4750</v>
      </c>
      <c r="I346" s="15">
        <v>0</v>
      </c>
      <c r="J346" s="15" t="b">
        <v>1</v>
      </c>
      <c r="K346" s="15" t="b">
        <v>1</v>
      </c>
      <c r="L346" s="15" t="b">
        <v>1</v>
      </c>
      <c r="M346" s="8"/>
      <c r="N346" s="8"/>
      <c r="O346" s="8"/>
      <c r="P346" s="8"/>
      <c r="Q346" s="8"/>
      <c r="R346" s="8"/>
      <c r="S346" s="10"/>
    </row>
    <row r="347" spans="2:19" x14ac:dyDescent="0.35">
      <c r="B347" s="7"/>
      <c r="C347" s="87" t="s">
        <v>527</v>
      </c>
      <c r="D347" s="15">
        <v>0</v>
      </c>
      <c r="E347" s="15">
        <v>1677</v>
      </c>
      <c r="F347" s="15">
        <v>2188.75</v>
      </c>
      <c r="G347" s="15">
        <v>1385.5</v>
      </c>
      <c r="H347" s="15">
        <v>1719</v>
      </c>
      <c r="I347" s="15">
        <v>0</v>
      </c>
      <c r="J347" s="15" t="b">
        <v>1</v>
      </c>
      <c r="K347" s="15" t="b">
        <v>1</v>
      </c>
      <c r="L347" s="15" t="b">
        <v>1</v>
      </c>
      <c r="M347" s="8"/>
      <c r="N347" s="8"/>
      <c r="O347" s="8"/>
      <c r="P347" s="8"/>
      <c r="Q347" s="8"/>
      <c r="R347" s="8"/>
      <c r="S347" s="10"/>
    </row>
    <row r="348" spans="2:19" x14ac:dyDescent="0.35">
      <c r="B348" s="7"/>
      <c r="C348" s="87" t="s">
        <v>528</v>
      </c>
      <c r="D348" s="15">
        <v>0</v>
      </c>
      <c r="E348" s="15">
        <v>23589</v>
      </c>
      <c r="F348" s="15">
        <v>3765.39</v>
      </c>
      <c r="G348" s="15">
        <v>5582.36</v>
      </c>
      <c r="H348" s="15"/>
      <c r="I348" s="15"/>
      <c r="J348" s="15" t="b">
        <v>1</v>
      </c>
      <c r="K348" s="15" t="b">
        <v>1</v>
      </c>
      <c r="L348" s="15" t="b">
        <v>1</v>
      </c>
      <c r="M348" s="8"/>
      <c r="N348" s="8"/>
      <c r="O348" s="8"/>
      <c r="P348" s="8"/>
      <c r="Q348" s="8"/>
      <c r="R348" s="8"/>
      <c r="S348" s="10"/>
    </row>
    <row r="349" spans="2:19" x14ac:dyDescent="0.35">
      <c r="B349" s="7"/>
      <c r="C349" s="87" t="s">
        <v>529</v>
      </c>
      <c r="D349" s="15">
        <v>0</v>
      </c>
      <c r="E349" s="15">
        <v>6150</v>
      </c>
      <c r="F349" s="15"/>
      <c r="G349" s="15"/>
      <c r="H349" s="15">
        <v>6000</v>
      </c>
      <c r="I349" s="15">
        <v>0</v>
      </c>
      <c r="J349" s="15" t="b">
        <v>1</v>
      </c>
      <c r="K349" s="15" t="b">
        <v>1</v>
      </c>
      <c r="L349" s="15" t="b">
        <v>1</v>
      </c>
      <c r="M349" s="8"/>
      <c r="N349" s="8"/>
      <c r="O349" s="8"/>
      <c r="P349" s="8"/>
      <c r="Q349" s="8"/>
      <c r="R349" s="8"/>
      <c r="S349" s="10"/>
    </row>
    <row r="350" spans="2:19" x14ac:dyDescent="0.35">
      <c r="B350" s="7"/>
      <c r="C350" s="87" t="s">
        <v>530</v>
      </c>
      <c r="D350" s="15">
        <v>0</v>
      </c>
      <c r="E350" s="15">
        <v>3450</v>
      </c>
      <c r="F350" s="15"/>
      <c r="G350" s="15"/>
      <c r="H350" s="15">
        <v>2000</v>
      </c>
      <c r="I350" s="15">
        <v>0</v>
      </c>
      <c r="J350" s="15" t="b">
        <v>1</v>
      </c>
      <c r="K350" s="15" t="b">
        <v>1</v>
      </c>
      <c r="L350" s="15" t="b">
        <v>1</v>
      </c>
      <c r="M350" s="8"/>
      <c r="N350" s="8"/>
      <c r="O350" s="8"/>
      <c r="P350" s="8"/>
      <c r="Q350" s="8"/>
      <c r="R350" s="8"/>
      <c r="S350" s="10"/>
    </row>
    <row r="351" spans="2:19" x14ac:dyDescent="0.35">
      <c r="B351" s="7"/>
      <c r="C351" s="87" t="s">
        <v>531</v>
      </c>
      <c r="D351" s="15">
        <v>0</v>
      </c>
      <c r="E351" s="15">
        <v>21500</v>
      </c>
      <c r="F351" s="15">
        <v>13929.09</v>
      </c>
      <c r="G351" s="15">
        <v>12375.550000000003</v>
      </c>
      <c r="H351" s="15">
        <v>77500</v>
      </c>
      <c r="I351" s="15">
        <v>0</v>
      </c>
      <c r="J351" s="15" t="b">
        <v>1</v>
      </c>
      <c r="K351" s="15" t="b">
        <v>1</v>
      </c>
      <c r="L351" s="15" t="b">
        <v>1</v>
      </c>
      <c r="M351" s="8"/>
      <c r="N351" s="8"/>
      <c r="O351" s="8"/>
      <c r="P351" s="8"/>
      <c r="Q351" s="8"/>
      <c r="R351" s="8"/>
      <c r="S351" s="10"/>
    </row>
    <row r="352" spans="2:19" x14ac:dyDescent="0.35">
      <c r="B352" s="7"/>
      <c r="C352" s="87" t="s">
        <v>532</v>
      </c>
      <c r="D352" s="15">
        <v>0</v>
      </c>
      <c r="E352" s="15">
        <v>4065</v>
      </c>
      <c r="F352" s="15">
        <v>3965</v>
      </c>
      <c r="G352" s="15">
        <v>91.88</v>
      </c>
      <c r="H352" s="15"/>
      <c r="I352" s="15"/>
      <c r="J352" s="15" t="b">
        <v>1</v>
      </c>
      <c r="K352" s="15" t="b">
        <v>1</v>
      </c>
      <c r="L352" s="15" t="b">
        <v>1</v>
      </c>
      <c r="M352" s="8"/>
      <c r="N352" s="8"/>
      <c r="O352" s="8"/>
      <c r="P352" s="8"/>
      <c r="Q352" s="8"/>
      <c r="R352" s="8"/>
      <c r="S352" s="10"/>
    </row>
    <row r="353" spans="2:19" x14ac:dyDescent="0.35">
      <c r="B353" s="7"/>
      <c r="C353" s="87" t="s">
        <v>533</v>
      </c>
      <c r="D353" s="15">
        <v>0</v>
      </c>
      <c r="E353" s="15">
        <v>2700</v>
      </c>
      <c r="F353" s="15">
        <v>2661.52</v>
      </c>
      <c r="G353" s="15">
        <v>482.79</v>
      </c>
      <c r="H353" s="15"/>
      <c r="I353" s="15"/>
      <c r="J353" s="15" t="b">
        <v>1</v>
      </c>
      <c r="K353" s="15" t="b">
        <v>1</v>
      </c>
      <c r="L353" s="15" t="b">
        <v>1</v>
      </c>
      <c r="M353" s="8"/>
      <c r="N353" s="8"/>
      <c r="O353" s="8"/>
      <c r="P353" s="8"/>
      <c r="Q353" s="8"/>
      <c r="R353" s="8"/>
      <c r="S353" s="10"/>
    </row>
    <row r="354" spans="2:19" x14ac:dyDescent="0.35">
      <c r="B354" s="7"/>
      <c r="C354" s="87" t="s">
        <v>534</v>
      </c>
      <c r="D354" s="15">
        <v>0</v>
      </c>
      <c r="E354" s="15">
        <v>3750</v>
      </c>
      <c r="F354" s="15">
        <v>3828.24</v>
      </c>
      <c r="G354" s="15">
        <v>0</v>
      </c>
      <c r="H354" s="15"/>
      <c r="I354" s="15"/>
      <c r="J354" s="15" t="b">
        <v>1</v>
      </c>
      <c r="K354" s="15" t="b">
        <v>1</v>
      </c>
      <c r="L354" s="15" t="b">
        <v>1</v>
      </c>
      <c r="M354" s="8"/>
      <c r="N354" s="8"/>
      <c r="O354" s="8"/>
      <c r="P354" s="8"/>
      <c r="Q354" s="8"/>
      <c r="R354" s="8"/>
      <c r="S354" s="10"/>
    </row>
    <row r="355" spans="2:19" x14ac:dyDescent="0.35">
      <c r="B355" s="7"/>
      <c r="C355" s="87" t="s">
        <v>535</v>
      </c>
      <c r="D355" s="15">
        <v>0</v>
      </c>
      <c r="E355" s="15">
        <v>18705.650000000001</v>
      </c>
      <c r="F355" s="15">
        <v>9255.65</v>
      </c>
      <c r="G355" s="15">
        <v>0</v>
      </c>
      <c r="H355" s="15"/>
      <c r="I355" s="15"/>
      <c r="J355" s="15" t="b">
        <v>1</v>
      </c>
      <c r="K355" s="15" t="b">
        <v>1</v>
      </c>
      <c r="L355" s="15" t="b">
        <v>1</v>
      </c>
      <c r="M355" s="8"/>
      <c r="N355" s="8"/>
      <c r="O355" s="8"/>
      <c r="P355" s="8"/>
      <c r="Q355" s="8"/>
      <c r="R355" s="8"/>
      <c r="S355" s="10"/>
    </row>
    <row r="356" spans="2:19" x14ac:dyDescent="0.35">
      <c r="B356" s="7"/>
      <c r="C356" s="87" t="s">
        <v>536</v>
      </c>
      <c r="D356" s="15">
        <v>0</v>
      </c>
      <c r="E356" s="15">
        <v>1260</v>
      </c>
      <c r="F356" s="15">
        <v>144</v>
      </c>
      <c r="G356" s="15">
        <v>768</v>
      </c>
      <c r="H356" s="15">
        <v>1260</v>
      </c>
      <c r="I356" s="15">
        <v>0</v>
      </c>
      <c r="J356" s="15" t="b">
        <v>1</v>
      </c>
      <c r="K356" s="15" t="b">
        <v>1</v>
      </c>
      <c r="L356" s="15" t="b">
        <v>1</v>
      </c>
      <c r="M356" s="8"/>
      <c r="N356" s="8"/>
      <c r="O356" s="8"/>
      <c r="P356" s="8"/>
      <c r="Q356" s="8"/>
      <c r="R356" s="8"/>
      <c r="S356" s="10"/>
    </row>
    <row r="357" spans="2:19" x14ac:dyDescent="0.35">
      <c r="B357" s="7"/>
      <c r="C357" s="87" t="s">
        <v>537</v>
      </c>
      <c r="D357" s="15">
        <v>0</v>
      </c>
      <c r="E357" s="15">
        <v>2680.65</v>
      </c>
      <c r="F357" s="15">
        <v>2553</v>
      </c>
      <c r="G357" s="15">
        <v>0</v>
      </c>
      <c r="H357" s="15"/>
      <c r="I357" s="15"/>
      <c r="J357" s="15" t="b">
        <v>1</v>
      </c>
      <c r="K357" s="15" t="b">
        <v>1</v>
      </c>
      <c r="L357" s="15" t="b">
        <v>1</v>
      </c>
      <c r="M357" s="8"/>
      <c r="N357" s="8"/>
      <c r="O357" s="8"/>
      <c r="P357" s="8"/>
      <c r="Q357" s="8"/>
      <c r="R357" s="8"/>
      <c r="S357" s="10"/>
    </row>
    <row r="358" spans="2:19" x14ac:dyDescent="0.35">
      <c r="B358" s="7"/>
      <c r="C358" s="87" t="s">
        <v>538</v>
      </c>
      <c r="D358" s="15">
        <v>0</v>
      </c>
      <c r="E358" s="15">
        <v>2080.19</v>
      </c>
      <c r="F358" s="15">
        <v>0</v>
      </c>
      <c r="G358" s="15">
        <v>0</v>
      </c>
      <c r="H358" s="15">
        <v>2029.45</v>
      </c>
      <c r="I358" s="15">
        <v>0</v>
      </c>
      <c r="J358" s="15" t="b">
        <v>1</v>
      </c>
      <c r="K358" s="15" t="b">
        <v>1</v>
      </c>
      <c r="L358" s="15" t="b">
        <v>1</v>
      </c>
      <c r="M358" s="8"/>
      <c r="N358" s="8"/>
      <c r="O358" s="8"/>
      <c r="P358" s="8"/>
      <c r="Q358" s="8"/>
      <c r="R358" s="8"/>
      <c r="S358" s="10"/>
    </row>
    <row r="359" spans="2:19" x14ac:dyDescent="0.35">
      <c r="B359" s="7"/>
      <c r="C359" s="87" t="s">
        <v>539</v>
      </c>
      <c r="D359" s="15">
        <v>0</v>
      </c>
      <c r="E359" s="15">
        <v>925</v>
      </c>
      <c r="F359" s="15">
        <v>922.8</v>
      </c>
      <c r="G359" s="15">
        <v>0</v>
      </c>
      <c r="H359" s="15"/>
      <c r="I359" s="15"/>
      <c r="J359" s="15" t="b">
        <v>1</v>
      </c>
      <c r="K359" s="15" t="b">
        <v>1</v>
      </c>
      <c r="L359" s="15" t="b">
        <v>1</v>
      </c>
      <c r="M359" s="8"/>
      <c r="N359" s="8"/>
      <c r="O359" s="8"/>
      <c r="P359" s="8"/>
      <c r="Q359" s="8"/>
      <c r="R359" s="8"/>
      <c r="S359" s="10"/>
    </row>
    <row r="360" spans="2:19" x14ac:dyDescent="0.35">
      <c r="B360" s="7"/>
      <c r="C360" s="87" t="s">
        <v>540</v>
      </c>
      <c r="D360" s="15">
        <v>0</v>
      </c>
      <c r="E360" s="15">
        <v>2100</v>
      </c>
      <c r="F360" s="15">
        <v>2000</v>
      </c>
      <c r="G360" s="15">
        <v>0</v>
      </c>
      <c r="H360" s="15"/>
      <c r="I360" s="15"/>
      <c r="J360" s="15" t="b">
        <v>1</v>
      </c>
      <c r="K360" s="15" t="b">
        <v>1</v>
      </c>
      <c r="L360" s="15" t="b">
        <v>1</v>
      </c>
      <c r="M360" s="8"/>
      <c r="N360" s="8"/>
      <c r="O360" s="8"/>
      <c r="P360" s="8"/>
      <c r="Q360" s="8"/>
      <c r="R360" s="8"/>
      <c r="S360" s="10"/>
    </row>
    <row r="361" spans="2:19" x14ac:dyDescent="0.35">
      <c r="B361" s="7"/>
      <c r="C361" s="87" t="s">
        <v>541</v>
      </c>
      <c r="D361" s="15">
        <v>0</v>
      </c>
      <c r="E361" s="15">
        <v>2500</v>
      </c>
      <c r="F361" s="15"/>
      <c r="G361" s="15"/>
      <c r="H361" s="15">
        <v>2249</v>
      </c>
      <c r="I361" s="15">
        <v>0</v>
      </c>
      <c r="J361" s="15" t="b">
        <v>1</v>
      </c>
      <c r="K361" s="15" t="b">
        <v>1</v>
      </c>
      <c r="L361" s="15" t="b">
        <v>1</v>
      </c>
      <c r="M361" s="8"/>
      <c r="N361" s="8"/>
      <c r="O361" s="8"/>
      <c r="P361" s="8"/>
      <c r="Q361" s="8"/>
      <c r="R361" s="8"/>
      <c r="S361" s="10"/>
    </row>
    <row r="362" spans="2:19" x14ac:dyDescent="0.35">
      <c r="B362" s="7"/>
      <c r="C362" s="87" t="s">
        <v>542</v>
      </c>
      <c r="D362" s="15">
        <v>0</v>
      </c>
      <c r="E362" s="15">
        <v>1540</v>
      </c>
      <c r="F362" s="15">
        <v>31.25</v>
      </c>
      <c r="G362" s="15">
        <v>262.5</v>
      </c>
      <c r="H362" s="15">
        <v>1540</v>
      </c>
      <c r="I362" s="15">
        <v>0</v>
      </c>
      <c r="J362" s="15" t="b">
        <v>1</v>
      </c>
      <c r="K362" s="15" t="b">
        <v>1</v>
      </c>
      <c r="L362" s="15" t="b">
        <v>1</v>
      </c>
      <c r="M362" s="8"/>
      <c r="N362" s="8"/>
      <c r="O362" s="8"/>
      <c r="P362" s="8"/>
      <c r="Q362" s="8"/>
      <c r="R362" s="8"/>
      <c r="S362" s="10"/>
    </row>
    <row r="363" spans="2:19" x14ac:dyDescent="0.35">
      <c r="B363" s="7"/>
      <c r="C363" s="87" t="s">
        <v>543</v>
      </c>
      <c r="D363" s="15">
        <v>0</v>
      </c>
      <c r="E363" s="15">
        <v>3225</v>
      </c>
      <c r="F363" s="15"/>
      <c r="G363" s="15"/>
      <c r="H363" s="15">
        <v>3324</v>
      </c>
      <c r="I363" s="15">
        <v>0</v>
      </c>
      <c r="J363" s="15" t="b">
        <v>1</v>
      </c>
      <c r="K363" s="15" t="b">
        <v>1</v>
      </c>
      <c r="L363" s="15" t="b">
        <v>1</v>
      </c>
      <c r="M363" s="8"/>
      <c r="N363" s="8"/>
      <c r="O363" s="8"/>
      <c r="P363" s="8"/>
      <c r="Q363" s="8"/>
      <c r="R363" s="8"/>
      <c r="S363" s="10"/>
    </row>
    <row r="364" spans="2:19" x14ac:dyDescent="0.35">
      <c r="B364" s="7"/>
      <c r="C364" s="87" t="s">
        <v>544</v>
      </c>
      <c r="D364" s="15">
        <v>0</v>
      </c>
      <c r="E364" s="15">
        <v>5895</v>
      </c>
      <c r="F364" s="15"/>
      <c r="G364" s="15"/>
      <c r="H364" s="15">
        <v>5750</v>
      </c>
      <c r="I364" s="15">
        <v>0</v>
      </c>
      <c r="J364" s="15" t="b">
        <v>1</v>
      </c>
      <c r="K364" s="15" t="b">
        <v>1</v>
      </c>
      <c r="L364" s="15" t="b">
        <v>1</v>
      </c>
      <c r="M364" s="8"/>
      <c r="N364" s="8"/>
      <c r="O364" s="8"/>
      <c r="P364" s="8"/>
      <c r="Q364" s="8"/>
      <c r="R364" s="8"/>
      <c r="S364" s="10"/>
    </row>
    <row r="365" spans="2:19" x14ac:dyDescent="0.35">
      <c r="B365" s="7"/>
      <c r="C365" s="87" t="s">
        <v>545</v>
      </c>
      <c r="D365" s="15">
        <v>0</v>
      </c>
      <c r="E365" s="15">
        <v>1500</v>
      </c>
      <c r="F365" s="15">
        <v>1540</v>
      </c>
      <c r="G365" s="15">
        <v>60</v>
      </c>
      <c r="H365" s="15"/>
      <c r="I365" s="15"/>
      <c r="J365" s="15" t="b">
        <v>1</v>
      </c>
      <c r="K365" s="15" t="b">
        <v>1</v>
      </c>
      <c r="L365" s="15" t="b">
        <v>1</v>
      </c>
      <c r="M365" s="8"/>
      <c r="N365" s="8"/>
      <c r="O365" s="8"/>
      <c r="P365" s="8"/>
      <c r="Q365" s="8"/>
      <c r="R365" s="8"/>
      <c r="S365" s="10"/>
    </row>
    <row r="366" spans="2:19" x14ac:dyDescent="0.35">
      <c r="B366" s="7"/>
      <c r="C366" s="87" t="s">
        <v>546</v>
      </c>
      <c r="D366" s="15">
        <v>0</v>
      </c>
      <c r="E366" s="15">
        <v>5995</v>
      </c>
      <c r="F366" s="15">
        <v>0</v>
      </c>
      <c r="G366" s="15">
        <v>0</v>
      </c>
      <c r="H366" s="15">
        <v>76005</v>
      </c>
      <c r="I366" s="15">
        <v>76005</v>
      </c>
      <c r="J366" s="15" t="b">
        <v>1</v>
      </c>
      <c r="K366" s="15" t="b">
        <v>1</v>
      </c>
      <c r="L366" s="15" t="b">
        <v>1</v>
      </c>
      <c r="M366" s="8"/>
      <c r="N366" s="8"/>
      <c r="O366" s="8"/>
      <c r="P366" s="8"/>
      <c r="Q366" s="8"/>
      <c r="R366" s="8"/>
      <c r="S366" s="10"/>
    </row>
    <row r="367" spans="2:19" x14ac:dyDescent="0.35">
      <c r="B367" s="7"/>
      <c r="C367" s="87" t="s">
        <v>547</v>
      </c>
      <c r="D367" s="15">
        <v>0</v>
      </c>
      <c r="E367" s="15">
        <v>1790</v>
      </c>
      <c r="F367" s="15">
        <v>230</v>
      </c>
      <c r="G367" s="15">
        <v>0</v>
      </c>
      <c r="H367" s="15">
        <v>1790</v>
      </c>
      <c r="I367" s="15">
        <v>0</v>
      </c>
      <c r="J367" s="15" t="b">
        <v>1</v>
      </c>
      <c r="K367" s="15" t="b">
        <v>1</v>
      </c>
      <c r="L367" s="15" t="b">
        <v>1</v>
      </c>
      <c r="M367" s="8"/>
      <c r="N367" s="8"/>
      <c r="O367" s="8"/>
      <c r="P367" s="8"/>
      <c r="Q367" s="8"/>
      <c r="R367" s="8"/>
      <c r="S367" s="10"/>
    </row>
    <row r="368" spans="2:19" x14ac:dyDescent="0.35">
      <c r="B368" s="7"/>
      <c r="C368" s="87" t="s">
        <v>548</v>
      </c>
      <c r="D368" s="15">
        <v>0</v>
      </c>
      <c r="E368" s="15">
        <v>3411.34</v>
      </c>
      <c r="F368" s="15">
        <v>3496.62</v>
      </c>
      <c r="G368" s="15">
        <v>0</v>
      </c>
      <c r="H368" s="15"/>
      <c r="I368" s="15"/>
      <c r="J368" s="15" t="b">
        <v>1</v>
      </c>
      <c r="K368" s="15" t="b">
        <v>1</v>
      </c>
      <c r="L368" s="15" t="b">
        <v>1</v>
      </c>
      <c r="M368" s="8"/>
      <c r="N368" s="8"/>
      <c r="O368" s="8"/>
      <c r="P368" s="8"/>
      <c r="Q368" s="8"/>
      <c r="R368" s="8"/>
      <c r="S368" s="10"/>
    </row>
    <row r="369" spans="2:19" x14ac:dyDescent="0.35">
      <c r="B369" s="7"/>
      <c r="C369" s="87" t="s">
        <v>549</v>
      </c>
      <c r="D369" s="15">
        <v>0</v>
      </c>
      <c r="E369" s="15">
        <v>2945</v>
      </c>
      <c r="F369" s="15">
        <v>715</v>
      </c>
      <c r="G369" s="15">
        <v>0</v>
      </c>
      <c r="H369" s="15">
        <v>2945</v>
      </c>
      <c r="I369" s="15">
        <v>0</v>
      </c>
      <c r="J369" s="15" t="b">
        <v>1</v>
      </c>
      <c r="K369" s="15" t="b">
        <v>1</v>
      </c>
      <c r="L369" s="15" t="b">
        <v>1</v>
      </c>
      <c r="M369" s="8"/>
      <c r="N369" s="8"/>
      <c r="O369" s="8"/>
      <c r="P369" s="8"/>
      <c r="Q369" s="8"/>
      <c r="R369" s="8"/>
      <c r="S369" s="10"/>
    </row>
    <row r="370" spans="2:19" x14ac:dyDescent="0.35">
      <c r="B370" s="7"/>
      <c r="C370" s="87" t="s">
        <v>550</v>
      </c>
      <c r="D370" s="15">
        <v>0</v>
      </c>
      <c r="E370" s="15">
        <v>4998</v>
      </c>
      <c r="F370" s="15">
        <v>4635.3999999999996</v>
      </c>
      <c r="G370" s="15">
        <v>0</v>
      </c>
      <c r="H370" s="15"/>
      <c r="I370" s="15"/>
      <c r="J370" s="15" t="b">
        <v>1</v>
      </c>
      <c r="K370" s="15" t="b">
        <v>1</v>
      </c>
      <c r="L370" s="15" t="b">
        <v>1</v>
      </c>
      <c r="M370" s="8"/>
      <c r="N370" s="8"/>
      <c r="O370" s="8"/>
      <c r="P370" s="8"/>
      <c r="Q370" s="8"/>
      <c r="R370" s="8"/>
      <c r="S370" s="10"/>
    </row>
    <row r="371" spans="2:19" x14ac:dyDescent="0.35">
      <c r="B371" s="7"/>
      <c r="C371" s="87" t="s">
        <v>551</v>
      </c>
      <c r="D371" s="15">
        <v>0</v>
      </c>
      <c r="E371" s="15">
        <v>1250</v>
      </c>
      <c r="F371" s="15"/>
      <c r="G371" s="15"/>
      <c r="H371" s="15">
        <v>575</v>
      </c>
      <c r="I371" s="15">
        <v>0</v>
      </c>
      <c r="J371" s="15" t="b">
        <v>1</v>
      </c>
      <c r="K371" s="15" t="b">
        <v>1</v>
      </c>
      <c r="L371" s="15" t="b">
        <v>1</v>
      </c>
      <c r="M371" s="8"/>
      <c r="N371" s="8"/>
      <c r="O371" s="8"/>
      <c r="P371" s="8"/>
      <c r="Q371" s="8"/>
      <c r="R371" s="8"/>
      <c r="S371" s="10"/>
    </row>
    <row r="372" spans="2:19" x14ac:dyDescent="0.35">
      <c r="B372" s="7"/>
      <c r="C372" s="87" t="s">
        <v>552</v>
      </c>
      <c r="D372" s="15">
        <v>0</v>
      </c>
      <c r="E372" s="15">
        <v>4500</v>
      </c>
      <c r="F372" s="15">
        <v>0</v>
      </c>
      <c r="G372" s="15">
        <v>4334</v>
      </c>
      <c r="H372" s="15">
        <v>3300</v>
      </c>
      <c r="I372" s="15">
        <v>0</v>
      </c>
      <c r="J372" s="15" t="b">
        <v>1</v>
      </c>
      <c r="K372" s="15" t="b">
        <v>1</v>
      </c>
      <c r="L372" s="15" t="b">
        <v>1</v>
      </c>
      <c r="M372" s="8"/>
      <c r="N372" s="8"/>
      <c r="O372" s="8"/>
      <c r="P372" s="8"/>
      <c r="Q372" s="8"/>
      <c r="R372" s="8"/>
      <c r="S372" s="10"/>
    </row>
    <row r="373" spans="2:19" x14ac:dyDescent="0.35">
      <c r="B373" s="7"/>
      <c r="C373" s="87" t="s">
        <v>553</v>
      </c>
      <c r="D373" s="15">
        <v>0</v>
      </c>
      <c r="E373" s="15">
        <v>3600</v>
      </c>
      <c r="F373" s="15">
        <v>5220</v>
      </c>
      <c r="G373" s="15">
        <v>0</v>
      </c>
      <c r="H373" s="15"/>
      <c r="I373" s="15"/>
      <c r="J373" s="15" t="b">
        <v>1</v>
      </c>
      <c r="K373" s="15" t="b">
        <v>1</v>
      </c>
      <c r="L373" s="15" t="b">
        <v>1</v>
      </c>
      <c r="M373" s="8"/>
      <c r="N373" s="8"/>
      <c r="O373" s="8"/>
      <c r="P373" s="8"/>
      <c r="Q373" s="8"/>
      <c r="R373" s="8"/>
      <c r="S373" s="10"/>
    </row>
    <row r="374" spans="2:19" x14ac:dyDescent="0.35">
      <c r="B374" s="7"/>
      <c r="C374" s="87" t="s">
        <v>554</v>
      </c>
      <c r="D374" s="15">
        <v>0</v>
      </c>
      <c r="E374" s="15">
        <v>19400</v>
      </c>
      <c r="F374" s="15">
        <v>9907.5899999999983</v>
      </c>
      <c r="G374" s="15">
        <v>3231</v>
      </c>
      <c r="H374" s="15"/>
      <c r="I374" s="15"/>
      <c r="J374" s="15" t="b">
        <v>1</v>
      </c>
      <c r="K374" s="15" t="b">
        <v>1</v>
      </c>
      <c r="L374" s="15" t="b">
        <v>1</v>
      </c>
      <c r="M374" s="8"/>
      <c r="N374" s="8"/>
      <c r="O374" s="8"/>
      <c r="P374" s="8"/>
      <c r="Q374" s="8"/>
      <c r="R374" s="8"/>
      <c r="S374" s="10"/>
    </row>
    <row r="375" spans="2:19" x14ac:dyDescent="0.35">
      <c r="B375" s="7"/>
      <c r="C375" s="87" t="s">
        <v>555</v>
      </c>
      <c r="D375" s="15">
        <v>0</v>
      </c>
      <c r="E375" s="15">
        <v>7080</v>
      </c>
      <c r="F375" s="15">
        <v>7858.8</v>
      </c>
      <c r="G375" s="15">
        <v>1610.17</v>
      </c>
      <c r="H375" s="15"/>
      <c r="I375" s="15"/>
      <c r="J375" s="15" t="b">
        <v>1</v>
      </c>
      <c r="K375" s="15" t="b">
        <v>1</v>
      </c>
      <c r="L375" s="15" t="b">
        <v>1</v>
      </c>
      <c r="M375" s="8"/>
      <c r="N375" s="8"/>
      <c r="O375" s="8"/>
      <c r="P375" s="8"/>
      <c r="Q375" s="8"/>
      <c r="R375" s="8"/>
      <c r="S375" s="10"/>
    </row>
    <row r="376" spans="2:19" x14ac:dyDescent="0.35">
      <c r="B376" s="7"/>
      <c r="C376" s="87" t="s">
        <v>556</v>
      </c>
      <c r="D376" s="15">
        <v>0</v>
      </c>
      <c r="E376" s="15">
        <v>23217</v>
      </c>
      <c r="F376" s="15">
        <v>0</v>
      </c>
      <c r="G376" s="15">
        <v>1250</v>
      </c>
      <c r="H376" s="15">
        <v>24250</v>
      </c>
      <c r="I376" s="15">
        <v>0</v>
      </c>
      <c r="J376" s="15" t="b">
        <v>1</v>
      </c>
      <c r="K376" s="15" t="b">
        <v>1</v>
      </c>
      <c r="L376" s="15" t="b">
        <v>1</v>
      </c>
      <c r="M376" s="8"/>
      <c r="N376" s="8"/>
      <c r="O376" s="8"/>
      <c r="P376" s="8"/>
      <c r="Q376" s="8"/>
      <c r="R376" s="8"/>
      <c r="S376" s="10"/>
    </row>
    <row r="377" spans="2:19" x14ac:dyDescent="0.35">
      <c r="B377" s="7"/>
      <c r="C377" s="87" t="s">
        <v>557</v>
      </c>
      <c r="D377" s="15">
        <v>0</v>
      </c>
      <c r="E377" s="15">
        <v>2450</v>
      </c>
      <c r="F377" s="15">
        <v>105</v>
      </c>
      <c r="G377" s="15">
        <v>22.5</v>
      </c>
      <c r="H377" s="15">
        <v>2269</v>
      </c>
      <c r="I377" s="15">
        <v>0</v>
      </c>
      <c r="J377" s="15" t="b">
        <v>1</v>
      </c>
      <c r="K377" s="15" t="b">
        <v>1</v>
      </c>
      <c r="L377" s="15" t="b">
        <v>1</v>
      </c>
      <c r="M377" s="8"/>
      <c r="N377" s="8"/>
      <c r="O377" s="8"/>
      <c r="P377" s="8"/>
      <c r="Q377" s="8"/>
      <c r="R377" s="8"/>
      <c r="S377" s="10"/>
    </row>
    <row r="378" spans="2:19" x14ac:dyDescent="0.35">
      <c r="B378" s="7"/>
      <c r="C378" s="87" t="s">
        <v>558</v>
      </c>
      <c r="D378" s="15">
        <v>0</v>
      </c>
      <c r="E378" s="15">
        <v>1501.8</v>
      </c>
      <c r="F378" s="15">
        <v>1006.26</v>
      </c>
      <c r="G378" s="15">
        <v>177.45</v>
      </c>
      <c r="H378" s="15">
        <v>1501.8</v>
      </c>
      <c r="I378" s="15">
        <v>0</v>
      </c>
      <c r="J378" s="15" t="b">
        <v>1</v>
      </c>
      <c r="K378" s="15" t="b">
        <v>1</v>
      </c>
      <c r="L378" s="15" t="b">
        <v>1</v>
      </c>
      <c r="M378" s="8"/>
      <c r="N378" s="8"/>
      <c r="O378" s="8"/>
      <c r="P378" s="8"/>
      <c r="Q378" s="8"/>
      <c r="R378" s="8"/>
      <c r="S378" s="10"/>
    </row>
    <row r="379" spans="2:19" x14ac:dyDescent="0.35">
      <c r="B379" s="7"/>
      <c r="C379" s="87" t="s">
        <v>559</v>
      </c>
      <c r="D379" s="15">
        <v>0</v>
      </c>
      <c r="E379" s="15">
        <v>1650</v>
      </c>
      <c r="F379" s="15">
        <v>1875</v>
      </c>
      <c r="G379" s="15">
        <v>0</v>
      </c>
      <c r="H379" s="15"/>
      <c r="I379" s="15"/>
      <c r="J379" s="15" t="b">
        <v>1</v>
      </c>
      <c r="K379" s="15" t="b">
        <v>1</v>
      </c>
      <c r="L379" s="15" t="b">
        <v>1</v>
      </c>
      <c r="M379" s="8"/>
      <c r="N379" s="8"/>
      <c r="O379" s="8"/>
      <c r="P379" s="8"/>
      <c r="Q379" s="8"/>
      <c r="R379" s="8"/>
      <c r="S379" s="10"/>
    </row>
    <row r="380" spans="2:19" x14ac:dyDescent="0.35">
      <c r="B380" s="7"/>
      <c r="C380" s="87" t="s">
        <v>560</v>
      </c>
      <c r="D380" s="15">
        <v>0</v>
      </c>
      <c r="E380" s="15">
        <v>7500</v>
      </c>
      <c r="F380" s="15">
        <v>5600</v>
      </c>
      <c r="G380" s="15">
        <v>0</v>
      </c>
      <c r="H380" s="15"/>
      <c r="I380" s="15"/>
      <c r="J380" s="15" t="b">
        <v>1</v>
      </c>
      <c r="K380" s="15" t="b">
        <v>1</v>
      </c>
      <c r="L380" s="15" t="b">
        <v>1</v>
      </c>
      <c r="M380" s="8"/>
      <c r="N380" s="8"/>
      <c r="O380" s="8"/>
      <c r="P380" s="8"/>
      <c r="Q380" s="8"/>
      <c r="R380" s="8"/>
      <c r="S380" s="10"/>
    </row>
    <row r="381" spans="2:19" x14ac:dyDescent="0.35">
      <c r="B381" s="7"/>
      <c r="C381" s="87" t="s">
        <v>561</v>
      </c>
      <c r="D381" s="15">
        <v>0</v>
      </c>
      <c r="E381" s="15">
        <v>1800</v>
      </c>
      <c r="F381" s="15">
        <v>1960</v>
      </c>
      <c r="G381" s="15">
        <v>0</v>
      </c>
      <c r="H381" s="15"/>
      <c r="I381" s="15"/>
      <c r="J381" s="15" t="b">
        <v>1</v>
      </c>
      <c r="K381" s="15" t="b">
        <v>1</v>
      </c>
      <c r="L381" s="15" t="b">
        <v>1</v>
      </c>
      <c r="M381" s="8"/>
      <c r="N381" s="8"/>
      <c r="O381" s="8"/>
      <c r="P381" s="8"/>
      <c r="Q381" s="8"/>
      <c r="R381" s="8"/>
      <c r="S381" s="10"/>
    </row>
    <row r="382" spans="2:19" x14ac:dyDescent="0.35">
      <c r="B382" s="7"/>
      <c r="C382" s="87" t="s">
        <v>562</v>
      </c>
      <c r="D382" s="15">
        <v>0</v>
      </c>
      <c r="E382" s="15">
        <v>4086.41</v>
      </c>
      <c r="F382" s="15">
        <v>3563.86</v>
      </c>
      <c r="G382" s="15">
        <v>0</v>
      </c>
      <c r="H382" s="15"/>
      <c r="I382" s="15"/>
      <c r="J382" s="15" t="b">
        <v>1</v>
      </c>
      <c r="K382" s="15" t="b">
        <v>1</v>
      </c>
      <c r="L382" s="15" t="b">
        <v>1</v>
      </c>
      <c r="M382" s="8"/>
      <c r="N382" s="8"/>
      <c r="O382" s="8"/>
      <c r="P382" s="8"/>
      <c r="Q382" s="8"/>
      <c r="R382" s="8"/>
      <c r="S382" s="10"/>
    </row>
    <row r="383" spans="2:19" x14ac:dyDescent="0.35">
      <c r="B383" s="7"/>
      <c r="C383" s="87" t="s">
        <v>563</v>
      </c>
      <c r="D383" s="15">
        <v>0</v>
      </c>
      <c r="E383" s="15">
        <v>5596.5</v>
      </c>
      <c r="F383" s="15"/>
      <c r="G383" s="15"/>
      <c r="H383" s="15">
        <v>5460</v>
      </c>
      <c r="I383" s="15">
        <v>0</v>
      </c>
      <c r="J383" s="15" t="b">
        <v>1</v>
      </c>
      <c r="K383" s="15" t="b">
        <v>1</v>
      </c>
      <c r="L383" s="15" t="b">
        <v>1</v>
      </c>
      <c r="M383" s="8"/>
      <c r="N383" s="8"/>
      <c r="O383" s="8"/>
      <c r="P383" s="8"/>
      <c r="Q383" s="8"/>
      <c r="R383" s="8"/>
      <c r="S383" s="10"/>
    </row>
    <row r="384" spans="2:19" x14ac:dyDescent="0.35">
      <c r="B384" s="7"/>
      <c r="C384" s="87" t="s">
        <v>564</v>
      </c>
      <c r="D384" s="15">
        <v>0</v>
      </c>
      <c r="E384" s="15">
        <v>2400</v>
      </c>
      <c r="F384" s="15">
        <v>2692.06</v>
      </c>
      <c r="G384" s="15">
        <v>0</v>
      </c>
      <c r="H384" s="15"/>
      <c r="I384" s="15"/>
      <c r="J384" s="15" t="b">
        <v>1</v>
      </c>
      <c r="K384" s="15" t="b">
        <v>1</v>
      </c>
      <c r="L384" s="15" t="b">
        <v>1</v>
      </c>
      <c r="M384" s="8"/>
      <c r="N384" s="8"/>
      <c r="O384" s="8"/>
      <c r="P384" s="8"/>
      <c r="Q384" s="8"/>
      <c r="R384" s="8"/>
      <c r="S384" s="10"/>
    </row>
    <row r="385" spans="2:19" x14ac:dyDescent="0.35">
      <c r="B385" s="7"/>
      <c r="C385" s="87" t="s">
        <v>565</v>
      </c>
      <c r="D385" s="15">
        <v>0</v>
      </c>
      <c r="E385" s="15">
        <v>10150</v>
      </c>
      <c r="F385" s="15"/>
      <c r="G385" s="15"/>
      <c r="H385" s="15">
        <v>12000</v>
      </c>
      <c r="I385" s="15">
        <v>0</v>
      </c>
      <c r="J385" s="15" t="b">
        <v>1</v>
      </c>
      <c r="K385" s="15" t="b">
        <v>1</v>
      </c>
      <c r="L385" s="15" t="b">
        <v>1</v>
      </c>
      <c r="M385" s="8"/>
      <c r="N385" s="8"/>
      <c r="O385" s="8"/>
      <c r="P385" s="8"/>
      <c r="Q385" s="8"/>
      <c r="R385" s="8"/>
      <c r="S385" s="10"/>
    </row>
    <row r="386" spans="2:19" x14ac:dyDescent="0.35">
      <c r="B386" s="7"/>
      <c r="C386" s="87" t="s">
        <v>566</v>
      </c>
      <c r="D386" s="15">
        <v>0</v>
      </c>
      <c r="E386" s="15">
        <v>5880</v>
      </c>
      <c r="F386" s="15">
        <v>5760</v>
      </c>
      <c r="G386" s="15">
        <v>0</v>
      </c>
      <c r="H386" s="15"/>
      <c r="I386" s="15"/>
      <c r="J386" s="15" t="b">
        <v>1</v>
      </c>
      <c r="K386" s="15" t="b">
        <v>1</v>
      </c>
      <c r="L386" s="15" t="b">
        <v>1</v>
      </c>
      <c r="M386" s="8"/>
      <c r="N386" s="8"/>
      <c r="O386" s="8"/>
      <c r="P386" s="8"/>
      <c r="Q386" s="8"/>
      <c r="R386" s="8"/>
      <c r="S386" s="10"/>
    </row>
    <row r="387" spans="2:19" x14ac:dyDescent="0.35">
      <c r="B387" s="7"/>
      <c r="C387" s="87" t="s">
        <v>567</v>
      </c>
      <c r="D387" s="15">
        <v>0</v>
      </c>
      <c r="E387" s="15">
        <v>942</v>
      </c>
      <c r="F387" s="15">
        <v>1632.8</v>
      </c>
      <c r="G387" s="15">
        <v>376.8</v>
      </c>
      <c r="H387" s="15"/>
      <c r="I387" s="15"/>
      <c r="J387" s="15" t="b">
        <v>1</v>
      </c>
      <c r="K387" s="15" t="b">
        <v>1</v>
      </c>
      <c r="L387" s="15" t="b">
        <v>1</v>
      </c>
      <c r="M387" s="8"/>
      <c r="N387" s="8"/>
      <c r="O387" s="8"/>
      <c r="P387" s="8"/>
      <c r="Q387" s="8"/>
      <c r="R387" s="8"/>
      <c r="S387" s="10"/>
    </row>
    <row r="388" spans="2:19" x14ac:dyDescent="0.35">
      <c r="B388" s="7"/>
      <c r="C388" s="87" t="s">
        <v>568</v>
      </c>
      <c r="D388" s="15">
        <v>0</v>
      </c>
      <c r="E388" s="15">
        <v>26000</v>
      </c>
      <c r="F388" s="15"/>
      <c r="G388" s="15"/>
      <c r="H388" s="15">
        <v>27081.27</v>
      </c>
      <c r="I388" s="15">
        <v>0</v>
      </c>
      <c r="J388" s="15" t="b">
        <v>1</v>
      </c>
      <c r="K388" s="15" t="b">
        <v>1</v>
      </c>
      <c r="L388" s="15" t="b">
        <v>1</v>
      </c>
      <c r="M388" s="8"/>
      <c r="N388" s="8"/>
      <c r="O388" s="8"/>
      <c r="P388" s="8"/>
      <c r="Q388" s="8"/>
      <c r="R388" s="8"/>
      <c r="S388" s="10"/>
    </row>
    <row r="389" spans="2:19" x14ac:dyDescent="0.35">
      <c r="B389" s="7"/>
      <c r="C389" s="87" t="s">
        <v>569</v>
      </c>
      <c r="D389" s="15">
        <v>0</v>
      </c>
      <c r="E389" s="15">
        <v>8563</v>
      </c>
      <c r="F389" s="15">
        <v>0</v>
      </c>
      <c r="G389" s="15">
        <v>2063</v>
      </c>
      <c r="H389" s="15">
        <v>12309</v>
      </c>
      <c r="I389" s="15">
        <v>0</v>
      </c>
      <c r="J389" s="15" t="b">
        <v>1</v>
      </c>
      <c r="K389" s="15" t="b">
        <v>1</v>
      </c>
      <c r="L389" s="15" t="b">
        <v>1</v>
      </c>
      <c r="M389" s="8"/>
      <c r="N389" s="8"/>
      <c r="O389" s="8"/>
      <c r="P389" s="8"/>
      <c r="Q389" s="8"/>
      <c r="R389" s="8"/>
      <c r="S389" s="10"/>
    </row>
    <row r="390" spans="2:19" x14ac:dyDescent="0.35">
      <c r="B390" s="7"/>
      <c r="C390" s="87" t="s">
        <v>570</v>
      </c>
      <c r="D390" s="15">
        <v>0</v>
      </c>
      <c r="E390" s="15">
        <v>7640</v>
      </c>
      <c r="F390" s="15">
        <v>11144</v>
      </c>
      <c r="G390" s="15">
        <v>0</v>
      </c>
      <c r="H390" s="15"/>
      <c r="I390" s="15"/>
      <c r="J390" s="15" t="b">
        <v>1</v>
      </c>
      <c r="K390" s="15" t="b">
        <v>1</v>
      </c>
      <c r="L390" s="15" t="b">
        <v>1</v>
      </c>
      <c r="M390" s="8"/>
      <c r="N390" s="8"/>
      <c r="O390" s="8"/>
      <c r="P390" s="8"/>
      <c r="Q390" s="8"/>
      <c r="R390" s="8"/>
      <c r="S390" s="10"/>
    </row>
    <row r="391" spans="2:19" x14ac:dyDescent="0.35">
      <c r="B391" s="7"/>
      <c r="C391" s="87" t="s">
        <v>571</v>
      </c>
      <c r="D391" s="15">
        <v>0</v>
      </c>
      <c r="E391" s="15">
        <v>19872</v>
      </c>
      <c r="F391" s="15"/>
      <c r="G391" s="15"/>
      <c r="H391" s="15">
        <v>19871.59</v>
      </c>
      <c r="I391" s="15">
        <v>0</v>
      </c>
      <c r="J391" s="15" t="b">
        <v>1</v>
      </c>
      <c r="K391" s="15" t="b">
        <v>1</v>
      </c>
      <c r="L391" s="15" t="b">
        <v>1</v>
      </c>
      <c r="M391" s="8"/>
      <c r="N391" s="8"/>
      <c r="O391" s="8"/>
      <c r="P391" s="8"/>
      <c r="Q391" s="8"/>
      <c r="R391" s="8"/>
      <c r="S391" s="10"/>
    </row>
    <row r="392" spans="2:19" x14ac:dyDescent="0.35">
      <c r="B392" s="7"/>
      <c r="C392" s="87" t="s">
        <v>572</v>
      </c>
      <c r="D392" s="15">
        <v>0</v>
      </c>
      <c r="E392" s="15">
        <v>5300</v>
      </c>
      <c r="F392" s="15"/>
      <c r="G392" s="15"/>
      <c r="H392" s="15">
        <v>4740</v>
      </c>
      <c r="I392" s="15">
        <v>1500</v>
      </c>
      <c r="J392" s="15" t="b">
        <v>1</v>
      </c>
      <c r="K392" s="15" t="b">
        <v>1</v>
      </c>
      <c r="L392" s="15" t="b">
        <v>1</v>
      </c>
      <c r="M392" s="8"/>
      <c r="N392" s="8"/>
      <c r="O392" s="8"/>
      <c r="P392" s="8"/>
      <c r="Q392" s="8"/>
      <c r="R392" s="8"/>
      <c r="S392" s="10"/>
    </row>
    <row r="393" spans="2:19" x14ac:dyDescent="0.35">
      <c r="B393" s="7"/>
      <c r="C393" s="87" t="s">
        <v>573</v>
      </c>
      <c r="D393" s="15">
        <v>0</v>
      </c>
      <c r="E393" s="15">
        <v>1251</v>
      </c>
      <c r="F393" s="15"/>
      <c r="G393" s="15"/>
      <c r="H393" s="15">
        <v>3945.4</v>
      </c>
      <c r="I393" s="15">
        <v>0</v>
      </c>
      <c r="J393" s="15" t="b">
        <v>1</v>
      </c>
      <c r="K393" s="15" t="b">
        <v>1</v>
      </c>
      <c r="L393" s="15" t="b">
        <v>1</v>
      </c>
      <c r="M393" s="8"/>
      <c r="N393" s="8"/>
      <c r="O393" s="8"/>
      <c r="P393" s="8"/>
      <c r="Q393" s="8"/>
      <c r="R393" s="8"/>
      <c r="S393" s="10"/>
    </row>
    <row r="394" spans="2:19" x14ac:dyDescent="0.35">
      <c r="B394" s="7"/>
      <c r="C394" s="87" t="s">
        <v>574</v>
      </c>
      <c r="D394" s="15">
        <v>0</v>
      </c>
      <c r="E394" s="15">
        <v>8484</v>
      </c>
      <c r="F394" s="15">
        <v>9996</v>
      </c>
      <c r="G394" s="15">
        <v>0</v>
      </c>
      <c r="H394" s="15"/>
      <c r="I394" s="15"/>
      <c r="J394" s="15" t="b">
        <v>1</v>
      </c>
      <c r="K394" s="15" t="b">
        <v>1</v>
      </c>
      <c r="L394" s="15" t="b">
        <v>1</v>
      </c>
      <c r="M394" s="8"/>
      <c r="N394" s="8"/>
      <c r="O394" s="8"/>
      <c r="P394" s="8"/>
      <c r="Q394" s="8"/>
      <c r="R394" s="8"/>
      <c r="S394" s="10"/>
    </row>
    <row r="395" spans="2:19" x14ac:dyDescent="0.35">
      <c r="B395" s="7"/>
      <c r="C395" s="87" t="s">
        <v>575</v>
      </c>
      <c r="D395" s="15">
        <v>0</v>
      </c>
      <c r="E395" s="15">
        <v>4000</v>
      </c>
      <c r="F395" s="15">
        <v>5009.8399999999992</v>
      </c>
      <c r="G395" s="15">
        <v>802.4</v>
      </c>
      <c r="H395" s="15"/>
      <c r="I395" s="15"/>
      <c r="J395" s="15" t="b">
        <v>1</v>
      </c>
      <c r="K395" s="15" t="b">
        <v>1</v>
      </c>
      <c r="L395" s="15" t="b">
        <v>1</v>
      </c>
      <c r="M395" s="8"/>
      <c r="N395" s="8"/>
      <c r="O395" s="8"/>
      <c r="P395" s="8"/>
      <c r="Q395" s="8"/>
      <c r="R395" s="8"/>
      <c r="S395" s="10"/>
    </row>
    <row r="396" spans="2:19" x14ac:dyDescent="0.35">
      <c r="B396" s="7"/>
      <c r="C396" s="87" t="s">
        <v>576</v>
      </c>
      <c r="D396" s="15">
        <v>0</v>
      </c>
      <c r="E396" s="15">
        <v>24934.400000000001</v>
      </c>
      <c r="F396" s="15">
        <v>32275.32</v>
      </c>
      <c r="G396" s="15">
        <v>0</v>
      </c>
      <c r="H396" s="15"/>
      <c r="I396" s="15"/>
      <c r="J396" s="15" t="b">
        <v>1</v>
      </c>
      <c r="K396" s="15" t="b">
        <v>1</v>
      </c>
      <c r="L396" s="15" t="b">
        <v>1</v>
      </c>
      <c r="M396" s="8"/>
      <c r="N396" s="8"/>
      <c r="O396" s="8"/>
      <c r="P396" s="8"/>
      <c r="Q396" s="8"/>
      <c r="R396" s="8"/>
      <c r="S396" s="10"/>
    </row>
    <row r="397" spans="2:19" x14ac:dyDescent="0.35">
      <c r="B397" s="7"/>
      <c r="C397" s="87" t="s">
        <v>577</v>
      </c>
      <c r="D397" s="15">
        <v>0</v>
      </c>
      <c r="E397" s="15">
        <v>2748</v>
      </c>
      <c r="F397" s="15">
        <v>1365</v>
      </c>
      <c r="G397" s="15">
        <v>0</v>
      </c>
      <c r="H397" s="15"/>
      <c r="I397" s="15"/>
      <c r="J397" s="15" t="b">
        <v>1</v>
      </c>
      <c r="K397" s="15" t="b">
        <v>1</v>
      </c>
      <c r="L397" s="15" t="b">
        <v>1</v>
      </c>
      <c r="M397" s="8"/>
      <c r="N397" s="8"/>
      <c r="O397" s="8"/>
      <c r="P397" s="8"/>
      <c r="Q397" s="8"/>
      <c r="R397" s="8"/>
      <c r="S397" s="10"/>
    </row>
    <row r="398" spans="2:19" x14ac:dyDescent="0.35">
      <c r="B398" s="7"/>
      <c r="C398" s="87" t="s">
        <v>578</v>
      </c>
      <c r="D398" s="15">
        <v>0</v>
      </c>
      <c r="E398" s="15">
        <v>26000</v>
      </c>
      <c r="F398" s="15">
        <v>27324.16</v>
      </c>
      <c r="G398" s="15">
        <v>2752</v>
      </c>
      <c r="H398" s="15">
        <v>11200</v>
      </c>
      <c r="I398" s="15">
        <v>11200</v>
      </c>
      <c r="J398" s="15" t="b">
        <v>1</v>
      </c>
      <c r="K398" s="15" t="b">
        <v>1</v>
      </c>
      <c r="L398" s="15" t="b">
        <v>1</v>
      </c>
      <c r="M398" s="8"/>
      <c r="N398" s="8"/>
      <c r="O398" s="8"/>
      <c r="P398" s="8"/>
      <c r="Q398" s="8"/>
      <c r="R398" s="8"/>
      <c r="S398" s="10"/>
    </row>
    <row r="399" spans="2:19" x14ac:dyDescent="0.35">
      <c r="B399" s="7"/>
      <c r="C399" s="87" t="s">
        <v>579</v>
      </c>
      <c r="D399" s="15">
        <v>0</v>
      </c>
      <c r="E399" s="15">
        <v>9742.6</v>
      </c>
      <c r="F399" s="15">
        <v>11900.26</v>
      </c>
      <c r="G399" s="15">
        <v>0</v>
      </c>
      <c r="H399" s="15"/>
      <c r="I399" s="15"/>
      <c r="J399" s="15" t="b">
        <v>1</v>
      </c>
      <c r="K399" s="15" t="b">
        <v>1</v>
      </c>
      <c r="L399" s="15" t="b">
        <v>1</v>
      </c>
      <c r="M399" s="8"/>
      <c r="N399" s="8"/>
      <c r="O399" s="8"/>
      <c r="P399" s="8"/>
      <c r="Q399" s="8"/>
      <c r="R399" s="8"/>
      <c r="S399" s="10"/>
    </row>
    <row r="400" spans="2:19" x14ac:dyDescent="0.35">
      <c r="B400" s="7"/>
      <c r="C400" s="87" t="s">
        <v>580</v>
      </c>
      <c r="D400" s="15">
        <v>0</v>
      </c>
      <c r="E400" s="15">
        <v>500</v>
      </c>
      <c r="F400" s="15">
        <v>371.07</v>
      </c>
      <c r="G400" s="15">
        <v>0</v>
      </c>
      <c r="H400" s="15"/>
      <c r="I400" s="15"/>
      <c r="J400" s="15" t="b">
        <v>1</v>
      </c>
      <c r="K400" s="15" t="b">
        <v>1</v>
      </c>
      <c r="L400" s="15" t="b">
        <v>1</v>
      </c>
      <c r="M400" s="8"/>
      <c r="N400" s="8"/>
      <c r="O400" s="8"/>
      <c r="P400" s="8"/>
      <c r="Q400" s="8"/>
      <c r="R400" s="8"/>
      <c r="S400" s="10"/>
    </row>
    <row r="401" spans="2:19" x14ac:dyDescent="0.35">
      <c r="B401" s="7"/>
      <c r="C401" s="87" t="s">
        <v>581</v>
      </c>
      <c r="D401" s="15">
        <v>0</v>
      </c>
      <c r="E401" s="15">
        <v>24000</v>
      </c>
      <c r="F401" s="15">
        <v>0</v>
      </c>
      <c r="G401" s="15">
        <v>0</v>
      </c>
      <c r="H401" s="15">
        <v>23500</v>
      </c>
      <c r="I401" s="15">
        <v>0</v>
      </c>
      <c r="J401" s="15" t="b">
        <v>1</v>
      </c>
      <c r="K401" s="15" t="b">
        <v>1</v>
      </c>
      <c r="L401" s="15" t="b">
        <v>1</v>
      </c>
      <c r="M401" s="8"/>
      <c r="N401" s="8"/>
      <c r="O401" s="8"/>
      <c r="P401" s="8"/>
      <c r="Q401" s="8"/>
      <c r="R401" s="8"/>
      <c r="S401" s="10"/>
    </row>
    <row r="402" spans="2:19" x14ac:dyDescent="0.35">
      <c r="B402" s="7"/>
      <c r="C402" s="87" t="s">
        <v>582</v>
      </c>
      <c r="D402" s="15">
        <v>0</v>
      </c>
      <c r="E402" s="15">
        <v>17921</v>
      </c>
      <c r="F402" s="15">
        <v>0</v>
      </c>
      <c r="G402" s="15">
        <v>0</v>
      </c>
      <c r="H402" s="15">
        <v>19350</v>
      </c>
      <c r="I402" s="15">
        <v>0</v>
      </c>
      <c r="J402" s="15" t="b">
        <v>1</v>
      </c>
      <c r="K402" s="15" t="b">
        <v>1</v>
      </c>
      <c r="L402" s="15" t="b">
        <v>1</v>
      </c>
      <c r="M402" s="8"/>
      <c r="N402" s="8"/>
      <c r="O402" s="8"/>
      <c r="P402" s="8"/>
      <c r="Q402" s="8"/>
      <c r="R402" s="8"/>
      <c r="S402" s="10"/>
    </row>
    <row r="403" spans="2:19" x14ac:dyDescent="0.35">
      <c r="B403" s="7"/>
      <c r="C403" s="87" t="s">
        <v>583</v>
      </c>
      <c r="D403" s="15">
        <v>0</v>
      </c>
      <c r="E403" s="15">
        <v>3555</v>
      </c>
      <c r="F403" s="15">
        <v>1438.68</v>
      </c>
      <c r="G403" s="15">
        <v>411.12</v>
      </c>
      <c r="H403" s="15">
        <v>84610</v>
      </c>
      <c r="I403" s="15">
        <v>36110</v>
      </c>
      <c r="J403" s="15" t="b">
        <v>1</v>
      </c>
      <c r="K403" s="15" t="b">
        <v>1</v>
      </c>
      <c r="L403" s="15" t="b">
        <v>1</v>
      </c>
      <c r="M403" s="8"/>
      <c r="N403" s="8"/>
      <c r="O403" s="8"/>
      <c r="P403" s="8"/>
      <c r="Q403" s="8"/>
      <c r="R403" s="8"/>
      <c r="S403" s="10"/>
    </row>
    <row r="404" spans="2:19" x14ac:dyDescent="0.35">
      <c r="B404" s="7"/>
      <c r="C404" s="87" t="s">
        <v>584</v>
      </c>
      <c r="D404" s="15">
        <v>0</v>
      </c>
      <c r="E404" s="15">
        <v>5670</v>
      </c>
      <c r="F404" s="15">
        <v>6983.55</v>
      </c>
      <c r="G404" s="15">
        <v>0</v>
      </c>
      <c r="H404" s="15"/>
      <c r="I404" s="15"/>
      <c r="J404" s="15" t="b">
        <v>1</v>
      </c>
      <c r="K404" s="15" t="b">
        <v>1</v>
      </c>
      <c r="L404" s="15" t="b">
        <v>1</v>
      </c>
      <c r="M404" s="8"/>
      <c r="N404" s="8"/>
      <c r="O404" s="8"/>
      <c r="P404" s="8"/>
      <c r="Q404" s="8"/>
      <c r="R404" s="8"/>
      <c r="S404" s="10"/>
    </row>
    <row r="405" spans="2:19" x14ac:dyDescent="0.35">
      <c r="B405" s="7"/>
      <c r="C405" s="87" t="s">
        <v>585</v>
      </c>
      <c r="D405" s="15">
        <v>0</v>
      </c>
      <c r="E405" s="15">
        <v>9500</v>
      </c>
      <c r="F405" s="15">
        <v>9892.4000000000015</v>
      </c>
      <c r="G405" s="15">
        <v>377.2</v>
      </c>
      <c r="H405" s="15"/>
      <c r="I405" s="15"/>
      <c r="J405" s="15" t="b">
        <v>1</v>
      </c>
      <c r="K405" s="15" t="b">
        <v>1</v>
      </c>
      <c r="L405" s="15" t="b">
        <v>1</v>
      </c>
      <c r="M405" s="8"/>
      <c r="N405" s="8"/>
      <c r="O405" s="8"/>
      <c r="P405" s="8"/>
      <c r="Q405" s="8"/>
      <c r="R405" s="8"/>
      <c r="S405" s="10"/>
    </row>
    <row r="406" spans="2:19" x14ac:dyDescent="0.35">
      <c r="B406" s="7"/>
      <c r="C406" s="87" t="s">
        <v>586</v>
      </c>
      <c r="D406" s="15">
        <v>0</v>
      </c>
      <c r="E406" s="15">
        <v>15813</v>
      </c>
      <c r="F406" s="15"/>
      <c r="G406" s="15"/>
      <c r="H406" s="15">
        <v>13800</v>
      </c>
      <c r="I406" s="15">
        <v>4482.24</v>
      </c>
      <c r="J406" s="15" t="b">
        <v>1</v>
      </c>
      <c r="K406" s="15" t="b">
        <v>1</v>
      </c>
      <c r="L406" s="15" t="b">
        <v>1</v>
      </c>
      <c r="M406" s="8"/>
      <c r="N406" s="8"/>
      <c r="O406" s="8"/>
      <c r="P406" s="8"/>
      <c r="Q406" s="8"/>
      <c r="R406" s="8"/>
      <c r="S406" s="10"/>
    </row>
    <row r="407" spans="2:19" x14ac:dyDescent="0.35">
      <c r="B407" s="7"/>
      <c r="C407" s="87" t="s">
        <v>587</v>
      </c>
      <c r="D407" s="15">
        <v>0</v>
      </c>
      <c r="E407" s="15">
        <v>500</v>
      </c>
      <c r="F407" s="15">
        <v>500.5</v>
      </c>
      <c r="G407" s="15">
        <v>0</v>
      </c>
      <c r="H407" s="15"/>
      <c r="I407" s="15"/>
      <c r="J407" s="15" t="b">
        <v>1</v>
      </c>
      <c r="K407" s="15" t="b">
        <v>1</v>
      </c>
      <c r="L407" s="15" t="b">
        <v>1</v>
      </c>
      <c r="M407" s="8"/>
      <c r="N407" s="8"/>
      <c r="O407" s="8"/>
      <c r="P407" s="8"/>
      <c r="Q407" s="8"/>
      <c r="R407" s="8"/>
      <c r="S407" s="10"/>
    </row>
    <row r="408" spans="2:19" x14ac:dyDescent="0.35">
      <c r="B408" s="7"/>
      <c r="C408" s="87" t="s">
        <v>588</v>
      </c>
      <c r="D408" s="15">
        <v>0</v>
      </c>
      <c r="E408" s="15">
        <v>11400</v>
      </c>
      <c r="F408" s="15"/>
      <c r="G408" s="15"/>
      <c r="H408" s="15">
        <v>10500</v>
      </c>
      <c r="I408" s="15">
        <v>0</v>
      </c>
      <c r="J408" s="15" t="b">
        <v>1</v>
      </c>
      <c r="K408" s="15" t="b">
        <v>1</v>
      </c>
      <c r="L408" s="15" t="b">
        <v>1</v>
      </c>
      <c r="M408" s="8"/>
      <c r="N408" s="8"/>
      <c r="O408" s="8"/>
      <c r="P408" s="8"/>
      <c r="Q408" s="8"/>
      <c r="R408" s="8"/>
      <c r="S408" s="10"/>
    </row>
    <row r="409" spans="2:19" x14ac:dyDescent="0.35">
      <c r="B409" s="7"/>
      <c r="C409" s="87" t="s">
        <v>589</v>
      </c>
      <c r="D409" s="15">
        <v>0</v>
      </c>
      <c r="E409" s="15">
        <v>9100</v>
      </c>
      <c r="F409" s="15">
        <v>11083.02</v>
      </c>
      <c r="G409" s="15">
        <v>1440.4</v>
      </c>
      <c r="H409" s="15"/>
      <c r="I409" s="15"/>
      <c r="J409" s="15" t="b">
        <v>1</v>
      </c>
      <c r="K409" s="15" t="b">
        <v>1</v>
      </c>
      <c r="L409" s="15" t="b">
        <v>1</v>
      </c>
      <c r="M409" s="8"/>
      <c r="N409" s="8"/>
      <c r="O409" s="8"/>
      <c r="P409" s="8"/>
      <c r="Q409" s="8"/>
      <c r="R409" s="8"/>
      <c r="S409" s="10"/>
    </row>
    <row r="410" spans="2:19" x14ac:dyDescent="0.35">
      <c r="B410" s="7"/>
      <c r="C410" s="87" t="s">
        <v>590</v>
      </c>
      <c r="D410" s="15">
        <v>0</v>
      </c>
      <c r="E410" s="15">
        <v>4752</v>
      </c>
      <c r="F410" s="15"/>
      <c r="G410" s="15"/>
      <c r="H410" s="15">
        <v>4636</v>
      </c>
      <c r="I410" s="15">
        <v>0</v>
      </c>
      <c r="J410" s="15" t="b">
        <v>1</v>
      </c>
      <c r="K410" s="15" t="b">
        <v>1</v>
      </c>
      <c r="L410" s="15" t="b">
        <v>1</v>
      </c>
      <c r="M410" s="8"/>
      <c r="N410" s="8"/>
      <c r="O410" s="8"/>
      <c r="P410" s="8"/>
      <c r="Q410" s="8"/>
      <c r="R410" s="8"/>
      <c r="S410" s="10"/>
    </row>
    <row r="411" spans="2:19" x14ac:dyDescent="0.35">
      <c r="B411" s="7"/>
      <c r="C411" s="87" t="s">
        <v>591</v>
      </c>
      <c r="D411" s="15">
        <v>0</v>
      </c>
      <c r="E411" s="15">
        <v>102238</v>
      </c>
      <c r="F411" s="15">
        <v>0</v>
      </c>
      <c r="G411" s="15">
        <v>0</v>
      </c>
      <c r="H411" s="15">
        <v>50768.639999999999</v>
      </c>
      <c r="I411" s="15">
        <v>8901.09</v>
      </c>
      <c r="J411" s="15" t="b">
        <v>1</v>
      </c>
      <c r="K411" s="15" t="b">
        <v>1</v>
      </c>
      <c r="L411" s="15" t="b">
        <v>1</v>
      </c>
      <c r="M411" s="8"/>
      <c r="N411" s="8"/>
      <c r="O411" s="8"/>
      <c r="P411" s="8"/>
      <c r="Q411" s="8"/>
      <c r="R411" s="8"/>
      <c r="S411" s="10"/>
    </row>
    <row r="412" spans="2:19" x14ac:dyDescent="0.35">
      <c r="B412" s="7"/>
      <c r="C412" s="87" t="s">
        <v>592</v>
      </c>
      <c r="D412" s="15">
        <v>0</v>
      </c>
      <c r="E412" s="15">
        <v>2000</v>
      </c>
      <c r="F412" s="15">
        <v>920.7</v>
      </c>
      <c r="G412" s="15">
        <v>736.56</v>
      </c>
      <c r="H412" s="15"/>
      <c r="I412" s="15"/>
      <c r="J412" s="15" t="b">
        <v>1</v>
      </c>
      <c r="K412" s="15" t="b">
        <v>1</v>
      </c>
      <c r="L412" s="15" t="b">
        <v>1</v>
      </c>
      <c r="M412" s="8"/>
      <c r="N412" s="8"/>
      <c r="O412" s="8"/>
      <c r="P412" s="8"/>
      <c r="Q412" s="8"/>
      <c r="R412" s="8"/>
      <c r="S412" s="10"/>
    </row>
    <row r="413" spans="2:19" x14ac:dyDescent="0.35">
      <c r="B413" s="7"/>
      <c r="C413" s="87" t="s">
        <v>593</v>
      </c>
      <c r="D413" s="15">
        <v>0</v>
      </c>
      <c r="E413" s="15">
        <v>570</v>
      </c>
      <c r="F413" s="15"/>
      <c r="G413" s="15"/>
      <c r="H413" s="15">
        <v>510</v>
      </c>
      <c r="I413" s="15">
        <v>0</v>
      </c>
      <c r="J413" s="15" t="b">
        <v>1</v>
      </c>
      <c r="K413" s="15" t="b">
        <v>1</v>
      </c>
      <c r="L413" s="15" t="b">
        <v>1</v>
      </c>
      <c r="M413" s="8"/>
      <c r="N413" s="8"/>
      <c r="O413" s="8"/>
      <c r="P413" s="8"/>
      <c r="Q413" s="8"/>
      <c r="R413" s="8"/>
      <c r="S413" s="10"/>
    </row>
    <row r="414" spans="2:19" x14ac:dyDescent="0.35">
      <c r="B414" s="7"/>
      <c r="C414" s="87" t="s">
        <v>594</v>
      </c>
      <c r="D414" s="15">
        <v>0</v>
      </c>
      <c r="E414" s="15">
        <v>32500</v>
      </c>
      <c r="F414" s="15">
        <v>0</v>
      </c>
      <c r="G414" s="15">
        <v>1584</v>
      </c>
      <c r="H414" s="15">
        <v>27760</v>
      </c>
      <c r="I414" s="15">
        <v>10000</v>
      </c>
      <c r="J414" s="15" t="b">
        <v>1</v>
      </c>
      <c r="K414" s="15" t="b">
        <v>1</v>
      </c>
      <c r="L414" s="15" t="b">
        <v>1</v>
      </c>
      <c r="M414" s="8"/>
      <c r="N414" s="8"/>
      <c r="O414" s="8"/>
      <c r="P414" s="8"/>
      <c r="Q414" s="8"/>
      <c r="R414" s="8"/>
      <c r="S414" s="10"/>
    </row>
    <row r="415" spans="2:19" x14ac:dyDescent="0.35">
      <c r="B415" s="7"/>
      <c r="C415" s="87" t="s">
        <v>595</v>
      </c>
      <c r="D415" s="15">
        <v>0</v>
      </c>
      <c r="E415" s="15">
        <v>7702</v>
      </c>
      <c r="F415" s="15">
        <v>0</v>
      </c>
      <c r="G415" s="15">
        <v>0</v>
      </c>
      <c r="H415" s="15">
        <v>6903.03</v>
      </c>
      <c r="I415" s="15">
        <v>0</v>
      </c>
      <c r="J415" s="15" t="b">
        <v>1</v>
      </c>
      <c r="K415" s="15" t="b">
        <v>1</v>
      </c>
      <c r="L415" s="15" t="b">
        <v>1</v>
      </c>
      <c r="M415" s="8"/>
      <c r="N415" s="8"/>
      <c r="O415" s="8"/>
      <c r="P415" s="8"/>
      <c r="Q415" s="8"/>
      <c r="R415" s="8"/>
      <c r="S415" s="10"/>
    </row>
    <row r="416" spans="2:19" x14ac:dyDescent="0.35">
      <c r="B416" s="7"/>
      <c r="C416" s="87" t="s">
        <v>596</v>
      </c>
      <c r="D416" s="15">
        <v>0</v>
      </c>
      <c r="E416" s="15">
        <v>2790</v>
      </c>
      <c r="F416" s="15">
        <v>4736</v>
      </c>
      <c r="G416" s="15">
        <v>1590.3</v>
      </c>
      <c r="H416" s="15"/>
      <c r="I416" s="15"/>
      <c r="J416" s="15" t="b">
        <v>1</v>
      </c>
      <c r="K416" s="15" t="b">
        <v>1</v>
      </c>
      <c r="L416" s="15" t="b">
        <v>1</v>
      </c>
      <c r="M416" s="8"/>
      <c r="N416" s="8"/>
      <c r="O416" s="8"/>
      <c r="P416" s="8"/>
      <c r="Q416" s="8"/>
      <c r="R416" s="8"/>
      <c r="S416" s="10"/>
    </row>
    <row r="417" spans="2:19" x14ac:dyDescent="0.35">
      <c r="B417" s="7"/>
      <c r="C417" s="87" t="s">
        <v>597</v>
      </c>
      <c r="D417" s="15">
        <v>0</v>
      </c>
      <c r="E417" s="15">
        <v>2291</v>
      </c>
      <c r="F417" s="15">
        <v>0</v>
      </c>
      <c r="G417" s="15">
        <v>700.31</v>
      </c>
      <c r="H417" s="15">
        <v>2235</v>
      </c>
      <c r="I417" s="15">
        <v>0</v>
      </c>
      <c r="J417" s="15" t="b">
        <v>1</v>
      </c>
      <c r="K417" s="15" t="b">
        <v>1</v>
      </c>
      <c r="L417" s="15" t="b">
        <v>1</v>
      </c>
      <c r="M417" s="8"/>
      <c r="N417" s="8"/>
      <c r="O417" s="8"/>
      <c r="P417" s="8"/>
      <c r="Q417" s="8"/>
      <c r="R417" s="8"/>
      <c r="S417" s="10"/>
    </row>
    <row r="418" spans="2:19" x14ac:dyDescent="0.35">
      <c r="B418" s="7"/>
      <c r="C418" s="87" t="s">
        <v>598</v>
      </c>
      <c r="D418" s="15">
        <v>0</v>
      </c>
      <c r="E418" s="15">
        <v>1250</v>
      </c>
      <c r="F418" s="15"/>
      <c r="G418" s="15"/>
      <c r="H418" s="15">
        <v>1193.2</v>
      </c>
      <c r="I418" s="15">
        <v>-697.08</v>
      </c>
      <c r="J418" s="15" t="b">
        <v>1</v>
      </c>
      <c r="K418" s="15" t="b">
        <v>1</v>
      </c>
      <c r="L418" s="15" t="b">
        <v>1</v>
      </c>
      <c r="M418" s="8"/>
      <c r="N418" s="8"/>
      <c r="O418" s="8"/>
      <c r="P418" s="8"/>
      <c r="Q418" s="8"/>
      <c r="R418" s="8"/>
      <c r="S418" s="10"/>
    </row>
    <row r="419" spans="2:19" x14ac:dyDescent="0.35">
      <c r="B419" s="7"/>
      <c r="C419" s="87" t="s">
        <v>599</v>
      </c>
      <c r="D419" s="15">
        <v>0</v>
      </c>
      <c r="E419" s="15">
        <v>16442</v>
      </c>
      <c r="F419" s="15">
        <v>140</v>
      </c>
      <c r="G419" s="15">
        <v>0</v>
      </c>
      <c r="H419" s="15">
        <v>3122</v>
      </c>
      <c r="I419" s="15">
        <v>0</v>
      </c>
      <c r="J419" s="15" t="b">
        <v>1</v>
      </c>
      <c r="K419" s="15" t="b">
        <v>1</v>
      </c>
      <c r="L419" s="15" t="b">
        <v>1</v>
      </c>
      <c r="M419" s="8"/>
      <c r="N419" s="8"/>
      <c r="O419" s="8"/>
      <c r="P419" s="8"/>
      <c r="Q419" s="8"/>
      <c r="R419" s="8"/>
      <c r="S419" s="10"/>
    </row>
    <row r="420" spans="2:19" x14ac:dyDescent="0.35">
      <c r="B420" s="7"/>
      <c r="C420" s="87" t="s">
        <v>600</v>
      </c>
      <c r="D420" s="15">
        <v>0</v>
      </c>
      <c r="E420" s="15">
        <v>43548</v>
      </c>
      <c r="F420" s="15">
        <v>50.25</v>
      </c>
      <c r="G420" s="15">
        <v>0</v>
      </c>
      <c r="H420" s="15">
        <v>48200</v>
      </c>
      <c r="I420" s="15">
        <v>0</v>
      </c>
      <c r="J420" s="15" t="b">
        <v>1</v>
      </c>
      <c r="K420" s="15" t="b">
        <v>1</v>
      </c>
      <c r="L420" s="15" t="b">
        <v>1</v>
      </c>
      <c r="M420" s="8"/>
      <c r="N420" s="8"/>
      <c r="O420" s="8"/>
      <c r="P420" s="8"/>
      <c r="Q420" s="8"/>
      <c r="R420" s="8"/>
      <c r="S420" s="10"/>
    </row>
    <row r="421" spans="2:19" x14ac:dyDescent="0.35">
      <c r="B421" s="7"/>
      <c r="C421" s="87" t="s">
        <v>601</v>
      </c>
      <c r="D421" s="15">
        <v>0</v>
      </c>
      <c r="E421" s="15">
        <v>6635</v>
      </c>
      <c r="F421" s="15">
        <v>1456.8</v>
      </c>
      <c r="G421" s="15">
        <v>307.5</v>
      </c>
      <c r="H421" s="15">
        <v>5450</v>
      </c>
      <c r="I421" s="15">
        <v>0</v>
      </c>
      <c r="J421" s="15" t="b">
        <v>1</v>
      </c>
      <c r="K421" s="15" t="b">
        <v>1</v>
      </c>
      <c r="L421" s="15" t="b">
        <v>1</v>
      </c>
      <c r="M421" s="8"/>
      <c r="N421" s="8"/>
      <c r="O421" s="8"/>
      <c r="P421" s="8"/>
      <c r="Q421" s="8"/>
      <c r="R421" s="8"/>
      <c r="S421" s="10"/>
    </row>
    <row r="422" spans="2:19" x14ac:dyDescent="0.35">
      <c r="B422" s="7"/>
      <c r="C422" s="87" t="s">
        <v>602</v>
      </c>
      <c r="D422" s="15">
        <v>0</v>
      </c>
      <c r="E422" s="15">
        <v>6864</v>
      </c>
      <c r="F422" s="15">
        <v>6751.43</v>
      </c>
      <c r="G422" s="15">
        <v>1643.46</v>
      </c>
      <c r="H422" s="15"/>
      <c r="I422" s="15"/>
      <c r="J422" s="15" t="b">
        <v>1</v>
      </c>
      <c r="K422" s="15" t="b">
        <v>1</v>
      </c>
      <c r="L422" s="15" t="b">
        <v>1</v>
      </c>
      <c r="M422" s="8"/>
      <c r="N422" s="8"/>
      <c r="O422" s="8"/>
      <c r="P422" s="8"/>
      <c r="Q422" s="8"/>
      <c r="R422" s="8"/>
      <c r="S422" s="10"/>
    </row>
    <row r="423" spans="2:19" x14ac:dyDescent="0.35">
      <c r="B423" s="7"/>
      <c r="C423" s="87" t="s">
        <v>603</v>
      </c>
      <c r="D423" s="15">
        <v>0</v>
      </c>
      <c r="E423" s="15">
        <v>1650</v>
      </c>
      <c r="F423" s="15">
        <v>1896</v>
      </c>
      <c r="G423" s="15">
        <v>0</v>
      </c>
      <c r="H423" s="15"/>
      <c r="I423" s="15"/>
      <c r="J423" s="15" t="b">
        <v>1</v>
      </c>
      <c r="K423" s="15" t="b">
        <v>1</v>
      </c>
      <c r="L423" s="15" t="b">
        <v>1</v>
      </c>
      <c r="M423" s="8"/>
      <c r="N423" s="8"/>
      <c r="O423" s="8"/>
      <c r="P423" s="8"/>
      <c r="Q423" s="8"/>
      <c r="R423" s="8"/>
      <c r="S423" s="10"/>
    </row>
    <row r="424" spans="2:19" x14ac:dyDescent="0.35">
      <c r="B424" s="7"/>
      <c r="C424" s="87" t="s">
        <v>604</v>
      </c>
      <c r="D424" s="15">
        <v>0</v>
      </c>
      <c r="E424" s="15">
        <v>7700</v>
      </c>
      <c r="F424" s="15">
        <v>7770</v>
      </c>
      <c r="G424" s="15">
        <v>0</v>
      </c>
      <c r="H424" s="15"/>
      <c r="I424" s="15"/>
      <c r="J424" s="15" t="b">
        <v>1</v>
      </c>
      <c r="K424" s="15" t="b">
        <v>1</v>
      </c>
      <c r="L424" s="15" t="b">
        <v>1</v>
      </c>
      <c r="M424" s="8"/>
      <c r="N424" s="8"/>
      <c r="O424" s="8"/>
      <c r="P424" s="8"/>
      <c r="Q424" s="8"/>
      <c r="R424" s="8"/>
      <c r="S424" s="10"/>
    </row>
    <row r="425" spans="2:19" x14ac:dyDescent="0.35">
      <c r="B425" s="7"/>
      <c r="C425" s="87" t="s">
        <v>605</v>
      </c>
      <c r="D425" s="15">
        <v>0</v>
      </c>
      <c r="E425" s="15">
        <v>725</v>
      </c>
      <c r="F425" s="15">
        <v>664.64</v>
      </c>
      <c r="G425" s="15">
        <v>0</v>
      </c>
      <c r="H425" s="15"/>
      <c r="I425" s="15"/>
      <c r="J425" s="15" t="b">
        <v>1</v>
      </c>
      <c r="K425" s="15" t="b">
        <v>1</v>
      </c>
      <c r="L425" s="15" t="b">
        <v>1</v>
      </c>
      <c r="M425" s="8"/>
      <c r="N425" s="8"/>
      <c r="O425" s="8"/>
      <c r="P425" s="8"/>
      <c r="Q425" s="8"/>
      <c r="R425" s="8"/>
      <c r="S425" s="10"/>
    </row>
    <row r="426" spans="2:19" x14ac:dyDescent="0.35">
      <c r="B426" s="7"/>
      <c r="C426" s="87" t="s">
        <v>606</v>
      </c>
      <c r="D426" s="15">
        <v>0</v>
      </c>
      <c r="E426" s="15">
        <v>500</v>
      </c>
      <c r="F426" s="15">
        <v>471.2</v>
      </c>
      <c r="G426" s="15">
        <v>0</v>
      </c>
      <c r="H426" s="15"/>
      <c r="I426" s="15"/>
      <c r="J426" s="15" t="b">
        <v>1</v>
      </c>
      <c r="K426" s="15" t="b">
        <v>1</v>
      </c>
      <c r="L426" s="15" t="b">
        <v>1</v>
      </c>
      <c r="M426" s="8"/>
      <c r="N426" s="8"/>
      <c r="O426" s="8"/>
      <c r="P426" s="8"/>
      <c r="Q426" s="8"/>
      <c r="R426" s="8"/>
      <c r="S426" s="10"/>
    </row>
    <row r="427" spans="2:19" x14ac:dyDescent="0.35">
      <c r="B427" s="7"/>
      <c r="C427" s="87" t="s">
        <v>607</v>
      </c>
      <c r="D427" s="15">
        <v>0</v>
      </c>
      <c r="E427" s="15">
        <v>1042</v>
      </c>
      <c r="F427" s="15">
        <v>1740.14</v>
      </c>
      <c r="G427" s="15">
        <v>0</v>
      </c>
      <c r="H427" s="15"/>
      <c r="I427" s="15"/>
      <c r="J427" s="15" t="b">
        <v>1</v>
      </c>
      <c r="K427" s="15" t="b">
        <v>1</v>
      </c>
      <c r="L427" s="15" t="b">
        <v>1</v>
      </c>
      <c r="M427" s="8"/>
      <c r="N427" s="8"/>
      <c r="O427" s="8"/>
      <c r="P427" s="8"/>
      <c r="Q427" s="8"/>
      <c r="R427" s="8"/>
      <c r="S427" s="10"/>
    </row>
    <row r="428" spans="2:19" x14ac:dyDescent="0.35">
      <c r="B428" s="7"/>
      <c r="C428" s="87" t="s">
        <v>608</v>
      </c>
      <c r="D428" s="15">
        <v>0</v>
      </c>
      <c r="E428" s="15">
        <v>9000</v>
      </c>
      <c r="F428" s="15">
        <v>8575</v>
      </c>
      <c r="G428" s="15">
        <v>0</v>
      </c>
      <c r="H428" s="15"/>
      <c r="I428" s="15"/>
      <c r="J428" s="15" t="b">
        <v>1</v>
      </c>
      <c r="K428" s="15" t="b">
        <v>1</v>
      </c>
      <c r="L428" s="15" t="b">
        <v>1</v>
      </c>
      <c r="M428" s="8"/>
      <c r="N428" s="8"/>
      <c r="O428" s="8"/>
      <c r="P428" s="8"/>
      <c r="Q428" s="8"/>
      <c r="R428" s="8"/>
      <c r="S428" s="10"/>
    </row>
    <row r="429" spans="2:19" x14ac:dyDescent="0.35">
      <c r="B429" s="7"/>
      <c r="C429" s="87" t="s">
        <v>609</v>
      </c>
      <c r="D429" s="15">
        <v>0</v>
      </c>
      <c r="E429" s="15">
        <v>510</v>
      </c>
      <c r="F429" s="15">
        <v>660</v>
      </c>
      <c r="G429" s="15">
        <v>0</v>
      </c>
      <c r="H429" s="15"/>
      <c r="I429" s="15"/>
      <c r="J429" s="15" t="b">
        <v>1</v>
      </c>
      <c r="K429" s="15" t="b">
        <v>1</v>
      </c>
      <c r="L429" s="15" t="b">
        <v>1</v>
      </c>
      <c r="M429" s="8"/>
      <c r="N429" s="8"/>
      <c r="O429" s="8"/>
      <c r="P429" s="8"/>
      <c r="Q429" s="8"/>
      <c r="R429" s="8"/>
      <c r="S429" s="10"/>
    </row>
    <row r="430" spans="2:19" x14ac:dyDescent="0.35">
      <c r="B430" s="7"/>
      <c r="C430" s="87" t="s">
        <v>610</v>
      </c>
      <c r="D430" s="15">
        <v>0</v>
      </c>
      <c r="E430" s="15">
        <v>10346</v>
      </c>
      <c r="F430" s="15">
        <v>10044</v>
      </c>
      <c r="G430" s="15">
        <v>-1522</v>
      </c>
      <c r="H430" s="15"/>
      <c r="I430" s="15"/>
      <c r="J430" s="15" t="b">
        <v>1</v>
      </c>
      <c r="K430" s="15" t="b">
        <v>1</v>
      </c>
      <c r="L430" s="15" t="b">
        <v>1</v>
      </c>
      <c r="M430" s="8"/>
      <c r="N430" s="8"/>
      <c r="O430" s="8"/>
      <c r="P430" s="8"/>
      <c r="Q430" s="8"/>
      <c r="R430" s="8"/>
      <c r="S430" s="10"/>
    </row>
    <row r="431" spans="2:19" x14ac:dyDescent="0.35">
      <c r="B431" s="7"/>
      <c r="C431" s="87" t="s">
        <v>611</v>
      </c>
      <c r="D431" s="15">
        <v>0</v>
      </c>
      <c r="E431" s="15">
        <v>81250</v>
      </c>
      <c r="F431" s="15">
        <v>3564.08</v>
      </c>
      <c r="G431" s="15">
        <v>8215.64</v>
      </c>
      <c r="H431" s="15">
        <v>80000</v>
      </c>
      <c r="I431" s="15">
        <v>6250</v>
      </c>
      <c r="J431" s="15" t="b">
        <v>1</v>
      </c>
      <c r="K431" s="15" t="b">
        <v>1</v>
      </c>
      <c r="L431" s="15" t="b">
        <v>1</v>
      </c>
      <c r="M431" s="8"/>
      <c r="N431" s="8"/>
      <c r="O431" s="8"/>
      <c r="P431" s="8"/>
      <c r="Q431" s="8"/>
      <c r="R431" s="8"/>
      <c r="S431" s="10"/>
    </row>
    <row r="432" spans="2:19" x14ac:dyDescent="0.35">
      <c r="B432" s="7"/>
      <c r="C432" s="87" t="s">
        <v>612</v>
      </c>
      <c r="D432" s="15">
        <v>0</v>
      </c>
      <c r="E432" s="15">
        <v>13000</v>
      </c>
      <c r="F432" s="15"/>
      <c r="G432" s="15"/>
      <c r="H432" s="15">
        <v>24547.8</v>
      </c>
      <c r="I432" s="15">
        <v>7000</v>
      </c>
      <c r="J432" s="15" t="b">
        <v>1</v>
      </c>
      <c r="K432" s="15" t="b">
        <v>1</v>
      </c>
      <c r="L432" s="15" t="b">
        <v>1</v>
      </c>
      <c r="M432" s="8"/>
      <c r="N432" s="8"/>
      <c r="O432" s="8"/>
      <c r="P432" s="8"/>
      <c r="Q432" s="8"/>
      <c r="R432" s="8"/>
      <c r="S432" s="10"/>
    </row>
    <row r="433" spans="1:24" x14ac:dyDescent="0.35">
      <c r="B433" s="7"/>
      <c r="C433" s="87" t="s">
        <v>613</v>
      </c>
      <c r="D433" s="15">
        <v>0</v>
      </c>
      <c r="E433" s="15">
        <v>4500</v>
      </c>
      <c r="F433" s="15"/>
      <c r="G433" s="15"/>
      <c r="H433" s="15">
        <v>6665</v>
      </c>
      <c r="I433" s="15">
        <v>0</v>
      </c>
      <c r="J433" s="15" t="b">
        <v>1</v>
      </c>
      <c r="K433" s="15" t="b">
        <v>1</v>
      </c>
      <c r="L433" s="15" t="b">
        <v>1</v>
      </c>
      <c r="M433" s="8"/>
      <c r="N433" s="8"/>
      <c r="O433" s="8"/>
      <c r="P433" s="8"/>
      <c r="Q433" s="8"/>
      <c r="R433" s="8"/>
      <c r="S433" s="10"/>
    </row>
    <row r="434" spans="1:24" x14ac:dyDescent="0.35">
      <c r="B434" s="7"/>
      <c r="C434" s="87" t="s">
        <v>614</v>
      </c>
      <c r="D434" s="15">
        <v>0</v>
      </c>
      <c r="E434" s="15">
        <v>17000</v>
      </c>
      <c r="F434" s="15">
        <v>21600</v>
      </c>
      <c r="G434" s="15">
        <v>0</v>
      </c>
      <c r="H434" s="15"/>
      <c r="I434" s="15"/>
      <c r="J434" s="15" t="b">
        <v>1</v>
      </c>
      <c r="K434" s="15" t="b">
        <v>1</v>
      </c>
      <c r="L434" s="15" t="b">
        <v>1</v>
      </c>
      <c r="M434" s="8"/>
      <c r="N434" s="8"/>
      <c r="O434" s="8"/>
      <c r="P434" s="8"/>
      <c r="Q434" s="8"/>
      <c r="R434" s="8"/>
      <c r="S434" s="10"/>
    </row>
    <row r="435" spans="1:24" x14ac:dyDescent="0.35">
      <c r="B435" s="7"/>
      <c r="C435" s="87" t="s">
        <v>615</v>
      </c>
      <c r="D435" s="15">
        <v>0</v>
      </c>
      <c r="E435" s="15">
        <v>3230</v>
      </c>
      <c r="F435" s="15"/>
      <c r="G435" s="15"/>
      <c r="H435" s="15">
        <v>7133</v>
      </c>
      <c r="I435" s="15">
        <v>0</v>
      </c>
      <c r="J435" s="15" t="b">
        <v>1</v>
      </c>
      <c r="K435" s="15" t="b">
        <v>1</v>
      </c>
      <c r="L435" s="15" t="b">
        <v>1</v>
      </c>
      <c r="M435" s="8"/>
      <c r="N435" s="8"/>
      <c r="O435" s="8"/>
      <c r="P435" s="8"/>
      <c r="Q435" s="8"/>
      <c r="R435" s="8"/>
      <c r="S435" s="10"/>
    </row>
    <row r="436" spans="1:24" x14ac:dyDescent="0.35">
      <c r="B436" s="7"/>
      <c r="C436" s="87" t="s">
        <v>616</v>
      </c>
      <c r="D436" s="15">
        <v>0</v>
      </c>
      <c r="E436" s="15">
        <v>11745.8</v>
      </c>
      <c r="F436" s="15"/>
      <c r="G436" s="15"/>
      <c r="H436" s="15">
        <v>10678</v>
      </c>
      <c r="I436" s="15">
        <v>0</v>
      </c>
      <c r="J436" s="15" t="b">
        <v>1</v>
      </c>
      <c r="K436" s="15" t="b">
        <v>1</v>
      </c>
      <c r="L436" s="15" t="b">
        <v>1</v>
      </c>
      <c r="M436" s="8"/>
      <c r="N436" s="8"/>
      <c r="O436" s="8"/>
      <c r="P436" s="8"/>
      <c r="Q436" s="8"/>
      <c r="R436" s="8"/>
      <c r="S436" s="10"/>
    </row>
    <row r="437" spans="1:24" x14ac:dyDescent="0.35">
      <c r="B437" s="7"/>
      <c r="C437" s="87" t="s">
        <v>617</v>
      </c>
      <c r="D437" s="15">
        <v>0</v>
      </c>
      <c r="E437" s="15">
        <v>15375</v>
      </c>
      <c r="F437" s="15"/>
      <c r="G437" s="15"/>
      <c r="H437" s="15">
        <v>15000</v>
      </c>
      <c r="I437" s="15">
        <v>0</v>
      </c>
      <c r="J437" s="15" t="b">
        <v>1</v>
      </c>
      <c r="K437" s="15" t="b">
        <v>1</v>
      </c>
      <c r="L437" s="15" t="b">
        <v>1</v>
      </c>
      <c r="M437" s="8"/>
      <c r="N437" s="8"/>
      <c r="O437" s="8"/>
      <c r="P437" s="8"/>
      <c r="Q437" s="8"/>
      <c r="R437" s="8"/>
      <c r="S437" s="10"/>
    </row>
    <row r="438" spans="1:24" x14ac:dyDescent="0.35">
      <c r="B438" s="7"/>
      <c r="C438" s="87" t="s">
        <v>618</v>
      </c>
      <c r="D438" s="15">
        <v>0</v>
      </c>
      <c r="E438" s="15">
        <v>22260</v>
      </c>
      <c r="F438" s="15">
        <v>-24365.350000000006</v>
      </c>
      <c r="G438" s="15">
        <v>150</v>
      </c>
      <c r="H438" s="15">
        <v>109074</v>
      </c>
      <c r="I438" s="15">
        <v>0</v>
      </c>
      <c r="J438" s="15" t="b">
        <v>1</v>
      </c>
      <c r="K438" s="15" t="b">
        <v>1</v>
      </c>
      <c r="L438" s="15" t="b">
        <v>1</v>
      </c>
      <c r="M438" s="8"/>
      <c r="N438" s="8"/>
      <c r="O438" s="8"/>
      <c r="P438" s="8"/>
      <c r="Q438" s="8"/>
      <c r="R438" s="8"/>
      <c r="S438" s="10"/>
    </row>
    <row r="439" spans="1:24" x14ac:dyDescent="0.35">
      <c r="B439" s="7"/>
      <c r="C439" s="91"/>
      <c r="D439" s="89"/>
      <c r="E439" s="8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10"/>
    </row>
    <row r="440" spans="1:24" x14ac:dyDescent="0.35">
      <c r="B440" s="7"/>
      <c r="C440" s="91"/>
      <c r="D440" s="89"/>
      <c r="E440" s="8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10"/>
    </row>
    <row r="441" spans="1:24" x14ac:dyDescent="0.35">
      <c r="B441" s="7"/>
      <c r="C441" s="91"/>
      <c r="D441" s="89"/>
      <c r="E441" s="8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10"/>
    </row>
    <row r="442" spans="1:24" x14ac:dyDescent="0.35">
      <c r="B442" s="7"/>
      <c r="C442" s="91"/>
      <c r="D442" s="89"/>
      <c r="E442" s="8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10"/>
    </row>
    <row r="443" spans="1:24" x14ac:dyDescent="0.35"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10"/>
      <c r="X443" s="35"/>
    </row>
    <row r="444" spans="1:24" x14ac:dyDescent="0.35"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10"/>
      <c r="X444" s="35"/>
    </row>
    <row r="445" spans="1:24" ht="15" thickBot="1" x14ac:dyDescent="0.4">
      <c r="B445" s="7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0"/>
      <c r="W445" s="35"/>
      <c r="X445" s="35"/>
    </row>
    <row r="446" spans="1:24" x14ac:dyDescent="0.35"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X446" s="35"/>
    </row>
    <row r="447" spans="1:24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X447" s="35"/>
    </row>
    <row r="448" spans="1:24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X448" s="35"/>
    </row>
    <row r="449" spans="1:21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</row>
    <row r="450" spans="1:21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</row>
    <row r="451" spans="1:21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</row>
    <row r="452" spans="1:21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</row>
    <row r="453" spans="1:21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</row>
    <row r="454" spans="1:21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</row>
    <row r="455" spans="1:21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</row>
  </sheetData>
  <mergeCells count="1">
    <mergeCell ref="BA13:BB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FB00-F23A-459C-BCC1-FF01421E56AE}">
  <dimension ref="A1:AN455"/>
  <sheetViews>
    <sheetView showGridLines="0" topLeftCell="I3" zoomScale="55" zoomScaleNormal="55" workbookViewId="0">
      <selection activeCell="AA54" sqref="AA50:BC54"/>
    </sheetView>
  </sheetViews>
  <sheetFormatPr defaultRowHeight="14.5" x14ac:dyDescent="0.35"/>
  <cols>
    <col min="1" max="2" width="8.7265625" style="1"/>
    <col min="3" max="3" width="26" style="1" customWidth="1"/>
    <col min="4" max="4" width="27.90625" style="1" customWidth="1"/>
    <col min="5" max="5" width="21" style="1" customWidth="1"/>
    <col min="6" max="6" width="13.7265625" style="1" customWidth="1"/>
    <col min="7" max="10" width="8.7265625" style="1"/>
    <col min="11" max="11" width="11.7265625" style="1" bestFit="1" customWidth="1"/>
    <col min="12" max="12" width="9.6328125" style="1" bestFit="1" customWidth="1"/>
    <col min="13" max="13" width="8.7265625" style="1"/>
    <col min="14" max="14" width="12.81640625" style="1" bestFit="1" customWidth="1"/>
    <col min="15" max="15" width="9.6328125" style="1" bestFit="1" customWidth="1"/>
    <col min="16" max="23" width="8.7265625" style="1"/>
    <col min="24" max="24" width="37.6328125" style="1" bestFit="1" customWidth="1"/>
    <col min="25" max="25" width="13.6328125" style="1" bestFit="1" customWidth="1"/>
    <col min="26" max="26" width="8.7265625" style="1"/>
    <col min="27" max="27" width="9.90625" style="1" bestFit="1" customWidth="1"/>
    <col min="28" max="28" width="9.453125" style="1" bestFit="1" customWidth="1"/>
    <col min="29" max="16384" width="8.7265625" style="1"/>
  </cols>
  <sheetData>
    <row r="1" spans="2:40" ht="15" thickBot="1" x14ac:dyDescent="0.4">
      <c r="J1" s="2"/>
    </row>
    <row r="2" spans="2:40" x14ac:dyDescent="0.35">
      <c r="B2" s="3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6"/>
    </row>
    <row r="3" spans="2:40" ht="21" x14ac:dyDescent="0.5">
      <c r="B3" s="7"/>
      <c r="C3" s="8"/>
      <c r="D3" s="8"/>
      <c r="E3" s="8"/>
      <c r="F3" s="8"/>
      <c r="G3" s="9" t="s">
        <v>869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</row>
    <row r="4" spans="2:40" ht="15" thickBot="1" x14ac:dyDescent="0.4">
      <c r="B4" s="11"/>
      <c r="C4" s="12"/>
      <c r="D4" s="12"/>
      <c r="E4" s="12"/>
      <c r="F4" s="12"/>
      <c r="G4" s="12"/>
      <c r="H4" s="12"/>
      <c r="I4" s="12"/>
      <c r="J4" s="13"/>
      <c r="K4" s="12"/>
      <c r="L4" s="12"/>
      <c r="M4" s="12"/>
      <c r="N4" s="12"/>
      <c r="O4" s="12"/>
      <c r="P4" s="12"/>
      <c r="Q4" s="12"/>
      <c r="R4" s="12"/>
      <c r="S4" s="14"/>
    </row>
    <row r="5" spans="2:40" ht="15" thickBot="1" x14ac:dyDescent="0.4">
      <c r="J5" s="2"/>
    </row>
    <row r="6" spans="2:40" x14ac:dyDescent="0.35">
      <c r="B6" s="3"/>
      <c r="C6" s="4"/>
      <c r="D6" s="4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6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</row>
    <row r="7" spans="2:40" ht="21" x14ac:dyDescent="0.5">
      <c r="B7" s="7"/>
      <c r="C7" s="61"/>
      <c r="D7" s="61"/>
      <c r="E7" s="61"/>
      <c r="F7" s="62" t="s">
        <v>13</v>
      </c>
      <c r="G7" s="61"/>
      <c r="H7" s="61"/>
      <c r="I7" s="61"/>
      <c r="J7" s="63"/>
      <c r="K7" s="61"/>
      <c r="L7" s="61"/>
      <c r="M7" s="61"/>
      <c r="N7" s="61"/>
      <c r="O7" s="61"/>
      <c r="P7" s="61"/>
      <c r="Q7" s="61"/>
      <c r="R7" s="61"/>
      <c r="S7" s="10"/>
      <c r="V7" s="7"/>
      <c r="W7" s="61"/>
      <c r="X7" s="61"/>
      <c r="Y7" s="61"/>
      <c r="Z7" s="62" t="s">
        <v>17</v>
      </c>
      <c r="AA7" s="61"/>
      <c r="AB7" s="61"/>
      <c r="AC7" s="61"/>
      <c r="AD7" s="63"/>
      <c r="AE7" s="61"/>
      <c r="AF7" s="61"/>
      <c r="AG7" s="8"/>
      <c r="AH7" s="8"/>
      <c r="AI7" s="8"/>
      <c r="AJ7" s="8"/>
      <c r="AK7" s="8"/>
      <c r="AL7" s="8"/>
      <c r="AM7" s="8"/>
      <c r="AN7" s="10"/>
    </row>
    <row r="8" spans="2:40" x14ac:dyDescent="0.35">
      <c r="B8" s="7"/>
      <c r="C8" s="8"/>
      <c r="D8" s="8"/>
      <c r="E8" s="8"/>
      <c r="F8" s="8"/>
      <c r="G8" s="8"/>
      <c r="H8" s="8"/>
      <c r="I8" s="8"/>
      <c r="J8" s="64"/>
      <c r="K8" s="8"/>
      <c r="L8" s="8"/>
      <c r="M8" s="8"/>
      <c r="N8" s="8"/>
      <c r="O8" s="8"/>
      <c r="P8" s="8"/>
      <c r="Q8" s="8"/>
      <c r="R8" s="8"/>
      <c r="S8" s="10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0"/>
    </row>
    <row r="9" spans="2:40" x14ac:dyDescent="0.35">
      <c r="B9" s="7"/>
      <c r="C9" s="8"/>
      <c r="D9" s="8"/>
      <c r="E9" s="8"/>
      <c r="F9" s="8"/>
      <c r="G9" s="8"/>
      <c r="H9" s="8"/>
      <c r="I9" s="8"/>
      <c r="J9" s="64"/>
      <c r="K9" s="8"/>
      <c r="L9" s="8"/>
      <c r="M9" s="8"/>
      <c r="N9" s="8"/>
      <c r="O9" s="8"/>
      <c r="P9" s="8"/>
      <c r="Q9" s="8"/>
      <c r="R9" s="8"/>
      <c r="S9" s="10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0"/>
    </row>
    <row r="10" spans="2:40" x14ac:dyDescent="0.35">
      <c r="B10" s="7"/>
      <c r="C10" s="65"/>
      <c r="D10" s="66" t="s">
        <v>624</v>
      </c>
      <c r="E10" s="65"/>
      <c r="F10" s="65"/>
      <c r="G10" s="65"/>
      <c r="H10" s="65"/>
      <c r="I10" s="65"/>
      <c r="J10" s="67"/>
      <c r="K10" s="8"/>
      <c r="L10" s="8"/>
      <c r="M10" s="8"/>
      <c r="N10" s="8"/>
      <c r="O10" s="8"/>
      <c r="P10" s="8"/>
      <c r="Q10" s="8"/>
      <c r="R10" s="8"/>
      <c r="S10" s="10"/>
      <c r="V10" s="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0"/>
    </row>
    <row r="11" spans="2:40" ht="15" thickBot="1" x14ac:dyDescent="0.4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0"/>
      <c r="V11" s="7"/>
      <c r="W11" s="8"/>
      <c r="X11" s="45"/>
      <c r="Y11" s="45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0"/>
    </row>
    <row r="12" spans="2:40" x14ac:dyDescent="0.35">
      <c r="B12" s="7"/>
      <c r="C12" s="68" t="s">
        <v>871</v>
      </c>
      <c r="D12" s="68" t="s">
        <v>1</v>
      </c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0"/>
      <c r="V12" s="7"/>
      <c r="W12" s="8"/>
      <c r="X12" s="32" t="s">
        <v>19</v>
      </c>
      <c r="Y12" s="124">
        <v>5.4828683631459353E-2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0"/>
    </row>
    <row r="13" spans="2:40" ht="15" thickBot="1" x14ac:dyDescent="0.4">
      <c r="B13" s="7"/>
      <c r="C13" s="68" t="s">
        <v>102</v>
      </c>
      <c r="D13" s="68" t="s">
        <v>103</v>
      </c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V13" s="7"/>
      <c r="W13" s="8"/>
      <c r="X13" s="34" t="s">
        <v>20</v>
      </c>
      <c r="Y13" s="54">
        <v>0.76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0"/>
    </row>
    <row r="14" spans="2:40" x14ac:dyDescent="0.35">
      <c r="B14" s="7"/>
      <c r="C14" s="15"/>
      <c r="D14" s="15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0"/>
      <c r="V14" s="7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0"/>
    </row>
    <row r="15" spans="2:40" x14ac:dyDescent="0.35">
      <c r="B15" s="7"/>
      <c r="C15" s="69" t="s">
        <v>2</v>
      </c>
      <c r="D15" s="69" t="s">
        <v>860</v>
      </c>
      <c r="E15" s="69" t="s">
        <v>621</v>
      </c>
      <c r="F15" s="70" t="s">
        <v>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0"/>
      <c r="V15" s="7"/>
      <c r="W15"/>
      <c r="X15"/>
      <c r="Y15"/>
      <c r="Z15"/>
      <c r="AA15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/>
    </row>
    <row r="16" spans="2:40" x14ac:dyDescent="0.35">
      <c r="B16" s="7"/>
      <c r="C16" s="81" t="s">
        <v>118</v>
      </c>
      <c r="D16" s="60">
        <v>13151680.513299974</v>
      </c>
      <c r="E16" s="60">
        <v>10973450.140000001</v>
      </c>
      <c r="F16" s="82">
        <f>E16-D16</f>
        <v>-2178230.3732999731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0"/>
      <c r="V16" s="7"/>
      <c r="W16"/>
      <c r="X16"/>
      <c r="Y16"/>
      <c r="Z16"/>
      <c r="AA1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0"/>
    </row>
    <row r="17" spans="2:40" x14ac:dyDescent="0.35">
      <c r="B17" s="7"/>
      <c r="C17" s="81" t="s">
        <v>121</v>
      </c>
      <c r="D17" s="60">
        <v>10632532.309999995</v>
      </c>
      <c r="E17" s="60">
        <v>7053929.379999999</v>
      </c>
      <c r="F17" s="82">
        <f>E17-D17</f>
        <v>-3578602.929999996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/>
      <c r="V17" s="7"/>
      <c r="W17"/>
      <c r="X17"/>
      <c r="Y17"/>
      <c r="Z17"/>
      <c r="AA1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0"/>
    </row>
    <row r="18" spans="2:40" x14ac:dyDescent="0.35">
      <c r="B18" s="7"/>
      <c r="C18" s="69" t="s">
        <v>42</v>
      </c>
      <c r="D18" s="69">
        <f>SUM(D16:D17)</f>
        <v>23784212.823299967</v>
      </c>
      <c r="E18" s="69">
        <f t="shared" ref="E18:F18" si="0">SUM(E16:E17)</f>
        <v>18027379.52</v>
      </c>
      <c r="F18" s="69">
        <f t="shared" si="0"/>
        <v>-5756833.3032999691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0"/>
      <c r="V18" s="7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 s="10"/>
    </row>
    <row r="19" spans="2:40" x14ac:dyDescent="0.35">
      <c r="B19" s="7"/>
      <c r="C19" s="73"/>
      <c r="D19" s="60"/>
      <c r="E19" s="60"/>
      <c r="F19" s="7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  <c r="V19" s="78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0"/>
    </row>
    <row r="20" spans="2:40" x14ac:dyDescent="0.35">
      <c r="B20" s="7"/>
      <c r="C20" s="88"/>
      <c r="D20" s="89"/>
      <c r="E20" s="89"/>
      <c r="F20" s="7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0"/>
      <c r="V20" s="78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0"/>
    </row>
    <row r="21" spans="2:40" ht="21" x14ac:dyDescent="0.5">
      <c r="B21" s="7"/>
      <c r="C21" s="90"/>
      <c r="D21" s="90"/>
      <c r="E21" s="90"/>
      <c r="F21" s="9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0"/>
      <c r="V21" s="78"/>
      <c r="W21" s="61"/>
      <c r="X21" s="61"/>
      <c r="Y21" s="61"/>
      <c r="Z21" s="62" t="s">
        <v>38</v>
      </c>
      <c r="AA21" s="61"/>
      <c r="AB21" s="61"/>
      <c r="AC21" s="61"/>
      <c r="AD21" s="63"/>
      <c r="AE21" s="61"/>
      <c r="AF21" s="61"/>
      <c r="AG21"/>
      <c r="AH21"/>
      <c r="AI21"/>
      <c r="AJ21"/>
      <c r="AK21"/>
      <c r="AL21"/>
      <c r="AM21"/>
      <c r="AN21" s="10"/>
    </row>
    <row r="22" spans="2:40" x14ac:dyDescent="0.3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0"/>
      <c r="V22" s="7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0"/>
    </row>
    <row r="23" spans="2:40" ht="15" thickBot="1" x14ac:dyDescent="0.4">
      <c r="B23" s="7"/>
      <c r="C23" s="65"/>
      <c r="D23" s="66" t="s">
        <v>620</v>
      </c>
      <c r="E23" s="65"/>
      <c r="F23" s="65"/>
      <c r="G23" s="65"/>
      <c r="H23" s="65"/>
      <c r="I23" s="65"/>
      <c r="J23" s="67"/>
      <c r="K23" s="8"/>
      <c r="L23" s="8"/>
      <c r="M23" s="8"/>
      <c r="N23" s="8"/>
      <c r="O23" s="8"/>
      <c r="P23" s="8"/>
      <c r="Q23" s="8"/>
      <c r="R23" s="8"/>
      <c r="S23" s="10"/>
      <c r="V23" s="78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0"/>
    </row>
    <row r="24" spans="2:40" x14ac:dyDescent="0.3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0"/>
      <c r="V24" s="78"/>
      <c r="W24"/>
      <c r="X24" s="48" t="s">
        <v>37</v>
      </c>
      <c r="Y24" s="79">
        <f>MIN(E16-Y13*D16,0)</f>
        <v>0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0"/>
    </row>
    <row r="25" spans="2:40" x14ac:dyDescent="0.35">
      <c r="B25" s="7"/>
      <c r="C25" s="86" t="s">
        <v>859</v>
      </c>
      <c r="D25" s="86" t="s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0"/>
      <c r="V25" s="78"/>
      <c r="W25"/>
      <c r="X25" s="50" t="s">
        <v>117</v>
      </c>
      <c r="Y25" s="80">
        <f>MIN(E17-Y13*D17,0)</f>
        <v>-1026795.1755999969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0"/>
    </row>
    <row r="26" spans="2:40" x14ac:dyDescent="0.3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0"/>
      <c r="V26" s="78"/>
      <c r="W26"/>
      <c r="X26" s="50" t="s">
        <v>39</v>
      </c>
      <c r="Y26" s="80">
        <f>-(1-Y12)*D28</f>
        <v>-249289.3978261475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0"/>
    </row>
    <row r="27" spans="2:40" x14ac:dyDescent="0.35">
      <c r="B27" s="7"/>
      <c r="C27" s="69" t="s">
        <v>2</v>
      </c>
      <c r="D27" s="69" t="s">
        <v>860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0"/>
      <c r="V27" s="78"/>
      <c r="W27"/>
      <c r="X27" s="50" t="s">
        <v>120</v>
      </c>
      <c r="Y27" s="80">
        <f>-(1-Y12)*D29</f>
        <v>-436713.35382473224</v>
      </c>
      <c r="Z27"/>
      <c r="AA27"/>
      <c r="AB27" s="56"/>
      <c r="AC27" s="85"/>
      <c r="AD27"/>
      <c r="AE27"/>
      <c r="AF27"/>
      <c r="AG27"/>
      <c r="AH27"/>
      <c r="AI27"/>
      <c r="AJ27"/>
      <c r="AK27"/>
      <c r="AL27"/>
      <c r="AM27"/>
      <c r="AN27" s="10"/>
    </row>
    <row r="28" spans="2:40" ht="15" thickBot="1" x14ac:dyDescent="0.4">
      <c r="B28" s="7"/>
      <c r="C28" s="8" t="s">
        <v>118</v>
      </c>
      <c r="D28" s="74">
        <v>263750.48999999987</v>
      </c>
      <c r="E28" s="7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10"/>
      <c r="V28" s="78"/>
      <c r="W28"/>
      <c r="X28" s="83" t="s">
        <v>18</v>
      </c>
      <c r="Y28" s="123">
        <f>SUM(E55:E312)</f>
        <v>3349786.93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10"/>
    </row>
    <row r="29" spans="2:40" x14ac:dyDescent="0.35">
      <c r="B29" s="7"/>
      <c r="C29" s="8" t="s">
        <v>121</v>
      </c>
      <c r="D29" s="74">
        <v>462046.7699999999</v>
      </c>
      <c r="E29" s="7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"/>
      <c r="V29" s="78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0"/>
    </row>
    <row r="30" spans="2:40" x14ac:dyDescent="0.35">
      <c r="B30" s="7"/>
      <c r="C30" s="69" t="s">
        <v>138</v>
      </c>
      <c r="D30" s="69">
        <f>SUM(D28:D29)</f>
        <v>725797.25999999978</v>
      </c>
      <c r="E30" s="7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0"/>
      <c r="V30" s="78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0"/>
    </row>
    <row r="31" spans="2:40" x14ac:dyDescent="0.35">
      <c r="B31" s="7"/>
      <c r="C31" s="8"/>
      <c r="D31" s="74"/>
      <c r="E31" s="7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0"/>
      <c r="V31" s="7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0"/>
    </row>
    <row r="32" spans="2:40" x14ac:dyDescent="0.35">
      <c r="B32" s="7"/>
      <c r="C32" s="8"/>
      <c r="D32" s="74"/>
      <c r="E32" s="7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0"/>
      <c r="V32" s="7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0"/>
    </row>
    <row r="33" spans="2:40" ht="21" x14ac:dyDescent="0.5">
      <c r="B33" s="7"/>
      <c r="C33" s="8"/>
      <c r="D33" s="74"/>
      <c r="E33" s="74"/>
      <c r="F33" s="8"/>
      <c r="G33" s="8"/>
      <c r="H33" s="8"/>
      <c r="I33" s="8"/>
      <c r="J33" s="74"/>
      <c r="K33" s="8"/>
      <c r="L33" s="74"/>
      <c r="M33" s="8"/>
      <c r="N33" s="8"/>
      <c r="O33" s="8"/>
      <c r="P33" s="8"/>
      <c r="Q33" s="8"/>
      <c r="R33" s="8"/>
      <c r="S33" s="10"/>
      <c r="V33" s="7"/>
      <c r="W33" s="61"/>
      <c r="X33" s="61"/>
      <c r="Y33" s="61"/>
      <c r="Z33" s="62" t="s">
        <v>21</v>
      </c>
      <c r="AA33" s="61"/>
      <c r="AB33" s="61"/>
      <c r="AC33" s="61"/>
      <c r="AD33" s="63"/>
      <c r="AE33" s="61"/>
      <c r="AF33" s="61"/>
      <c r="AG33" s="8"/>
      <c r="AH33" s="8"/>
      <c r="AI33" s="8"/>
      <c r="AJ33" s="8"/>
      <c r="AK33" s="8"/>
      <c r="AL33" s="8"/>
      <c r="AM33" s="8"/>
      <c r="AN33" s="10"/>
    </row>
    <row r="34" spans="2:40" x14ac:dyDescent="0.35">
      <c r="B34" s="7"/>
      <c r="C34" s="8"/>
      <c r="D34" s="74"/>
      <c r="E34" s="74"/>
      <c r="F34" s="8"/>
      <c r="G34" s="8"/>
      <c r="H34" s="8"/>
      <c r="I34" s="8"/>
      <c r="J34" s="74"/>
      <c r="K34" s="8"/>
      <c r="L34" s="74"/>
      <c r="M34" s="8"/>
      <c r="N34" s="8"/>
      <c r="O34" s="8"/>
      <c r="P34" s="8"/>
      <c r="Q34" s="8"/>
      <c r="R34" s="8"/>
      <c r="S34" s="10"/>
      <c r="V34" s="7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0"/>
    </row>
    <row r="35" spans="2:40" x14ac:dyDescent="0.35">
      <c r="B35" s="7"/>
      <c r="C35" s="8"/>
      <c r="D35" s="74"/>
      <c r="E35" s="74"/>
      <c r="F35" s="8"/>
      <c r="G35" s="8"/>
      <c r="H35" s="8"/>
      <c r="I35" s="8"/>
      <c r="J35" s="74"/>
      <c r="K35" s="8"/>
      <c r="L35" s="74"/>
      <c r="M35" s="8"/>
      <c r="N35" s="8"/>
      <c r="O35" s="8"/>
      <c r="P35" s="8"/>
      <c r="Q35" s="8"/>
      <c r="R35" s="8"/>
      <c r="S35" s="10"/>
      <c r="V35" s="7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0"/>
    </row>
    <row r="36" spans="2:40" ht="15" thickBot="1" x14ac:dyDescent="0.4">
      <c r="B36" s="7"/>
      <c r="C36" s="8"/>
      <c r="D36" s="74"/>
      <c r="E36" s="74"/>
      <c r="F36" s="8"/>
      <c r="G36" s="8"/>
      <c r="H36" s="8"/>
      <c r="I36" s="8"/>
      <c r="J36" s="74"/>
      <c r="K36" s="8"/>
      <c r="L36" s="8"/>
      <c r="M36" s="8"/>
      <c r="N36" s="8"/>
      <c r="O36" s="8"/>
      <c r="P36" s="8"/>
      <c r="Q36" s="8"/>
      <c r="R36" s="8"/>
      <c r="S36" s="10"/>
      <c r="V36" s="7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0"/>
    </row>
    <row r="37" spans="2:40" x14ac:dyDescent="0.35">
      <c r="B37" s="7"/>
      <c r="C37" s="8"/>
      <c r="D37" s="74"/>
      <c r="E37" s="7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0"/>
      <c r="V37" s="7"/>
      <c r="W37" s="8"/>
      <c r="X37" s="36" t="s">
        <v>22</v>
      </c>
      <c r="Y37" s="52">
        <f>Y38+Y39</f>
        <v>1636989.0027491236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0"/>
    </row>
    <row r="38" spans="2:40" x14ac:dyDescent="0.35">
      <c r="B38" s="7"/>
      <c r="C38" s="8"/>
      <c r="D38" s="74"/>
      <c r="E38" s="7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0"/>
      <c r="V38" s="7"/>
      <c r="W38" s="8"/>
      <c r="X38" s="46" t="s">
        <v>23</v>
      </c>
      <c r="Y38" s="37">
        <f>Y24+Y25+Y28</f>
        <v>2322991.7544000032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0"/>
    </row>
    <row r="39" spans="2:40" ht="15" thickBot="1" x14ac:dyDescent="0.4">
      <c r="B39" s="7"/>
      <c r="C39" s="8"/>
      <c r="D39" s="74"/>
      <c r="E39" s="7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0"/>
      <c r="V39" s="7"/>
      <c r="W39" s="8"/>
      <c r="X39" s="47" t="s">
        <v>24</v>
      </c>
      <c r="Y39" s="38">
        <f>Y26+Y27</f>
        <v>-686002.75165087974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0"/>
    </row>
    <row r="40" spans="2:40" x14ac:dyDescent="0.35">
      <c r="B40" s="7"/>
      <c r="C40" s="8"/>
      <c r="D40" s="74"/>
      <c r="E40" s="7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0"/>
      <c r="V40" s="7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0"/>
    </row>
    <row r="41" spans="2:40" x14ac:dyDescent="0.35">
      <c r="B41" s="7"/>
      <c r="C41" s="8"/>
      <c r="D41" s="74"/>
      <c r="E41" s="7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0"/>
      <c r="V41" s="7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0"/>
    </row>
    <row r="42" spans="2:40" x14ac:dyDescent="0.35">
      <c r="B42" s="7"/>
      <c r="C42" s="8"/>
      <c r="D42" s="74"/>
      <c r="E42" s="7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0"/>
      <c r="V42" s="7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0"/>
    </row>
    <row r="43" spans="2:40" x14ac:dyDescent="0.35">
      <c r="B43" s="7"/>
      <c r="C43" s="8"/>
      <c r="D43" s="74"/>
      <c r="E43" s="7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0"/>
      <c r="V43" s="7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0"/>
    </row>
    <row r="44" spans="2:40" x14ac:dyDescent="0.35">
      <c r="B44" s="7"/>
      <c r="C44" s="8"/>
      <c r="D44" s="74"/>
      <c r="E44" s="7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0"/>
      <c r="V44" s="7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0"/>
    </row>
    <row r="45" spans="2:40" ht="15" thickBot="1" x14ac:dyDescent="0.4">
      <c r="B45" s="7"/>
      <c r="C45" s="8"/>
      <c r="D45" s="74"/>
      <c r="E45" s="7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0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4"/>
    </row>
    <row r="46" spans="2:40" x14ac:dyDescent="0.3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10"/>
    </row>
    <row r="47" spans="2:40" x14ac:dyDescent="0.3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0"/>
    </row>
    <row r="48" spans="2:40" x14ac:dyDescent="0.35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0"/>
    </row>
    <row r="49" spans="2:19" x14ac:dyDescent="0.35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0"/>
    </row>
    <row r="50" spans="2:19" x14ac:dyDescent="0.3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10"/>
    </row>
    <row r="51" spans="2:19" x14ac:dyDescent="0.35">
      <c r="B51" s="7"/>
      <c r="C51" s="30" t="s">
        <v>908</v>
      </c>
      <c r="D51" s="66"/>
      <c r="E51" s="65"/>
      <c r="F51" s="65"/>
      <c r="G51" s="65"/>
      <c r="H51" s="65"/>
      <c r="I51" s="65"/>
      <c r="J51" s="67"/>
      <c r="K51" s="8"/>
      <c r="L51" s="8"/>
      <c r="M51" s="8"/>
      <c r="N51" s="8"/>
      <c r="O51" s="8"/>
      <c r="P51" s="8"/>
      <c r="Q51" s="8"/>
      <c r="R51" s="8"/>
      <c r="S51" s="10"/>
    </row>
    <row r="52" spans="2:19" x14ac:dyDescent="0.3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0"/>
    </row>
    <row r="53" spans="2:19" x14ac:dyDescent="0.3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0"/>
    </row>
    <row r="54" spans="2:19" x14ac:dyDescent="0.35">
      <c r="B54" s="7"/>
      <c r="C54" s="109"/>
      <c r="D54" s="109" t="s">
        <v>858</v>
      </c>
      <c r="E54" s="109" t="s">
        <v>622</v>
      </c>
      <c r="F54" s="109" t="s">
        <v>902</v>
      </c>
      <c r="G54" s="109" t="s">
        <v>897</v>
      </c>
      <c r="H54" s="109" t="s">
        <v>903</v>
      </c>
      <c r="I54" s="109" t="s">
        <v>898</v>
      </c>
      <c r="J54" s="109" t="s">
        <v>904</v>
      </c>
      <c r="K54" s="109" t="s">
        <v>905</v>
      </c>
      <c r="L54" s="109" t="s">
        <v>906</v>
      </c>
      <c r="M54" s="8"/>
      <c r="N54" s="8"/>
      <c r="O54" s="8"/>
      <c r="P54" s="8"/>
      <c r="Q54" s="8"/>
      <c r="R54" s="8"/>
      <c r="S54" s="10"/>
    </row>
    <row r="55" spans="2:19" x14ac:dyDescent="0.35">
      <c r="B55" s="7"/>
      <c r="C55" s="87">
        <v>283293058</v>
      </c>
      <c r="D55" s="15">
        <v>0</v>
      </c>
      <c r="E55" s="15">
        <v>7604</v>
      </c>
      <c r="F55" s="15">
        <v>10505.92</v>
      </c>
      <c r="G55" s="15">
        <v>4294</v>
      </c>
      <c r="H55" s="15"/>
      <c r="I55" s="15"/>
      <c r="J55" s="15" t="b">
        <v>1</v>
      </c>
      <c r="K55" s="15" t="b">
        <v>1</v>
      </c>
      <c r="L55" s="15" t="b">
        <v>1</v>
      </c>
      <c r="M55" s="8"/>
      <c r="N55" s="8"/>
      <c r="O55" s="8"/>
      <c r="P55" s="8"/>
      <c r="Q55" s="8"/>
      <c r="R55" s="8"/>
      <c r="S55" s="10"/>
    </row>
    <row r="56" spans="2:19" x14ac:dyDescent="0.35">
      <c r="B56" s="7"/>
      <c r="C56" s="87">
        <v>295417575</v>
      </c>
      <c r="D56" s="15">
        <v>0</v>
      </c>
      <c r="E56" s="15">
        <v>3905</v>
      </c>
      <c r="F56" s="15"/>
      <c r="G56" s="15"/>
      <c r="H56" s="15">
        <v>3885</v>
      </c>
      <c r="I56" s="15">
        <v>0</v>
      </c>
      <c r="J56" s="15" t="b">
        <v>1</v>
      </c>
      <c r="K56" s="15" t="b">
        <v>1</v>
      </c>
      <c r="L56" s="15" t="b">
        <v>1</v>
      </c>
      <c r="M56" s="8"/>
      <c r="N56" s="8"/>
      <c r="O56" s="8"/>
      <c r="P56" s="8"/>
      <c r="Q56" s="8"/>
      <c r="R56" s="8"/>
      <c r="S56" s="10"/>
    </row>
    <row r="57" spans="2:19" x14ac:dyDescent="0.35">
      <c r="B57" s="7"/>
      <c r="C57" s="87">
        <v>370055652</v>
      </c>
      <c r="D57" s="15">
        <v>0</v>
      </c>
      <c r="E57" s="15">
        <v>8550</v>
      </c>
      <c r="F57" s="15"/>
      <c r="G57" s="15"/>
      <c r="H57" s="15">
        <v>7639.4500000000007</v>
      </c>
      <c r="I57" s="15">
        <v>3901.14</v>
      </c>
      <c r="J57" s="15" t="b">
        <v>1</v>
      </c>
      <c r="K57" s="15" t="b">
        <v>1</v>
      </c>
      <c r="L57" s="15" t="b">
        <v>1</v>
      </c>
      <c r="M57" s="8"/>
      <c r="N57" s="8"/>
      <c r="O57" s="8"/>
      <c r="P57" s="8"/>
      <c r="Q57" s="8"/>
      <c r="R57" s="8"/>
      <c r="S57" s="10"/>
    </row>
    <row r="58" spans="2:19" x14ac:dyDescent="0.35">
      <c r="B58" s="7"/>
      <c r="C58" s="87">
        <v>370101480</v>
      </c>
      <c r="D58" s="15">
        <v>0</v>
      </c>
      <c r="E58" s="15">
        <v>2000</v>
      </c>
      <c r="F58" s="15">
        <v>2745</v>
      </c>
      <c r="G58" s="15">
        <v>5090.2100000000009</v>
      </c>
      <c r="H58" s="15"/>
      <c r="I58" s="15"/>
      <c r="J58" s="15" t="b">
        <v>1</v>
      </c>
      <c r="K58" s="15" t="b">
        <v>1</v>
      </c>
      <c r="L58" s="15" t="b">
        <v>1</v>
      </c>
      <c r="M58" s="8"/>
      <c r="N58" s="8"/>
      <c r="O58" s="8"/>
      <c r="P58" s="8"/>
      <c r="Q58" s="8"/>
      <c r="R58" s="8"/>
      <c r="S58" s="10"/>
    </row>
    <row r="59" spans="2:19" x14ac:dyDescent="0.35">
      <c r="B59" s="7"/>
      <c r="C59" s="87">
        <v>370415726</v>
      </c>
      <c r="D59" s="15">
        <v>0</v>
      </c>
      <c r="E59" s="15">
        <v>6600</v>
      </c>
      <c r="F59" s="15">
        <v>6900</v>
      </c>
      <c r="G59" s="15">
        <v>0</v>
      </c>
      <c r="H59" s="15"/>
      <c r="I59" s="15"/>
      <c r="J59" s="15" t="b">
        <v>1</v>
      </c>
      <c r="K59" s="15" t="b">
        <v>1</v>
      </c>
      <c r="L59" s="15" t="b">
        <v>1</v>
      </c>
      <c r="M59" s="8"/>
      <c r="N59" s="8"/>
      <c r="O59" s="8"/>
      <c r="P59" s="8"/>
      <c r="Q59" s="8"/>
      <c r="R59" s="8"/>
      <c r="S59" s="10"/>
    </row>
    <row r="60" spans="2:19" x14ac:dyDescent="0.35">
      <c r="B60" s="7"/>
      <c r="C60" s="87">
        <v>371086274</v>
      </c>
      <c r="D60" s="15">
        <v>0</v>
      </c>
      <c r="E60" s="15">
        <v>13374</v>
      </c>
      <c r="F60" s="15">
        <v>7147.52</v>
      </c>
      <c r="G60" s="15">
        <v>0</v>
      </c>
      <c r="H60" s="15"/>
      <c r="I60" s="15"/>
      <c r="J60" s="15" t="b">
        <v>1</v>
      </c>
      <c r="K60" s="15" t="b">
        <v>1</v>
      </c>
      <c r="L60" s="15" t="b">
        <v>1</v>
      </c>
      <c r="M60" s="8"/>
      <c r="N60" s="8"/>
      <c r="O60" s="8"/>
      <c r="P60" s="8"/>
      <c r="Q60" s="8"/>
      <c r="R60" s="8"/>
      <c r="S60" s="10"/>
    </row>
    <row r="61" spans="2:19" x14ac:dyDescent="0.35">
      <c r="B61" s="7"/>
      <c r="C61" s="87">
        <v>372390257</v>
      </c>
      <c r="D61" s="15">
        <v>0</v>
      </c>
      <c r="E61" s="15">
        <v>1032</v>
      </c>
      <c r="F61" s="15">
        <v>1619.17</v>
      </c>
      <c r="G61" s="15">
        <v>209.84</v>
      </c>
      <c r="H61" s="15"/>
      <c r="I61" s="15"/>
      <c r="J61" s="15" t="b">
        <v>1</v>
      </c>
      <c r="K61" s="15" t="b">
        <v>1</v>
      </c>
      <c r="L61" s="15" t="b">
        <v>1</v>
      </c>
      <c r="M61" s="8"/>
      <c r="N61" s="8"/>
      <c r="O61" s="8"/>
      <c r="P61" s="8"/>
      <c r="Q61" s="8"/>
      <c r="R61" s="8"/>
      <c r="S61" s="10"/>
    </row>
    <row r="62" spans="2:19" x14ac:dyDescent="0.35">
      <c r="B62" s="7"/>
      <c r="C62" s="87">
        <v>373230536</v>
      </c>
      <c r="D62" s="15">
        <v>0</v>
      </c>
      <c r="E62" s="15">
        <v>800</v>
      </c>
      <c r="F62" s="15">
        <v>1010</v>
      </c>
      <c r="G62" s="15">
        <v>0</v>
      </c>
      <c r="H62" s="15"/>
      <c r="I62" s="15"/>
      <c r="J62" s="15" t="b">
        <v>1</v>
      </c>
      <c r="K62" s="15" t="b">
        <v>1</v>
      </c>
      <c r="L62" s="15" t="b">
        <v>1</v>
      </c>
      <c r="M62" s="8"/>
      <c r="N62" s="8"/>
      <c r="O62" s="8"/>
      <c r="P62" s="8"/>
      <c r="Q62" s="8"/>
      <c r="R62" s="8"/>
      <c r="S62" s="10"/>
    </row>
    <row r="63" spans="2:19" x14ac:dyDescent="0.35">
      <c r="B63" s="7"/>
      <c r="C63" s="87">
        <v>373748144</v>
      </c>
      <c r="D63" s="15">
        <v>0</v>
      </c>
      <c r="E63" s="15">
        <v>1011</v>
      </c>
      <c r="F63" s="15">
        <v>1011</v>
      </c>
      <c r="G63" s="15">
        <v>680.74</v>
      </c>
      <c r="H63" s="15"/>
      <c r="I63" s="15"/>
      <c r="J63" s="15" t="b">
        <v>1</v>
      </c>
      <c r="K63" s="15" t="b">
        <v>1</v>
      </c>
      <c r="L63" s="15" t="b">
        <v>1</v>
      </c>
      <c r="M63" s="8"/>
      <c r="N63" s="8"/>
      <c r="O63" s="8"/>
      <c r="P63" s="8"/>
      <c r="Q63" s="8"/>
      <c r="R63" s="8"/>
      <c r="S63" s="10"/>
    </row>
    <row r="64" spans="2:19" x14ac:dyDescent="0.35">
      <c r="B64" s="7"/>
      <c r="C64" s="87">
        <v>376163247</v>
      </c>
      <c r="D64" s="15">
        <v>0</v>
      </c>
      <c r="E64" s="15">
        <v>1998</v>
      </c>
      <c r="F64" s="15"/>
      <c r="G64" s="15"/>
      <c r="H64" s="15">
        <v>2359.23</v>
      </c>
      <c r="I64" s="15">
        <v>628.32000000000005</v>
      </c>
      <c r="J64" s="15" t="b">
        <v>1</v>
      </c>
      <c r="K64" s="15" t="b">
        <v>1</v>
      </c>
      <c r="L64" s="15" t="b">
        <v>1</v>
      </c>
      <c r="M64" s="8"/>
      <c r="N64" s="8"/>
      <c r="O64" s="8"/>
      <c r="P64" s="8"/>
      <c r="Q64" s="8"/>
      <c r="R64" s="8"/>
      <c r="S64" s="10"/>
    </row>
    <row r="65" spans="2:19" x14ac:dyDescent="0.35">
      <c r="B65" s="7"/>
      <c r="C65" s="87">
        <v>393729413</v>
      </c>
      <c r="D65" s="15">
        <v>0</v>
      </c>
      <c r="E65" s="15">
        <v>3800</v>
      </c>
      <c r="F65" s="15">
        <v>6092.5</v>
      </c>
      <c r="G65" s="15">
        <v>0</v>
      </c>
      <c r="H65" s="15"/>
      <c r="I65" s="15"/>
      <c r="J65" s="15" t="b">
        <v>1</v>
      </c>
      <c r="K65" s="15" t="b">
        <v>1</v>
      </c>
      <c r="L65" s="15" t="b">
        <v>1</v>
      </c>
      <c r="M65" s="8"/>
      <c r="N65" s="8"/>
      <c r="O65" s="8"/>
      <c r="P65" s="8"/>
      <c r="Q65" s="8"/>
      <c r="R65" s="8"/>
      <c r="S65" s="10"/>
    </row>
    <row r="66" spans="2:19" x14ac:dyDescent="0.35">
      <c r="B66" s="7"/>
      <c r="C66" s="87">
        <v>397673922</v>
      </c>
      <c r="D66" s="15">
        <v>0</v>
      </c>
      <c r="E66" s="15">
        <v>1274</v>
      </c>
      <c r="F66" s="15">
        <v>1938.2</v>
      </c>
      <c r="G66" s="15">
        <v>349.43999999999994</v>
      </c>
      <c r="H66" s="15"/>
      <c r="I66" s="15"/>
      <c r="J66" s="15" t="b">
        <v>1</v>
      </c>
      <c r="K66" s="15" t="b">
        <v>1</v>
      </c>
      <c r="L66" s="15" t="b">
        <v>1</v>
      </c>
      <c r="M66" s="8"/>
      <c r="N66" s="8"/>
      <c r="O66" s="8"/>
      <c r="P66" s="8"/>
      <c r="Q66" s="8"/>
      <c r="R66" s="8"/>
      <c r="S66" s="10"/>
    </row>
    <row r="67" spans="2:19" x14ac:dyDescent="0.35">
      <c r="B67" s="7"/>
      <c r="C67" s="87">
        <v>400401212</v>
      </c>
      <c r="D67" s="15">
        <v>0</v>
      </c>
      <c r="E67" s="15">
        <v>500</v>
      </c>
      <c r="F67" s="15">
        <v>490</v>
      </c>
      <c r="G67" s="15">
        <v>0</v>
      </c>
      <c r="H67" s="15"/>
      <c r="I67" s="15"/>
      <c r="J67" s="15" t="b">
        <v>1</v>
      </c>
      <c r="K67" s="15" t="b">
        <v>1</v>
      </c>
      <c r="L67" s="15" t="b">
        <v>1</v>
      </c>
      <c r="M67" s="8"/>
      <c r="N67" s="8"/>
      <c r="O67" s="8"/>
      <c r="P67" s="8"/>
      <c r="Q67" s="8"/>
      <c r="R67" s="8"/>
      <c r="S67" s="10"/>
    </row>
    <row r="68" spans="2:19" x14ac:dyDescent="0.35">
      <c r="B68" s="7"/>
      <c r="C68" s="87">
        <v>400483129</v>
      </c>
      <c r="D68" s="15">
        <v>0</v>
      </c>
      <c r="E68" s="15">
        <v>14278</v>
      </c>
      <c r="F68" s="15">
        <v>9462.1499999999978</v>
      </c>
      <c r="G68" s="15">
        <v>6700</v>
      </c>
      <c r="H68" s="15"/>
      <c r="I68" s="15"/>
      <c r="J68" s="15" t="b">
        <v>1</v>
      </c>
      <c r="K68" s="15" t="b">
        <v>1</v>
      </c>
      <c r="L68" s="15" t="b">
        <v>1</v>
      </c>
      <c r="M68" s="8"/>
      <c r="N68" s="8"/>
      <c r="O68" s="8"/>
      <c r="P68" s="8"/>
      <c r="Q68" s="8"/>
      <c r="R68" s="8"/>
      <c r="S68" s="10"/>
    </row>
    <row r="69" spans="2:19" x14ac:dyDescent="0.35">
      <c r="B69" s="7"/>
      <c r="C69" s="87">
        <v>400764164</v>
      </c>
      <c r="D69" s="15">
        <v>0</v>
      </c>
      <c r="E69" s="15">
        <v>8626</v>
      </c>
      <c r="F69" s="15"/>
      <c r="G69" s="15"/>
      <c r="H69" s="15">
        <v>8164.8</v>
      </c>
      <c r="I69" s="15">
        <v>0</v>
      </c>
      <c r="J69" s="15" t="b">
        <v>1</v>
      </c>
      <c r="K69" s="15" t="b">
        <v>1</v>
      </c>
      <c r="L69" s="15" t="b">
        <v>1</v>
      </c>
      <c r="M69" s="8"/>
      <c r="N69" s="8"/>
      <c r="O69" s="8"/>
      <c r="P69" s="8"/>
      <c r="Q69" s="8"/>
      <c r="R69" s="8"/>
      <c r="S69" s="10"/>
    </row>
    <row r="70" spans="2:19" x14ac:dyDescent="0.35">
      <c r="B70" s="7"/>
      <c r="C70" s="87">
        <v>402375328</v>
      </c>
      <c r="D70" s="15">
        <v>0</v>
      </c>
      <c r="E70" s="15">
        <v>3850</v>
      </c>
      <c r="F70" s="15">
        <v>7375.07</v>
      </c>
      <c r="G70" s="15">
        <v>-625.07000000000005</v>
      </c>
      <c r="H70" s="15"/>
      <c r="I70" s="15"/>
      <c r="J70" s="15" t="b">
        <v>1</v>
      </c>
      <c r="K70" s="15" t="b">
        <v>1</v>
      </c>
      <c r="L70" s="15" t="b">
        <v>1</v>
      </c>
      <c r="M70" s="8"/>
      <c r="N70" s="8"/>
      <c r="O70" s="8"/>
      <c r="P70" s="8"/>
      <c r="Q70" s="8"/>
      <c r="R70" s="8"/>
      <c r="S70" s="10"/>
    </row>
    <row r="71" spans="2:19" x14ac:dyDescent="0.35">
      <c r="B71" s="7"/>
      <c r="C71" s="87">
        <v>403417470</v>
      </c>
      <c r="D71" s="15">
        <v>0</v>
      </c>
      <c r="E71" s="15">
        <v>2923</v>
      </c>
      <c r="F71" s="15"/>
      <c r="G71" s="15"/>
      <c r="H71" s="15">
        <v>2589.1999999999998</v>
      </c>
      <c r="I71" s="15">
        <v>0</v>
      </c>
      <c r="J71" s="15" t="b">
        <v>1</v>
      </c>
      <c r="K71" s="15" t="b">
        <v>1</v>
      </c>
      <c r="L71" s="15" t="b">
        <v>1</v>
      </c>
      <c r="M71" s="8"/>
      <c r="N71" s="8"/>
      <c r="O71" s="8"/>
      <c r="P71" s="8"/>
      <c r="Q71" s="8"/>
      <c r="R71" s="8"/>
      <c r="S71" s="10"/>
    </row>
    <row r="72" spans="2:19" x14ac:dyDescent="0.35">
      <c r="B72" s="7"/>
      <c r="C72" s="87">
        <v>406461012</v>
      </c>
      <c r="D72" s="15">
        <v>0</v>
      </c>
      <c r="E72" s="15">
        <v>10560</v>
      </c>
      <c r="F72" s="15">
        <v>39.71</v>
      </c>
      <c r="G72" s="15">
        <v>0</v>
      </c>
      <c r="H72" s="15">
        <v>13076.939999999999</v>
      </c>
      <c r="I72" s="15">
        <v>0</v>
      </c>
      <c r="J72" s="15" t="b">
        <v>1</v>
      </c>
      <c r="K72" s="15" t="b">
        <v>1</v>
      </c>
      <c r="L72" s="15" t="b">
        <v>1</v>
      </c>
      <c r="M72" s="8"/>
      <c r="N72" s="8"/>
      <c r="O72" s="8"/>
      <c r="P72" s="8"/>
      <c r="Q72" s="8"/>
      <c r="R72" s="8"/>
      <c r="S72" s="10"/>
    </row>
    <row r="73" spans="2:19" x14ac:dyDescent="0.35">
      <c r="B73" s="7"/>
      <c r="C73" s="87">
        <v>407253843</v>
      </c>
      <c r="D73" s="15">
        <v>0</v>
      </c>
      <c r="E73" s="15">
        <v>5000</v>
      </c>
      <c r="F73" s="15">
        <v>18107.650000000001</v>
      </c>
      <c r="G73" s="15">
        <v>18000</v>
      </c>
      <c r="H73" s="15"/>
      <c r="I73" s="15"/>
      <c r="J73" s="15" t="b">
        <v>1</v>
      </c>
      <c r="K73" s="15" t="b">
        <v>1</v>
      </c>
      <c r="L73" s="15" t="b">
        <v>1</v>
      </c>
      <c r="M73" s="8"/>
      <c r="N73" s="8"/>
      <c r="O73" s="8"/>
      <c r="P73" s="8"/>
      <c r="Q73" s="8"/>
      <c r="R73" s="8"/>
      <c r="S73" s="10"/>
    </row>
    <row r="74" spans="2:19" x14ac:dyDescent="0.35">
      <c r="B74" s="7"/>
      <c r="C74" s="87">
        <v>416266799</v>
      </c>
      <c r="D74" s="15">
        <v>0</v>
      </c>
      <c r="E74" s="15">
        <v>10980</v>
      </c>
      <c r="F74" s="15">
        <v>10710</v>
      </c>
      <c r="G74" s="15">
        <v>0</v>
      </c>
      <c r="H74" s="15"/>
      <c r="I74" s="15"/>
      <c r="J74" s="15" t="b">
        <v>1</v>
      </c>
      <c r="K74" s="15" t="b">
        <v>1</v>
      </c>
      <c r="L74" s="15" t="b">
        <v>1</v>
      </c>
      <c r="M74" s="8"/>
      <c r="N74" s="8"/>
      <c r="O74" s="8"/>
      <c r="P74" s="8"/>
      <c r="Q74" s="8"/>
      <c r="R74" s="8"/>
      <c r="S74" s="10"/>
    </row>
    <row r="75" spans="2:19" x14ac:dyDescent="0.35">
      <c r="B75" s="7"/>
      <c r="C75" s="87">
        <v>484096131</v>
      </c>
      <c r="D75" s="15">
        <v>0</v>
      </c>
      <c r="E75" s="15">
        <v>9006.68</v>
      </c>
      <c r="F75" s="15">
        <v>8971.36</v>
      </c>
      <c r="G75" s="15">
        <v>5002.32</v>
      </c>
      <c r="H75" s="15"/>
      <c r="I75" s="15"/>
      <c r="J75" s="15" t="b">
        <v>1</v>
      </c>
      <c r="K75" s="15" t="b">
        <v>1</v>
      </c>
      <c r="L75" s="15" t="b">
        <v>1</v>
      </c>
      <c r="M75" s="8"/>
      <c r="N75" s="8"/>
      <c r="O75" s="8"/>
      <c r="P75" s="8"/>
      <c r="Q75" s="8"/>
      <c r="R75" s="8"/>
      <c r="S75" s="10"/>
    </row>
    <row r="76" spans="2:19" x14ac:dyDescent="0.35">
      <c r="B76" s="7"/>
      <c r="C76" s="87">
        <v>489738626</v>
      </c>
      <c r="D76" s="15">
        <v>0</v>
      </c>
      <c r="E76" s="15">
        <v>10000</v>
      </c>
      <c r="F76" s="15">
        <v>0</v>
      </c>
      <c r="G76" s="15">
        <v>540</v>
      </c>
      <c r="H76" s="15">
        <v>16000</v>
      </c>
      <c r="I76" s="15">
        <v>0</v>
      </c>
      <c r="J76" s="15" t="b">
        <v>1</v>
      </c>
      <c r="K76" s="15" t="b">
        <v>1</v>
      </c>
      <c r="L76" s="15" t="b">
        <v>1</v>
      </c>
      <c r="M76" s="8"/>
      <c r="N76" s="8"/>
      <c r="O76" s="8"/>
      <c r="P76" s="8"/>
      <c r="Q76" s="8"/>
      <c r="R76" s="8"/>
      <c r="S76" s="10"/>
    </row>
    <row r="77" spans="2:19" x14ac:dyDescent="0.35">
      <c r="B77" s="7"/>
      <c r="C77" s="87">
        <v>490912450</v>
      </c>
      <c r="D77" s="15">
        <v>0</v>
      </c>
      <c r="E77" s="15">
        <v>13510</v>
      </c>
      <c r="F77" s="15"/>
      <c r="G77" s="15"/>
      <c r="H77" s="15">
        <v>13176</v>
      </c>
      <c r="I77" s="15">
        <v>0</v>
      </c>
      <c r="J77" s="15" t="b">
        <v>1</v>
      </c>
      <c r="K77" s="15" t="b">
        <v>1</v>
      </c>
      <c r="L77" s="15" t="b">
        <v>1</v>
      </c>
      <c r="M77" s="8"/>
      <c r="N77" s="8"/>
      <c r="O77" s="8"/>
      <c r="P77" s="8"/>
      <c r="Q77" s="8"/>
      <c r="R77" s="8"/>
      <c r="S77" s="10"/>
    </row>
    <row r="78" spans="2:19" x14ac:dyDescent="0.35">
      <c r="B78" s="7"/>
      <c r="C78" s="87" t="s">
        <v>625</v>
      </c>
      <c r="D78" s="15">
        <v>0</v>
      </c>
      <c r="E78" s="15">
        <v>1815</v>
      </c>
      <c r="F78" s="15">
        <v>1815</v>
      </c>
      <c r="G78" s="15">
        <v>279.51</v>
      </c>
      <c r="H78" s="15"/>
      <c r="I78" s="15"/>
      <c r="J78" s="15" t="b">
        <v>1</v>
      </c>
      <c r="K78" s="15" t="b">
        <v>1</v>
      </c>
      <c r="L78" s="15" t="b">
        <v>1</v>
      </c>
      <c r="M78" s="8"/>
      <c r="N78" s="8"/>
      <c r="O78" s="8"/>
      <c r="P78" s="8"/>
      <c r="Q78" s="8"/>
      <c r="R78" s="8"/>
      <c r="S78" s="10"/>
    </row>
    <row r="79" spans="2:19" x14ac:dyDescent="0.35">
      <c r="B79" s="7"/>
      <c r="C79" s="87" t="s">
        <v>626</v>
      </c>
      <c r="D79" s="15">
        <v>0</v>
      </c>
      <c r="E79" s="15">
        <v>5500</v>
      </c>
      <c r="F79" s="15"/>
      <c r="G79" s="15"/>
      <c r="H79" s="15">
        <v>2512.5</v>
      </c>
      <c r="I79" s="15">
        <v>2512.5</v>
      </c>
      <c r="J79" s="15" t="b">
        <v>1</v>
      </c>
      <c r="K79" s="15" t="b">
        <v>1</v>
      </c>
      <c r="L79" s="15" t="b">
        <v>1</v>
      </c>
      <c r="M79" s="8"/>
      <c r="N79" s="8"/>
      <c r="O79" s="8"/>
      <c r="P79" s="8"/>
      <c r="Q79" s="8"/>
      <c r="R79" s="8"/>
      <c r="S79" s="10"/>
    </row>
    <row r="80" spans="2:19" x14ac:dyDescent="0.35">
      <c r="B80" s="7"/>
      <c r="C80" s="87" t="s">
        <v>627</v>
      </c>
      <c r="D80" s="15">
        <v>0</v>
      </c>
      <c r="E80" s="15">
        <v>3930</v>
      </c>
      <c r="F80" s="15">
        <v>3833</v>
      </c>
      <c r="G80" s="15">
        <v>0</v>
      </c>
      <c r="H80" s="15"/>
      <c r="I80" s="15"/>
      <c r="J80" s="15" t="b">
        <v>1</v>
      </c>
      <c r="K80" s="15" t="b">
        <v>1</v>
      </c>
      <c r="L80" s="15" t="b">
        <v>1</v>
      </c>
      <c r="M80" s="8"/>
      <c r="N80" s="8"/>
      <c r="O80" s="8"/>
      <c r="P80" s="8"/>
      <c r="Q80" s="8"/>
      <c r="R80" s="8"/>
      <c r="S80" s="10"/>
    </row>
    <row r="81" spans="2:19" x14ac:dyDescent="0.35">
      <c r="B81" s="7"/>
      <c r="C81" s="87" t="s">
        <v>628</v>
      </c>
      <c r="D81" s="15">
        <v>0</v>
      </c>
      <c r="E81" s="15">
        <v>4673.55</v>
      </c>
      <c r="F81" s="15">
        <v>3000</v>
      </c>
      <c r="G81" s="15">
        <v>3000</v>
      </c>
      <c r="H81" s="15">
        <v>4451</v>
      </c>
      <c r="I81" s="15">
        <v>0</v>
      </c>
      <c r="J81" s="15" t="b">
        <v>1</v>
      </c>
      <c r="K81" s="15" t="b">
        <v>1</v>
      </c>
      <c r="L81" s="15" t="b">
        <v>1</v>
      </c>
      <c r="M81" s="8"/>
      <c r="N81" s="8"/>
      <c r="O81" s="8"/>
      <c r="P81" s="8"/>
      <c r="Q81" s="8"/>
      <c r="R81" s="8"/>
      <c r="S81" s="10"/>
    </row>
    <row r="82" spans="2:19" x14ac:dyDescent="0.35">
      <c r="B82" s="7"/>
      <c r="C82" s="87" t="s">
        <v>629</v>
      </c>
      <c r="D82" s="15">
        <v>0</v>
      </c>
      <c r="E82" s="15">
        <v>7200</v>
      </c>
      <c r="F82" s="15"/>
      <c r="G82" s="15"/>
      <c r="H82" s="15">
        <v>7000</v>
      </c>
      <c r="I82" s="15">
        <v>0</v>
      </c>
      <c r="J82" s="15" t="b">
        <v>1</v>
      </c>
      <c r="K82" s="15" t="b">
        <v>1</v>
      </c>
      <c r="L82" s="15" t="b">
        <v>1</v>
      </c>
      <c r="M82" s="8"/>
      <c r="N82" s="8"/>
      <c r="O82" s="8"/>
      <c r="P82" s="8"/>
      <c r="Q82" s="8"/>
      <c r="R82" s="8"/>
      <c r="S82" s="10"/>
    </row>
    <row r="83" spans="2:19" x14ac:dyDescent="0.35">
      <c r="B83" s="7"/>
      <c r="C83" s="87" t="s">
        <v>630</v>
      </c>
      <c r="D83" s="15">
        <v>0</v>
      </c>
      <c r="E83" s="15">
        <v>12500</v>
      </c>
      <c r="F83" s="15">
        <v>2720</v>
      </c>
      <c r="G83" s="15">
        <v>7180.8</v>
      </c>
      <c r="H83" s="15"/>
      <c r="I83" s="15"/>
      <c r="J83" s="15" t="b">
        <v>1</v>
      </c>
      <c r="K83" s="15" t="b">
        <v>1</v>
      </c>
      <c r="L83" s="15" t="b">
        <v>1</v>
      </c>
      <c r="M83" s="8"/>
      <c r="N83" s="8"/>
      <c r="O83" s="8"/>
      <c r="P83" s="8"/>
      <c r="Q83" s="8"/>
      <c r="R83" s="8"/>
      <c r="S83" s="10"/>
    </row>
    <row r="84" spans="2:19" x14ac:dyDescent="0.35">
      <c r="B84" s="7"/>
      <c r="C84" s="87" t="s">
        <v>631</v>
      </c>
      <c r="D84" s="15">
        <v>0</v>
      </c>
      <c r="E84" s="15">
        <v>1700</v>
      </c>
      <c r="F84" s="15">
        <v>1700</v>
      </c>
      <c r="G84" s="15">
        <v>1596</v>
      </c>
      <c r="H84" s="15"/>
      <c r="I84" s="15"/>
      <c r="J84" s="15" t="b">
        <v>1</v>
      </c>
      <c r="K84" s="15" t="b">
        <v>1</v>
      </c>
      <c r="L84" s="15" t="b">
        <v>1</v>
      </c>
      <c r="M84" s="8"/>
      <c r="N84" s="8"/>
      <c r="O84" s="8"/>
      <c r="P84" s="8"/>
      <c r="Q84" s="8"/>
      <c r="R84" s="8"/>
      <c r="S84" s="10"/>
    </row>
    <row r="85" spans="2:19" x14ac:dyDescent="0.35">
      <c r="B85" s="7"/>
      <c r="C85" s="87" t="s">
        <v>632</v>
      </c>
      <c r="D85" s="15">
        <v>0</v>
      </c>
      <c r="E85" s="15">
        <v>29281</v>
      </c>
      <c r="F85" s="15">
        <v>2661.67</v>
      </c>
      <c r="G85" s="15">
        <v>0</v>
      </c>
      <c r="H85" s="15">
        <v>30043.52</v>
      </c>
      <c r="I85" s="15">
        <v>0</v>
      </c>
      <c r="J85" s="15" t="b">
        <v>1</v>
      </c>
      <c r="K85" s="15" t="b">
        <v>1</v>
      </c>
      <c r="L85" s="15" t="b">
        <v>1</v>
      </c>
      <c r="M85" s="8"/>
      <c r="N85" s="8"/>
      <c r="O85" s="8"/>
      <c r="P85" s="8"/>
      <c r="Q85" s="8"/>
      <c r="R85" s="8"/>
      <c r="S85" s="10"/>
    </row>
    <row r="86" spans="2:19" x14ac:dyDescent="0.35">
      <c r="B86" s="7"/>
      <c r="C86" s="87" t="s">
        <v>633</v>
      </c>
      <c r="D86" s="15">
        <v>0</v>
      </c>
      <c r="E86" s="15">
        <v>41967.61</v>
      </c>
      <c r="F86" s="15"/>
      <c r="G86" s="15"/>
      <c r="H86" s="15">
        <v>15680.5</v>
      </c>
      <c r="I86" s="15">
        <v>37235.79</v>
      </c>
      <c r="J86" s="15" t="b">
        <v>1</v>
      </c>
      <c r="K86" s="15" t="b">
        <v>1</v>
      </c>
      <c r="L86" s="15" t="b">
        <v>1</v>
      </c>
      <c r="M86" s="8"/>
      <c r="N86" s="8"/>
      <c r="O86" s="8"/>
      <c r="P86" s="8"/>
      <c r="Q86" s="8"/>
      <c r="R86" s="8"/>
      <c r="S86" s="10"/>
    </row>
    <row r="87" spans="2:19" x14ac:dyDescent="0.35">
      <c r="B87" s="7"/>
      <c r="C87" s="87" t="s">
        <v>634</v>
      </c>
      <c r="D87" s="15">
        <v>0</v>
      </c>
      <c r="E87" s="15">
        <v>3565</v>
      </c>
      <c r="F87" s="15">
        <v>0</v>
      </c>
      <c r="G87" s="15">
        <v>392.7</v>
      </c>
      <c r="H87" s="15">
        <v>6422</v>
      </c>
      <c r="I87" s="15">
        <v>0</v>
      </c>
      <c r="J87" s="15" t="b">
        <v>1</v>
      </c>
      <c r="K87" s="15" t="b">
        <v>1</v>
      </c>
      <c r="L87" s="15" t="b">
        <v>1</v>
      </c>
      <c r="M87" s="8"/>
      <c r="N87" s="8"/>
      <c r="O87" s="8"/>
      <c r="P87" s="8"/>
      <c r="Q87" s="8"/>
      <c r="R87" s="8"/>
      <c r="S87" s="10"/>
    </row>
    <row r="88" spans="2:19" x14ac:dyDescent="0.35">
      <c r="B88" s="7"/>
      <c r="C88" s="87" t="s">
        <v>635</v>
      </c>
      <c r="D88" s="15">
        <v>0</v>
      </c>
      <c r="E88" s="15">
        <v>85870</v>
      </c>
      <c r="F88" s="15">
        <v>68027.380000000019</v>
      </c>
      <c r="G88" s="15">
        <v>39154.519999999997</v>
      </c>
      <c r="H88" s="15">
        <v>18000</v>
      </c>
      <c r="I88" s="15">
        <v>10500</v>
      </c>
      <c r="J88" s="15" t="b">
        <v>1</v>
      </c>
      <c r="K88" s="15" t="b">
        <v>1</v>
      </c>
      <c r="L88" s="15" t="b">
        <v>1</v>
      </c>
      <c r="M88" s="8"/>
      <c r="N88" s="8"/>
      <c r="O88" s="8"/>
      <c r="P88" s="8"/>
      <c r="Q88" s="8"/>
      <c r="R88" s="8"/>
      <c r="S88" s="10"/>
    </row>
    <row r="89" spans="2:19" x14ac:dyDescent="0.35">
      <c r="B89" s="7"/>
      <c r="C89" s="87" t="s">
        <v>636</v>
      </c>
      <c r="D89" s="15">
        <v>0</v>
      </c>
      <c r="E89" s="15">
        <v>2372</v>
      </c>
      <c r="F89" s="15">
        <v>2250</v>
      </c>
      <c r="G89" s="15">
        <v>3382.5</v>
      </c>
      <c r="H89" s="15"/>
      <c r="I89" s="15"/>
      <c r="J89" s="15" t="b">
        <v>1</v>
      </c>
      <c r="K89" s="15" t="b">
        <v>1</v>
      </c>
      <c r="L89" s="15" t="b">
        <v>1</v>
      </c>
      <c r="M89" s="8"/>
      <c r="N89" s="8"/>
      <c r="O89" s="8"/>
      <c r="P89" s="8"/>
      <c r="Q89" s="8"/>
      <c r="R89" s="8"/>
      <c r="S89" s="10"/>
    </row>
    <row r="90" spans="2:19" x14ac:dyDescent="0.35">
      <c r="B90" s="7"/>
      <c r="C90" s="87" t="s">
        <v>637</v>
      </c>
      <c r="D90" s="15">
        <v>0</v>
      </c>
      <c r="E90" s="15">
        <v>500</v>
      </c>
      <c r="F90" s="15"/>
      <c r="G90" s="15"/>
      <c r="H90" s="15">
        <v>2464</v>
      </c>
      <c r="I90" s="15">
        <v>0</v>
      </c>
      <c r="J90" s="15" t="b">
        <v>1</v>
      </c>
      <c r="K90" s="15" t="b">
        <v>1</v>
      </c>
      <c r="L90" s="15" t="b">
        <v>1</v>
      </c>
      <c r="M90" s="8"/>
      <c r="N90" s="8"/>
      <c r="O90" s="8"/>
      <c r="P90" s="8"/>
      <c r="Q90" s="8"/>
      <c r="R90" s="8"/>
      <c r="S90" s="10"/>
    </row>
    <row r="91" spans="2:19" x14ac:dyDescent="0.35">
      <c r="B91" s="7"/>
      <c r="C91" s="87" t="s">
        <v>638</v>
      </c>
      <c r="D91" s="15">
        <v>0</v>
      </c>
      <c r="E91" s="15">
        <v>98325</v>
      </c>
      <c r="F91" s="15">
        <v>0</v>
      </c>
      <c r="G91" s="15">
        <v>8001.18</v>
      </c>
      <c r="H91" s="15">
        <v>82920</v>
      </c>
      <c r="I91" s="15">
        <v>0</v>
      </c>
      <c r="J91" s="15" t="b">
        <v>1</v>
      </c>
      <c r="K91" s="15" t="b">
        <v>1</v>
      </c>
      <c r="L91" s="15" t="b">
        <v>1</v>
      </c>
      <c r="M91" s="8"/>
      <c r="N91" s="8"/>
      <c r="O91" s="8"/>
      <c r="P91" s="8"/>
      <c r="Q91" s="8"/>
      <c r="R91" s="8"/>
      <c r="S91" s="10"/>
    </row>
    <row r="92" spans="2:19" x14ac:dyDescent="0.35">
      <c r="B92" s="7"/>
      <c r="C92" s="87" t="s">
        <v>204</v>
      </c>
      <c r="D92" s="15">
        <v>0</v>
      </c>
      <c r="E92" s="15">
        <v>4305</v>
      </c>
      <c r="F92" s="15">
        <v>4218.2999999999993</v>
      </c>
      <c r="G92" s="15">
        <v>3341.12</v>
      </c>
      <c r="H92" s="15"/>
      <c r="I92" s="15"/>
      <c r="J92" s="15" t="b">
        <v>1</v>
      </c>
      <c r="K92" s="15" t="b">
        <v>1</v>
      </c>
      <c r="L92" s="15" t="b">
        <v>1</v>
      </c>
      <c r="M92" s="8"/>
      <c r="N92" s="8"/>
      <c r="O92" s="8"/>
      <c r="P92" s="8"/>
      <c r="Q92" s="8"/>
      <c r="R92" s="8"/>
      <c r="S92" s="10"/>
    </row>
    <row r="93" spans="2:19" x14ac:dyDescent="0.35">
      <c r="B93" s="7"/>
      <c r="C93" s="87" t="s">
        <v>639</v>
      </c>
      <c r="D93" s="15">
        <v>0</v>
      </c>
      <c r="E93" s="15">
        <v>7000</v>
      </c>
      <c r="F93" s="15"/>
      <c r="G93" s="15"/>
      <c r="H93" s="15">
        <v>17640</v>
      </c>
      <c r="I93" s="15">
        <v>12918</v>
      </c>
      <c r="J93" s="15" t="b">
        <v>1</v>
      </c>
      <c r="K93" s="15" t="b">
        <v>1</v>
      </c>
      <c r="L93" s="15" t="b">
        <v>1</v>
      </c>
      <c r="M93" s="8"/>
      <c r="N93" s="8"/>
      <c r="O93" s="8"/>
      <c r="P93" s="8"/>
      <c r="Q93" s="8"/>
      <c r="R93" s="8"/>
      <c r="S93" s="10"/>
    </row>
    <row r="94" spans="2:19" x14ac:dyDescent="0.35">
      <c r="B94" s="7"/>
      <c r="C94" s="87" t="s">
        <v>640</v>
      </c>
      <c r="D94" s="15">
        <v>0</v>
      </c>
      <c r="E94" s="15">
        <v>7000</v>
      </c>
      <c r="F94" s="15"/>
      <c r="G94" s="15"/>
      <c r="H94" s="15">
        <v>10158</v>
      </c>
      <c r="I94" s="15">
        <v>0</v>
      </c>
      <c r="J94" s="15" t="b">
        <v>1</v>
      </c>
      <c r="K94" s="15" t="b">
        <v>1</v>
      </c>
      <c r="L94" s="15" t="b">
        <v>1</v>
      </c>
      <c r="M94" s="8"/>
      <c r="N94" s="8"/>
      <c r="O94" s="8"/>
      <c r="P94" s="8"/>
      <c r="Q94" s="8"/>
      <c r="R94" s="8"/>
      <c r="S94" s="10"/>
    </row>
    <row r="95" spans="2:19" x14ac:dyDescent="0.35">
      <c r="B95" s="7"/>
      <c r="C95" s="87" t="s">
        <v>641</v>
      </c>
      <c r="D95" s="15">
        <v>0</v>
      </c>
      <c r="E95" s="15">
        <v>12892</v>
      </c>
      <c r="F95" s="15">
        <v>10150</v>
      </c>
      <c r="G95" s="15">
        <v>1101.5</v>
      </c>
      <c r="H95" s="15"/>
      <c r="I95" s="15"/>
      <c r="J95" s="15" t="b">
        <v>1</v>
      </c>
      <c r="K95" s="15" t="b">
        <v>1</v>
      </c>
      <c r="L95" s="15" t="b">
        <v>1</v>
      </c>
      <c r="M95" s="8"/>
      <c r="N95" s="8"/>
      <c r="O95" s="8"/>
      <c r="P95" s="8"/>
      <c r="Q95" s="8"/>
      <c r="R95" s="8"/>
      <c r="S95" s="10"/>
    </row>
    <row r="96" spans="2:19" x14ac:dyDescent="0.35">
      <c r="B96" s="7"/>
      <c r="C96" s="87" t="s">
        <v>642</v>
      </c>
      <c r="D96" s="15">
        <v>0</v>
      </c>
      <c r="E96" s="15">
        <v>1746</v>
      </c>
      <c r="F96" s="15"/>
      <c r="G96" s="15"/>
      <c r="H96" s="15">
        <v>1530</v>
      </c>
      <c r="I96" s="15">
        <v>0</v>
      </c>
      <c r="J96" s="15" t="b">
        <v>1</v>
      </c>
      <c r="K96" s="15" t="b">
        <v>1</v>
      </c>
      <c r="L96" s="15" t="b">
        <v>1</v>
      </c>
      <c r="M96" s="8"/>
      <c r="N96" s="8"/>
      <c r="O96" s="8"/>
      <c r="P96" s="8"/>
      <c r="Q96" s="8"/>
      <c r="R96" s="8"/>
      <c r="S96" s="10"/>
    </row>
    <row r="97" spans="2:19" x14ac:dyDescent="0.35">
      <c r="B97" s="7"/>
      <c r="C97" s="87" t="s">
        <v>643</v>
      </c>
      <c r="D97" s="15">
        <v>0</v>
      </c>
      <c r="E97" s="15">
        <v>8082</v>
      </c>
      <c r="F97" s="15"/>
      <c r="G97" s="15"/>
      <c r="H97" s="15">
        <v>8082.05</v>
      </c>
      <c r="I97" s="15">
        <v>470.11</v>
      </c>
      <c r="J97" s="15" t="b">
        <v>1</v>
      </c>
      <c r="K97" s="15" t="b">
        <v>1</v>
      </c>
      <c r="L97" s="15" t="b">
        <v>1</v>
      </c>
      <c r="M97" s="8"/>
      <c r="N97" s="8"/>
      <c r="O97" s="8"/>
      <c r="P97" s="8"/>
      <c r="Q97" s="8"/>
      <c r="R97" s="8"/>
      <c r="S97" s="10"/>
    </row>
    <row r="98" spans="2:19" x14ac:dyDescent="0.35">
      <c r="B98" s="7"/>
      <c r="C98" s="87" t="s">
        <v>644</v>
      </c>
      <c r="D98" s="15">
        <v>0</v>
      </c>
      <c r="E98" s="15">
        <v>11150</v>
      </c>
      <c r="F98" s="15">
        <v>205</v>
      </c>
      <c r="G98" s="15">
        <v>205.56</v>
      </c>
      <c r="H98" s="15"/>
      <c r="I98" s="15"/>
      <c r="J98" s="15" t="b">
        <v>1</v>
      </c>
      <c r="K98" s="15" t="b">
        <v>1</v>
      </c>
      <c r="L98" s="15" t="b">
        <v>1</v>
      </c>
      <c r="M98" s="8"/>
      <c r="N98" s="8"/>
      <c r="O98" s="8"/>
      <c r="P98" s="8"/>
      <c r="Q98" s="8"/>
      <c r="R98" s="8"/>
      <c r="S98" s="10"/>
    </row>
    <row r="99" spans="2:19" x14ac:dyDescent="0.35">
      <c r="B99" s="7"/>
      <c r="C99" s="87" t="s">
        <v>645</v>
      </c>
      <c r="D99" s="15">
        <v>0</v>
      </c>
      <c r="E99" s="15">
        <v>30100</v>
      </c>
      <c r="F99" s="15">
        <v>2231.12</v>
      </c>
      <c r="G99" s="15">
        <v>396.95</v>
      </c>
      <c r="H99" s="15">
        <v>80638.799999999988</v>
      </c>
      <c r="I99" s="15">
        <v>45283.810000000005</v>
      </c>
      <c r="J99" s="15" t="b">
        <v>1</v>
      </c>
      <c r="K99" s="15" t="b">
        <v>1</v>
      </c>
      <c r="L99" s="15" t="b">
        <v>1</v>
      </c>
      <c r="M99" s="8"/>
      <c r="N99" s="8"/>
      <c r="O99" s="8"/>
      <c r="P99" s="8"/>
      <c r="Q99" s="8"/>
      <c r="R99" s="8"/>
      <c r="S99" s="10"/>
    </row>
    <row r="100" spans="2:19" x14ac:dyDescent="0.35">
      <c r="B100" s="7"/>
      <c r="C100" s="87" t="s">
        <v>646</v>
      </c>
      <c r="D100" s="15">
        <v>0</v>
      </c>
      <c r="E100" s="15">
        <v>5440</v>
      </c>
      <c r="F100" s="15">
        <v>2990</v>
      </c>
      <c r="G100" s="15">
        <v>2017.36</v>
      </c>
      <c r="H100" s="15"/>
      <c r="I100" s="15"/>
      <c r="J100" s="15" t="b">
        <v>1</v>
      </c>
      <c r="K100" s="15" t="b">
        <v>1</v>
      </c>
      <c r="L100" s="15" t="b">
        <v>1</v>
      </c>
      <c r="M100" s="8"/>
      <c r="N100" s="8"/>
      <c r="O100" s="8"/>
      <c r="P100" s="8"/>
      <c r="Q100" s="8"/>
      <c r="R100" s="8"/>
      <c r="S100" s="10"/>
    </row>
    <row r="101" spans="2:19" x14ac:dyDescent="0.35">
      <c r="B101" s="7"/>
      <c r="C101" s="87" t="s">
        <v>647</v>
      </c>
      <c r="D101" s="15">
        <v>0</v>
      </c>
      <c r="E101" s="15">
        <v>500</v>
      </c>
      <c r="F101" s="15">
        <v>450</v>
      </c>
      <c r="G101" s="15">
        <v>0</v>
      </c>
      <c r="H101" s="15"/>
      <c r="I101" s="15"/>
      <c r="J101" s="15" t="b">
        <v>1</v>
      </c>
      <c r="K101" s="15" t="b">
        <v>1</v>
      </c>
      <c r="L101" s="15" t="b">
        <v>1</v>
      </c>
      <c r="M101" s="8"/>
      <c r="N101" s="8"/>
      <c r="O101" s="8"/>
      <c r="P101" s="8"/>
      <c r="Q101" s="8"/>
      <c r="R101" s="8"/>
      <c r="S101" s="10"/>
    </row>
    <row r="102" spans="2:19" x14ac:dyDescent="0.35">
      <c r="B102" s="7"/>
      <c r="C102" s="87" t="s">
        <v>648</v>
      </c>
      <c r="D102" s="15">
        <v>0</v>
      </c>
      <c r="E102" s="15">
        <v>3757</v>
      </c>
      <c r="F102" s="15">
        <v>1827.5</v>
      </c>
      <c r="G102" s="15">
        <v>2135.5500000000002</v>
      </c>
      <c r="H102" s="15"/>
      <c r="I102" s="15"/>
      <c r="J102" s="15" t="b">
        <v>1</v>
      </c>
      <c r="K102" s="15" t="b">
        <v>1</v>
      </c>
      <c r="L102" s="15" t="b">
        <v>1</v>
      </c>
      <c r="M102" s="8"/>
      <c r="N102" s="8"/>
      <c r="O102" s="8"/>
      <c r="P102" s="8"/>
      <c r="Q102" s="8"/>
      <c r="R102" s="8"/>
      <c r="S102" s="10"/>
    </row>
    <row r="103" spans="2:19" x14ac:dyDescent="0.35">
      <c r="B103" s="7"/>
      <c r="C103" s="87" t="s">
        <v>649</v>
      </c>
      <c r="D103" s="15">
        <v>0</v>
      </c>
      <c r="E103" s="15">
        <v>82452</v>
      </c>
      <c r="F103" s="15">
        <v>120911.64</v>
      </c>
      <c r="G103" s="15">
        <v>29792.699999999997</v>
      </c>
      <c r="H103" s="15"/>
      <c r="I103" s="15"/>
      <c r="J103" s="15" t="b">
        <v>1</v>
      </c>
      <c r="K103" s="15" t="b">
        <v>1</v>
      </c>
      <c r="L103" s="15" t="b">
        <v>1</v>
      </c>
      <c r="M103" s="8"/>
      <c r="N103" s="8"/>
      <c r="O103" s="8"/>
      <c r="P103" s="8"/>
      <c r="Q103" s="8"/>
      <c r="R103" s="8"/>
      <c r="S103" s="10"/>
    </row>
    <row r="104" spans="2:19" x14ac:dyDescent="0.35">
      <c r="B104" s="7"/>
      <c r="C104" s="87" t="s">
        <v>650</v>
      </c>
      <c r="D104" s="15">
        <v>0</v>
      </c>
      <c r="E104" s="15">
        <v>2000</v>
      </c>
      <c r="F104" s="15"/>
      <c r="G104" s="15"/>
      <c r="H104" s="15">
        <v>2500</v>
      </c>
      <c r="I104" s="15">
        <v>0</v>
      </c>
      <c r="J104" s="15" t="b">
        <v>1</v>
      </c>
      <c r="K104" s="15" t="b">
        <v>1</v>
      </c>
      <c r="L104" s="15" t="b">
        <v>1</v>
      </c>
      <c r="M104" s="8"/>
      <c r="N104" s="8"/>
      <c r="O104" s="8"/>
      <c r="P104" s="8"/>
      <c r="Q104" s="8"/>
      <c r="R104" s="8"/>
      <c r="S104" s="10"/>
    </row>
    <row r="105" spans="2:19" x14ac:dyDescent="0.35">
      <c r="B105" s="7"/>
      <c r="C105" s="87" t="s">
        <v>651</v>
      </c>
      <c r="D105" s="15">
        <v>0</v>
      </c>
      <c r="E105" s="15">
        <v>12500</v>
      </c>
      <c r="F105" s="15">
        <v>21021.349999999995</v>
      </c>
      <c r="G105" s="15">
        <v>1735.53</v>
      </c>
      <c r="H105" s="15"/>
      <c r="I105" s="15"/>
      <c r="J105" s="15" t="b">
        <v>1</v>
      </c>
      <c r="K105" s="15" t="b">
        <v>1</v>
      </c>
      <c r="L105" s="15" t="b">
        <v>1</v>
      </c>
      <c r="M105" s="8"/>
      <c r="N105" s="8"/>
      <c r="O105" s="8"/>
      <c r="P105" s="8"/>
      <c r="Q105" s="8"/>
      <c r="R105" s="8"/>
      <c r="S105" s="10"/>
    </row>
    <row r="106" spans="2:19" x14ac:dyDescent="0.35">
      <c r="B106" s="7"/>
      <c r="C106" s="87" t="s">
        <v>652</v>
      </c>
      <c r="D106" s="15">
        <v>0</v>
      </c>
      <c r="E106" s="15">
        <v>5832</v>
      </c>
      <c r="F106" s="15"/>
      <c r="G106" s="15"/>
      <c r="H106" s="15">
        <v>660</v>
      </c>
      <c r="I106" s="15">
        <v>2266</v>
      </c>
      <c r="J106" s="15" t="b">
        <v>1</v>
      </c>
      <c r="K106" s="15" t="b">
        <v>1</v>
      </c>
      <c r="L106" s="15" t="b">
        <v>1</v>
      </c>
      <c r="M106" s="8"/>
      <c r="N106" s="8"/>
      <c r="O106" s="8"/>
      <c r="P106" s="8"/>
      <c r="Q106" s="8"/>
      <c r="R106" s="8"/>
      <c r="S106" s="10"/>
    </row>
    <row r="107" spans="2:19" x14ac:dyDescent="0.35">
      <c r="B107" s="7"/>
      <c r="C107" s="87" t="s">
        <v>653</v>
      </c>
      <c r="D107" s="15">
        <v>0</v>
      </c>
      <c r="E107" s="15">
        <v>25000</v>
      </c>
      <c r="F107" s="15">
        <v>254035.92</v>
      </c>
      <c r="G107" s="15">
        <v>-194035.92</v>
      </c>
      <c r="H107" s="15"/>
      <c r="I107" s="15"/>
      <c r="J107" s="15" t="b">
        <v>1</v>
      </c>
      <c r="K107" s="15" t="b">
        <v>1</v>
      </c>
      <c r="L107" s="15" t="b">
        <v>1</v>
      </c>
      <c r="M107" s="8"/>
      <c r="N107" s="8"/>
      <c r="O107" s="8"/>
      <c r="P107" s="8"/>
      <c r="Q107" s="8"/>
      <c r="R107" s="8"/>
      <c r="S107" s="10"/>
    </row>
    <row r="108" spans="2:19" x14ac:dyDescent="0.35">
      <c r="B108" s="7"/>
      <c r="C108" s="87" t="s">
        <v>654</v>
      </c>
      <c r="D108" s="15">
        <v>0</v>
      </c>
      <c r="E108" s="15">
        <v>14438.86</v>
      </c>
      <c r="F108" s="15">
        <v>11785.05</v>
      </c>
      <c r="G108" s="15">
        <v>3533.2</v>
      </c>
      <c r="H108" s="15"/>
      <c r="I108" s="15"/>
      <c r="J108" s="15" t="b">
        <v>1</v>
      </c>
      <c r="K108" s="15" t="b">
        <v>1</v>
      </c>
      <c r="L108" s="15" t="b">
        <v>1</v>
      </c>
      <c r="M108" s="8"/>
      <c r="N108" s="8"/>
      <c r="O108" s="8"/>
      <c r="P108" s="8"/>
      <c r="Q108" s="8"/>
      <c r="R108" s="8"/>
      <c r="S108" s="10"/>
    </row>
    <row r="109" spans="2:19" x14ac:dyDescent="0.35">
      <c r="B109" s="7"/>
      <c r="C109" s="87" t="s">
        <v>655</v>
      </c>
      <c r="D109" s="15">
        <v>0</v>
      </c>
      <c r="E109" s="15">
        <v>1875</v>
      </c>
      <c r="F109" s="15">
        <v>50389.38</v>
      </c>
      <c r="G109" s="15">
        <v>41904</v>
      </c>
      <c r="H109" s="15">
        <v>0</v>
      </c>
      <c r="I109" s="15">
        <v>0</v>
      </c>
      <c r="J109" s="15" t="b">
        <v>1</v>
      </c>
      <c r="K109" s="15" t="b">
        <v>1</v>
      </c>
      <c r="L109" s="15" t="b">
        <v>1</v>
      </c>
      <c r="M109" s="8"/>
      <c r="N109" s="8"/>
      <c r="O109" s="8"/>
      <c r="P109" s="8"/>
      <c r="Q109" s="8"/>
      <c r="R109" s="8"/>
      <c r="S109" s="10"/>
    </row>
    <row r="110" spans="2:19" x14ac:dyDescent="0.35">
      <c r="B110" s="7"/>
      <c r="C110" s="87" t="s">
        <v>656</v>
      </c>
      <c r="D110" s="15">
        <v>0</v>
      </c>
      <c r="E110" s="15">
        <v>6500</v>
      </c>
      <c r="F110" s="15">
        <v>2732.6</v>
      </c>
      <c r="G110" s="15">
        <v>-2732.6</v>
      </c>
      <c r="H110" s="15"/>
      <c r="I110" s="15"/>
      <c r="J110" s="15" t="b">
        <v>1</v>
      </c>
      <c r="K110" s="15" t="b">
        <v>1</v>
      </c>
      <c r="L110" s="15" t="b">
        <v>1</v>
      </c>
      <c r="M110" s="8"/>
      <c r="N110" s="8"/>
      <c r="O110" s="8"/>
      <c r="P110" s="8"/>
      <c r="Q110" s="8"/>
      <c r="R110" s="8"/>
      <c r="S110" s="10"/>
    </row>
    <row r="111" spans="2:19" x14ac:dyDescent="0.35">
      <c r="B111" s="7"/>
      <c r="C111" s="87" t="s">
        <v>657</v>
      </c>
      <c r="D111" s="15">
        <v>0</v>
      </c>
      <c r="E111" s="15">
        <v>12500</v>
      </c>
      <c r="F111" s="15"/>
      <c r="G111" s="15"/>
      <c r="H111" s="15">
        <v>12096</v>
      </c>
      <c r="I111" s="15">
        <v>11662.56</v>
      </c>
      <c r="J111" s="15" t="b">
        <v>1</v>
      </c>
      <c r="K111" s="15" t="b">
        <v>1</v>
      </c>
      <c r="L111" s="15" t="b">
        <v>1</v>
      </c>
      <c r="M111" s="8"/>
      <c r="N111" s="8"/>
      <c r="O111" s="8"/>
      <c r="P111" s="8"/>
      <c r="Q111" s="8"/>
      <c r="R111" s="8"/>
      <c r="S111" s="10"/>
    </row>
    <row r="112" spans="2:19" x14ac:dyDescent="0.35">
      <c r="B112" s="7"/>
      <c r="C112" s="87" t="s">
        <v>658</v>
      </c>
      <c r="D112" s="15">
        <v>0</v>
      </c>
      <c r="E112" s="15">
        <v>8304.5499999999993</v>
      </c>
      <c r="F112" s="15">
        <v>7449.1</v>
      </c>
      <c r="G112" s="15">
        <v>0</v>
      </c>
      <c r="H112" s="15"/>
      <c r="I112" s="15"/>
      <c r="J112" s="15" t="b">
        <v>1</v>
      </c>
      <c r="K112" s="15" t="b">
        <v>1</v>
      </c>
      <c r="L112" s="15" t="b">
        <v>1</v>
      </c>
      <c r="M112" s="8"/>
      <c r="N112" s="8"/>
      <c r="O112" s="8"/>
      <c r="P112" s="8"/>
      <c r="Q112" s="8"/>
      <c r="R112" s="8"/>
      <c r="S112" s="10"/>
    </row>
    <row r="113" spans="2:19" x14ac:dyDescent="0.35">
      <c r="B113" s="7"/>
      <c r="C113" s="87" t="s">
        <v>659</v>
      </c>
      <c r="D113" s="15">
        <v>0</v>
      </c>
      <c r="E113" s="15">
        <v>27500</v>
      </c>
      <c r="F113" s="15">
        <v>4140</v>
      </c>
      <c r="G113" s="15">
        <v>4140</v>
      </c>
      <c r="H113" s="15">
        <v>26488</v>
      </c>
      <c r="I113" s="15">
        <v>0</v>
      </c>
      <c r="J113" s="15" t="b">
        <v>1</v>
      </c>
      <c r="K113" s="15" t="b">
        <v>1</v>
      </c>
      <c r="L113" s="15" t="b">
        <v>1</v>
      </c>
      <c r="M113" s="8"/>
      <c r="N113" s="8"/>
      <c r="O113" s="8"/>
      <c r="P113" s="8"/>
      <c r="Q113" s="8"/>
      <c r="R113" s="8"/>
      <c r="S113" s="10"/>
    </row>
    <row r="114" spans="2:19" x14ac:dyDescent="0.35">
      <c r="B114" s="7"/>
      <c r="C114" s="87" t="s">
        <v>660</v>
      </c>
      <c r="D114" s="15">
        <v>0</v>
      </c>
      <c r="E114" s="15">
        <v>1190</v>
      </c>
      <c r="F114" s="15"/>
      <c r="G114" s="15"/>
      <c r="H114" s="15">
        <v>1089</v>
      </c>
      <c r="I114" s="15">
        <v>0</v>
      </c>
      <c r="J114" s="15" t="b">
        <v>1</v>
      </c>
      <c r="K114" s="15" t="b">
        <v>1</v>
      </c>
      <c r="L114" s="15" t="b">
        <v>1</v>
      </c>
      <c r="M114" s="8"/>
      <c r="N114" s="8"/>
      <c r="O114" s="8"/>
      <c r="P114" s="8"/>
      <c r="Q114" s="8"/>
      <c r="R114" s="8"/>
      <c r="S114" s="10"/>
    </row>
    <row r="115" spans="2:19" x14ac:dyDescent="0.35">
      <c r="B115" s="7"/>
      <c r="C115" s="87" t="s">
        <v>661</v>
      </c>
      <c r="D115" s="15">
        <v>0</v>
      </c>
      <c r="E115" s="15">
        <v>1500</v>
      </c>
      <c r="F115" s="15">
        <v>3235.65</v>
      </c>
      <c r="G115" s="15">
        <v>-535.75</v>
      </c>
      <c r="H115" s="15"/>
      <c r="I115" s="15"/>
      <c r="J115" s="15" t="b">
        <v>1</v>
      </c>
      <c r="K115" s="15" t="b">
        <v>1</v>
      </c>
      <c r="L115" s="15" t="b">
        <v>1</v>
      </c>
      <c r="M115" s="8"/>
      <c r="N115" s="8"/>
      <c r="O115" s="8"/>
      <c r="P115" s="8"/>
      <c r="Q115" s="8"/>
      <c r="R115" s="8"/>
      <c r="S115" s="10"/>
    </row>
    <row r="116" spans="2:19" x14ac:dyDescent="0.35">
      <c r="B116" s="7"/>
      <c r="C116" s="87" t="s">
        <v>662</v>
      </c>
      <c r="D116" s="15">
        <v>0</v>
      </c>
      <c r="E116" s="15">
        <v>2691</v>
      </c>
      <c r="F116" s="15"/>
      <c r="G116" s="15"/>
      <c r="H116" s="15">
        <v>2625</v>
      </c>
      <c r="I116" s="15">
        <v>0</v>
      </c>
      <c r="J116" s="15" t="b">
        <v>1</v>
      </c>
      <c r="K116" s="15" t="b">
        <v>1</v>
      </c>
      <c r="L116" s="15" t="b">
        <v>1</v>
      </c>
      <c r="M116" s="8"/>
      <c r="N116" s="8"/>
      <c r="O116" s="8"/>
      <c r="P116" s="8"/>
      <c r="Q116" s="8"/>
      <c r="R116" s="8"/>
      <c r="S116" s="10"/>
    </row>
    <row r="117" spans="2:19" x14ac:dyDescent="0.35">
      <c r="B117" s="7"/>
      <c r="C117" s="87" t="s">
        <v>663</v>
      </c>
      <c r="D117" s="15">
        <v>0</v>
      </c>
      <c r="E117" s="15">
        <v>1060</v>
      </c>
      <c r="F117" s="15">
        <v>0</v>
      </c>
      <c r="G117" s="15">
        <v>0</v>
      </c>
      <c r="H117" s="15">
        <v>6000</v>
      </c>
      <c r="I117" s="15">
        <v>6000</v>
      </c>
      <c r="J117" s="15" t="b">
        <v>1</v>
      </c>
      <c r="K117" s="15" t="b">
        <v>1</v>
      </c>
      <c r="L117" s="15" t="b">
        <v>1</v>
      </c>
      <c r="M117" s="8"/>
      <c r="N117" s="8"/>
      <c r="O117" s="8"/>
      <c r="P117" s="8"/>
      <c r="Q117" s="8"/>
      <c r="R117" s="8"/>
      <c r="S117" s="10"/>
    </row>
    <row r="118" spans="2:19" x14ac:dyDescent="0.35">
      <c r="B118" s="7"/>
      <c r="C118" s="87" t="s">
        <v>664</v>
      </c>
      <c r="D118" s="15">
        <v>0</v>
      </c>
      <c r="E118" s="15">
        <v>16500</v>
      </c>
      <c r="F118" s="15">
        <v>-6000</v>
      </c>
      <c r="G118" s="15">
        <v>0</v>
      </c>
      <c r="H118" s="15">
        <v>20000</v>
      </c>
      <c r="I118" s="15">
        <v>0</v>
      </c>
      <c r="J118" s="15" t="b">
        <v>1</v>
      </c>
      <c r="K118" s="15" t="b">
        <v>1</v>
      </c>
      <c r="L118" s="15" t="b">
        <v>1</v>
      </c>
      <c r="M118" s="8"/>
      <c r="N118" s="8"/>
      <c r="O118" s="8"/>
      <c r="P118" s="8"/>
      <c r="Q118" s="8"/>
      <c r="R118" s="8"/>
      <c r="S118" s="10"/>
    </row>
    <row r="119" spans="2:19" x14ac:dyDescent="0.35">
      <c r="B119" s="7"/>
      <c r="C119" s="87" t="s">
        <v>665</v>
      </c>
      <c r="D119" s="15">
        <v>0</v>
      </c>
      <c r="E119" s="15">
        <v>8364.9599999999991</v>
      </c>
      <c r="F119" s="15">
        <v>1087.51</v>
      </c>
      <c r="G119" s="15">
        <v>181.25</v>
      </c>
      <c r="H119" s="15">
        <v>48406</v>
      </c>
      <c r="I119" s="15">
        <v>40531</v>
      </c>
      <c r="J119" s="15" t="b">
        <v>1</v>
      </c>
      <c r="K119" s="15" t="b">
        <v>1</v>
      </c>
      <c r="L119" s="15" t="b">
        <v>1</v>
      </c>
      <c r="M119" s="8"/>
      <c r="N119" s="8"/>
      <c r="O119" s="8"/>
      <c r="P119" s="8"/>
      <c r="Q119" s="8"/>
      <c r="R119" s="8"/>
      <c r="S119" s="10"/>
    </row>
    <row r="120" spans="2:19" x14ac:dyDescent="0.35">
      <c r="B120" s="7"/>
      <c r="C120" s="87" t="s">
        <v>666</v>
      </c>
      <c r="D120" s="15">
        <v>0</v>
      </c>
      <c r="E120" s="15">
        <v>87429.52</v>
      </c>
      <c r="F120" s="15">
        <v>31287.79</v>
      </c>
      <c r="G120" s="15">
        <v>7990.2</v>
      </c>
      <c r="H120" s="15">
        <v>60000</v>
      </c>
      <c r="I120" s="15">
        <v>0</v>
      </c>
      <c r="J120" s="15" t="b">
        <v>1</v>
      </c>
      <c r="K120" s="15" t="b">
        <v>1</v>
      </c>
      <c r="L120" s="15" t="b">
        <v>1</v>
      </c>
      <c r="M120" s="8"/>
      <c r="N120" s="8"/>
      <c r="O120" s="8"/>
      <c r="P120" s="8"/>
      <c r="Q120" s="8"/>
      <c r="R120" s="8"/>
      <c r="S120" s="10"/>
    </row>
    <row r="121" spans="2:19" x14ac:dyDescent="0.35">
      <c r="B121" s="7"/>
      <c r="C121" s="87" t="s">
        <v>667</v>
      </c>
      <c r="D121" s="15">
        <v>0</v>
      </c>
      <c r="E121" s="15">
        <v>3500</v>
      </c>
      <c r="F121" s="15">
        <v>2500</v>
      </c>
      <c r="G121" s="15">
        <v>0</v>
      </c>
      <c r="H121" s="15"/>
      <c r="I121" s="15"/>
      <c r="J121" s="15" t="b">
        <v>1</v>
      </c>
      <c r="K121" s="15" t="b">
        <v>1</v>
      </c>
      <c r="L121" s="15" t="b">
        <v>1</v>
      </c>
      <c r="M121" s="8"/>
      <c r="N121" s="8"/>
      <c r="O121" s="8"/>
      <c r="P121" s="8"/>
      <c r="Q121" s="8"/>
      <c r="R121" s="8"/>
      <c r="S121" s="10"/>
    </row>
    <row r="122" spans="2:19" x14ac:dyDescent="0.35">
      <c r="B122" s="7"/>
      <c r="C122" s="87" t="s">
        <v>668</v>
      </c>
      <c r="D122" s="15">
        <v>0</v>
      </c>
      <c r="E122" s="15">
        <v>1590</v>
      </c>
      <c r="F122" s="15">
        <v>3344.0999999999995</v>
      </c>
      <c r="G122" s="15">
        <v>0</v>
      </c>
      <c r="H122" s="15"/>
      <c r="I122" s="15"/>
      <c r="J122" s="15" t="b">
        <v>1</v>
      </c>
      <c r="K122" s="15" t="b">
        <v>1</v>
      </c>
      <c r="L122" s="15" t="b">
        <v>1</v>
      </c>
      <c r="M122" s="8"/>
      <c r="N122" s="8"/>
      <c r="O122" s="8"/>
      <c r="P122" s="8"/>
      <c r="Q122" s="8"/>
      <c r="R122" s="8"/>
      <c r="S122" s="10"/>
    </row>
    <row r="123" spans="2:19" x14ac:dyDescent="0.35">
      <c r="B123" s="7"/>
      <c r="C123" s="87" t="s">
        <v>669</v>
      </c>
      <c r="D123" s="15">
        <v>0</v>
      </c>
      <c r="E123" s="15">
        <v>1290</v>
      </c>
      <c r="F123" s="15">
        <v>1250</v>
      </c>
      <c r="G123" s="15">
        <v>0</v>
      </c>
      <c r="H123" s="15"/>
      <c r="I123" s="15"/>
      <c r="J123" s="15" t="b">
        <v>1</v>
      </c>
      <c r="K123" s="15" t="b">
        <v>1</v>
      </c>
      <c r="L123" s="15" t="b">
        <v>1</v>
      </c>
      <c r="M123" s="8"/>
      <c r="N123" s="8"/>
      <c r="O123" s="8"/>
      <c r="P123" s="8"/>
      <c r="Q123" s="8"/>
      <c r="R123" s="8"/>
      <c r="S123" s="10"/>
    </row>
    <row r="124" spans="2:19" x14ac:dyDescent="0.35">
      <c r="B124" s="7"/>
      <c r="C124" s="87" t="s">
        <v>670</v>
      </c>
      <c r="D124" s="15">
        <v>0</v>
      </c>
      <c r="E124" s="15">
        <v>5664</v>
      </c>
      <c r="F124" s="15">
        <v>280</v>
      </c>
      <c r="G124" s="15">
        <v>324</v>
      </c>
      <c r="H124" s="15">
        <v>5619</v>
      </c>
      <c r="I124" s="15">
        <v>0</v>
      </c>
      <c r="J124" s="15" t="b">
        <v>1</v>
      </c>
      <c r="K124" s="15" t="b">
        <v>1</v>
      </c>
      <c r="L124" s="15" t="b">
        <v>1</v>
      </c>
      <c r="M124" s="8"/>
      <c r="N124" s="8"/>
      <c r="O124" s="8"/>
      <c r="P124" s="8"/>
      <c r="Q124" s="8"/>
      <c r="R124" s="8"/>
      <c r="S124" s="10"/>
    </row>
    <row r="125" spans="2:19" x14ac:dyDescent="0.35">
      <c r="B125" s="7"/>
      <c r="C125" s="87" t="s">
        <v>671</v>
      </c>
      <c r="D125" s="15">
        <v>0</v>
      </c>
      <c r="E125" s="15">
        <v>45000</v>
      </c>
      <c r="F125" s="15">
        <v>355.3</v>
      </c>
      <c r="G125" s="15">
        <v>-355.3</v>
      </c>
      <c r="H125" s="15">
        <v>20995</v>
      </c>
      <c r="I125" s="15">
        <v>-20995</v>
      </c>
      <c r="J125" s="15" t="b">
        <v>1</v>
      </c>
      <c r="K125" s="15" t="b">
        <v>1</v>
      </c>
      <c r="L125" s="15" t="b">
        <v>1</v>
      </c>
      <c r="M125" s="8"/>
      <c r="N125" s="8"/>
      <c r="O125" s="8"/>
      <c r="P125" s="8"/>
      <c r="Q125" s="8"/>
      <c r="R125" s="8"/>
      <c r="S125" s="10"/>
    </row>
    <row r="126" spans="2:19" x14ac:dyDescent="0.35">
      <c r="B126" s="7"/>
      <c r="C126" s="87" t="s">
        <v>672</v>
      </c>
      <c r="D126" s="15">
        <v>0</v>
      </c>
      <c r="E126" s="15">
        <v>3185</v>
      </c>
      <c r="F126" s="15">
        <v>5119.32</v>
      </c>
      <c r="G126" s="15">
        <v>111.52</v>
      </c>
      <c r="H126" s="15"/>
      <c r="I126" s="15"/>
      <c r="J126" s="15" t="b">
        <v>1</v>
      </c>
      <c r="K126" s="15" t="b">
        <v>1</v>
      </c>
      <c r="L126" s="15" t="b">
        <v>1</v>
      </c>
      <c r="M126" s="8"/>
      <c r="N126" s="8"/>
      <c r="O126" s="8"/>
      <c r="P126" s="8"/>
      <c r="Q126" s="8"/>
      <c r="R126" s="8"/>
      <c r="S126" s="10"/>
    </row>
    <row r="127" spans="2:19" x14ac:dyDescent="0.35">
      <c r="B127" s="7"/>
      <c r="C127" s="87" t="s">
        <v>673</v>
      </c>
      <c r="D127" s="15">
        <v>0</v>
      </c>
      <c r="E127" s="15">
        <v>3355</v>
      </c>
      <c r="F127" s="15"/>
      <c r="G127" s="15"/>
      <c r="H127" s="15">
        <v>3809.45</v>
      </c>
      <c r="I127" s="15">
        <v>0</v>
      </c>
      <c r="J127" s="15" t="b">
        <v>1</v>
      </c>
      <c r="K127" s="15" t="b">
        <v>1</v>
      </c>
      <c r="L127" s="15" t="b">
        <v>1</v>
      </c>
      <c r="M127" s="8"/>
      <c r="N127" s="8"/>
      <c r="O127" s="8"/>
      <c r="P127" s="8"/>
      <c r="Q127" s="8"/>
      <c r="R127" s="8"/>
      <c r="S127" s="10"/>
    </row>
    <row r="128" spans="2:19" x14ac:dyDescent="0.35">
      <c r="B128" s="7"/>
      <c r="C128" s="87" t="s">
        <v>674</v>
      </c>
      <c r="D128" s="15">
        <v>0</v>
      </c>
      <c r="E128" s="15">
        <v>994</v>
      </c>
      <c r="F128" s="15"/>
      <c r="G128" s="15"/>
      <c r="H128" s="15">
        <v>1164</v>
      </c>
      <c r="I128" s="15">
        <v>0</v>
      </c>
      <c r="J128" s="15" t="b">
        <v>1</v>
      </c>
      <c r="K128" s="15" t="b">
        <v>1</v>
      </c>
      <c r="L128" s="15" t="b">
        <v>1</v>
      </c>
      <c r="M128" s="8"/>
      <c r="N128" s="8"/>
      <c r="O128" s="8"/>
      <c r="P128" s="8"/>
      <c r="Q128" s="8"/>
      <c r="R128" s="8"/>
      <c r="S128" s="10"/>
    </row>
    <row r="129" spans="2:19" x14ac:dyDescent="0.35">
      <c r="B129" s="7"/>
      <c r="C129" s="87" t="s">
        <v>675</v>
      </c>
      <c r="D129" s="15">
        <v>0</v>
      </c>
      <c r="E129" s="15">
        <v>1179</v>
      </c>
      <c r="F129" s="15">
        <v>2295</v>
      </c>
      <c r="G129" s="15">
        <v>0</v>
      </c>
      <c r="H129" s="15"/>
      <c r="I129" s="15"/>
      <c r="J129" s="15" t="b">
        <v>1</v>
      </c>
      <c r="K129" s="15" t="b">
        <v>1</v>
      </c>
      <c r="L129" s="15" t="b">
        <v>1</v>
      </c>
      <c r="M129" s="8"/>
      <c r="N129" s="8"/>
      <c r="O129" s="8"/>
      <c r="P129" s="8"/>
      <c r="Q129" s="8"/>
      <c r="R129" s="8"/>
      <c r="S129" s="10"/>
    </row>
    <row r="130" spans="2:19" x14ac:dyDescent="0.35">
      <c r="B130" s="7"/>
      <c r="C130" s="87" t="s">
        <v>676</v>
      </c>
      <c r="D130" s="15">
        <v>0</v>
      </c>
      <c r="E130" s="15">
        <v>18850</v>
      </c>
      <c r="F130" s="15">
        <v>18825</v>
      </c>
      <c r="G130" s="15">
        <v>0</v>
      </c>
      <c r="H130" s="15"/>
      <c r="I130" s="15"/>
      <c r="J130" s="15" t="b">
        <v>1</v>
      </c>
      <c r="K130" s="15" t="b">
        <v>1</v>
      </c>
      <c r="L130" s="15" t="b">
        <v>1</v>
      </c>
      <c r="M130" s="8"/>
      <c r="N130" s="8"/>
      <c r="O130" s="8"/>
      <c r="P130" s="8"/>
      <c r="Q130" s="8"/>
      <c r="R130" s="8"/>
      <c r="S130" s="10"/>
    </row>
    <row r="131" spans="2:19" x14ac:dyDescent="0.35">
      <c r="B131" s="7"/>
      <c r="C131" s="87" t="s">
        <v>677</v>
      </c>
      <c r="D131" s="15">
        <v>0</v>
      </c>
      <c r="E131" s="15">
        <v>22000</v>
      </c>
      <c r="F131" s="15">
        <v>265.60000000000002</v>
      </c>
      <c r="G131" s="15">
        <v>0</v>
      </c>
      <c r="H131" s="15">
        <v>23000</v>
      </c>
      <c r="I131" s="15">
        <v>500</v>
      </c>
      <c r="J131" s="15" t="b">
        <v>1</v>
      </c>
      <c r="K131" s="15" t="b">
        <v>1</v>
      </c>
      <c r="L131" s="15" t="b">
        <v>1</v>
      </c>
      <c r="M131" s="8"/>
      <c r="N131" s="8"/>
      <c r="O131" s="8"/>
      <c r="P131" s="8"/>
      <c r="Q131" s="8"/>
      <c r="R131" s="8"/>
      <c r="S131" s="10"/>
    </row>
    <row r="132" spans="2:19" x14ac:dyDescent="0.35">
      <c r="B132" s="7"/>
      <c r="C132" s="87" t="s">
        <v>678</v>
      </c>
      <c r="D132" s="15">
        <v>0</v>
      </c>
      <c r="E132" s="15">
        <v>2320</v>
      </c>
      <c r="F132" s="15">
        <v>127308.2</v>
      </c>
      <c r="G132" s="15">
        <v>101500</v>
      </c>
      <c r="H132" s="15">
        <v>6300</v>
      </c>
      <c r="I132" s="15">
        <v>2097</v>
      </c>
      <c r="J132" s="15" t="b">
        <v>1</v>
      </c>
      <c r="K132" s="15" t="b">
        <v>1</v>
      </c>
      <c r="L132" s="15" t="b">
        <v>1</v>
      </c>
      <c r="M132" s="8"/>
      <c r="N132" s="8"/>
      <c r="O132" s="8"/>
      <c r="P132" s="8"/>
      <c r="Q132" s="8"/>
      <c r="R132" s="8"/>
      <c r="S132" s="10"/>
    </row>
    <row r="133" spans="2:19" x14ac:dyDescent="0.35">
      <c r="B133" s="7"/>
      <c r="C133" s="87" t="s">
        <v>679</v>
      </c>
      <c r="D133" s="15">
        <v>0</v>
      </c>
      <c r="E133" s="15">
        <v>4270</v>
      </c>
      <c r="F133" s="15">
        <v>3288.78</v>
      </c>
      <c r="G133" s="15">
        <v>2555.52</v>
      </c>
      <c r="H133" s="15"/>
      <c r="I133" s="15"/>
      <c r="J133" s="15" t="b">
        <v>1</v>
      </c>
      <c r="K133" s="15" t="b">
        <v>1</v>
      </c>
      <c r="L133" s="15" t="b">
        <v>1</v>
      </c>
      <c r="M133" s="8"/>
      <c r="N133" s="8"/>
      <c r="O133" s="8"/>
      <c r="P133" s="8"/>
      <c r="Q133" s="8"/>
      <c r="R133" s="8"/>
      <c r="S133" s="10"/>
    </row>
    <row r="134" spans="2:19" x14ac:dyDescent="0.35">
      <c r="B134" s="7"/>
      <c r="C134" s="87" t="s">
        <v>680</v>
      </c>
      <c r="D134" s="15">
        <v>0</v>
      </c>
      <c r="E134" s="15">
        <v>5025</v>
      </c>
      <c r="F134" s="15">
        <v>5249.2800000000007</v>
      </c>
      <c r="G134" s="15">
        <v>652.79999999999995</v>
      </c>
      <c r="H134" s="15"/>
      <c r="I134" s="15"/>
      <c r="J134" s="15" t="b">
        <v>1</v>
      </c>
      <c r="K134" s="15" t="b">
        <v>1</v>
      </c>
      <c r="L134" s="15" t="b">
        <v>1</v>
      </c>
      <c r="M134" s="8"/>
      <c r="N134" s="8"/>
      <c r="O134" s="8"/>
      <c r="P134" s="8"/>
      <c r="Q134" s="8"/>
      <c r="R134" s="8"/>
      <c r="S134" s="10"/>
    </row>
    <row r="135" spans="2:19" x14ac:dyDescent="0.35">
      <c r="B135" s="7"/>
      <c r="C135" s="87" t="s">
        <v>681</v>
      </c>
      <c r="D135" s="15">
        <v>0</v>
      </c>
      <c r="E135" s="15">
        <v>10000</v>
      </c>
      <c r="F135" s="15">
        <v>1640</v>
      </c>
      <c r="G135" s="15">
        <v>3590</v>
      </c>
      <c r="H135" s="15"/>
      <c r="I135" s="15"/>
      <c r="J135" s="15" t="b">
        <v>1</v>
      </c>
      <c r="K135" s="15" t="b">
        <v>1</v>
      </c>
      <c r="L135" s="15" t="b">
        <v>1</v>
      </c>
      <c r="M135" s="8"/>
      <c r="N135" s="8"/>
      <c r="O135" s="8"/>
      <c r="P135" s="8"/>
      <c r="Q135" s="8"/>
      <c r="R135" s="8"/>
      <c r="S135" s="10"/>
    </row>
    <row r="136" spans="2:19" x14ac:dyDescent="0.35">
      <c r="B136" s="7"/>
      <c r="C136" s="87" t="s">
        <v>682</v>
      </c>
      <c r="D136" s="15">
        <v>0</v>
      </c>
      <c r="E136" s="15">
        <v>1000</v>
      </c>
      <c r="F136" s="15">
        <v>244.48</v>
      </c>
      <c r="G136" s="15">
        <v>0</v>
      </c>
      <c r="H136" s="15"/>
      <c r="I136" s="15"/>
      <c r="J136" s="15" t="b">
        <v>1</v>
      </c>
      <c r="K136" s="15" t="b">
        <v>1</v>
      </c>
      <c r="L136" s="15" t="b">
        <v>1</v>
      </c>
      <c r="M136" s="8"/>
      <c r="N136" s="8"/>
      <c r="O136" s="8"/>
      <c r="P136" s="8"/>
      <c r="Q136" s="8"/>
      <c r="R136" s="8"/>
      <c r="S136" s="10"/>
    </row>
    <row r="137" spans="2:19" x14ac:dyDescent="0.35">
      <c r="B137" s="7"/>
      <c r="C137" s="87" t="s">
        <v>683</v>
      </c>
      <c r="D137" s="15">
        <v>0</v>
      </c>
      <c r="E137" s="15">
        <v>3150</v>
      </c>
      <c r="F137" s="15">
        <v>5260</v>
      </c>
      <c r="G137" s="15">
        <v>0</v>
      </c>
      <c r="H137" s="15"/>
      <c r="I137" s="15"/>
      <c r="J137" s="15" t="b">
        <v>1</v>
      </c>
      <c r="K137" s="15" t="b">
        <v>1</v>
      </c>
      <c r="L137" s="15" t="b">
        <v>1</v>
      </c>
      <c r="M137" s="8"/>
      <c r="N137" s="8"/>
      <c r="O137" s="8"/>
      <c r="P137" s="8"/>
      <c r="Q137" s="8"/>
      <c r="R137" s="8"/>
      <c r="S137" s="10"/>
    </row>
    <row r="138" spans="2:19" x14ac:dyDescent="0.35">
      <c r="B138" s="7"/>
      <c r="C138" s="87" t="s">
        <v>684</v>
      </c>
      <c r="D138" s="15">
        <v>0</v>
      </c>
      <c r="E138" s="15">
        <v>315401.87</v>
      </c>
      <c r="F138" s="15">
        <v>283237.37000000005</v>
      </c>
      <c r="G138" s="15">
        <v>44421.409999999996</v>
      </c>
      <c r="H138" s="15">
        <v>-1.7462298274040222E-10</v>
      </c>
      <c r="I138" s="15">
        <v>0</v>
      </c>
      <c r="J138" s="15" t="b">
        <v>1</v>
      </c>
      <c r="K138" s="15" t="b">
        <v>1</v>
      </c>
      <c r="L138" s="15" t="b">
        <v>1</v>
      </c>
      <c r="M138" s="8"/>
      <c r="N138" s="8"/>
      <c r="O138" s="8"/>
      <c r="P138" s="8"/>
      <c r="Q138" s="8"/>
      <c r="R138" s="8"/>
      <c r="S138" s="10"/>
    </row>
    <row r="139" spans="2:19" x14ac:dyDescent="0.35">
      <c r="B139" s="7"/>
      <c r="C139" s="87" t="s">
        <v>685</v>
      </c>
      <c r="D139" s="15">
        <v>0</v>
      </c>
      <c r="E139" s="15">
        <v>900</v>
      </c>
      <c r="F139" s="15">
        <v>1100</v>
      </c>
      <c r="G139" s="15">
        <v>0</v>
      </c>
      <c r="H139" s="15"/>
      <c r="I139" s="15"/>
      <c r="J139" s="15" t="b">
        <v>1</v>
      </c>
      <c r="K139" s="15" t="b">
        <v>1</v>
      </c>
      <c r="L139" s="15" t="b">
        <v>1</v>
      </c>
      <c r="M139" s="8"/>
      <c r="N139" s="8"/>
      <c r="O139" s="8"/>
      <c r="P139" s="8"/>
      <c r="Q139" s="8"/>
      <c r="R139" s="8"/>
      <c r="S139" s="10"/>
    </row>
    <row r="140" spans="2:19" x14ac:dyDescent="0.35">
      <c r="B140" s="7"/>
      <c r="C140" s="87" t="s">
        <v>686</v>
      </c>
      <c r="D140" s="15">
        <v>0</v>
      </c>
      <c r="E140" s="15">
        <v>500</v>
      </c>
      <c r="F140" s="15">
        <v>478.8</v>
      </c>
      <c r="G140" s="15">
        <v>0</v>
      </c>
      <c r="H140" s="15"/>
      <c r="I140" s="15"/>
      <c r="J140" s="15" t="b">
        <v>1</v>
      </c>
      <c r="K140" s="15" t="b">
        <v>1</v>
      </c>
      <c r="L140" s="15" t="b">
        <v>1</v>
      </c>
      <c r="M140" s="8"/>
      <c r="N140" s="8"/>
      <c r="O140" s="8"/>
      <c r="P140" s="8"/>
      <c r="Q140" s="8"/>
      <c r="R140" s="8"/>
      <c r="S140" s="10"/>
    </row>
    <row r="141" spans="2:19" x14ac:dyDescent="0.35">
      <c r="B141" s="7"/>
      <c r="C141" s="87" t="s">
        <v>687</v>
      </c>
      <c r="D141" s="15">
        <v>0</v>
      </c>
      <c r="E141" s="15">
        <v>1500</v>
      </c>
      <c r="F141" s="15">
        <v>6000</v>
      </c>
      <c r="G141" s="15">
        <v>0</v>
      </c>
      <c r="H141" s="15"/>
      <c r="I141" s="15"/>
      <c r="J141" s="15" t="b">
        <v>1</v>
      </c>
      <c r="K141" s="15" t="b">
        <v>1</v>
      </c>
      <c r="L141" s="15" t="b">
        <v>1</v>
      </c>
      <c r="M141" s="8"/>
      <c r="N141" s="8"/>
      <c r="O141" s="8"/>
      <c r="P141" s="8"/>
      <c r="Q141" s="8"/>
      <c r="R141" s="8"/>
      <c r="S141" s="10"/>
    </row>
    <row r="142" spans="2:19" x14ac:dyDescent="0.35">
      <c r="B142" s="7"/>
      <c r="C142" s="87" t="s">
        <v>688</v>
      </c>
      <c r="D142" s="15">
        <v>0</v>
      </c>
      <c r="E142" s="15">
        <v>18060</v>
      </c>
      <c r="F142" s="15">
        <v>17300</v>
      </c>
      <c r="G142" s="15">
        <v>0</v>
      </c>
      <c r="H142" s="15"/>
      <c r="I142" s="15"/>
      <c r="J142" s="15" t="b">
        <v>1</v>
      </c>
      <c r="K142" s="15" t="b">
        <v>1</v>
      </c>
      <c r="L142" s="15" t="b">
        <v>1</v>
      </c>
      <c r="M142" s="8"/>
      <c r="N142" s="8"/>
      <c r="O142" s="8"/>
      <c r="P142" s="8"/>
      <c r="Q142" s="8"/>
      <c r="R142" s="8"/>
      <c r="S142" s="10"/>
    </row>
    <row r="143" spans="2:19" x14ac:dyDescent="0.35">
      <c r="B143" s="7"/>
      <c r="C143" s="87" t="s">
        <v>689</v>
      </c>
      <c r="D143" s="15">
        <v>0</v>
      </c>
      <c r="E143" s="15">
        <v>2080</v>
      </c>
      <c r="F143" s="15">
        <v>0</v>
      </c>
      <c r="G143" s="15">
        <v>24.22</v>
      </c>
      <c r="H143" s="15">
        <v>2080</v>
      </c>
      <c r="I143" s="15">
        <v>0</v>
      </c>
      <c r="J143" s="15" t="b">
        <v>1</v>
      </c>
      <c r="K143" s="15" t="b">
        <v>1</v>
      </c>
      <c r="L143" s="15" t="b">
        <v>1</v>
      </c>
      <c r="M143" s="8"/>
      <c r="N143" s="8"/>
      <c r="O143" s="8"/>
      <c r="P143" s="8"/>
      <c r="Q143" s="8"/>
      <c r="R143" s="8"/>
      <c r="S143" s="10"/>
    </row>
    <row r="144" spans="2:19" x14ac:dyDescent="0.35">
      <c r="B144" s="7"/>
      <c r="C144" s="87" t="s">
        <v>690</v>
      </c>
      <c r="D144" s="15">
        <v>0</v>
      </c>
      <c r="E144" s="15">
        <v>2530</v>
      </c>
      <c r="F144" s="15"/>
      <c r="G144" s="15"/>
      <c r="H144" s="15">
        <v>4000</v>
      </c>
      <c r="I144" s="15">
        <v>0</v>
      </c>
      <c r="J144" s="15" t="b">
        <v>1</v>
      </c>
      <c r="K144" s="15" t="b">
        <v>1</v>
      </c>
      <c r="L144" s="15" t="b">
        <v>1</v>
      </c>
      <c r="M144" s="8"/>
      <c r="N144" s="8"/>
      <c r="O144" s="8"/>
      <c r="P144" s="8"/>
      <c r="Q144" s="8"/>
      <c r="R144" s="8"/>
      <c r="S144" s="10"/>
    </row>
    <row r="145" spans="2:19" x14ac:dyDescent="0.35">
      <c r="B145" s="7"/>
      <c r="C145" s="87" t="s">
        <v>691</v>
      </c>
      <c r="D145" s="15">
        <v>0</v>
      </c>
      <c r="E145" s="15">
        <v>5250</v>
      </c>
      <c r="F145" s="15"/>
      <c r="G145" s="15"/>
      <c r="H145" s="15">
        <v>6775</v>
      </c>
      <c r="I145" s="15">
        <v>3675</v>
      </c>
      <c r="J145" s="15" t="b">
        <v>1</v>
      </c>
      <c r="K145" s="15" t="b">
        <v>1</v>
      </c>
      <c r="L145" s="15" t="b">
        <v>1</v>
      </c>
      <c r="M145" s="8"/>
      <c r="N145" s="8"/>
      <c r="O145" s="8"/>
      <c r="P145" s="8"/>
      <c r="Q145" s="8"/>
      <c r="R145" s="8"/>
      <c r="S145" s="10"/>
    </row>
    <row r="146" spans="2:19" x14ac:dyDescent="0.35">
      <c r="B146" s="7"/>
      <c r="C146" s="87" t="s">
        <v>692</v>
      </c>
      <c r="D146" s="15">
        <v>0</v>
      </c>
      <c r="E146" s="15">
        <v>72172</v>
      </c>
      <c r="F146" s="15">
        <v>94503.25</v>
      </c>
      <c r="G146" s="15">
        <v>76767.81</v>
      </c>
      <c r="H146" s="15"/>
      <c r="I146" s="15"/>
      <c r="J146" s="15" t="b">
        <v>1</v>
      </c>
      <c r="K146" s="15" t="b">
        <v>1</v>
      </c>
      <c r="L146" s="15" t="b">
        <v>1</v>
      </c>
      <c r="M146" s="8"/>
      <c r="N146" s="8"/>
      <c r="O146" s="8"/>
      <c r="P146" s="8"/>
      <c r="Q146" s="8"/>
      <c r="R146" s="8"/>
      <c r="S146" s="10"/>
    </row>
    <row r="147" spans="2:19" x14ac:dyDescent="0.35">
      <c r="B147" s="7"/>
      <c r="C147" s="87" t="s">
        <v>693</v>
      </c>
      <c r="D147" s="15">
        <v>0</v>
      </c>
      <c r="E147" s="15">
        <v>3780</v>
      </c>
      <c r="F147" s="15">
        <v>99.94</v>
      </c>
      <c r="G147" s="15">
        <v>-99.94</v>
      </c>
      <c r="H147" s="15"/>
      <c r="I147" s="15"/>
      <c r="J147" s="15" t="b">
        <v>1</v>
      </c>
      <c r="K147" s="15" t="b">
        <v>1</v>
      </c>
      <c r="L147" s="15" t="b">
        <v>1</v>
      </c>
      <c r="M147" s="8"/>
      <c r="N147" s="8"/>
      <c r="O147" s="8"/>
      <c r="P147" s="8"/>
      <c r="Q147" s="8"/>
      <c r="R147" s="8"/>
      <c r="S147" s="10"/>
    </row>
    <row r="148" spans="2:19" x14ac:dyDescent="0.35">
      <c r="B148" s="7"/>
      <c r="C148" s="87" t="s">
        <v>694</v>
      </c>
      <c r="D148" s="15">
        <v>0</v>
      </c>
      <c r="E148" s="15">
        <v>17601.400000000001</v>
      </c>
      <c r="F148" s="15">
        <v>8862.3999999999978</v>
      </c>
      <c r="G148" s="15">
        <v>3754.21</v>
      </c>
      <c r="H148" s="15"/>
      <c r="I148" s="15"/>
      <c r="J148" s="15" t="b">
        <v>1</v>
      </c>
      <c r="K148" s="15" t="b">
        <v>1</v>
      </c>
      <c r="L148" s="15" t="b">
        <v>1</v>
      </c>
      <c r="M148" s="8"/>
      <c r="N148" s="8"/>
      <c r="O148" s="8"/>
      <c r="P148" s="8"/>
      <c r="Q148" s="8"/>
      <c r="R148" s="8"/>
      <c r="S148" s="10"/>
    </row>
    <row r="149" spans="2:19" x14ac:dyDescent="0.35">
      <c r="B149" s="7"/>
      <c r="C149" s="87" t="s">
        <v>695</v>
      </c>
      <c r="D149" s="15">
        <v>0</v>
      </c>
      <c r="E149" s="15">
        <v>2528</v>
      </c>
      <c r="F149" s="15">
        <v>3160</v>
      </c>
      <c r="G149" s="15">
        <v>7743.96</v>
      </c>
      <c r="H149" s="15"/>
      <c r="I149" s="15"/>
      <c r="J149" s="15" t="b">
        <v>1</v>
      </c>
      <c r="K149" s="15" t="b">
        <v>1</v>
      </c>
      <c r="L149" s="15" t="b">
        <v>1</v>
      </c>
      <c r="M149" s="8"/>
      <c r="N149" s="8"/>
      <c r="O149" s="8"/>
      <c r="P149" s="8"/>
      <c r="Q149" s="8"/>
      <c r="R149" s="8"/>
      <c r="S149" s="10"/>
    </row>
    <row r="150" spans="2:19" x14ac:dyDescent="0.35">
      <c r="B150" s="7"/>
      <c r="C150" s="87" t="s">
        <v>696</v>
      </c>
      <c r="D150" s="15">
        <v>0</v>
      </c>
      <c r="E150" s="15">
        <v>8558.25</v>
      </c>
      <c r="F150" s="15">
        <v>7780.25</v>
      </c>
      <c r="G150" s="15">
        <v>0</v>
      </c>
      <c r="H150" s="15"/>
      <c r="I150" s="15"/>
      <c r="J150" s="15" t="b">
        <v>1</v>
      </c>
      <c r="K150" s="15" t="b">
        <v>1</v>
      </c>
      <c r="L150" s="15" t="b">
        <v>1</v>
      </c>
      <c r="M150" s="8"/>
      <c r="N150" s="8"/>
      <c r="O150" s="8"/>
      <c r="P150" s="8"/>
      <c r="Q150" s="8"/>
      <c r="R150" s="8"/>
      <c r="S150" s="10"/>
    </row>
    <row r="151" spans="2:19" x14ac:dyDescent="0.35">
      <c r="B151" s="7"/>
      <c r="C151" s="87" t="s">
        <v>697</v>
      </c>
      <c r="D151" s="15">
        <v>0</v>
      </c>
      <c r="E151" s="15">
        <v>3950</v>
      </c>
      <c r="F151" s="15">
        <v>112</v>
      </c>
      <c r="G151" s="15">
        <v>0</v>
      </c>
      <c r="H151" s="15">
        <v>3682</v>
      </c>
      <c r="I151" s="15">
        <v>0</v>
      </c>
      <c r="J151" s="15" t="b">
        <v>1</v>
      </c>
      <c r="K151" s="15" t="b">
        <v>1</v>
      </c>
      <c r="L151" s="15" t="b">
        <v>1</v>
      </c>
      <c r="M151" s="8"/>
      <c r="N151" s="8"/>
      <c r="O151" s="8"/>
      <c r="P151" s="8"/>
      <c r="Q151" s="8"/>
      <c r="R151" s="8"/>
      <c r="S151" s="10"/>
    </row>
    <row r="152" spans="2:19" x14ac:dyDescent="0.35">
      <c r="B152" s="7"/>
      <c r="C152" s="87" t="s">
        <v>698</v>
      </c>
      <c r="D152" s="15">
        <v>0</v>
      </c>
      <c r="E152" s="15">
        <v>7796</v>
      </c>
      <c r="F152" s="15">
        <v>515</v>
      </c>
      <c r="G152" s="15">
        <v>1215.4000000000001</v>
      </c>
      <c r="H152" s="15">
        <v>8013.61</v>
      </c>
      <c r="I152" s="15">
        <v>0</v>
      </c>
      <c r="J152" s="15" t="b">
        <v>1</v>
      </c>
      <c r="K152" s="15" t="b">
        <v>1</v>
      </c>
      <c r="L152" s="15" t="b">
        <v>1</v>
      </c>
      <c r="M152" s="8"/>
      <c r="N152" s="8"/>
      <c r="O152" s="8"/>
      <c r="P152" s="8"/>
      <c r="Q152" s="8"/>
      <c r="R152" s="8"/>
      <c r="S152" s="10"/>
    </row>
    <row r="153" spans="2:19" x14ac:dyDescent="0.35">
      <c r="B153" s="7"/>
      <c r="C153" s="87" t="s">
        <v>699</v>
      </c>
      <c r="D153" s="15">
        <v>0</v>
      </c>
      <c r="E153" s="15">
        <v>1000</v>
      </c>
      <c r="F153" s="15">
        <v>822.24</v>
      </c>
      <c r="G153" s="15">
        <v>856.5</v>
      </c>
      <c r="H153" s="15"/>
      <c r="I153" s="15"/>
      <c r="J153" s="15" t="b">
        <v>1</v>
      </c>
      <c r="K153" s="15" t="b">
        <v>1</v>
      </c>
      <c r="L153" s="15" t="b">
        <v>1</v>
      </c>
      <c r="M153" s="8"/>
      <c r="N153" s="8"/>
      <c r="O153" s="8"/>
      <c r="P153" s="8"/>
      <c r="Q153" s="8"/>
      <c r="R153" s="8"/>
      <c r="S153" s="10"/>
    </row>
    <row r="154" spans="2:19" x14ac:dyDescent="0.35">
      <c r="B154" s="7"/>
      <c r="C154" s="87" t="s">
        <v>700</v>
      </c>
      <c r="D154" s="15">
        <v>0</v>
      </c>
      <c r="E154" s="15">
        <v>7250</v>
      </c>
      <c r="F154" s="15">
        <v>468.75</v>
      </c>
      <c r="G154" s="15">
        <v>581.25</v>
      </c>
      <c r="H154" s="15">
        <v>15000</v>
      </c>
      <c r="I154" s="15">
        <v>0</v>
      </c>
      <c r="J154" s="15" t="b">
        <v>1</v>
      </c>
      <c r="K154" s="15" t="b">
        <v>1</v>
      </c>
      <c r="L154" s="15" t="b">
        <v>1</v>
      </c>
      <c r="M154" s="8"/>
      <c r="N154" s="8"/>
      <c r="O154" s="8"/>
      <c r="P154" s="8"/>
      <c r="Q154" s="8"/>
      <c r="R154" s="8"/>
      <c r="S154" s="10"/>
    </row>
    <row r="155" spans="2:19" x14ac:dyDescent="0.35">
      <c r="B155" s="7"/>
      <c r="C155" s="87" t="s">
        <v>701</v>
      </c>
      <c r="D155" s="15">
        <v>0</v>
      </c>
      <c r="E155" s="15">
        <v>10352</v>
      </c>
      <c r="F155" s="15">
        <v>53175</v>
      </c>
      <c r="G155" s="15">
        <v>41645.64</v>
      </c>
      <c r="H155" s="15"/>
      <c r="I155" s="15"/>
      <c r="J155" s="15" t="b">
        <v>1</v>
      </c>
      <c r="K155" s="15" t="b">
        <v>1</v>
      </c>
      <c r="L155" s="15" t="b">
        <v>1</v>
      </c>
      <c r="M155" s="8"/>
      <c r="N155" s="8"/>
      <c r="O155" s="8"/>
      <c r="P155" s="8"/>
      <c r="Q155" s="8"/>
      <c r="R155" s="8"/>
      <c r="S155" s="10"/>
    </row>
    <row r="156" spans="2:19" x14ac:dyDescent="0.35">
      <c r="B156" s="7"/>
      <c r="C156" s="87" t="s">
        <v>702</v>
      </c>
      <c r="D156" s="15">
        <v>0</v>
      </c>
      <c r="E156" s="15">
        <v>500</v>
      </c>
      <c r="F156" s="15">
        <v>383</v>
      </c>
      <c r="G156" s="15">
        <v>107.24</v>
      </c>
      <c r="H156" s="15"/>
      <c r="I156" s="15"/>
      <c r="J156" s="15" t="b">
        <v>1</v>
      </c>
      <c r="K156" s="15" t="b">
        <v>1</v>
      </c>
      <c r="L156" s="15" t="b">
        <v>1</v>
      </c>
      <c r="M156" s="8"/>
      <c r="N156" s="8"/>
      <c r="O156" s="8"/>
      <c r="P156" s="8"/>
      <c r="Q156" s="8"/>
      <c r="R156" s="8"/>
      <c r="S156" s="10"/>
    </row>
    <row r="157" spans="2:19" x14ac:dyDescent="0.35">
      <c r="B157" s="7"/>
      <c r="C157" s="87" t="s">
        <v>703</v>
      </c>
      <c r="D157" s="15">
        <v>0</v>
      </c>
      <c r="E157" s="15">
        <v>500</v>
      </c>
      <c r="F157" s="15">
        <v>0</v>
      </c>
      <c r="G157" s="15">
        <v>0</v>
      </c>
      <c r="H157" s="15">
        <v>400</v>
      </c>
      <c r="I157" s="15">
        <v>0</v>
      </c>
      <c r="J157" s="15" t="b">
        <v>1</v>
      </c>
      <c r="K157" s="15" t="b">
        <v>1</v>
      </c>
      <c r="L157" s="15" t="b">
        <v>1</v>
      </c>
      <c r="M157" s="8"/>
      <c r="N157" s="8"/>
      <c r="O157" s="8"/>
      <c r="P157" s="8"/>
      <c r="Q157" s="8"/>
      <c r="R157" s="8"/>
      <c r="S157" s="10"/>
    </row>
    <row r="158" spans="2:19" x14ac:dyDescent="0.35">
      <c r="B158" s="7"/>
      <c r="C158" s="87" t="s">
        <v>704</v>
      </c>
      <c r="D158" s="15">
        <v>0</v>
      </c>
      <c r="E158" s="15">
        <v>3385</v>
      </c>
      <c r="F158" s="15"/>
      <c r="G158" s="15"/>
      <c r="H158" s="15">
        <v>3319.16</v>
      </c>
      <c r="I158" s="15">
        <v>0</v>
      </c>
      <c r="J158" s="15" t="b">
        <v>1</v>
      </c>
      <c r="K158" s="15" t="b">
        <v>1</v>
      </c>
      <c r="L158" s="15" t="b">
        <v>1</v>
      </c>
      <c r="M158" s="8"/>
      <c r="N158" s="8"/>
      <c r="O158" s="8"/>
      <c r="P158" s="8"/>
      <c r="Q158" s="8"/>
      <c r="R158" s="8"/>
      <c r="S158" s="10"/>
    </row>
    <row r="159" spans="2:19" x14ac:dyDescent="0.35">
      <c r="B159" s="7"/>
      <c r="C159" s="87" t="s">
        <v>705</v>
      </c>
      <c r="D159" s="15">
        <v>0</v>
      </c>
      <c r="E159" s="15">
        <v>7600</v>
      </c>
      <c r="F159" s="15">
        <v>11244</v>
      </c>
      <c r="G159" s="15">
        <v>0</v>
      </c>
      <c r="H159" s="15"/>
      <c r="I159" s="15"/>
      <c r="J159" s="15" t="b">
        <v>1</v>
      </c>
      <c r="K159" s="15" t="b">
        <v>1</v>
      </c>
      <c r="L159" s="15" t="b">
        <v>1</v>
      </c>
      <c r="M159" s="8"/>
      <c r="N159" s="8"/>
      <c r="O159" s="8"/>
      <c r="P159" s="8"/>
      <c r="Q159" s="8"/>
      <c r="R159" s="8"/>
      <c r="S159" s="10"/>
    </row>
    <row r="160" spans="2:19" x14ac:dyDescent="0.35">
      <c r="B160" s="7"/>
      <c r="C160" s="87" t="s">
        <v>706</v>
      </c>
      <c r="D160" s="15">
        <v>0</v>
      </c>
      <c r="E160" s="15">
        <v>13635.38</v>
      </c>
      <c r="F160" s="15">
        <v>37931.5</v>
      </c>
      <c r="G160" s="15">
        <v>0</v>
      </c>
      <c r="H160" s="15"/>
      <c r="I160" s="15"/>
      <c r="J160" s="15" t="b">
        <v>1</v>
      </c>
      <c r="K160" s="15" t="b">
        <v>1</v>
      </c>
      <c r="L160" s="15" t="b">
        <v>1</v>
      </c>
      <c r="M160" s="8"/>
      <c r="N160" s="8"/>
      <c r="O160" s="8"/>
      <c r="P160" s="8"/>
      <c r="Q160" s="8"/>
      <c r="R160" s="8"/>
      <c r="S160" s="10"/>
    </row>
    <row r="161" spans="2:19" x14ac:dyDescent="0.35">
      <c r="B161" s="7"/>
      <c r="C161" s="87" t="s">
        <v>707</v>
      </c>
      <c r="D161" s="15">
        <v>0</v>
      </c>
      <c r="E161" s="15">
        <v>2410</v>
      </c>
      <c r="F161" s="15">
        <v>2293</v>
      </c>
      <c r="G161" s="15">
        <v>0</v>
      </c>
      <c r="H161" s="15"/>
      <c r="I161" s="15"/>
      <c r="J161" s="15" t="b">
        <v>1</v>
      </c>
      <c r="K161" s="15" t="b">
        <v>1</v>
      </c>
      <c r="L161" s="15" t="b">
        <v>1</v>
      </c>
      <c r="M161" s="8"/>
      <c r="N161" s="8"/>
      <c r="O161" s="8"/>
      <c r="P161" s="8"/>
      <c r="Q161" s="8"/>
      <c r="R161" s="8"/>
      <c r="S161" s="10"/>
    </row>
    <row r="162" spans="2:19" x14ac:dyDescent="0.35">
      <c r="B162" s="7"/>
      <c r="C162" s="87" t="s">
        <v>708</v>
      </c>
      <c r="D162" s="15">
        <v>0</v>
      </c>
      <c r="E162" s="15">
        <v>890</v>
      </c>
      <c r="F162" s="15">
        <v>881.4</v>
      </c>
      <c r="G162" s="15">
        <v>109.2</v>
      </c>
      <c r="H162" s="15"/>
      <c r="I162" s="15"/>
      <c r="J162" s="15" t="b">
        <v>1</v>
      </c>
      <c r="K162" s="15" t="b">
        <v>1</v>
      </c>
      <c r="L162" s="15" t="b">
        <v>1</v>
      </c>
      <c r="M162" s="8"/>
      <c r="N162" s="8"/>
      <c r="O162" s="8"/>
      <c r="P162" s="8"/>
      <c r="Q162" s="8"/>
      <c r="R162" s="8"/>
      <c r="S162" s="10"/>
    </row>
    <row r="163" spans="2:19" x14ac:dyDescent="0.35">
      <c r="B163" s="7"/>
      <c r="C163" s="87" t="s">
        <v>709</v>
      </c>
      <c r="D163" s="15">
        <v>0</v>
      </c>
      <c r="E163" s="15">
        <v>3498</v>
      </c>
      <c r="F163" s="15">
        <v>4302.3999999999996</v>
      </c>
      <c r="G163" s="15">
        <v>0</v>
      </c>
      <c r="H163" s="15"/>
      <c r="I163" s="15"/>
      <c r="J163" s="15" t="b">
        <v>1</v>
      </c>
      <c r="K163" s="15" t="b">
        <v>1</v>
      </c>
      <c r="L163" s="15" t="b">
        <v>1</v>
      </c>
      <c r="M163" s="8"/>
      <c r="N163" s="8"/>
      <c r="O163" s="8"/>
      <c r="P163" s="8"/>
      <c r="Q163" s="8"/>
      <c r="R163" s="8"/>
      <c r="S163" s="10"/>
    </row>
    <row r="164" spans="2:19" x14ac:dyDescent="0.35">
      <c r="B164" s="7"/>
      <c r="C164" s="87" t="s">
        <v>710</v>
      </c>
      <c r="D164" s="15">
        <v>0</v>
      </c>
      <c r="E164" s="15">
        <v>11600</v>
      </c>
      <c r="F164" s="15">
        <v>18500</v>
      </c>
      <c r="G164" s="15">
        <v>15059.120000000003</v>
      </c>
      <c r="H164" s="15">
        <v>20171.2</v>
      </c>
      <c r="I164" s="15">
        <v>6750</v>
      </c>
      <c r="J164" s="15" t="b">
        <v>1</v>
      </c>
      <c r="K164" s="15" t="b">
        <v>1</v>
      </c>
      <c r="L164" s="15" t="b">
        <v>1</v>
      </c>
      <c r="M164" s="8"/>
      <c r="N164" s="8"/>
      <c r="O164" s="8"/>
      <c r="P164" s="8"/>
      <c r="Q164" s="8"/>
      <c r="R164" s="8"/>
      <c r="S164" s="10"/>
    </row>
    <row r="165" spans="2:19" x14ac:dyDescent="0.35">
      <c r="B165" s="7"/>
      <c r="C165" s="87" t="s">
        <v>711</v>
      </c>
      <c r="D165" s="15">
        <v>0</v>
      </c>
      <c r="E165" s="15">
        <v>11500</v>
      </c>
      <c r="F165" s="15">
        <v>0</v>
      </c>
      <c r="G165" s="15">
        <v>0</v>
      </c>
      <c r="H165" s="15">
        <v>10948</v>
      </c>
      <c r="I165" s="15">
        <v>0</v>
      </c>
      <c r="J165" s="15" t="b">
        <v>1</v>
      </c>
      <c r="K165" s="15" t="b">
        <v>1</v>
      </c>
      <c r="L165" s="15" t="b">
        <v>1</v>
      </c>
      <c r="M165" s="8"/>
      <c r="N165" s="8"/>
      <c r="O165" s="8"/>
      <c r="P165" s="8"/>
      <c r="Q165" s="8"/>
      <c r="R165" s="8"/>
      <c r="S165" s="10"/>
    </row>
    <row r="166" spans="2:19" x14ac:dyDescent="0.35">
      <c r="B166" s="7"/>
      <c r="C166" s="87" t="s">
        <v>712</v>
      </c>
      <c r="D166" s="15">
        <v>0</v>
      </c>
      <c r="E166" s="15">
        <v>9635</v>
      </c>
      <c r="F166" s="15">
        <v>13000</v>
      </c>
      <c r="G166" s="15">
        <v>0</v>
      </c>
      <c r="H166" s="15"/>
      <c r="I166" s="15"/>
      <c r="J166" s="15" t="b">
        <v>1</v>
      </c>
      <c r="K166" s="15" t="b">
        <v>1</v>
      </c>
      <c r="L166" s="15" t="b">
        <v>1</v>
      </c>
      <c r="M166" s="8"/>
      <c r="N166" s="8"/>
      <c r="O166" s="8"/>
      <c r="P166" s="8"/>
      <c r="Q166" s="8"/>
      <c r="R166" s="8"/>
      <c r="S166" s="10"/>
    </row>
    <row r="167" spans="2:19" x14ac:dyDescent="0.35">
      <c r="B167" s="7"/>
      <c r="C167" s="87" t="s">
        <v>713</v>
      </c>
      <c r="D167" s="15">
        <v>0</v>
      </c>
      <c r="E167" s="15">
        <v>8750</v>
      </c>
      <c r="F167" s="15">
        <v>6320.4</v>
      </c>
      <c r="G167" s="15">
        <v>1910</v>
      </c>
      <c r="H167" s="15">
        <v>7562</v>
      </c>
      <c r="I167" s="15">
        <v>6000</v>
      </c>
      <c r="J167" s="15" t="b">
        <v>1</v>
      </c>
      <c r="K167" s="15" t="b">
        <v>1</v>
      </c>
      <c r="L167" s="15" t="b">
        <v>1</v>
      </c>
      <c r="M167" s="8"/>
      <c r="N167" s="8"/>
      <c r="O167" s="8"/>
      <c r="P167" s="8"/>
      <c r="Q167" s="8"/>
      <c r="R167" s="8"/>
      <c r="S167" s="10"/>
    </row>
    <row r="168" spans="2:19" x14ac:dyDescent="0.35">
      <c r="B168" s="7"/>
      <c r="C168" s="87" t="s">
        <v>714</v>
      </c>
      <c r="D168" s="15">
        <v>0</v>
      </c>
      <c r="E168" s="15">
        <v>8257</v>
      </c>
      <c r="F168" s="15">
        <v>0</v>
      </c>
      <c r="G168" s="15">
        <v>0</v>
      </c>
      <c r="H168" s="15">
        <v>37685</v>
      </c>
      <c r="I168" s="15">
        <v>22044</v>
      </c>
      <c r="J168" s="15" t="b">
        <v>1</v>
      </c>
      <c r="K168" s="15" t="b">
        <v>1</v>
      </c>
      <c r="L168" s="15" t="b">
        <v>1</v>
      </c>
      <c r="M168" s="8"/>
      <c r="N168" s="8"/>
      <c r="O168" s="8"/>
      <c r="P168" s="8"/>
      <c r="Q168" s="8"/>
      <c r="R168" s="8"/>
      <c r="S168" s="10"/>
    </row>
    <row r="169" spans="2:19" x14ac:dyDescent="0.35">
      <c r="B169" s="7"/>
      <c r="C169" s="87" t="s">
        <v>715</v>
      </c>
      <c r="D169" s="15">
        <v>0</v>
      </c>
      <c r="E169" s="15">
        <v>1600</v>
      </c>
      <c r="F169" s="15">
        <v>1597</v>
      </c>
      <c r="G169" s="15">
        <v>-1357</v>
      </c>
      <c r="H169" s="15"/>
      <c r="I169" s="15"/>
      <c r="J169" s="15" t="b">
        <v>1</v>
      </c>
      <c r="K169" s="15" t="b">
        <v>1</v>
      </c>
      <c r="L169" s="15" t="b">
        <v>1</v>
      </c>
      <c r="M169" s="8"/>
      <c r="N169" s="8"/>
      <c r="O169" s="8"/>
      <c r="P169" s="8"/>
      <c r="Q169" s="8"/>
      <c r="R169" s="8"/>
      <c r="S169" s="10"/>
    </row>
    <row r="170" spans="2:19" x14ac:dyDescent="0.35">
      <c r="B170" s="7"/>
      <c r="C170" s="87" t="s">
        <v>857</v>
      </c>
      <c r="D170" s="15">
        <v>0</v>
      </c>
      <c r="E170" s="15">
        <v>3250</v>
      </c>
      <c r="F170" s="15">
        <v>-17036.799999999996</v>
      </c>
      <c r="G170" s="15">
        <v>-560</v>
      </c>
      <c r="H170" s="15">
        <v>15020.2</v>
      </c>
      <c r="I170" s="15">
        <v>15998.58</v>
      </c>
      <c r="J170" s="15" t="b">
        <v>1</v>
      </c>
      <c r="K170" s="15" t="b">
        <v>1</v>
      </c>
      <c r="L170" s="15" t="b">
        <v>1</v>
      </c>
      <c r="M170" s="8"/>
      <c r="N170" s="8"/>
      <c r="O170" s="8"/>
      <c r="P170" s="8"/>
      <c r="Q170" s="8"/>
      <c r="R170" s="8"/>
      <c r="S170" s="10"/>
    </row>
    <row r="171" spans="2:19" x14ac:dyDescent="0.35">
      <c r="B171" s="7"/>
      <c r="C171" s="87" t="s">
        <v>716</v>
      </c>
      <c r="D171" s="15">
        <v>0</v>
      </c>
      <c r="E171" s="15">
        <v>3300</v>
      </c>
      <c r="F171" s="15">
        <v>64.569999999999993</v>
      </c>
      <c r="G171" s="15">
        <v>19.690000000000001</v>
      </c>
      <c r="H171" s="15">
        <v>3300</v>
      </c>
      <c r="I171" s="15">
        <v>0</v>
      </c>
      <c r="J171" s="15" t="b">
        <v>1</v>
      </c>
      <c r="K171" s="15" t="b">
        <v>1</v>
      </c>
      <c r="L171" s="15" t="b">
        <v>1</v>
      </c>
      <c r="M171" s="8"/>
      <c r="N171" s="8"/>
      <c r="O171" s="8"/>
      <c r="P171" s="8"/>
      <c r="Q171" s="8"/>
      <c r="R171" s="8"/>
      <c r="S171" s="10"/>
    </row>
    <row r="172" spans="2:19" x14ac:dyDescent="0.35">
      <c r="B172" s="7"/>
      <c r="C172" s="87" t="s">
        <v>717</v>
      </c>
      <c r="D172" s="15">
        <v>0</v>
      </c>
      <c r="E172" s="15">
        <v>12248</v>
      </c>
      <c r="F172" s="15"/>
      <c r="G172" s="15"/>
      <c r="H172" s="15">
        <v>11754</v>
      </c>
      <c r="I172" s="15">
        <v>0</v>
      </c>
      <c r="J172" s="15" t="b">
        <v>1</v>
      </c>
      <c r="K172" s="15" t="b">
        <v>1</v>
      </c>
      <c r="L172" s="15" t="b">
        <v>1</v>
      </c>
      <c r="M172" s="8"/>
      <c r="N172" s="8"/>
      <c r="O172" s="8"/>
      <c r="P172" s="8"/>
      <c r="Q172" s="8"/>
      <c r="R172" s="8"/>
      <c r="S172" s="10"/>
    </row>
    <row r="173" spans="2:19" x14ac:dyDescent="0.35">
      <c r="B173" s="7"/>
      <c r="C173" s="87" t="s">
        <v>718</v>
      </c>
      <c r="D173" s="15">
        <v>0</v>
      </c>
      <c r="E173" s="15">
        <v>6662.5</v>
      </c>
      <c r="F173" s="15">
        <v>0</v>
      </c>
      <c r="G173" s="15">
        <v>164.99</v>
      </c>
      <c r="H173" s="15">
        <v>7555.16</v>
      </c>
      <c r="I173" s="15">
        <v>0</v>
      </c>
      <c r="J173" s="15" t="b">
        <v>1</v>
      </c>
      <c r="K173" s="15" t="b">
        <v>1</v>
      </c>
      <c r="L173" s="15" t="b">
        <v>1</v>
      </c>
      <c r="M173" s="8"/>
      <c r="N173" s="8"/>
      <c r="O173" s="8"/>
      <c r="P173" s="8"/>
      <c r="Q173" s="8"/>
      <c r="R173" s="8"/>
      <c r="S173" s="10"/>
    </row>
    <row r="174" spans="2:19" x14ac:dyDescent="0.35">
      <c r="B174" s="7"/>
      <c r="C174" s="87" t="s">
        <v>719</v>
      </c>
      <c r="D174" s="15">
        <v>0</v>
      </c>
      <c r="E174" s="15">
        <v>17750</v>
      </c>
      <c r="F174" s="15"/>
      <c r="G174" s="15"/>
      <c r="H174" s="15">
        <v>17325</v>
      </c>
      <c r="I174" s="15">
        <v>0</v>
      </c>
      <c r="J174" s="15" t="b">
        <v>1</v>
      </c>
      <c r="K174" s="15" t="b">
        <v>1</v>
      </c>
      <c r="L174" s="15" t="b">
        <v>1</v>
      </c>
      <c r="M174" s="8"/>
      <c r="N174" s="8"/>
      <c r="O174" s="8"/>
      <c r="P174" s="8"/>
      <c r="Q174" s="8"/>
      <c r="R174" s="8"/>
      <c r="S174" s="10"/>
    </row>
    <row r="175" spans="2:19" x14ac:dyDescent="0.35">
      <c r="B175" s="7"/>
      <c r="C175" s="87" t="s">
        <v>720</v>
      </c>
      <c r="D175" s="15">
        <v>0</v>
      </c>
      <c r="E175" s="15">
        <v>1750</v>
      </c>
      <c r="F175" s="15">
        <v>463.95000000000005</v>
      </c>
      <c r="G175" s="15">
        <v>0</v>
      </c>
      <c r="H175" s="15">
        <v>2229</v>
      </c>
      <c r="I175" s="15">
        <v>0</v>
      </c>
      <c r="J175" s="15" t="b">
        <v>1</v>
      </c>
      <c r="K175" s="15" t="b">
        <v>1</v>
      </c>
      <c r="L175" s="15" t="b">
        <v>1</v>
      </c>
      <c r="M175" s="8"/>
      <c r="N175" s="8"/>
      <c r="O175" s="8"/>
      <c r="P175" s="8"/>
      <c r="Q175" s="8"/>
      <c r="R175" s="8"/>
      <c r="S175" s="10"/>
    </row>
    <row r="176" spans="2:19" x14ac:dyDescent="0.35">
      <c r="B176" s="7"/>
      <c r="C176" s="87" t="s">
        <v>721</v>
      </c>
      <c r="D176" s="15">
        <v>0</v>
      </c>
      <c r="E176" s="15">
        <v>1750</v>
      </c>
      <c r="F176" s="15"/>
      <c r="G176" s="15"/>
      <c r="H176" s="15">
        <v>1794.82</v>
      </c>
      <c r="I176" s="15">
        <v>0</v>
      </c>
      <c r="J176" s="15" t="b">
        <v>1</v>
      </c>
      <c r="K176" s="15" t="b">
        <v>1</v>
      </c>
      <c r="L176" s="15" t="b">
        <v>1</v>
      </c>
      <c r="M176" s="8"/>
      <c r="N176" s="8"/>
      <c r="O176" s="8"/>
      <c r="P176" s="8"/>
      <c r="Q176" s="8"/>
      <c r="R176" s="8"/>
      <c r="S176" s="10"/>
    </row>
    <row r="177" spans="2:19" x14ac:dyDescent="0.35">
      <c r="B177" s="7"/>
      <c r="C177" s="87" t="s">
        <v>722</v>
      </c>
      <c r="D177" s="15">
        <v>0</v>
      </c>
      <c r="E177" s="15">
        <v>500</v>
      </c>
      <c r="F177" s="15">
        <v>2407</v>
      </c>
      <c r="G177" s="15">
        <v>0</v>
      </c>
      <c r="H177" s="15"/>
      <c r="I177" s="15"/>
      <c r="J177" s="15" t="b">
        <v>1</v>
      </c>
      <c r="K177" s="15" t="b">
        <v>1</v>
      </c>
      <c r="L177" s="15" t="b">
        <v>1</v>
      </c>
      <c r="M177" s="8"/>
      <c r="N177" s="8"/>
      <c r="O177" s="8"/>
      <c r="P177" s="8"/>
      <c r="Q177" s="8"/>
      <c r="R177" s="8"/>
      <c r="S177" s="10"/>
    </row>
    <row r="178" spans="2:19" x14ac:dyDescent="0.35">
      <c r="B178" s="7"/>
      <c r="C178" s="87" t="s">
        <v>723</v>
      </c>
      <c r="D178" s="15">
        <v>0</v>
      </c>
      <c r="E178" s="15">
        <v>2100</v>
      </c>
      <c r="F178" s="15">
        <v>2289</v>
      </c>
      <c r="G178" s="15">
        <v>0</v>
      </c>
      <c r="H178" s="15"/>
      <c r="I178" s="15"/>
      <c r="J178" s="15" t="b">
        <v>1</v>
      </c>
      <c r="K178" s="15" t="b">
        <v>1</v>
      </c>
      <c r="L178" s="15" t="b">
        <v>1</v>
      </c>
      <c r="M178" s="8"/>
      <c r="N178" s="8"/>
      <c r="O178" s="8"/>
      <c r="P178" s="8"/>
      <c r="Q178" s="8"/>
      <c r="R178" s="8"/>
      <c r="S178" s="10"/>
    </row>
    <row r="179" spans="2:19" x14ac:dyDescent="0.35">
      <c r="B179" s="7"/>
      <c r="C179" s="87" t="s">
        <v>724</v>
      </c>
      <c r="D179" s="15">
        <v>0</v>
      </c>
      <c r="E179" s="15">
        <v>7000</v>
      </c>
      <c r="F179" s="15">
        <v>1637.5</v>
      </c>
      <c r="G179" s="15">
        <v>1250</v>
      </c>
      <c r="H179" s="15"/>
      <c r="I179" s="15"/>
      <c r="J179" s="15" t="b">
        <v>1</v>
      </c>
      <c r="K179" s="15" t="b">
        <v>1</v>
      </c>
      <c r="L179" s="15" t="b">
        <v>1</v>
      </c>
      <c r="M179" s="8"/>
      <c r="N179" s="8"/>
      <c r="O179" s="8"/>
      <c r="P179" s="8"/>
      <c r="Q179" s="8"/>
      <c r="R179" s="8"/>
      <c r="S179" s="10"/>
    </row>
    <row r="180" spans="2:19" x14ac:dyDescent="0.35">
      <c r="B180" s="7"/>
      <c r="C180" s="87" t="s">
        <v>725</v>
      </c>
      <c r="D180" s="15">
        <v>0</v>
      </c>
      <c r="E180" s="15">
        <v>295</v>
      </c>
      <c r="F180" s="15"/>
      <c r="G180" s="15"/>
      <c r="H180" s="15">
        <v>2119.44</v>
      </c>
      <c r="I180" s="15">
        <v>-2119.44</v>
      </c>
      <c r="J180" s="15" t="b">
        <v>1</v>
      </c>
      <c r="K180" s="15" t="b">
        <v>1</v>
      </c>
      <c r="L180" s="15" t="b">
        <v>1</v>
      </c>
      <c r="M180" s="8"/>
      <c r="N180" s="8"/>
      <c r="O180" s="8"/>
      <c r="P180" s="8"/>
      <c r="Q180" s="8"/>
      <c r="R180" s="8"/>
      <c r="S180" s="10"/>
    </row>
    <row r="181" spans="2:19" x14ac:dyDescent="0.35">
      <c r="B181" s="7"/>
      <c r="C181" s="87" t="s">
        <v>726</v>
      </c>
      <c r="D181" s="15">
        <v>0</v>
      </c>
      <c r="E181" s="15">
        <v>500</v>
      </c>
      <c r="F181" s="15">
        <v>1200</v>
      </c>
      <c r="G181" s="15">
        <v>0</v>
      </c>
      <c r="H181" s="15"/>
      <c r="I181" s="15"/>
      <c r="J181" s="15" t="b">
        <v>1</v>
      </c>
      <c r="K181" s="15" t="b">
        <v>1</v>
      </c>
      <c r="L181" s="15" t="b">
        <v>1</v>
      </c>
      <c r="M181" s="8"/>
      <c r="N181" s="8"/>
      <c r="O181" s="8"/>
      <c r="P181" s="8"/>
      <c r="Q181" s="8"/>
      <c r="R181" s="8"/>
      <c r="S181" s="10"/>
    </row>
    <row r="182" spans="2:19" x14ac:dyDescent="0.35">
      <c r="B182" s="7"/>
      <c r="C182" s="87" t="s">
        <v>727</v>
      </c>
      <c r="D182" s="15">
        <v>0</v>
      </c>
      <c r="E182" s="15">
        <v>14350</v>
      </c>
      <c r="F182" s="15"/>
      <c r="G182" s="15"/>
      <c r="H182" s="15">
        <v>15187.2</v>
      </c>
      <c r="I182" s="15">
        <v>0</v>
      </c>
      <c r="J182" s="15" t="b">
        <v>1</v>
      </c>
      <c r="K182" s="15" t="b">
        <v>1</v>
      </c>
      <c r="L182" s="15" t="b">
        <v>1</v>
      </c>
      <c r="M182" s="8"/>
      <c r="N182" s="8"/>
      <c r="O182" s="8"/>
      <c r="P182" s="8"/>
      <c r="Q182" s="8"/>
      <c r="R182" s="8"/>
      <c r="S182" s="10"/>
    </row>
    <row r="183" spans="2:19" x14ac:dyDescent="0.35">
      <c r="B183" s="7"/>
      <c r="C183" s="87" t="s">
        <v>728</v>
      </c>
      <c r="D183" s="15">
        <v>0</v>
      </c>
      <c r="E183" s="15">
        <v>17155</v>
      </c>
      <c r="F183" s="15"/>
      <c r="G183" s="15"/>
      <c r="H183" s="15">
        <v>20154.8</v>
      </c>
      <c r="I183" s="15">
        <v>0</v>
      </c>
      <c r="J183" s="15" t="b">
        <v>1</v>
      </c>
      <c r="K183" s="15" t="b">
        <v>1</v>
      </c>
      <c r="L183" s="15" t="b">
        <v>1</v>
      </c>
      <c r="M183" s="8"/>
      <c r="N183" s="8"/>
      <c r="O183" s="8"/>
      <c r="P183" s="8"/>
      <c r="Q183" s="8"/>
      <c r="R183" s="8"/>
      <c r="S183" s="10"/>
    </row>
    <row r="184" spans="2:19" x14ac:dyDescent="0.35">
      <c r="B184" s="7"/>
      <c r="C184" s="87" t="s">
        <v>729</v>
      </c>
      <c r="D184" s="15">
        <v>0</v>
      </c>
      <c r="E184" s="15">
        <v>3330</v>
      </c>
      <c r="F184" s="15">
        <v>2924</v>
      </c>
      <c r="G184" s="15">
        <v>791.19999999999982</v>
      </c>
      <c r="H184" s="15"/>
      <c r="I184" s="15"/>
      <c r="J184" s="15" t="b">
        <v>1</v>
      </c>
      <c r="K184" s="15" t="b">
        <v>1</v>
      </c>
      <c r="L184" s="15" t="b">
        <v>1</v>
      </c>
      <c r="M184" s="8"/>
      <c r="N184" s="8"/>
      <c r="O184" s="8"/>
      <c r="P184" s="8"/>
      <c r="Q184" s="8"/>
      <c r="R184" s="8"/>
      <c r="S184" s="10"/>
    </row>
    <row r="185" spans="2:19" x14ac:dyDescent="0.35">
      <c r="B185" s="7"/>
      <c r="C185" s="87" t="s">
        <v>730</v>
      </c>
      <c r="D185" s="15">
        <v>0</v>
      </c>
      <c r="E185" s="15">
        <v>500</v>
      </c>
      <c r="F185" s="15">
        <v>415</v>
      </c>
      <c r="G185" s="15">
        <v>0</v>
      </c>
      <c r="H185" s="15"/>
      <c r="I185" s="15"/>
      <c r="J185" s="15" t="b">
        <v>1</v>
      </c>
      <c r="K185" s="15" t="b">
        <v>1</v>
      </c>
      <c r="L185" s="15" t="b">
        <v>1</v>
      </c>
      <c r="M185" s="8"/>
      <c r="N185" s="8"/>
      <c r="O185" s="8"/>
      <c r="P185" s="8"/>
      <c r="Q185" s="8"/>
      <c r="R185" s="8"/>
      <c r="S185" s="10"/>
    </row>
    <row r="186" spans="2:19" x14ac:dyDescent="0.35">
      <c r="B186" s="7"/>
      <c r="C186" s="87" t="s">
        <v>731</v>
      </c>
      <c r="D186" s="15">
        <v>0</v>
      </c>
      <c r="E186" s="15">
        <v>5250</v>
      </c>
      <c r="F186" s="15">
        <v>5246</v>
      </c>
      <c r="G186" s="15">
        <v>946</v>
      </c>
      <c r="H186" s="15"/>
      <c r="I186" s="15"/>
      <c r="J186" s="15" t="b">
        <v>1</v>
      </c>
      <c r="K186" s="15" t="b">
        <v>1</v>
      </c>
      <c r="L186" s="15" t="b">
        <v>1</v>
      </c>
      <c r="M186" s="8"/>
      <c r="N186" s="8"/>
      <c r="O186" s="8"/>
      <c r="P186" s="8"/>
      <c r="Q186" s="8"/>
      <c r="R186" s="8"/>
      <c r="S186" s="10"/>
    </row>
    <row r="187" spans="2:19" x14ac:dyDescent="0.35">
      <c r="B187" s="7"/>
      <c r="C187" s="87" t="s">
        <v>732</v>
      </c>
      <c r="D187" s="15">
        <v>0</v>
      </c>
      <c r="E187" s="15">
        <v>22500</v>
      </c>
      <c r="F187" s="15"/>
      <c r="G187" s="15"/>
      <c r="H187" s="15">
        <v>17860</v>
      </c>
      <c r="I187" s="15">
        <v>0</v>
      </c>
      <c r="J187" s="15" t="b">
        <v>1</v>
      </c>
      <c r="K187" s="15" t="b">
        <v>1</v>
      </c>
      <c r="L187" s="15" t="b">
        <v>1</v>
      </c>
      <c r="M187" s="8"/>
      <c r="N187" s="8"/>
      <c r="O187" s="8"/>
      <c r="P187" s="8"/>
      <c r="Q187" s="8"/>
      <c r="R187" s="8"/>
      <c r="S187" s="10"/>
    </row>
    <row r="188" spans="2:19" x14ac:dyDescent="0.35">
      <c r="B188" s="7"/>
      <c r="C188" s="87" t="s">
        <v>733</v>
      </c>
      <c r="D188" s="15">
        <v>0</v>
      </c>
      <c r="E188" s="15">
        <v>2100</v>
      </c>
      <c r="F188" s="15">
        <v>2807</v>
      </c>
      <c r="G188" s="15">
        <v>0</v>
      </c>
      <c r="H188" s="15"/>
      <c r="I188" s="15"/>
      <c r="J188" s="15" t="b">
        <v>1</v>
      </c>
      <c r="K188" s="15" t="b">
        <v>1</v>
      </c>
      <c r="L188" s="15" t="b">
        <v>1</v>
      </c>
      <c r="M188" s="8"/>
      <c r="N188" s="8"/>
      <c r="O188" s="8"/>
      <c r="P188" s="8"/>
      <c r="Q188" s="8"/>
      <c r="R188" s="8"/>
      <c r="S188" s="10"/>
    </row>
    <row r="189" spans="2:19" x14ac:dyDescent="0.35">
      <c r="B189" s="7"/>
      <c r="C189" s="87" t="s">
        <v>734</v>
      </c>
      <c r="D189" s="15">
        <v>0</v>
      </c>
      <c r="E189" s="15">
        <v>1000</v>
      </c>
      <c r="F189" s="15"/>
      <c r="G189" s="15"/>
      <c r="H189" s="15">
        <v>6000</v>
      </c>
      <c r="I189" s="15">
        <v>0</v>
      </c>
      <c r="J189" s="15" t="b">
        <v>1</v>
      </c>
      <c r="K189" s="15" t="b">
        <v>1</v>
      </c>
      <c r="L189" s="15" t="b">
        <v>1</v>
      </c>
      <c r="M189" s="8"/>
      <c r="N189" s="8"/>
      <c r="O189" s="8"/>
      <c r="P189" s="8"/>
      <c r="Q189" s="8"/>
      <c r="R189" s="8"/>
      <c r="S189" s="10"/>
    </row>
    <row r="190" spans="2:19" x14ac:dyDescent="0.35">
      <c r="B190" s="7"/>
      <c r="C190" s="87" t="s">
        <v>735</v>
      </c>
      <c r="D190" s="15">
        <v>0</v>
      </c>
      <c r="E190" s="15">
        <v>9850</v>
      </c>
      <c r="F190" s="15">
        <v>4970</v>
      </c>
      <c r="G190" s="15">
        <v>0</v>
      </c>
      <c r="H190" s="15"/>
      <c r="I190" s="15"/>
      <c r="J190" s="15" t="b">
        <v>1</v>
      </c>
      <c r="K190" s="15" t="b">
        <v>1</v>
      </c>
      <c r="L190" s="15" t="b">
        <v>1</v>
      </c>
      <c r="M190" s="8"/>
      <c r="N190" s="8"/>
      <c r="O190" s="8"/>
      <c r="P190" s="8"/>
      <c r="Q190" s="8"/>
      <c r="R190" s="8"/>
      <c r="S190" s="10"/>
    </row>
    <row r="191" spans="2:19" x14ac:dyDescent="0.35">
      <c r="B191" s="7"/>
      <c r="C191" s="87" t="s">
        <v>736</v>
      </c>
      <c r="D191" s="15">
        <v>0</v>
      </c>
      <c r="E191" s="15">
        <v>9219</v>
      </c>
      <c r="F191" s="15">
        <v>9205</v>
      </c>
      <c r="G191" s="15">
        <v>0</v>
      </c>
      <c r="H191" s="15"/>
      <c r="I191" s="15"/>
      <c r="J191" s="15" t="b">
        <v>1</v>
      </c>
      <c r="K191" s="15" t="b">
        <v>1</v>
      </c>
      <c r="L191" s="15" t="b">
        <v>1</v>
      </c>
      <c r="M191" s="8"/>
      <c r="N191" s="8"/>
      <c r="O191" s="8"/>
      <c r="P191" s="8"/>
      <c r="Q191" s="8"/>
      <c r="R191" s="8"/>
      <c r="S191" s="10"/>
    </row>
    <row r="192" spans="2:19" x14ac:dyDescent="0.35">
      <c r="B192" s="7"/>
      <c r="C192" s="87" t="s">
        <v>737</v>
      </c>
      <c r="D192" s="15">
        <v>0</v>
      </c>
      <c r="E192" s="15">
        <v>4110</v>
      </c>
      <c r="F192" s="15">
        <v>0</v>
      </c>
      <c r="G192" s="15">
        <v>0</v>
      </c>
      <c r="H192" s="15">
        <v>4110</v>
      </c>
      <c r="I192" s="15">
        <v>210.43</v>
      </c>
      <c r="J192" s="15" t="b">
        <v>1</v>
      </c>
      <c r="K192" s="15" t="b">
        <v>1</v>
      </c>
      <c r="L192" s="15" t="b">
        <v>1</v>
      </c>
      <c r="M192" s="8"/>
      <c r="N192" s="8"/>
      <c r="O192" s="8"/>
      <c r="P192" s="8"/>
      <c r="Q192" s="8"/>
      <c r="R192" s="8"/>
      <c r="S192" s="10"/>
    </row>
    <row r="193" spans="2:19" x14ac:dyDescent="0.35">
      <c r="B193" s="7"/>
      <c r="C193" s="87" t="s">
        <v>738</v>
      </c>
      <c r="D193" s="15">
        <v>0</v>
      </c>
      <c r="E193" s="15">
        <v>4820.5</v>
      </c>
      <c r="F193" s="15">
        <v>425.53</v>
      </c>
      <c r="G193" s="15">
        <v>0</v>
      </c>
      <c r="H193" s="15">
        <v>4680</v>
      </c>
      <c r="I193" s="15">
        <v>0</v>
      </c>
      <c r="J193" s="15" t="b">
        <v>1</v>
      </c>
      <c r="K193" s="15" t="b">
        <v>1</v>
      </c>
      <c r="L193" s="15" t="b">
        <v>1</v>
      </c>
      <c r="M193" s="8"/>
      <c r="N193" s="8"/>
      <c r="O193" s="8"/>
      <c r="P193" s="8"/>
      <c r="Q193" s="8"/>
      <c r="R193" s="8"/>
      <c r="S193" s="10"/>
    </row>
    <row r="194" spans="2:19" x14ac:dyDescent="0.35">
      <c r="B194" s="7"/>
      <c r="C194" s="87" t="s">
        <v>739</v>
      </c>
      <c r="D194" s="15">
        <v>0</v>
      </c>
      <c r="E194" s="15">
        <v>6450</v>
      </c>
      <c r="F194" s="15"/>
      <c r="G194" s="15"/>
      <c r="H194" s="15">
        <v>9606.7099999999991</v>
      </c>
      <c r="I194" s="15">
        <v>0</v>
      </c>
      <c r="J194" s="15" t="b">
        <v>1</v>
      </c>
      <c r="K194" s="15" t="b">
        <v>1</v>
      </c>
      <c r="L194" s="15" t="b">
        <v>1</v>
      </c>
      <c r="M194" s="8"/>
      <c r="N194" s="8"/>
      <c r="O194" s="8"/>
      <c r="P194" s="8"/>
      <c r="Q194" s="8"/>
      <c r="R194" s="8"/>
      <c r="S194" s="10"/>
    </row>
    <row r="195" spans="2:19" x14ac:dyDescent="0.35">
      <c r="B195" s="7"/>
      <c r="C195" s="87" t="s">
        <v>740</v>
      </c>
      <c r="D195" s="15">
        <v>0</v>
      </c>
      <c r="E195" s="15">
        <v>11985</v>
      </c>
      <c r="F195" s="15"/>
      <c r="G195" s="15"/>
      <c r="H195" s="15">
        <v>13460</v>
      </c>
      <c r="I195" s="15">
        <v>786.92000000000007</v>
      </c>
      <c r="J195" s="15" t="b">
        <v>1</v>
      </c>
      <c r="K195" s="15" t="b">
        <v>1</v>
      </c>
      <c r="L195" s="15" t="b">
        <v>1</v>
      </c>
      <c r="M195" s="8"/>
      <c r="N195" s="8"/>
      <c r="O195" s="8"/>
      <c r="P195" s="8"/>
      <c r="Q195" s="8"/>
      <c r="R195" s="8"/>
      <c r="S195" s="10"/>
    </row>
    <row r="196" spans="2:19" x14ac:dyDescent="0.35">
      <c r="B196" s="7"/>
      <c r="C196" s="87" t="s">
        <v>741</v>
      </c>
      <c r="D196" s="15">
        <v>0</v>
      </c>
      <c r="E196" s="15">
        <v>1084.52</v>
      </c>
      <c r="F196" s="15">
        <v>14523.14</v>
      </c>
      <c r="G196" s="15">
        <v>943.37</v>
      </c>
      <c r="H196" s="15"/>
      <c r="I196" s="15"/>
      <c r="J196" s="15" t="b">
        <v>1</v>
      </c>
      <c r="K196" s="15" t="b">
        <v>1</v>
      </c>
      <c r="L196" s="15" t="b">
        <v>1</v>
      </c>
      <c r="M196" s="8"/>
      <c r="N196" s="8"/>
      <c r="O196" s="8"/>
      <c r="P196" s="8"/>
      <c r="Q196" s="8"/>
      <c r="R196" s="8"/>
      <c r="S196" s="10"/>
    </row>
    <row r="197" spans="2:19" x14ac:dyDescent="0.35">
      <c r="B197" s="7"/>
      <c r="C197" s="87" t="s">
        <v>152</v>
      </c>
      <c r="D197" s="15">
        <v>0</v>
      </c>
      <c r="E197" s="15">
        <v>35000</v>
      </c>
      <c r="F197" s="15">
        <v>0</v>
      </c>
      <c r="G197" s="15">
        <v>0</v>
      </c>
      <c r="H197" s="15">
        <v>40000</v>
      </c>
      <c r="I197" s="15">
        <v>0</v>
      </c>
      <c r="J197" s="15" t="b">
        <v>1</v>
      </c>
      <c r="K197" s="15" t="b">
        <v>1</v>
      </c>
      <c r="L197" s="15" t="b">
        <v>1</v>
      </c>
      <c r="M197" s="8"/>
      <c r="N197" s="8"/>
      <c r="O197" s="8"/>
      <c r="P197" s="8"/>
      <c r="Q197" s="8"/>
      <c r="R197" s="8"/>
      <c r="S197" s="10"/>
    </row>
    <row r="198" spans="2:19" x14ac:dyDescent="0.35">
      <c r="B198" s="7"/>
      <c r="C198" s="87" t="s">
        <v>742</v>
      </c>
      <c r="D198" s="15">
        <v>0</v>
      </c>
      <c r="E198" s="15">
        <v>1212</v>
      </c>
      <c r="F198" s="15">
        <v>2157.36</v>
      </c>
      <c r="G198" s="15">
        <v>0</v>
      </c>
      <c r="H198" s="15"/>
      <c r="I198" s="15"/>
      <c r="J198" s="15" t="b">
        <v>1</v>
      </c>
      <c r="K198" s="15" t="b">
        <v>1</v>
      </c>
      <c r="L198" s="15" t="b">
        <v>1</v>
      </c>
      <c r="M198" s="8"/>
      <c r="N198" s="8"/>
      <c r="O198" s="8"/>
      <c r="P198" s="8"/>
      <c r="Q198" s="8"/>
      <c r="R198" s="8"/>
      <c r="S198" s="10"/>
    </row>
    <row r="199" spans="2:19" x14ac:dyDescent="0.35">
      <c r="B199" s="7"/>
      <c r="C199" s="87" t="s">
        <v>743</v>
      </c>
      <c r="D199" s="15">
        <v>0</v>
      </c>
      <c r="E199" s="15">
        <v>7000</v>
      </c>
      <c r="F199" s="15"/>
      <c r="G199" s="15"/>
      <c r="H199" s="15">
        <v>13875</v>
      </c>
      <c r="I199" s="15">
        <v>0</v>
      </c>
      <c r="J199" s="15" t="b">
        <v>1</v>
      </c>
      <c r="K199" s="15" t="b">
        <v>1</v>
      </c>
      <c r="L199" s="15" t="b">
        <v>1</v>
      </c>
      <c r="M199" s="8"/>
      <c r="N199" s="8"/>
      <c r="O199" s="8"/>
      <c r="P199" s="8"/>
      <c r="Q199" s="8"/>
      <c r="R199" s="8"/>
      <c r="S199" s="10"/>
    </row>
    <row r="200" spans="2:19" x14ac:dyDescent="0.35">
      <c r="B200" s="7"/>
      <c r="C200" s="87" t="s">
        <v>744</v>
      </c>
      <c r="D200" s="15">
        <v>0</v>
      </c>
      <c r="E200" s="15">
        <v>2305</v>
      </c>
      <c r="F200" s="15">
        <v>25850</v>
      </c>
      <c r="G200" s="15">
        <v>26390</v>
      </c>
      <c r="H200" s="15"/>
      <c r="I200" s="15"/>
      <c r="J200" s="15" t="b">
        <v>1</v>
      </c>
      <c r="K200" s="15" t="b">
        <v>1</v>
      </c>
      <c r="L200" s="15" t="b">
        <v>1</v>
      </c>
      <c r="M200" s="8"/>
      <c r="N200" s="8"/>
      <c r="O200" s="8"/>
      <c r="P200" s="8"/>
      <c r="Q200" s="8"/>
      <c r="R200" s="8"/>
      <c r="S200" s="10"/>
    </row>
    <row r="201" spans="2:19" x14ac:dyDescent="0.35">
      <c r="B201" s="7"/>
      <c r="C201" s="87" t="s">
        <v>745</v>
      </c>
      <c r="D201" s="15">
        <v>0</v>
      </c>
      <c r="E201" s="15">
        <v>14194</v>
      </c>
      <c r="F201" s="15">
        <v>29740</v>
      </c>
      <c r="G201" s="15">
        <v>2552</v>
      </c>
      <c r="H201" s="15"/>
      <c r="I201" s="15"/>
      <c r="J201" s="15" t="b">
        <v>1</v>
      </c>
      <c r="K201" s="15" t="b">
        <v>1</v>
      </c>
      <c r="L201" s="15" t="b">
        <v>1</v>
      </c>
      <c r="M201" s="8"/>
      <c r="N201" s="8"/>
      <c r="O201" s="8"/>
      <c r="P201" s="8"/>
      <c r="Q201" s="8"/>
      <c r="R201" s="8"/>
      <c r="S201" s="10"/>
    </row>
    <row r="202" spans="2:19" x14ac:dyDescent="0.35">
      <c r="B202" s="7"/>
      <c r="C202" s="87" t="s">
        <v>746</v>
      </c>
      <c r="D202" s="15">
        <v>0</v>
      </c>
      <c r="E202" s="15">
        <v>3536</v>
      </c>
      <c r="F202" s="15">
        <v>90</v>
      </c>
      <c r="G202" s="15">
        <v>0</v>
      </c>
      <c r="H202" s="15"/>
      <c r="I202" s="15"/>
      <c r="J202" s="15" t="b">
        <v>1</v>
      </c>
      <c r="K202" s="15" t="b">
        <v>1</v>
      </c>
      <c r="L202" s="15" t="b">
        <v>1</v>
      </c>
      <c r="M202" s="8"/>
      <c r="N202" s="8"/>
      <c r="O202" s="8"/>
      <c r="P202" s="8"/>
      <c r="Q202" s="8"/>
      <c r="R202" s="8"/>
      <c r="S202" s="10"/>
    </row>
    <row r="203" spans="2:19" x14ac:dyDescent="0.35">
      <c r="B203" s="7"/>
      <c r="C203" s="87" t="s">
        <v>747</v>
      </c>
      <c r="D203" s="15">
        <v>0</v>
      </c>
      <c r="E203" s="15">
        <v>18900</v>
      </c>
      <c r="F203" s="15">
        <v>17790.77</v>
      </c>
      <c r="G203" s="15">
        <v>-1126.0600000000002</v>
      </c>
      <c r="H203" s="15"/>
      <c r="I203" s="15"/>
      <c r="J203" s="15" t="b">
        <v>1</v>
      </c>
      <c r="K203" s="15" t="b">
        <v>1</v>
      </c>
      <c r="L203" s="15" t="b">
        <v>1</v>
      </c>
      <c r="M203" s="8"/>
      <c r="N203" s="8"/>
      <c r="O203" s="8"/>
      <c r="P203" s="8"/>
      <c r="Q203" s="8"/>
      <c r="R203" s="8"/>
      <c r="S203" s="10"/>
    </row>
    <row r="204" spans="2:19" x14ac:dyDescent="0.35">
      <c r="B204" s="7"/>
      <c r="C204" s="87" t="s">
        <v>748</v>
      </c>
      <c r="D204" s="15">
        <v>0</v>
      </c>
      <c r="E204" s="15">
        <v>1250</v>
      </c>
      <c r="F204" s="15">
        <v>0</v>
      </c>
      <c r="G204" s="15">
        <v>0</v>
      </c>
      <c r="H204" s="15">
        <v>7128.77</v>
      </c>
      <c r="I204" s="15">
        <v>7128.77</v>
      </c>
      <c r="J204" s="15" t="b">
        <v>1</v>
      </c>
      <c r="K204" s="15" t="b">
        <v>1</v>
      </c>
      <c r="L204" s="15" t="b">
        <v>1</v>
      </c>
      <c r="M204" s="8"/>
      <c r="N204" s="8"/>
      <c r="O204" s="8"/>
      <c r="P204" s="8"/>
      <c r="Q204" s="8"/>
      <c r="R204" s="8"/>
      <c r="S204" s="10"/>
    </row>
    <row r="205" spans="2:19" x14ac:dyDescent="0.35">
      <c r="B205" s="7"/>
      <c r="C205" s="87" t="s">
        <v>749</v>
      </c>
      <c r="D205" s="15">
        <v>0</v>
      </c>
      <c r="E205" s="15">
        <v>17936</v>
      </c>
      <c r="F205" s="15">
        <v>19409.939999999999</v>
      </c>
      <c r="G205" s="15">
        <v>2.2737367544323206E-13</v>
      </c>
      <c r="H205" s="15"/>
      <c r="I205" s="15"/>
      <c r="J205" s="15" t="b">
        <v>1</v>
      </c>
      <c r="K205" s="15" t="b">
        <v>1</v>
      </c>
      <c r="L205" s="15" t="b">
        <v>1</v>
      </c>
      <c r="M205" s="8"/>
      <c r="N205" s="8"/>
      <c r="O205" s="8"/>
      <c r="P205" s="8"/>
      <c r="Q205" s="8"/>
      <c r="R205" s="8"/>
      <c r="S205" s="10"/>
    </row>
    <row r="206" spans="2:19" x14ac:dyDescent="0.35">
      <c r="B206" s="7"/>
      <c r="C206" s="87" t="s">
        <v>750</v>
      </c>
      <c r="D206" s="15">
        <v>0</v>
      </c>
      <c r="E206" s="15">
        <v>16004</v>
      </c>
      <c r="F206" s="15">
        <v>90606.020000000019</v>
      </c>
      <c r="G206" s="15">
        <v>54090</v>
      </c>
      <c r="H206" s="15"/>
      <c r="I206" s="15"/>
      <c r="J206" s="15" t="b">
        <v>1</v>
      </c>
      <c r="K206" s="15" t="b">
        <v>1</v>
      </c>
      <c r="L206" s="15" t="b">
        <v>1</v>
      </c>
      <c r="M206" s="8"/>
      <c r="N206" s="8"/>
      <c r="O206" s="8"/>
      <c r="P206" s="8"/>
      <c r="Q206" s="8"/>
      <c r="R206" s="8"/>
      <c r="S206" s="10"/>
    </row>
    <row r="207" spans="2:19" x14ac:dyDescent="0.35">
      <c r="B207" s="7"/>
      <c r="C207" s="87" t="s">
        <v>751</v>
      </c>
      <c r="D207" s="15">
        <v>0</v>
      </c>
      <c r="E207" s="15">
        <v>1470</v>
      </c>
      <c r="F207" s="15">
        <v>3190</v>
      </c>
      <c r="G207" s="15">
        <v>0</v>
      </c>
      <c r="H207" s="15"/>
      <c r="I207" s="15"/>
      <c r="J207" s="15" t="b">
        <v>1</v>
      </c>
      <c r="K207" s="15" t="b">
        <v>1</v>
      </c>
      <c r="L207" s="15" t="b">
        <v>1</v>
      </c>
      <c r="M207" s="8"/>
      <c r="N207" s="8"/>
      <c r="O207" s="8"/>
      <c r="P207" s="8"/>
      <c r="Q207" s="8"/>
      <c r="R207" s="8"/>
      <c r="S207" s="10"/>
    </row>
    <row r="208" spans="2:19" x14ac:dyDescent="0.35">
      <c r="B208" s="7"/>
      <c r="C208" s="87" t="s">
        <v>752</v>
      </c>
      <c r="D208" s="15">
        <v>0</v>
      </c>
      <c r="E208" s="15">
        <v>4596</v>
      </c>
      <c r="F208" s="15"/>
      <c r="G208" s="15"/>
      <c r="H208" s="15">
        <v>4500</v>
      </c>
      <c r="I208" s="15">
        <v>0</v>
      </c>
      <c r="J208" s="15" t="b">
        <v>1</v>
      </c>
      <c r="K208" s="15" t="b">
        <v>1</v>
      </c>
      <c r="L208" s="15" t="b">
        <v>1</v>
      </c>
      <c r="M208" s="8"/>
      <c r="N208" s="8"/>
      <c r="O208" s="8"/>
      <c r="P208" s="8"/>
      <c r="Q208" s="8"/>
      <c r="R208" s="8"/>
      <c r="S208" s="10"/>
    </row>
    <row r="209" spans="2:19" x14ac:dyDescent="0.35">
      <c r="B209" s="7"/>
      <c r="C209" s="87" t="s">
        <v>753</v>
      </c>
      <c r="D209" s="15">
        <v>0</v>
      </c>
      <c r="E209" s="15">
        <v>49995</v>
      </c>
      <c r="F209" s="15">
        <v>5000</v>
      </c>
      <c r="G209" s="15">
        <v>7060</v>
      </c>
      <c r="H209" s="15">
        <v>35000</v>
      </c>
      <c r="I209" s="15">
        <v>0</v>
      </c>
      <c r="J209" s="15" t="b">
        <v>1</v>
      </c>
      <c r="K209" s="15" t="b">
        <v>1</v>
      </c>
      <c r="L209" s="15" t="b">
        <v>1</v>
      </c>
      <c r="M209" s="8"/>
      <c r="N209" s="8"/>
      <c r="O209" s="8"/>
      <c r="P209" s="8"/>
      <c r="Q209" s="8"/>
      <c r="R209" s="8"/>
      <c r="S209" s="10"/>
    </row>
    <row r="210" spans="2:19" x14ac:dyDescent="0.35">
      <c r="B210" s="7"/>
      <c r="C210" s="87" t="s">
        <v>754</v>
      </c>
      <c r="D210" s="15">
        <v>0</v>
      </c>
      <c r="E210" s="15">
        <v>607.5</v>
      </c>
      <c r="F210" s="15">
        <v>1431.35</v>
      </c>
      <c r="G210" s="15">
        <v>0</v>
      </c>
      <c r="H210" s="15"/>
      <c r="I210" s="15"/>
      <c r="J210" s="15" t="b">
        <v>1</v>
      </c>
      <c r="K210" s="15" t="b">
        <v>1</v>
      </c>
      <c r="L210" s="15" t="b">
        <v>1</v>
      </c>
      <c r="M210" s="8"/>
      <c r="N210" s="8"/>
      <c r="O210" s="8"/>
      <c r="P210" s="8"/>
      <c r="Q210" s="8"/>
      <c r="R210" s="8"/>
      <c r="S210" s="10"/>
    </row>
    <row r="211" spans="2:19" x14ac:dyDescent="0.35">
      <c r="B211" s="7"/>
      <c r="C211" s="87" t="s">
        <v>755</v>
      </c>
      <c r="D211" s="15">
        <v>0</v>
      </c>
      <c r="E211" s="15">
        <v>10505</v>
      </c>
      <c r="F211" s="15">
        <v>0</v>
      </c>
      <c r="G211" s="15">
        <v>307.48</v>
      </c>
      <c r="H211" s="15">
        <v>9800</v>
      </c>
      <c r="I211" s="15">
        <v>0</v>
      </c>
      <c r="J211" s="15" t="b">
        <v>1</v>
      </c>
      <c r="K211" s="15" t="b">
        <v>1</v>
      </c>
      <c r="L211" s="15" t="b">
        <v>1</v>
      </c>
      <c r="M211" s="8"/>
      <c r="N211" s="8"/>
      <c r="O211" s="8"/>
      <c r="P211" s="8"/>
      <c r="Q211" s="8"/>
      <c r="R211" s="8"/>
      <c r="S211" s="10"/>
    </row>
    <row r="212" spans="2:19" x14ac:dyDescent="0.35">
      <c r="B212" s="7"/>
      <c r="C212" s="87" t="s">
        <v>756</v>
      </c>
      <c r="D212" s="15">
        <v>0</v>
      </c>
      <c r="E212" s="15">
        <v>16830</v>
      </c>
      <c r="F212" s="15">
        <v>9418</v>
      </c>
      <c r="G212" s="15">
        <v>8310</v>
      </c>
      <c r="H212" s="15">
        <v>10436.35</v>
      </c>
      <c r="I212" s="15">
        <v>10436.35</v>
      </c>
      <c r="J212" s="15" t="b">
        <v>1</v>
      </c>
      <c r="K212" s="15" t="b">
        <v>1</v>
      </c>
      <c r="L212" s="15" t="b">
        <v>1</v>
      </c>
      <c r="M212" s="8"/>
      <c r="N212" s="8"/>
      <c r="O212" s="8"/>
      <c r="P212" s="8"/>
      <c r="Q212" s="8"/>
      <c r="R212" s="8"/>
      <c r="S212" s="10"/>
    </row>
    <row r="213" spans="2:19" x14ac:dyDescent="0.35">
      <c r="B213" s="7"/>
      <c r="C213" s="87" t="s">
        <v>757</v>
      </c>
      <c r="D213" s="15">
        <v>0</v>
      </c>
      <c r="E213" s="15">
        <v>8300</v>
      </c>
      <c r="F213" s="15">
        <v>12235.04</v>
      </c>
      <c r="G213" s="15">
        <v>2344</v>
      </c>
      <c r="H213" s="15"/>
      <c r="I213" s="15"/>
      <c r="J213" s="15" t="b">
        <v>1</v>
      </c>
      <c r="K213" s="15" t="b">
        <v>1</v>
      </c>
      <c r="L213" s="15" t="b">
        <v>1</v>
      </c>
      <c r="M213" s="8"/>
      <c r="N213" s="8"/>
      <c r="O213" s="8"/>
      <c r="P213" s="8"/>
      <c r="Q213" s="8"/>
      <c r="R213" s="8"/>
      <c r="S213" s="10"/>
    </row>
    <row r="214" spans="2:19" x14ac:dyDescent="0.35">
      <c r="B214" s="7"/>
      <c r="C214" s="87" t="s">
        <v>758</v>
      </c>
      <c r="D214" s="15">
        <v>0</v>
      </c>
      <c r="E214" s="15">
        <v>2000</v>
      </c>
      <c r="F214" s="15">
        <v>2002</v>
      </c>
      <c r="G214" s="15">
        <v>138</v>
      </c>
      <c r="H214" s="15"/>
      <c r="I214" s="15"/>
      <c r="J214" s="15" t="b">
        <v>1</v>
      </c>
      <c r="K214" s="15" t="b">
        <v>1</v>
      </c>
      <c r="L214" s="15" t="b">
        <v>1</v>
      </c>
      <c r="M214" s="8"/>
      <c r="N214" s="8"/>
      <c r="O214" s="8"/>
      <c r="P214" s="8"/>
      <c r="Q214" s="8"/>
      <c r="R214" s="8"/>
      <c r="S214" s="10"/>
    </row>
    <row r="215" spans="2:19" x14ac:dyDescent="0.35">
      <c r="B215" s="7"/>
      <c r="C215" s="87" t="s">
        <v>759</v>
      </c>
      <c r="D215" s="15">
        <v>0</v>
      </c>
      <c r="E215" s="15">
        <v>3970</v>
      </c>
      <c r="F215" s="15"/>
      <c r="G215" s="15"/>
      <c r="H215" s="15">
        <v>7916</v>
      </c>
      <c r="I215" s="15">
        <v>3958</v>
      </c>
      <c r="J215" s="15" t="b">
        <v>1</v>
      </c>
      <c r="K215" s="15" t="b">
        <v>1</v>
      </c>
      <c r="L215" s="15" t="b">
        <v>1</v>
      </c>
      <c r="M215" s="8"/>
      <c r="N215" s="8"/>
      <c r="O215" s="8"/>
      <c r="P215" s="8"/>
      <c r="Q215" s="8"/>
      <c r="R215" s="8"/>
      <c r="S215" s="10"/>
    </row>
    <row r="216" spans="2:19" x14ac:dyDescent="0.35">
      <c r="B216" s="7"/>
      <c r="C216" s="87" t="s">
        <v>760</v>
      </c>
      <c r="D216" s="15">
        <v>0</v>
      </c>
      <c r="E216" s="15">
        <v>3075</v>
      </c>
      <c r="F216" s="15">
        <v>3538</v>
      </c>
      <c r="G216" s="15">
        <v>0</v>
      </c>
      <c r="H216" s="15"/>
      <c r="I216" s="15"/>
      <c r="J216" s="15" t="b">
        <v>1</v>
      </c>
      <c r="K216" s="15" t="b">
        <v>1</v>
      </c>
      <c r="L216" s="15" t="b">
        <v>1</v>
      </c>
      <c r="M216" s="8"/>
      <c r="N216" s="8"/>
      <c r="O216" s="8"/>
      <c r="P216" s="8"/>
      <c r="Q216" s="8"/>
      <c r="R216" s="8"/>
      <c r="S216" s="10"/>
    </row>
    <row r="217" spans="2:19" x14ac:dyDescent="0.35">
      <c r="B217" s="7"/>
      <c r="C217" s="87" t="s">
        <v>761</v>
      </c>
      <c r="D217" s="15">
        <v>0</v>
      </c>
      <c r="E217" s="15">
        <v>3018</v>
      </c>
      <c r="F217" s="15">
        <v>29496.059999999998</v>
      </c>
      <c r="G217" s="15">
        <v>18303.12</v>
      </c>
      <c r="H217" s="15"/>
      <c r="I217" s="15"/>
      <c r="J217" s="15" t="b">
        <v>1</v>
      </c>
      <c r="K217" s="15" t="b">
        <v>1</v>
      </c>
      <c r="L217" s="15" t="b">
        <v>1</v>
      </c>
      <c r="M217" s="8"/>
      <c r="N217" s="8"/>
      <c r="O217" s="8"/>
      <c r="P217" s="8"/>
      <c r="Q217" s="8"/>
      <c r="R217" s="8"/>
      <c r="S217" s="10"/>
    </row>
    <row r="218" spans="2:19" x14ac:dyDescent="0.35">
      <c r="B218" s="7"/>
      <c r="C218" s="87" t="s">
        <v>762</v>
      </c>
      <c r="D218" s="15">
        <v>0</v>
      </c>
      <c r="E218" s="15">
        <v>3950</v>
      </c>
      <c r="F218" s="15">
        <v>0</v>
      </c>
      <c r="G218" s="15">
        <v>75</v>
      </c>
      <c r="H218" s="15">
        <v>1350</v>
      </c>
      <c r="I218" s="15">
        <v>0</v>
      </c>
      <c r="J218" s="15" t="b">
        <v>1</v>
      </c>
      <c r="K218" s="15" t="b">
        <v>1</v>
      </c>
      <c r="L218" s="15" t="b">
        <v>1</v>
      </c>
      <c r="M218" s="8"/>
      <c r="N218" s="8"/>
      <c r="O218" s="8"/>
      <c r="P218" s="8"/>
      <c r="Q218" s="8"/>
      <c r="R218" s="8"/>
      <c r="S218" s="10"/>
    </row>
    <row r="219" spans="2:19" x14ac:dyDescent="0.35">
      <c r="B219" s="7"/>
      <c r="C219" s="87" t="s">
        <v>763</v>
      </c>
      <c r="D219" s="15">
        <v>0</v>
      </c>
      <c r="E219" s="15">
        <v>29347</v>
      </c>
      <c r="F219" s="15">
        <v>14416.6</v>
      </c>
      <c r="G219" s="15">
        <v>0</v>
      </c>
      <c r="H219" s="15"/>
      <c r="I219" s="15"/>
      <c r="J219" s="15" t="b">
        <v>1</v>
      </c>
      <c r="K219" s="15" t="b">
        <v>1</v>
      </c>
      <c r="L219" s="15" t="b">
        <v>1</v>
      </c>
      <c r="M219" s="8"/>
      <c r="N219" s="8"/>
      <c r="O219" s="8"/>
      <c r="P219" s="8"/>
      <c r="Q219" s="8"/>
      <c r="R219" s="16"/>
      <c r="S219" s="10"/>
    </row>
    <row r="220" spans="2:19" x14ac:dyDescent="0.35">
      <c r="B220" s="7"/>
      <c r="C220" s="87" t="s">
        <v>764</v>
      </c>
      <c r="D220" s="15">
        <v>0</v>
      </c>
      <c r="E220" s="15">
        <v>4500</v>
      </c>
      <c r="F220" s="15">
        <v>1964.38</v>
      </c>
      <c r="G220" s="15">
        <v>10815.01</v>
      </c>
      <c r="H220" s="15">
        <v>31506.45</v>
      </c>
      <c r="I220" s="15">
        <v>0</v>
      </c>
      <c r="J220" s="15" t="b">
        <v>1</v>
      </c>
      <c r="K220" s="15" t="b">
        <v>1</v>
      </c>
      <c r="L220" s="15" t="b">
        <v>1</v>
      </c>
      <c r="M220" s="8"/>
      <c r="N220" s="8"/>
      <c r="O220" s="8"/>
      <c r="P220" s="8"/>
      <c r="Q220" s="8"/>
      <c r="R220" s="16"/>
      <c r="S220" s="10"/>
    </row>
    <row r="221" spans="2:19" x14ac:dyDescent="0.35">
      <c r="B221" s="7"/>
      <c r="C221" s="87" t="s">
        <v>765</v>
      </c>
      <c r="D221" s="15">
        <v>0</v>
      </c>
      <c r="E221" s="15">
        <v>1340</v>
      </c>
      <c r="F221" s="15"/>
      <c r="G221" s="15"/>
      <c r="H221" s="15">
        <v>28292.54</v>
      </c>
      <c r="I221" s="15">
        <v>6458.4400000000005</v>
      </c>
      <c r="J221" s="15" t="b">
        <v>1</v>
      </c>
      <c r="K221" s="15" t="b">
        <v>1</v>
      </c>
      <c r="L221" s="15" t="b">
        <v>1</v>
      </c>
      <c r="M221" s="8"/>
      <c r="N221" s="8"/>
      <c r="O221" s="8"/>
      <c r="P221" s="8"/>
      <c r="Q221" s="8"/>
      <c r="R221" s="16"/>
      <c r="S221" s="10"/>
    </row>
    <row r="222" spans="2:19" x14ac:dyDescent="0.35">
      <c r="B222" s="7"/>
      <c r="C222" s="87" t="s">
        <v>766</v>
      </c>
      <c r="D222" s="15">
        <v>0</v>
      </c>
      <c r="E222" s="15">
        <v>13823</v>
      </c>
      <c r="F222" s="15"/>
      <c r="G222" s="15"/>
      <c r="H222" s="15">
        <v>13606</v>
      </c>
      <c r="I222" s="15">
        <v>0</v>
      </c>
      <c r="J222" s="15" t="b">
        <v>1</v>
      </c>
      <c r="K222" s="15" t="b">
        <v>1</v>
      </c>
      <c r="L222" s="15" t="b">
        <v>1</v>
      </c>
      <c r="M222" s="8"/>
      <c r="N222" s="8"/>
      <c r="O222" s="8"/>
      <c r="P222" s="8"/>
      <c r="Q222" s="8"/>
      <c r="R222" s="16"/>
      <c r="S222" s="10"/>
    </row>
    <row r="223" spans="2:19" x14ac:dyDescent="0.35">
      <c r="B223" s="7"/>
      <c r="C223" s="87" t="s">
        <v>767</v>
      </c>
      <c r="D223" s="15">
        <v>0</v>
      </c>
      <c r="E223" s="15">
        <v>8049.3</v>
      </c>
      <c r="F223" s="15">
        <v>204</v>
      </c>
      <c r="G223" s="15">
        <v>153</v>
      </c>
      <c r="H223" s="15">
        <v>7666</v>
      </c>
      <c r="I223" s="15">
        <v>1826.88</v>
      </c>
      <c r="J223" s="15" t="b">
        <v>1</v>
      </c>
      <c r="K223" s="15" t="b">
        <v>1</v>
      </c>
      <c r="L223" s="15" t="b">
        <v>1</v>
      </c>
      <c r="M223" s="8"/>
      <c r="N223" s="8"/>
      <c r="O223" s="8"/>
      <c r="P223" s="8"/>
      <c r="Q223" s="8"/>
      <c r="R223" s="16"/>
      <c r="S223" s="10"/>
    </row>
    <row r="224" spans="2:19" x14ac:dyDescent="0.35">
      <c r="B224" s="7"/>
      <c r="C224" s="87" t="s">
        <v>768</v>
      </c>
      <c r="D224" s="15">
        <v>0</v>
      </c>
      <c r="E224" s="15">
        <v>4054</v>
      </c>
      <c r="F224" s="15">
        <v>4718.43</v>
      </c>
      <c r="G224" s="15">
        <v>3316.58</v>
      </c>
      <c r="H224" s="15"/>
      <c r="I224" s="15"/>
      <c r="J224" s="15" t="b">
        <v>1</v>
      </c>
      <c r="K224" s="15" t="b">
        <v>1</v>
      </c>
      <c r="L224" s="15" t="b">
        <v>1</v>
      </c>
      <c r="M224" s="8"/>
      <c r="N224" s="8"/>
      <c r="O224" s="8"/>
      <c r="P224" s="8"/>
      <c r="Q224" s="8"/>
      <c r="R224" s="16"/>
      <c r="S224" s="10"/>
    </row>
    <row r="225" spans="2:19" x14ac:dyDescent="0.35">
      <c r="B225" s="7"/>
      <c r="C225" s="87" t="s">
        <v>769</v>
      </c>
      <c r="D225" s="15">
        <v>0</v>
      </c>
      <c r="E225" s="15">
        <v>7500</v>
      </c>
      <c r="F225" s="15"/>
      <c r="G225" s="15"/>
      <c r="H225" s="15">
        <v>3900</v>
      </c>
      <c r="I225" s="15">
        <v>2470</v>
      </c>
      <c r="J225" s="15" t="b">
        <v>1</v>
      </c>
      <c r="K225" s="15" t="b">
        <v>1</v>
      </c>
      <c r="L225" s="15" t="b">
        <v>1</v>
      </c>
      <c r="M225" s="8"/>
      <c r="N225" s="8"/>
      <c r="O225" s="8"/>
      <c r="P225" s="8"/>
      <c r="Q225" s="8"/>
      <c r="R225" s="16"/>
      <c r="S225" s="10"/>
    </row>
    <row r="226" spans="2:19" x14ac:dyDescent="0.35">
      <c r="B226" s="7"/>
      <c r="C226" s="87" t="s">
        <v>770</v>
      </c>
      <c r="D226" s="15">
        <v>0</v>
      </c>
      <c r="E226" s="15">
        <v>2100</v>
      </c>
      <c r="F226" s="15">
        <v>1941</v>
      </c>
      <c r="G226" s="15">
        <v>0</v>
      </c>
      <c r="H226" s="15"/>
      <c r="I226" s="15"/>
      <c r="J226" s="15" t="b">
        <v>1</v>
      </c>
      <c r="K226" s="15" t="b">
        <v>1</v>
      </c>
      <c r="L226" s="15" t="b">
        <v>1</v>
      </c>
      <c r="M226" s="16"/>
      <c r="N226" s="16"/>
      <c r="O226" s="16"/>
      <c r="P226" s="16"/>
      <c r="Q226" s="16"/>
      <c r="R226" s="16"/>
      <c r="S226" s="10"/>
    </row>
    <row r="227" spans="2:19" x14ac:dyDescent="0.35">
      <c r="B227" s="7"/>
      <c r="C227" s="87" t="s">
        <v>771</v>
      </c>
      <c r="D227" s="15">
        <v>0</v>
      </c>
      <c r="E227" s="15">
        <v>3000</v>
      </c>
      <c r="F227" s="15">
        <v>0</v>
      </c>
      <c r="G227" s="15">
        <v>0</v>
      </c>
      <c r="H227" s="15">
        <v>2347.66</v>
      </c>
      <c r="I227" s="15">
        <v>0</v>
      </c>
      <c r="J227" s="15" t="b">
        <v>1</v>
      </c>
      <c r="K227" s="15" t="b">
        <v>1</v>
      </c>
      <c r="L227" s="15" t="b">
        <v>1</v>
      </c>
      <c r="M227" s="16"/>
      <c r="N227" s="16"/>
      <c r="O227" s="16"/>
      <c r="P227" s="16"/>
      <c r="Q227" s="16"/>
      <c r="R227" s="16"/>
      <c r="S227" s="10"/>
    </row>
    <row r="228" spans="2:19" x14ac:dyDescent="0.35">
      <c r="B228" s="7"/>
      <c r="C228" s="87" t="s">
        <v>772</v>
      </c>
      <c r="D228" s="15">
        <v>0</v>
      </c>
      <c r="E228" s="15">
        <v>3700</v>
      </c>
      <c r="F228" s="15">
        <v>5703.46</v>
      </c>
      <c r="G228" s="15">
        <v>-2131.96</v>
      </c>
      <c r="H228" s="15"/>
      <c r="I228" s="15"/>
      <c r="J228" s="15" t="b">
        <v>1</v>
      </c>
      <c r="K228" s="15" t="b">
        <v>1</v>
      </c>
      <c r="L228" s="15" t="b">
        <v>1</v>
      </c>
      <c r="M228" s="16"/>
      <c r="N228" s="16"/>
      <c r="O228" s="16"/>
      <c r="P228" s="16"/>
      <c r="Q228" s="16"/>
      <c r="R228" s="16"/>
      <c r="S228" s="10"/>
    </row>
    <row r="229" spans="2:19" x14ac:dyDescent="0.35">
      <c r="B229" s="7"/>
      <c r="C229" s="87" t="s">
        <v>773</v>
      </c>
      <c r="D229" s="15">
        <v>0</v>
      </c>
      <c r="E229" s="15">
        <v>3705</v>
      </c>
      <c r="F229" s="15">
        <v>339.16</v>
      </c>
      <c r="G229" s="15">
        <v>714.46</v>
      </c>
      <c r="H229" s="15">
        <v>3705</v>
      </c>
      <c r="I229" s="15">
        <v>0</v>
      </c>
      <c r="J229" s="15" t="b">
        <v>1</v>
      </c>
      <c r="K229" s="15" t="b">
        <v>1</v>
      </c>
      <c r="L229" s="15" t="b">
        <v>1</v>
      </c>
      <c r="M229" s="16"/>
      <c r="N229" s="16"/>
      <c r="O229" s="16"/>
      <c r="P229" s="16"/>
      <c r="Q229" s="16"/>
      <c r="R229" s="16"/>
      <c r="S229" s="10"/>
    </row>
    <row r="230" spans="2:19" x14ac:dyDescent="0.35">
      <c r="B230" s="7"/>
      <c r="C230" s="87" t="s">
        <v>774</v>
      </c>
      <c r="D230" s="15">
        <v>0</v>
      </c>
      <c r="E230" s="15">
        <v>3735</v>
      </c>
      <c r="F230" s="15">
        <v>4233</v>
      </c>
      <c r="G230" s="15">
        <v>0</v>
      </c>
      <c r="H230" s="15">
        <v>18589.5</v>
      </c>
      <c r="I230" s="15">
        <v>0</v>
      </c>
      <c r="J230" s="15" t="b">
        <v>1</v>
      </c>
      <c r="K230" s="15" t="b">
        <v>1</v>
      </c>
      <c r="L230" s="15" t="b">
        <v>1</v>
      </c>
      <c r="M230" s="8"/>
      <c r="N230" s="8"/>
      <c r="O230" s="8"/>
      <c r="P230" s="8"/>
      <c r="Q230" s="8"/>
      <c r="R230" s="16"/>
      <c r="S230" s="10"/>
    </row>
    <row r="231" spans="2:19" x14ac:dyDescent="0.35">
      <c r="B231" s="7"/>
      <c r="C231" s="87" t="s">
        <v>775</v>
      </c>
      <c r="D231" s="15">
        <v>0</v>
      </c>
      <c r="E231" s="15">
        <v>590</v>
      </c>
      <c r="F231" s="15">
        <v>577.5</v>
      </c>
      <c r="G231" s="15">
        <v>361.90000000000009</v>
      </c>
      <c r="H231" s="15"/>
      <c r="I231" s="15"/>
      <c r="J231" s="15" t="b">
        <v>1</v>
      </c>
      <c r="K231" s="15" t="b">
        <v>1</v>
      </c>
      <c r="L231" s="15" t="b">
        <v>1</v>
      </c>
      <c r="M231" s="8"/>
      <c r="N231" s="8"/>
      <c r="O231" s="8"/>
      <c r="P231" s="8"/>
      <c r="Q231" s="8"/>
      <c r="R231" s="8"/>
      <c r="S231" s="10"/>
    </row>
    <row r="232" spans="2:19" x14ac:dyDescent="0.35">
      <c r="B232" s="7"/>
      <c r="C232" s="87" t="s">
        <v>776</v>
      </c>
      <c r="D232" s="15">
        <v>0</v>
      </c>
      <c r="E232" s="15">
        <v>4630</v>
      </c>
      <c r="F232" s="15">
        <v>4410</v>
      </c>
      <c r="G232" s="15">
        <v>0</v>
      </c>
      <c r="H232" s="15"/>
      <c r="I232" s="15"/>
      <c r="J232" s="15" t="b">
        <v>1</v>
      </c>
      <c r="K232" s="15" t="b">
        <v>1</v>
      </c>
      <c r="L232" s="15" t="b">
        <v>1</v>
      </c>
      <c r="M232" s="8"/>
      <c r="N232" s="8"/>
      <c r="O232" s="8"/>
      <c r="P232" s="8"/>
      <c r="Q232" s="8"/>
      <c r="R232" s="8"/>
      <c r="S232" s="10"/>
    </row>
    <row r="233" spans="2:19" x14ac:dyDescent="0.35">
      <c r="B233" s="7"/>
      <c r="C233" s="87" t="s">
        <v>777</v>
      </c>
      <c r="D233" s="15">
        <v>0</v>
      </c>
      <c r="E233" s="15">
        <v>15376.15</v>
      </c>
      <c r="F233" s="15">
        <v>13132.51</v>
      </c>
      <c r="G233" s="15">
        <v>155.44</v>
      </c>
      <c r="H233" s="15"/>
      <c r="I233" s="15"/>
      <c r="J233" s="15" t="b">
        <v>1</v>
      </c>
      <c r="K233" s="15" t="b">
        <v>1</v>
      </c>
      <c r="L233" s="15" t="b">
        <v>1</v>
      </c>
      <c r="M233" s="8"/>
      <c r="N233" s="8"/>
      <c r="O233" s="8"/>
      <c r="P233" s="8"/>
      <c r="Q233" s="8"/>
      <c r="R233" s="8"/>
      <c r="S233" s="10"/>
    </row>
    <row r="234" spans="2:19" x14ac:dyDescent="0.35">
      <c r="B234" s="7"/>
      <c r="C234" s="87" t="s">
        <v>778</v>
      </c>
      <c r="D234" s="15">
        <v>0</v>
      </c>
      <c r="E234" s="15">
        <v>7113.52</v>
      </c>
      <c r="F234" s="15">
        <v>7164.35</v>
      </c>
      <c r="G234" s="15">
        <v>0</v>
      </c>
      <c r="H234" s="15"/>
      <c r="I234" s="15"/>
      <c r="J234" s="15" t="b">
        <v>1</v>
      </c>
      <c r="K234" s="15" t="b">
        <v>1</v>
      </c>
      <c r="L234" s="15" t="b">
        <v>1</v>
      </c>
      <c r="M234" s="8"/>
      <c r="N234" s="8"/>
      <c r="O234" s="8"/>
      <c r="P234" s="8"/>
      <c r="Q234" s="8"/>
      <c r="R234" s="8"/>
      <c r="S234" s="10"/>
    </row>
    <row r="235" spans="2:19" x14ac:dyDescent="0.35">
      <c r="B235" s="7"/>
      <c r="C235" s="87" t="s">
        <v>779</v>
      </c>
      <c r="D235" s="15">
        <v>0</v>
      </c>
      <c r="E235" s="15">
        <v>6900</v>
      </c>
      <c r="F235" s="15">
        <v>765</v>
      </c>
      <c r="G235" s="15">
        <v>0</v>
      </c>
      <c r="H235" s="15">
        <v>6900</v>
      </c>
      <c r="I235" s="15">
        <v>0</v>
      </c>
      <c r="J235" s="15" t="b">
        <v>1</v>
      </c>
      <c r="K235" s="15" t="b">
        <v>1</v>
      </c>
      <c r="L235" s="15" t="b">
        <v>1</v>
      </c>
      <c r="M235" s="8"/>
      <c r="N235" s="8"/>
      <c r="O235" s="8"/>
      <c r="P235" s="8"/>
      <c r="Q235" s="8"/>
      <c r="R235" s="8"/>
      <c r="S235" s="10"/>
    </row>
    <row r="236" spans="2:19" x14ac:dyDescent="0.35">
      <c r="B236" s="7"/>
      <c r="C236" s="87" t="s">
        <v>780</v>
      </c>
      <c r="D236" s="15">
        <v>0</v>
      </c>
      <c r="E236" s="15">
        <v>3500</v>
      </c>
      <c r="F236" s="15">
        <v>245</v>
      </c>
      <c r="G236" s="15">
        <v>0</v>
      </c>
      <c r="H236" s="15">
        <v>4887</v>
      </c>
      <c r="I236" s="15">
        <v>0</v>
      </c>
      <c r="J236" s="15" t="b">
        <v>1</v>
      </c>
      <c r="K236" s="15" t="b">
        <v>1</v>
      </c>
      <c r="L236" s="15" t="b">
        <v>1</v>
      </c>
      <c r="M236" s="8"/>
      <c r="N236" s="8"/>
      <c r="O236" s="8"/>
      <c r="P236" s="8"/>
      <c r="Q236" s="8"/>
      <c r="R236" s="8"/>
      <c r="S236" s="10"/>
    </row>
    <row r="237" spans="2:19" x14ac:dyDescent="0.35">
      <c r="B237" s="7"/>
      <c r="C237" s="87" t="s">
        <v>781</v>
      </c>
      <c r="D237" s="15">
        <v>0</v>
      </c>
      <c r="E237" s="15">
        <v>720</v>
      </c>
      <c r="F237" s="15"/>
      <c r="G237" s="15"/>
      <c r="H237" s="15">
        <v>600</v>
      </c>
      <c r="I237" s="15">
        <v>392</v>
      </c>
      <c r="J237" s="15" t="b">
        <v>1</v>
      </c>
      <c r="K237" s="15" t="b">
        <v>1</v>
      </c>
      <c r="L237" s="15" t="b">
        <v>1</v>
      </c>
      <c r="M237" s="8"/>
      <c r="N237" s="8"/>
      <c r="O237" s="8"/>
      <c r="P237" s="8"/>
      <c r="Q237" s="8"/>
      <c r="R237" s="8"/>
      <c r="S237" s="10"/>
    </row>
    <row r="238" spans="2:19" x14ac:dyDescent="0.35">
      <c r="B238" s="7"/>
      <c r="C238" s="87" t="s">
        <v>782</v>
      </c>
      <c r="D238" s="15">
        <v>0</v>
      </c>
      <c r="E238" s="15">
        <v>28890</v>
      </c>
      <c r="F238" s="15">
        <v>28200</v>
      </c>
      <c r="G238" s="15">
        <v>9400</v>
      </c>
      <c r="H238" s="15"/>
      <c r="I238" s="15"/>
      <c r="J238" s="15" t="b">
        <v>1</v>
      </c>
      <c r="K238" s="15" t="b">
        <v>1</v>
      </c>
      <c r="L238" s="15" t="b">
        <v>1</v>
      </c>
      <c r="M238" s="8"/>
      <c r="N238" s="8"/>
      <c r="O238" s="8"/>
      <c r="P238" s="8"/>
      <c r="Q238" s="8"/>
      <c r="R238" s="8"/>
      <c r="S238" s="10"/>
    </row>
    <row r="239" spans="2:19" x14ac:dyDescent="0.35">
      <c r="B239" s="7"/>
      <c r="C239" s="87" t="s">
        <v>783</v>
      </c>
      <c r="D239" s="15">
        <v>0</v>
      </c>
      <c r="E239" s="15">
        <v>15620</v>
      </c>
      <c r="F239" s="15">
        <v>205.56</v>
      </c>
      <c r="G239" s="15">
        <v>0</v>
      </c>
      <c r="H239" s="15"/>
      <c r="I239" s="15"/>
      <c r="J239" s="15" t="b">
        <v>1</v>
      </c>
      <c r="K239" s="15" t="b">
        <v>1</v>
      </c>
      <c r="L239" s="15" t="b">
        <v>1</v>
      </c>
      <c r="M239" s="8"/>
      <c r="N239" s="8"/>
      <c r="O239" s="8"/>
      <c r="P239" s="8"/>
      <c r="Q239" s="8"/>
      <c r="R239" s="8"/>
      <c r="S239" s="10"/>
    </row>
    <row r="240" spans="2:19" x14ac:dyDescent="0.35">
      <c r="B240" s="7"/>
      <c r="C240" s="87" t="s">
        <v>784</v>
      </c>
      <c r="D240" s="15">
        <v>0</v>
      </c>
      <c r="E240" s="15">
        <v>2445</v>
      </c>
      <c r="F240" s="15">
        <v>0</v>
      </c>
      <c r="G240" s="15">
        <v>88</v>
      </c>
      <c r="H240" s="15">
        <v>1100</v>
      </c>
      <c r="I240" s="15">
        <v>1100</v>
      </c>
      <c r="J240" s="15" t="b">
        <v>1</v>
      </c>
      <c r="K240" s="15" t="b">
        <v>1</v>
      </c>
      <c r="L240" s="15" t="b">
        <v>1</v>
      </c>
      <c r="M240" s="8"/>
      <c r="N240" s="8"/>
      <c r="O240" s="8"/>
      <c r="P240" s="8"/>
      <c r="Q240" s="8"/>
      <c r="R240" s="8"/>
      <c r="S240" s="10"/>
    </row>
    <row r="241" spans="2:19" x14ac:dyDescent="0.35">
      <c r="B241" s="7"/>
      <c r="C241" s="87" t="s">
        <v>785</v>
      </c>
      <c r="D241" s="15">
        <v>0</v>
      </c>
      <c r="E241" s="15">
        <v>1375</v>
      </c>
      <c r="F241" s="15"/>
      <c r="G241" s="15"/>
      <c r="H241" s="15">
        <v>1389.5</v>
      </c>
      <c r="I241" s="15">
        <v>0</v>
      </c>
      <c r="J241" s="15" t="b">
        <v>1</v>
      </c>
      <c r="K241" s="15" t="b">
        <v>1</v>
      </c>
      <c r="L241" s="15" t="b">
        <v>1</v>
      </c>
      <c r="M241" s="8"/>
      <c r="N241" s="8"/>
      <c r="O241" s="8"/>
      <c r="P241" s="8"/>
      <c r="Q241" s="8"/>
      <c r="R241" s="8"/>
      <c r="S241" s="10"/>
    </row>
    <row r="242" spans="2:19" x14ac:dyDescent="0.35">
      <c r="B242" s="7"/>
      <c r="C242" s="87" t="s">
        <v>786</v>
      </c>
      <c r="D242" s="15">
        <v>0</v>
      </c>
      <c r="E242" s="15">
        <v>2577</v>
      </c>
      <c r="F242" s="15"/>
      <c r="G242" s="15"/>
      <c r="H242" s="15">
        <v>5753.86</v>
      </c>
      <c r="I242" s="15">
        <v>0</v>
      </c>
      <c r="J242" s="15" t="b">
        <v>1</v>
      </c>
      <c r="K242" s="15" t="b">
        <v>1</v>
      </c>
      <c r="L242" s="15" t="b">
        <v>1</v>
      </c>
      <c r="M242" s="8"/>
      <c r="N242" s="8"/>
      <c r="O242" s="8"/>
      <c r="P242" s="8"/>
      <c r="Q242" s="8"/>
      <c r="R242" s="8"/>
      <c r="S242" s="10"/>
    </row>
    <row r="243" spans="2:19" x14ac:dyDescent="0.35">
      <c r="B243" s="7"/>
      <c r="C243" s="87" t="s">
        <v>787</v>
      </c>
      <c r="D243" s="15">
        <v>0</v>
      </c>
      <c r="E243" s="15">
        <v>7500</v>
      </c>
      <c r="F243" s="15">
        <v>205</v>
      </c>
      <c r="G243" s="15">
        <v>0</v>
      </c>
      <c r="H243" s="15"/>
      <c r="I243" s="15"/>
      <c r="J243" s="15" t="b">
        <v>1</v>
      </c>
      <c r="K243" s="15" t="b">
        <v>1</v>
      </c>
      <c r="L243" s="15" t="b">
        <v>1</v>
      </c>
      <c r="M243" s="8"/>
      <c r="N243" s="8"/>
      <c r="O243" s="8"/>
      <c r="P243" s="8"/>
      <c r="Q243" s="8"/>
      <c r="R243" s="8"/>
      <c r="S243" s="10"/>
    </row>
    <row r="244" spans="2:19" x14ac:dyDescent="0.35">
      <c r="B244" s="7"/>
      <c r="C244" s="87" t="s">
        <v>788</v>
      </c>
      <c r="D244" s="15">
        <v>0</v>
      </c>
      <c r="E244" s="15">
        <v>4000</v>
      </c>
      <c r="F244" s="15"/>
      <c r="G244" s="15"/>
      <c r="H244" s="15">
        <v>4999.5</v>
      </c>
      <c r="I244" s="15">
        <v>580.75</v>
      </c>
      <c r="J244" s="15" t="b">
        <v>1</v>
      </c>
      <c r="K244" s="15" t="b">
        <v>1</v>
      </c>
      <c r="L244" s="15" t="b">
        <v>1</v>
      </c>
      <c r="M244" s="8"/>
      <c r="N244" s="8"/>
      <c r="O244" s="8"/>
      <c r="P244" s="8"/>
      <c r="Q244" s="8"/>
      <c r="R244" s="8"/>
      <c r="S244" s="10"/>
    </row>
    <row r="245" spans="2:19" x14ac:dyDescent="0.35">
      <c r="B245" s="7"/>
      <c r="C245" s="87" t="s">
        <v>789</v>
      </c>
      <c r="D245" s="15">
        <v>0</v>
      </c>
      <c r="E245" s="15">
        <v>11000</v>
      </c>
      <c r="F245" s="15"/>
      <c r="G245" s="15"/>
      <c r="H245" s="15">
        <v>35350</v>
      </c>
      <c r="I245" s="15">
        <v>3694.58</v>
      </c>
      <c r="J245" s="15" t="b">
        <v>1</v>
      </c>
      <c r="K245" s="15" t="b">
        <v>1</v>
      </c>
      <c r="L245" s="15" t="b">
        <v>1</v>
      </c>
      <c r="M245" s="8"/>
      <c r="N245" s="8"/>
      <c r="O245" s="8"/>
      <c r="P245" s="8"/>
      <c r="Q245" s="8"/>
      <c r="R245" s="8"/>
      <c r="S245" s="10"/>
    </row>
    <row r="246" spans="2:19" x14ac:dyDescent="0.35">
      <c r="B246" s="7"/>
      <c r="C246" s="87" t="s">
        <v>790</v>
      </c>
      <c r="D246" s="15">
        <v>0</v>
      </c>
      <c r="E246" s="15">
        <v>1735</v>
      </c>
      <c r="F246" s="15">
        <v>1650</v>
      </c>
      <c r="G246" s="15">
        <v>0</v>
      </c>
      <c r="H246" s="15"/>
      <c r="I246" s="15"/>
      <c r="J246" s="15" t="b">
        <v>1</v>
      </c>
      <c r="K246" s="15" t="b">
        <v>1</v>
      </c>
      <c r="L246" s="15" t="b">
        <v>1</v>
      </c>
      <c r="M246" s="8"/>
      <c r="N246" s="8"/>
      <c r="O246" s="8"/>
      <c r="P246" s="8"/>
      <c r="Q246" s="8"/>
      <c r="R246" s="8"/>
      <c r="S246" s="10"/>
    </row>
    <row r="247" spans="2:19" x14ac:dyDescent="0.35">
      <c r="B247" s="7"/>
      <c r="C247" s="87" t="s">
        <v>791</v>
      </c>
      <c r="D247" s="15">
        <v>0</v>
      </c>
      <c r="E247" s="15">
        <v>7206.11</v>
      </c>
      <c r="F247" s="15">
        <v>9146.2099999999991</v>
      </c>
      <c r="G247" s="15">
        <v>814.34</v>
      </c>
      <c r="H247" s="15"/>
      <c r="I247" s="15"/>
      <c r="J247" s="15" t="b">
        <v>1</v>
      </c>
      <c r="K247" s="15" t="b">
        <v>1</v>
      </c>
      <c r="L247" s="15" t="b">
        <v>1</v>
      </c>
      <c r="M247" s="8"/>
      <c r="N247" s="8"/>
      <c r="O247" s="8"/>
      <c r="P247" s="8"/>
      <c r="Q247" s="8"/>
      <c r="R247" s="8"/>
      <c r="S247" s="10"/>
    </row>
    <row r="248" spans="2:19" x14ac:dyDescent="0.35">
      <c r="B248" s="7"/>
      <c r="C248" s="87" t="s">
        <v>792</v>
      </c>
      <c r="D248" s="15">
        <v>0</v>
      </c>
      <c r="E248" s="15">
        <v>1420</v>
      </c>
      <c r="F248" s="15"/>
      <c r="G248" s="15"/>
      <c r="H248" s="15">
        <v>1392</v>
      </c>
      <c r="I248" s="15">
        <v>0</v>
      </c>
      <c r="J248" s="15" t="b">
        <v>1</v>
      </c>
      <c r="K248" s="15" t="b">
        <v>1</v>
      </c>
      <c r="L248" s="15" t="b">
        <v>1</v>
      </c>
      <c r="M248" s="8"/>
      <c r="N248" s="8"/>
      <c r="O248" s="8"/>
      <c r="P248" s="8"/>
      <c r="Q248" s="8"/>
      <c r="R248" s="8"/>
      <c r="S248" s="10"/>
    </row>
    <row r="249" spans="2:19" x14ac:dyDescent="0.35">
      <c r="B249" s="7"/>
      <c r="C249" s="87" t="s">
        <v>793</v>
      </c>
      <c r="D249" s="15">
        <v>0</v>
      </c>
      <c r="E249" s="15">
        <v>3745</v>
      </c>
      <c r="F249" s="15">
        <v>0</v>
      </c>
      <c r="G249" s="15">
        <v>1750.9</v>
      </c>
      <c r="H249" s="15">
        <v>3550</v>
      </c>
      <c r="I249" s="15">
        <v>0</v>
      </c>
      <c r="J249" s="15" t="b">
        <v>1</v>
      </c>
      <c r="K249" s="15" t="b">
        <v>1</v>
      </c>
      <c r="L249" s="15" t="b">
        <v>1</v>
      </c>
      <c r="M249" s="8"/>
      <c r="N249" s="8"/>
      <c r="O249" s="8"/>
      <c r="P249" s="8"/>
      <c r="Q249" s="8"/>
      <c r="R249" s="8"/>
      <c r="S249" s="10"/>
    </row>
    <row r="250" spans="2:19" x14ac:dyDescent="0.35">
      <c r="B250" s="7"/>
      <c r="C250" s="87" t="s">
        <v>794</v>
      </c>
      <c r="D250" s="15">
        <v>0</v>
      </c>
      <c r="E250" s="15">
        <v>15363</v>
      </c>
      <c r="F250" s="15">
        <v>9680.64</v>
      </c>
      <c r="G250" s="15">
        <v>0</v>
      </c>
      <c r="H250" s="15"/>
      <c r="I250" s="15"/>
      <c r="J250" s="15" t="b">
        <v>1</v>
      </c>
      <c r="K250" s="15" t="b">
        <v>1</v>
      </c>
      <c r="L250" s="15" t="b">
        <v>1</v>
      </c>
      <c r="M250" s="8"/>
      <c r="N250" s="8"/>
      <c r="O250" s="8"/>
      <c r="P250" s="8"/>
      <c r="Q250" s="8"/>
      <c r="R250" s="8"/>
      <c r="S250" s="10"/>
    </row>
    <row r="251" spans="2:19" x14ac:dyDescent="0.35">
      <c r="B251" s="7"/>
      <c r="C251" s="87" t="s">
        <v>795</v>
      </c>
      <c r="D251" s="15">
        <v>0</v>
      </c>
      <c r="E251" s="15">
        <v>44000</v>
      </c>
      <c r="F251" s="15">
        <v>53052.56</v>
      </c>
      <c r="G251" s="15">
        <v>40640.68</v>
      </c>
      <c r="H251" s="15">
        <v>64280.43</v>
      </c>
      <c r="I251" s="15">
        <v>26979</v>
      </c>
      <c r="J251" s="15" t="b">
        <v>1</v>
      </c>
      <c r="K251" s="15" t="b">
        <v>1</v>
      </c>
      <c r="L251" s="15" t="b">
        <v>1</v>
      </c>
      <c r="M251" s="8"/>
      <c r="N251" s="8"/>
      <c r="O251" s="8"/>
      <c r="P251" s="8"/>
      <c r="Q251" s="8"/>
      <c r="R251" s="8"/>
      <c r="S251" s="10"/>
    </row>
    <row r="252" spans="2:19" x14ac:dyDescent="0.35">
      <c r="B252" s="7"/>
      <c r="C252" s="87" t="s">
        <v>796</v>
      </c>
      <c r="D252" s="15">
        <v>0</v>
      </c>
      <c r="E252" s="15">
        <v>8183</v>
      </c>
      <c r="F252" s="15"/>
      <c r="G252" s="15"/>
      <c r="H252" s="15">
        <v>7709.5</v>
      </c>
      <c r="I252" s="15">
        <v>0</v>
      </c>
      <c r="J252" s="15" t="b">
        <v>1</v>
      </c>
      <c r="K252" s="15" t="b">
        <v>1</v>
      </c>
      <c r="L252" s="15" t="b">
        <v>1</v>
      </c>
      <c r="M252" s="8"/>
      <c r="N252" s="8"/>
      <c r="O252" s="8"/>
      <c r="P252" s="8"/>
      <c r="Q252" s="8"/>
      <c r="R252" s="8"/>
      <c r="S252" s="10"/>
    </row>
    <row r="253" spans="2:19" x14ac:dyDescent="0.35">
      <c r="B253" s="7"/>
      <c r="C253" s="87" t="s">
        <v>797</v>
      </c>
      <c r="D253" s="15">
        <v>0</v>
      </c>
      <c r="E253" s="15">
        <v>81841.91</v>
      </c>
      <c r="F253" s="15">
        <v>46111</v>
      </c>
      <c r="G253" s="15">
        <v>-26898.080000000002</v>
      </c>
      <c r="H253" s="15"/>
      <c r="I253" s="15"/>
      <c r="J253" s="15" t="b">
        <v>1</v>
      </c>
      <c r="K253" s="15" t="b">
        <v>1</v>
      </c>
      <c r="L253" s="15" t="b">
        <v>1</v>
      </c>
      <c r="M253" s="8"/>
      <c r="N253" s="8"/>
      <c r="O253" s="8"/>
      <c r="P253" s="8"/>
      <c r="Q253" s="8"/>
      <c r="R253" s="8"/>
      <c r="S253" s="10"/>
    </row>
    <row r="254" spans="2:19" x14ac:dyDescent="0.35">
      <c r="B254" s="7"/>
      <c r="C254" s="87" t="s">
        <v>798</v>
      </c>
      <c r="D254" s="15">
        <v>0</v>
      </c>
      <c r="E254" s="15">
        <v>1452</v>
      </c>
      <c r="F254" s="15">
        <v>630</v>
      </c>
      <c r="G254" s="15">
        <v>0</v>
      </c>
      <c r="H254" s="15">
        <v>4359</v>
      </c>
      <c r="I254" s="15">
        <v>1575</v>
      </c>
      <c r="J254" s="15" t="b">
        <v>1</v>
      </c>
      <c r="K254" s="15" t="b">
        <v>1</v>
      </c>
      <c r="L254" s="15" t="b">
        <v>1</v>
      </c>
      <c r="M254" s="8"/>
      <c r="N254" s="8"/>
      <c r="O254" s="8"/>
      <c r="P254" s="8"/>
      <c r="Q254" s="8"/>
      <c r="R254" s="8"/>
      <c r="S254" s="10"/>
    </row>
    <row r="255" spans="2:19" x14ac:dyDescent="0.35">
      <c r="B255" s="7"/>
      <c r="C255" s="87" t="s">
        <v>799</v>
      </c>
      <c r="D255" s="15">
        <v>0</v>
      </c>
      <c r="E255" s="15">
        <v>5000</v>
      </c>
      <c r="F255" s="15">
        <v>411.12</v>
      </c>
      <c r="G255" s="15">
        <v>205.56</v>
      </c>
      <c r="H255" s="15"/>
      <c r="I255" s="15"/>
      <c r="J255" s="15" t="b">
        <v>1</v>
      </c>
      <c r="K255" s="15" t="b">
        <v>1</v>
      </c>
      <c r="L255" s="15" t="b">
        <v>1</v>
      </c>
      <c r="M255" s="8"/>
      <c r="N255" s="8"/>
      <c r="O255" s="8"/>
      <c r="P255" s="8"/>
      <c r="Q255" s="8"/>
      <c r="R255" s="8"/>
      <c r="S255" s="10"/>
    </row>
    <row r="256" spans="2:19" x14ac:dyDescent="0.35">
      <c r="B256" s="7"/>
      <c r="C256" s="87" t="s">
        <v>800</v>
      </c>
      <c r="D256" s="15">
        <v>0</v>
      </c>
      <c r="E256" s="15">
        <v>500</v>
      </c>
      <c r="F256" s="15">
        <v>199.92</v>
      </c>
      <c r="G256" s="15">
        <v>428.4</v>
      </c>
      <c r="H256" s="15"/>
      <c r="I256" s="15"/>
      <c r="J256" s="15" t="b">
        <v>1</v>
      </c>
      <c r="K256" s="15" t="b">
        <v>1</v>
      </c>
      <c r="L256" s="15" t="b">
        <v>1</v>
      </c>
      <c r="M256" s="8"/>
      <c r="N256" s="8"/>
      <c r="O256" s="8"/>
      <c r="P256" s="8"/>
      <c r="Q256" s="8"/>
      <c r="R256" s="8"/>
      <c r="S256" s="10"/>
    </row>
    <row r="257" spans="2:19" x14ac:dyDescent="0.35">
      <c r="B257" s="7"/>
      <c r="C257" s="87" t="s">
        <v>801</v>
      </c>
      <c r="D257" s="15">
        <v>0</v>
      </c>
      <c r="E257" s="15">
        <v>85769</v>
      </c>
      <c r="F257" s="15">
        <v>0</v>
      </c>
      <c r="G257" s="15">
        <v>162127.5</v>
      </c>
      <c r="H257" s="15">
        <v>164264.66999999998</v>
      </c>
      <c r="I257" s="15">
        <v>0</v>
      </c>
      <c r="J257" s="15" t="b">
        <v>1</v>
      </c>
      <c r="K257" s="15" t="b">
        <v>1</v>
      </c>
      <c r="L257" s="15" t="b">
        <v>1</v>
      </c>
      <c r="M257" s="8"/>
      <c r="N257" s="8"/>
      <c r="O257" s="8"/>
      <c r="P257" s="8"/>
      <c r="Q257" s="8"/>
      <c r="R257" s="8"/>
      <c r="S257" s="10"/>
    </row>
    <row r="258" spans="2:19" x14ac:dyDescent="0.35">
      <c r="B258" s="7"/>
      <c r="C258" s="87" t="s">
        <v>802</v>
      </c>
      <c r="D258" s="15">
        <v>0</v>
      </c>
      <c r="E258" s="15">
        <v>50000</v>
      </c>
      <c r="F258" s="15">
        <v>5306</v>
      </c>
      <c r="G258" s="15">
        <v>336</v>
      </c>
      <c r="H258" s="15">
        <v>53281.9</v>
      </c>
      <c r="I258" s="15">
        <v>7242</v>
      </c>
      <c r="J258" s="15" t="b">
        <v>1</v>
      </c>
      <c r="K258" s="15" t="b">
        <v>1</v>
      </c>
      <c r="L258" s="15" t="b">
        <v>1</v>
      </c>
      <c r="M258" s="8"/>
      <c r="N258" s="8"/>
      <c r="O258" s="8"/>
      <c r="P258" s="8"/>
      <c r="Q258" s="8"/>
      <c r="R258" s="8"/>
      <c r="S258" s="10"/>
    </row>
    <row r="259" spans="2:19" x14ac:dyDescent="0.35">
      <c r="B259" s="7"/>
      <c r="C259" s="87" t="s">
        <v>803</v>
      </c>
      <c r="D259" s="15">
        <v>0</v>
      </c>
      <c r="E259" s="15">
        <v>39.89</v>
      </c>
      <c r="F259" s="15">
        <v>274.56</v>
      </c>
      <c r="G259" s="15">
        <v>0</v>
      </c>
      <c r="H259" s="15"/>
      <c r="I259" s="15"/>
      <c r="J259" s="15" t="b">
        <v>1</v>
      </c>
      <c r="K259" s="15" t="b">
        <v>1</v>
      </c>
      <c r="L259" s="15" t="b">
        <v>1</v>
      </c>
      <c r="M259" s="8"/>
      <c r="N259" s="8"/>
      <c r="O259" s="8"/>
      <c r="P259" s="8"/>
      <c r="Q259" s="8"/>
      <c r="R259" s="8"/>
      <c r="S259" s="10"/>
    </row>
    <row r="260" spans="2:19" x14ac:dyDescent="0.35">
      <c r="B260" s="7"/>
      <c r="C260" s="87" t="s">
        <v>804</v>
      </c>
      <c r="D260" s="15">
        <v>0</v>
      </c>
      <c r="E260" s="15">
        <v>230000</v>
      </c>
      <c r="F260" s="15">
        <v>190059.5</v>
      </c>
      <c r="G260" s="15">
        <v>28872.33</v>
      </c>
      <c r="H260" s="15"/>
      <c r="I260" s="15"/>
      <c r="J260" s="15" t="b">
        <v>1</v>
      </c>
      <c r="K260" s="15" t="b">
        <v>1</v>
      </c>
      <c r="L260" s="15" t="b">
        <v>1</v>
      </c>
      <c r="M260" s="8"/>
      <c r="N260" s="8"/>
      <c r="O260" s="8"/>
      <c r="P260" s="8"/>
      <c r="Q260" s="8"/>
      <c r="R260" s="8"/>
      <c r="S260" s="10"/>
    </row>
    <row r="261" spans="2:19" x14ac:dyDescent="0.35">
      <c r="B261" s="7"/>
      <c r="C261" s="87" t="s">
        <v>805</v>
      </c>
      <c r="D261" s="15">
        <v>0</v>
      </c>
      <c r="E261" s="15">
        <v>25500</v>
      </c>
      <c r="F261" s="15">
        <v>25003</v>
      </c>
      <c r="G261" s="15">
        <v>0</v>
      </c>
      <c r="H261" s="15"/>
      <c r="I261" s="15"/>
      <c r="J261" s="15" t="b">
        <v>1</v>
      </c>
      <c r="K261" s="15" t="b">
        <v>1</v>
      </c>
      <c r="L261" s="15" t="b">
        <v>1</v>
      </c>
      <c r="M261" s="8"/>
      <c r="N261" s="8"/>
      <c r="O261" s="8"/>
      <c r="P261" s="8"/>
      <c r="Q261" s="8"/>
      <c r="R261" s="8"/>
      <c r="S261" s="10"/>
    </row>
    <row r="262" spans="2:19" x14ac:dyDescent="0.35">
      <c r="B262" s="7"/>
      <c r="C262" s="87" t="s">
        <v>806</v>
      </c>
      <c r="D262" s="15">
        <v>0</v>
      </c>
      <c r="E262" s="15">
        <v>2064</v>
      </c>
      <c r="F262" s="15">
        <v>4128</v>
      </c>
      <c r="G262" s="15">
        <v>756.8</v>
      </c>
      <c r="H262" s="15"/>
      <c r="I262" s="15"/>
      <c r="J262" s="15" t="b">
        <v>1</v>
      </c>
      <c r="K262" s="15" t="b">
        <v>1</v>
      </c>
      <c r="L262" s="15" t="b">
        <v>1</v>
      </c>
      <c r="M262" s="8"/>
      <c r="N262" s="8"/>
      <c r="O262" s="8"/>
      <c r="P262" s="8"/>
      <c r="Q262" s="8"/>
      <c r="R262" s="8"/>
      <c r="S262" s="10"/>
    </row>
    <row r="263" spans="2:19" x14ac:dyDescent="0.35">
      <c r="B263" s="7"/>
      <c r="C263" s="87" t="s">
        <v>807</v>
      </c>
      <c r="D263" s="15">
        <v>0</v>
      </c>
      <c r="E263" s="15">
        <v>995</v>
      </c>
      <c r="F263" s="15"/>
      <c r="G263" s="15"/>
      <c r="H263" s="15">
        <v>1500</v>
      </c>
      <c r="I263" s="15">
        <v>0</v>
      </c>
      <c r="J263" s="15" t="b">
        <v>1</v>
      </c>
      <c r="K263" s="15" t="b">
        <v>1</v>
      </c>
      <c r="L263" s="15" t="b">
        <v>1</v>
      </c>
      <c r="M263" s="8"/>
      <c r="N263" s="8"/>
      <c r="O263" s="8"/>
      <c r="P263" s="8"/>
      <c r="Q263" s="8"/>
      <c r="R263" s="8"/>
      <c r="S263" s="10"/>
    </row>
    <row r="264" spans="2:19" x14ac:dyDescent="0.35">
      <c r="B264" s="7"/>
      <c r="C264" s="87" t="s">
        <v>808</v>
      </c>
      <c r="D264" s="15">
        <v>0</v>
      </c>
      <c r="E264" s="15">
        <v>4350</v>
      </c>
      <c r="F264" s="15">
        <v>0</v>
      </c>
      <c r="G264" s="15">
        <v>0</v>
      </c>
      <c r="H264" s="15">
        <v>8547</v>
      </c>
      <c r="I264" s="15">
        <v>0</v>
      </c>
      <c r="J264" s="15" t="b">
        <v>1</v>
      </c>
      <c r="K264" s="15" t="b">
        <v>1</v>
      </c>
      <c r="L264" s="15" t="b">
        <v>1</v>
      </c>
      <c r="M264" s="8"/>
      <c r="N264" s="8"/>
      <c r="O264" s="8"/>
      <c r="P264" s="8"/>
      <c r="Q264" s="8"/>
      <c r="R264" s="8"/>
      <c r="S264" s="10"/>
    </row>
    <row r="265" spans="2:19" x14ac:dyDescent="0.35">
      <c r="B265" s="7"/>
      <c r="C265" s="87" t="s">
        <v>809</v>
      </c>
      <c r="D265" s="15">
        <v>0</v>
      </c>
      <c r="E265" s="15">
        <v>900</v>
      </c>
      <c r="F265" s="15">
        <v>180</v>
      </c>
      <c r="G265" s="15">
        <v>0</v>
      </c>
      <c r="H265" s="15">
        <v>2120</v>
      </c>
      <c r="I265" s="15">
        <v>0</v>
      </c>
      <c r="J265" s="15" t="b">
        <v>1</v>
      </c>
      <c r="K265" s="15" t="b">
        <v>1</v>
      </c>
      <c r="L265" s="15" t="b">
        <v>1</v>
      </c>
      <c r="M265" s="8"/>
      <c r="N265" s="8"/>
      <c r="O265" s="8"/>
      <c r="P265" s="8"/>
      <c r="Q265" s="8"/>
      <c r="R265" s="8"/>
      <c r="S265" s="10"/>
    </row>
    <row r="266" spans="2:19" x14ac:dyDescent="0.35">
      <c r="B266" s="7"/>
      <c r="C266" s="87" t="s">
        <v>810</v>
      </c>
      <c r="D266" s="15">
        <v>0</v>
      </c>
      <c r="E266" s="15">
        <v>7075</v>
      </c>
      <c r="F266" s="15"/>
      <c r="G266" s="15"/>
      <c r="H266" s="15">
        <v>7709.7</v>
      </c>
      <c r="I266" s="15">
        <v>0</v>
      </c>
      <c r="J266" s="15" t="b">
        <v>1</v>
      </c>
      <c r="K266" s="15" t="b">
        <v>1</v>
      </c>
      <c r="L266" s="15" t="b">
        <v>1</v>
      </c>
      <c r="M266" s="8"/>
      <c r="N266" s="8"/>
      <c r="O266" s="8"/>
      <c r="P266" s="8"/>
      <c r="Q266" s="8"/>
      <c r="R266" s="8"/>
      <c r="S266" s="10"/>
    </row>
    <row r="267" spans="2:19" x14ac:dyDescent="0.35">
      <c r="B267" s="7"/>
      <c r="C267" s="87" t="s">
        <v>811</v>
      </c>
      <c r="D267" s="15">
        <v>0</v>
      </c>
      <c r="E267" s="15">
        <v>32500</v>
      </c>
      <c r="F267" s="15">
        <v>228335.85</v>
      </c>
      <c r="G267" s="15">
        <v>246318</v>
      </c>
      <c r="H267" s="15">
        <v>28800</v>
      </c>
      <c r="I267" s="15">
        <v>0</v>
      </c>
      <c r="J267" s="15" t="b">
        <v>1</v>
      </c>
      <c r="K267" s="15" t="b">
        <v>1</v>
      </c>
      <c r="L267" s="15" t="b">
        <v>1</v>
      </c>
      <c r="M267" s="8"/>
      <c r="N267" s="8"/>
      <c r="O267" s="8"/>
      <c r="P267" s="8"/>
      <c r="Q267" s="8"/>
      <c r="R267" s="8"/>
      <c r="S267" s="10"/>
    </row>
    <row r="268" spans="2:19" x14ac:dyDescent="0.35">
      <c r="B268" s="7"/>
      <c r="C268" s="87" t="s">
        <v>812</v>
      </c>
      <c r="D268" s="15">
        <v>0</v>
      </c>
      <c r="E268" s="15">
        <v>2610</v>
      </c>
      <c r="F268" s="15"/>
      <c r="G268" s="15"/>
      <c r="H268" s="15">
        <v>1978</v>
      </c>
      <c r="I268" s="15">
        <v>0</v>
      </c>
      <c r="J268" s="15" t="b">
        <v>1</v>
      </c>
      <c r="K268" s="15" t="b">
        <v>1</v>
      </c>
      <c r="L268" s="15" t="b">
        <v>1</v>
      </c>
      <c r="M268" s="8"/>
      <c r="N268" s="8"/>
      <c r="O268" s="8"/>
      <c r="P268" s="8"/>
      <c r="Q268" s="8"/>
      <c r="R268" s="8"/>
      <c r="S268" s="10"/>
    </row>
    <row r="269" spans="2:19" x14ac:dyDescent="0.35">
      <c r="B269" s="7"/>
      <c r="C269" s="87" t="s">
        <v>813</v>
      </c>
      <c r="D269" s="15">
        <v>0</v>
      </c>
      <c r="E269" s="15">
        <v>3539</v>
      </c>
      <c r="F269" s="15">
        <v>240</v>
      </c>
      <c r="G269" s="15">
        <v>160</v>
      </c>
      <c r="H269" s="15">
        <v>3450.79</v>
      </c>
      <c r="I269" s="15">
        <v>0</v>
      </c>
      <c r="J269" s="15" t="b">
        <v>1</v>
      </c>
      <c r="K269" s="15" t="b">
        <v>1</v>
      </c>
      <c r="L269" s="15" t="b">
        <v>1</v>
      </c>
      <c r="M269" s="8"/>
      <c r="N269" s="8"/>
      <c r="O269" s="8"/>
      <c r="P269" s="8"/>
      <c r="Q269" s="8"/>
      <c r="R269" s="8"/>
      <c r="S269" s="10"/>
    </row>
    <row r="270" spans="2:19" x14ac:dyDescent="0.35">
      <c r="B270" s="7"/>
      <c r="C270" s="87" t="s">
        <v>814</v>
      </c>
      <c r="D270" s="15">
        <v>0</v>
      </c>
      <c r="E270" s="15">
        <v>4000</v>
      </c>
      <c r="F270" s="15">
        <v>0</v>
      </c>
      <c r="G270" s="15">
        <v>1060.6699999999998</v>
      </c>
      <c r="H270" s="15">
        <v>3000</v>
      </c>
      <c r="I270" s="15">
        <v>0</v>
      </c>
      <c r="J270" s="15" t="b">
        <v>1</v>
      </c>
      <c r="K270" s="15" t="b">
        <v>1</v>
      </c>
      <c r="L270" s="15" t="b">
        <v>1</v>
      </c>
      <c r="M270" s="8"/>
      <c r="N270" s="8"/>
      <c r="O270" s="8"/>
      <c r="P270" s="8"/>
      <c r="Q270" s="8"/>
      <c r="R270" s="8"/>
      <c r="S270" s="10"/>
    </row>
    <row r="271" spans="2:19" x14ac:dyDescent="0.35">
      <c r="B271" s="7"/>
      <c r="C271" s="87" t="s">
        <v>815</v>
      </c>
      <c r="D271" s="15">
        <v>0</v>
      </c>
      <c r="E271" s="15">
        <v>8480</v>
      </c>
      <c r="F271" s="15">
        <v>1632.5</v>
      </c>
      <c r="G271" s="15">
        <v>470</v>
      </c>
      <c r="H271" s="15">
        <v>8375</v>
      </c>
      <c r="I271" s="15">
        <v>0</v>
      </c>
      <c r="J271" s="15" t="b">
        <v>1</v>
      </c>
      <c r="K271" s="15" t="b">
        <v>1</v>
      </c>
      <c r="L271" s="15" t="b">
        <v>1</v>
      </c>
      <c r="M271" s="8"/>
      <c r="N271" s="8"/>
      <c r="O271" s="8"/>
      <c r="P271" s="8"/>
      <c r="Q271" s="8"/>
      <c r="R271" s="8"/>
      <c r="S271" s="10"/>
    </row>
    <row r="272" spans="2:19" x14ac:dyDescent="0.35">
      <c r="B272" s="7"/>
      <c r="C272" s="87" t="s">
        <v>816</v>
      </c>
      <c r="D272" s="15">
        <v>0</v>
      </c>
      <c r="E272" s="15">
        <v>3028</v>
      </c>
      <c r="F272" s="15"/>
      <c r="G272" s="15"/>
      <c r="H272" s="15">
        <v>4725</v>
      </c>
      <c r="I272" s="15">
        <v>0</v>
      </c>
      <c r="J272" s="15" t="b">
        <v>1</v>
      </c>
      <c r="K272" s="15" t="b">
        <v>1</v>
      </c>
      <c r="L272" s="15" t="b">
        <v>1</v>
      </c>
      <c r="M272" s="8"/>
      <c r="N272" s="8"/>
      <c r="O272" s="8"/>
      <c r="P272" s="8"/>
      <c r="Q272" s="8"/>
      <c r="R272" s="8"/>
      <c r="S272" s="10"/>
    </row>
    <row r="273" spans="2:19" x14ac:dyDescent="0.35">
      <c r="B273" s="7"/>
      <c r="C273" s="87" t="s">
        <v>817</v>
      </c>
      <c r="D273" s="15">
        <v>0</v>
      </c>
      <c r="E273" s="15">
        <v>36608</v>
      </c>
      <c r="F273" s="15"/>
      <c r="G273" s="15"/>
      <c r="H273" s="15">
        <v>36124</v>
      </c>
      <c r="I273" s="15">
        <v>3051</v>
      </c>
      <c r="J273" s="15" t="b">
        <v>1</v>
      </c>
      <c r="K273" s="15" t="b">
        <v>1</v>
      </c>
      <c r="L273" s="15" t="b">
        <v>1</v>
      </c>
      <c r="M273" s="8"/>
      <c r="N273" s="8"/>
      <c r="O273" s="8"/>
      <c r="P273" s="8"/>
      <c r="Q273" s="8"/>
      <c r="R273" s="8"/>
      <c r="S273" s="10"/>
    </row>
    <row r="274" spans="2:19" x14ac:dyDescent="0.35">
      <c r="B274" s="7"/>
      <c r="C274" s="87" t="s">
        <v>818</v>
      </c>
      <c r="D274" s="15">
        <v>0</v>
      </c>
      <c r="E274" s="15">
        <v>6459</v>
      </c>
      <c r="F274" s="15">
        <v>6835.3</v>
      </c>
      <c r="G274" s="15">
        <v>-1682.9</v>
      </c>
      <c r="H274" s="15"/>
      <c r="I274" s="15"/>
      <c r="J274" s="15" t="b">
        <v>1</v>
      </c>
      <c r="K274" s="15" t="b">
        <v>1</v>
      </c>
      <c r="L274" s="15" t="b">
        <v>1</v>
      </c>
      <c r="M274" s="8"/>
      <c r="N274" s="8"/>
      <c r="O274" s="8"/>
      <c r="P274" s="8"/>
      <c r="Q274" s="8"/>
      <c r="R274" s="8"/>
      <c r="S274" s="10"/>
    </row>
    <row r="275" spans="2:19" x14ac:dyDescent="0.35">
      <c r="B275" s="7"/>
      <c r="C275" s="87" t="s">
        <v>819</v>
      </c>
      <c r="D275" s="15">
        <v>0</v>
      </c>
      <c r="E275" s="15">
        <v>1100</v>
      </c>
      <c r="F275" s="15">
        <v>0</v>
      </c>
      <c r="G275" s="15">
        <v>427.5</v>
      </c>
      <c r="H275" s="15">
        <v>1300</v>
      </c>
      <c r="I275" s="15">
        <v>0</v>
      </c>
      <c r="J275" s="15" t="b">
        <v>1</v>
      </c>
      <c r="K275" s="15" t="b">
        <v>1</v>
      </c>
      <c r="L275" s="15" t="b">
        <v>1</v>
      </c>
      <c r="M275" s="8"/>
      <c r="N275" s="8"/>
      <c r="O275" s="8"/>
      <c r="P275" s="8"/>
      <c r="Q275" s="8"/>
      <c r="R275" s="8"/>
      <c r="S275" s="10"/>
    </row>
    <row r="276" spans="2:19" x14ac:dyDescent="0.35">
      <c r="B276" s="7"/>
      <c r="C276" s="87" t="s">
        <v>820</v>
      </c>
      <c r="D276" s="15">
        <v>0</v>
      </c>
      <c r="E276" s="15">
        <v>3320</v>
      </c>
      <c r="F276" s="15">
        <v>0</v>
      </c>
      <c r="G276" s="15">
        <v>0</v>
      </c>
      <c r="H276" s="15">
        <v>3356</v>
      </c>
      <c r="I276" s="15">
        <v>0</v>
      </c>
      <c r="J276" s="15" t="b">
        <v>1</v>
      </c>
      <c r="K276" s="15" t="b">
        <v>1</v>
      </c>
      <c r="L276" s="15" t="b">
        <v>1</v>
      </c>
      <c r="M276" s="8"/>
      <c r="N276" s="8"/>
      <c r="O276" s="8"/>
      <c r="P276" s="8"/>
      <c r="Q276" s="8"/>
      <c r="R276" s="8"/>
      <c r="S276" s="10"/>
    </row>
    <row r="277" spans="2:19" x14ac:dyDescent="0.35">
      <c r="B277" s="7"/>
      <c r="C277" s="87" t="s">
        <v>821</v>
      </c>
      <c r="D277" s="15">
        <v>0</v>
      </c>
      <c r="E277" s="15">
        <v>10000</v>
      </c>
      <c r="F277" s="15">
        <v>59.3</v>
      </c>
      <c r="G277" s="15">
        <v>0</v>
      </c>
      <c r="H277" s="15">
        <v>13005</v>
      </c>
      <c r="I277" s="15">
        <v>0</v>
      </c>
      <c r="J277" s="15" t="b">
        <v>1</v>
      </c>
      <c r="K277" s="15" t="b">
        <v>1</v>
      </c>
      <c r="L277" s="15" t="b">
        <v>1</v>
      </c>
      <c r="M277" s="8"/>
      <c r="N277" s="8"/>
      <c r="O277" s="8"/>
      <c r="P277" s="8"/>
      <c r="Q277" s="8"/>
      <c r="R277" s="8"/>
      <c r="S277" s="10"/>
    </row>
    <row r="278" spans="2:19" x14ac:dyDescent="0.35">
      <c r="B278" s="7"/>
      <c r="C278" s="87" t="s">
        <v>822</v>
      </c>
      <c r="D278" s="15">
        <v>0</v>
      </c>
      <c r="E278" s="15">
        <v>2500</v>
      </c>
      <c r="F278" s="15"/>
      <c r="G278" s="15"/>
      <c r="H278" s="15">
        <v>2408.75</v>
      </c>
      <c r="I278" s="15">
        <v>0</v>
      </c>
      <c r="J278" s="15" t="b">
        <v>1</v>
      </c>
      <c r="K278" s="15" t="b">
        <v>1</v>
      </c>
      <c r="L278" s="15" t="b">
        <v>1</v>
      </c>
      <c r="M278" s="8"/>
      <c r="N278" s="8"/>
      <c r="O278" s="8"/>
      <c r="P278" s="8"/>
      <c r="Q278" s="8"/>
      <c r="R278" s="8"/>
      <c r="S278" s="10"/>
    </row>
    <row r="279" spans="2:19" x14ac:dyDescent="0.35">
      <c r="B279" s="7"/>
      <c r="C279" s="87" t="s">
        <v>823</v>
      </c>
      <c r="D279" s="15">
        <v>0</v>
      </c>
      <c r="E279" s="15">
        <v>4180.6899999999996</v>
      </c>
      <c r="F279" s="15"/>
      <c r="G279" s="15"/>
      <c r="H279" s="15">
        <v>4759.8</v>
      </c>
      <c r="I279" s="15">
        <v>-739.8</v>
      </c>
      <c r="J279" s="15" t="b">
        <v>1</v>
      </c>
      <c r="K279" s="15" t="b">
        <v>1</v>
      </c>
      <c r="L279" s="15" t="b">
        <v>1</v>
      </c>
      <c r="M279" s="8"/>
      <c r="N279" s="8"/>
      <c r="O279" s="8"/>
      <c r="P279" s="8"/>
      <c r="Q279" s="8"/>
      <c r="R279" s="8"/>
      <c r="S279" s="10"/>
    </row>
    <row r="280" spans="2:19" x14ac:dyDescent="0.35">
      <c r="B280" s="7"/>
      <c r="C280" s="87" t="s">
        <v>824</v>
      </c>
      <c r="D280" s="15">
        <v>0</v>
      </c>
      <c r="E280" s="15">
        <v>4656.8100000000004</v>
      </c>
      <c r="F280" s="15">
        <v>0</v>
      </c>
      <c r="G280" s="15">
        <v>120</v>
      </c>
      <c r="H280" s="15">
        <v>4656.8100000000004</v>
      </c>
      <c r="I280" s="15">
        <v>0</v>
      </c>
      <c r="J280" s="15" t="b">
        <v>1</v>
      </c>
      <c r="K280" s="15" t="b">
        <v>1</v>
      </c>
      <c r="L280" s="15" t="b">
        <v>1</v>
      </c>
      <c r="M280" s="8"/>
      <c r="N280" s="8"/>
      <c r="O280" s="8"/>
      <c r="P280" s="8"/>
      <c r="Q280" s="8"/>
      <c r="R280" s="8"/>
      <c r="S280" s="10"/>
    </row>
    <row r="281" spans="2:19" x14ac:dyDescent="0.35">
      <c r="B281" s="7"/>
      <c r="C281" s="87" t="s">
        <v>825</v>
      </c>
      <c r="D281" s="15">
        <v>0</v>
      </c>
      <c r="E281" s="15">
        <v>4500</v>
      </c>
      <c r="F281" s="15"/>
      <c r="G281" s="15"/>
      <c r="H281" s="15">
        <v>4283.08</v>
      </c>
      <c r="I281" s="15">
        <v>0</v>
      </c>
      <c r="J281" s="15" t="b">
        <v>1</v>
      </c>
      <c r="K281" s="15" t="b">
        <v>1</v>
      </c>
      <c r="L281" s="15" t="b">
        <v>1</v>
      </c>
      <c r="M281" s="8"/>
      <c r="N281" s="8"/>
      <c r="O281" s="8"/>
      <c r="P281" s="8"/>
      <c r="Q281" s="8"/>
      <c r="R281" s="8"/>
      <c r="S281" s="10"/>
    </row>
    <row r="282" spans="2:19" x14ac:dyDescent="0.35">
      <c r="B282" s="7"/>
      <c r="C282" s="87" t="s">
        <v>826</v>
      </c>
      <c r="D282" s="15">
        <v>0</v>
      </c>
      <c r="E282" s="15">
        <v>1190</v>
      </c>
      <c r="F282" s="15"/>
      <c r="G282" s="15"/>
      <c r="H282" s="15">
        <v>3305.72</v>
      </c>
      <c r="I282" s="15">
        <v>0</v>
      </c>
      <c r="J282" s="15" t="b">
        <v>1</v>
      </c>
      <c r="K282" s="15" t="b">
        <v>1</v>
      </c>
      <c r="L282" s="15" t="b">
        <v>1</v>
      </c>
      <c r="M282" s="8"/>
      <c r="N282" s="8"/>
      <c r="O282" s="8"/>
      <c r="P282" s="8"/>
      <c r="Q282" s="8"/>
      <c r="R282" s="8"/>
      <c r="S282" s="10"/>
    </row>
    <row r="283" spans="2:19" x14ac:dyDescent="0.35">
      <c r="B283" s="7"/>
      <c r="C283" s="87" t="s">
        <v>827</v>
      </c>
      <c r="D283" s="15">
        <v>0</v>
      </c>
      <c r="E283" s="15">
        <v>18500</v>
      </c>
      <c r="F283" s="15"/>
      <c r="G283" s="15"/>
      <c r="H283" s="15">
        <v>19175</v>
      </c>
      <c r="I283" s="15">
        <v>0</v>
      </c>
      <c r="J283" s="15" t="b">
        <v>1</v>
      </c>
      <c r="K283" s="15" t="b">
        <v>1</v>
      </c>
      <c r="L283" s="15" t="b">
        <v>1</v>
      </c>
      <c r="M283" s="8"/>
      <c r="N283" s="8"/>
      <c r="O283" s="8"/>
      <c r="P283" s="8"/>
      <c r="Q283" s="8"/>
      <c r="R283" s="8"/>
      <c r="S283" s="10"/>
    </row>
    <row r="284" spans="2:19" x14ac:dyDescent="0.35">
      <c r="B284" s="7"/>
      <c r="C284" s="87" t="s">
        <v>828</v>
      </c>
      <c r="D284" s="15">
        <v>0</v>
      </c>
      <c r="E284" s="15">
        <v>3560</v>
      </c>
      <c r="F284" s="15">
        <v>7331.82</v>
      </c>
      <c r="G284" s="15">
        <v>0</v>
      </c>
      <c r="H284" s="15"/>
      <c r="I284" s="15"/>
      <c r="J284" s="15" t="b">
        <v>1</v>
      </c>
      <c r="K284" s="15" t="b">
        <v>1</v>
      </c>
      <c r="L284" s="15" t="b">
        <v>1</v>
      </c>
      <c r="M284" s="8"/>
      <c r="N284" s="8"/>
      <c r="O284" s="8"/>
      <c r="P284" s="8"/>
      <c r="Q284" s="8"/>
      <c r="R284" s="8"/>
      <c r="S284" s="10"/>
    </row>
    <row r="285" spans="2:19" x14ac:dyDescent="0.35">
      <c r="B285" s="7"/>
      <c r="C285" s="87" t="s">
        <v>829</v>
      </c>
      <c r="D285" s="15">
        <v>0</v>
      </c>
      <c r="E285" s="15">
        <v>1100</v>
      </c>
      <c r="F285" s="15">
        <v>2112</v>
      </c>
      <c r="G285" s="15">
        <v>0</v>
      </c>
      <c r="H285" s="15"/>
      <c r="I285" s="15"/>
      <c r="J285" s="15" t="b">
        <v>1</v>
      </c>
      <c r="K285" s="15" t="b">
        <v>1</v>
      </c>
      <c r="L285" s="15" t="b">
        <v>1</v>
      </c>
      <c r="M285" s="8"/>
      <c r="N285" s="8"/>
      <c r="O285" s="8"/>
      <c r="P285" s="8"/>
      <c r="Q285" s="8"/>
      <c r="R285" s="8"/>
      <c r="S285" s="10"/>
    </row>
    <row r="286" spans="2:19" x14ac:dyDescent="0.35">
      <c r="B286" s="7"/>
      <c r="C286" s="87" t="s">
        <v>830</v>
      </c>
      <c r="D286" s="15">
        <v>0</v>
      </c>
      <c r="E286" s="15">
        <v>26852</v>
      </c>
      <c r="F286" s="15"/>
      <c r="G286" s="15"/>
      <c r="H286" s="15">
        <v>51486.1</v>
      </c>
      <c r="I286" s="15">
        <v>0</v>
      </c>
      <c r="J286" s="15" t="b">
        <v>1</v>
      </c>
      <c r="K286" s="15" t="b">
        <v>1</v>
      </c>
      <c r="L286" s="15" t="b">
        <v>1</v>
      </c>
      <c r="M286" s="8"/>
      <c r="N286" s="8"/>
      <c r="O286" s="8"/>
      <c r="P286" s="8"/>
      <c r="Q286" s="8"/>
      <c r="R286" s="8"/>
      <c r="S286" s="10"/>
    </row>
    <row r="287" spans="2:19" x14ac:dyDescent="0.35">
      <c r="B287" s="7"/>
      <c r="C287" s="87" t="s">
        <v>831</v>
      </c>
      <c r="D287" s="15">
        <v>0</v>
      </c>
      <c r="E287" s="15">
        <v>500</v>
      </c>
      <c r="F287" s="15">
        <v>405</v>
      </c>
      <c r="G287" s="15">
        <v>0</v>
      </c>
      <c r="H287" s="15"/>
      <c r="I287" s="15"/>
      <c r="J287" s="15" t="b">
        <v>1</v>
      </c>
      <c r="K287" s="15" t="b">
        <v>1</v>
      </c>
      <c r="L287" s="15" t="b">
        <v>1</v>
      </c>
      <c r="M287" s="8"/>
      <c r="N287" s="8"/>
      <c r="O287" s="8"/>
      <c r="P287" s="8"/>
      <c r="Q287" s="8"/>
      <c r="R287" s="8"/>
      <c r="S287" s="10"/>
    </row>
    <row r="288" spans="2:19" x14ac:dyDescent="0.35">
      <c r="B288" s="7"/>
      <c r="C288" s="87" t="s">
        <v>832</v>
      </c>
      <c r="D288" s="15">
        <v>0</v>
      </c>
      <c r="E288" s="15">
        <v>5049</v>
      </c>
      <c r="F288" s="15">
        <v>4950</v>
      </c>
      <c r="G288" s="15">
        <v>0</v>
      </c>
      <c r="H288" s="15"/>
      <c r="I288" s="15"/>
      <c r="J288" s="15" t="b">
        <v>1</v>
      </c>
      <c r="K288" s="15" t="b">
        <v>1</v>
      </c>
      <c r="L288" s="15" t="b">
        <v>1</v>
      </c>
      <c r="M288" s="8"/>
      <c r="N288" s="8"/>
      <c r="O288" s="8"/>
      <c r="P288" s="8"/>
      <c r="Q288" s="8"/>
      <c r="R288" s="8"/>
      <c r="S288" s="10"/>
    </row>
    <row r="289" spans="2:19" x14ac:dyDescent="0.35">
      <c r="B289" s="7"/>
      <c r="C289" s="87" t="s">
        <v>833</v>
      </c>
      <c r="D289" s="15">
        <v>0</v>
      </c>
      <c r="E289" s="15">
        <v>26000</v>
      </c>
      <c r="F289" s="15"/>
      <c r="G289" s="15"/>
      <c r="H289" s="15">
        <v>10582</v>
      </c>
      <c r="I289" s="15">
        <v>-10582</v>
      </c>
      <c r="J289" s="15" t="b">
        <v>1</v>
      </c>
      <c r="K289" s="15" t="b">
        <v>1</v>
      </c>
      <c r="L289" s="15" t="b">
        <v>1</v>
      </c>
      <c r="M289" s="8"/>
      <c r="N289" s="8"/>
      <c r="O289" s="8"/>
      <c r="P289" s="8"/>
      <c r="Q289" s="8"/>
      <c r="R289" s="8"/>
      <c r="S289" s="10"/>
    </row>
    <row r="290" spans="2:19" x14ac:dyDescent="0.35">
      <c r="B290" s="7"/>
      <c r="C290" s="87" t="s">
        <v>834</v>
      </c>
      <c r="D290" s="15">
        <v>0</v>
      </c>
      <c r="E290" s="15">
        <v>12000</v>
      </c>
      <c r="F290" s="15">
        <v>0</v>
      </c>
      <c r="G290" s="15">
        <v>0</v>
      </c>
      <c r="H290" s="15">
        <v>5768</v>
      </c>
      <c r="I290" s="15">
        <v>5768</v>
      </c>
      <c r="J290" s="15" t="b">
        <v>1</v>
      </c>
      <c r="K290" s="15" t="b">
        <v>1</v>
      </c>
      <c r="L290" s="15" t="b">
        <v>1</v>
      </c>
      <c r="M290" s="8"/>
      <c r="N290" s="8"/>
      <c r="O290" s="8"/>
      <c r="P290" s="8"/>
      <c r="Q290" s="8"/>
      <c r="R290" s="8"/>
      <c r="S290" s="10"/>
    </row>
    <row r="291" spans="2:19" x14ac:dyDescent="0.35">
      <c r="B291" s="7"/>
      <c r="C291" s="87" t="s">
        <v>835</v>
      </c>
      <c r="D291" s="15">
        <v>0</v>
      </c>
      <c r="E291" s="15">
        <v>2930</v>
      </c>
      <c r="F291" s="15">
        <v>1850</v>
      </c>
      <c r="G291" s="15">
        <v>1085</v>
      </c>
      <c r="H291" s="15"/>
      <c r="I291" s="15"/>
      <c r="J291" s="15" t="b">
        <v>1</v>
      </c>
      <c r="K291" s="15" t="b">
        <v>1</v>
      </c>
      <c r="L291" s="15" t="b">
        <v>1</v>
      </c>
      <c r="M291" s="8"/>
      <c r="N291" s="8"/>
      <c r="O291" s="8"/>
      <c r="P291" s="8"/>
      <c r="Q291" s="8"/>
      <c r="R291" s="8"/>
      <c r="S291" s="10"/>
    </row>
    <row r="292" spans="2:19" x14ac:dyDescent="0.35">
      <c r="B292" s="7"/>
      <c r="C292" s="87" t="s">
        <v>836</v>
      </c>
      <c r="D292" s="15">
        <v>0</v>
      </c>
      <c r="E292" s="15">
        <v>18500</v>
      </c>
      <c r="F292" s="15">
        <v>3379.55</v>
      </c>
      <c r="G292" s="15">
        <v>0</v>
      </c>
      <c r="H292" s="15">
        <v>15500</v>
      </c>
      <c r="I292" s="15">
        <v>2240</v>
      </c>
      <c r="J292" s="15" t="b">
        <v>1</v>
      </c>
      <c r="K292" s="15" t="b">
        <v>1</v>
      </c>
      <c r="L292" s="15" t="b">
        <v>1</v>
      </c>
      <c r="M292" s="8"/>
      <c r="N292" s="8"/>
      <c r="O292" s="8"/>
      <c r="P292" s="8"/>
      <c r="Q292" s="8"/>
      <c r="R292" s="8"/>
      <c r="S292" s="10"/>
    </row>
    <row r="293" spans="2:19" x14ac:dyDescent="0.35">
      <c r="B293" s="7"/>
      <c r="C293" s="87" t="s">
        <v>837</v>
      </c>
      <c r="D293" s="15">
        <v>0</v>
      </c>
      <c r="E293" s="15">
        <v>33250</v>
      </c>
      <c r="F293" s="15"/>
      <c r="G293" s="15"/>
      <c r="H293" s="15">
        <v>15455</v>
      </c>
      <c r="I293" s="15">
        <v>3500</v>
      </c>
      <c r="J293" s="15" t="b">
        <v>1</v>
      </c>
      <c r="K293" s="15" t="b">
        <v>1</v>
      </c>
      <c r="L293" s="15" t="b">
        <v>1</v>
      </c>
      <c r="M293" s="8"/>
      <c r="N293" s="8"/>
      <c r="O293" s="8"/>
      <c r="P293" s="8"/>
      <c r="Q293" s="8"/>
      <c r="R293" s="8"/>
      <c r="S293" s="10"/>
    </row>
    <row r="294" spans="2:19" x14ac:dyDescent="0.35">
      <c r="B294" s="7"/>
      <c r="C294" s="87" t="s">
        <v>838</v>
      </c>
      <c r="D294" s="15">
        <v>0</v>
      </c>
      <c r="E294" s="15">
        <v>13290</v>
      </c>
      <c r="F294" s="15">
        <v>9995</v>
      </c>
      <c r="G294" s="15">
        <v>833</v>
      </c>
      <c r="H294" s="15"/>
      <c r="I294" s="15"/>
      <c r="J294" s="15" t="b">
        <v>1</v>
      </c>
      <c r="K294" s="15" t="b">
        <v>1</v>
      </c>
      <c r="L294" s="15" t="b">
        <v>1</v>
      </c>
      <c r="M294" s="8"/>
      <c r="N294" s="8"/>
      <c r="O294" s="8"/>
      <c r="P294" s="8"/>
      <c r="Q294" s="8"/>
      <c r="R294" s="8"/>
      <c r="S294" s="10"/>
    </row>
    <row r="295" spans="2:19" x14ac:dyDescent="0.35">
      <c r="B295" s="7"/>
      <c r="C295" s="87" t="s">
        <v>839</v>
      </c>
      <c r="D295" s="15">
        <v>0</v>
      </c>
      <c r="E295" s="15">
        <v>500</v>
      </c>
      <c r="F295" s="15">
        <v>415</v>
      </c>
      <c r="G295" s="15">
        <v>0</v>
      </c>
      <c r="H295" s="15"/>
      <c r="I295" s="15"/>
      <c r="J295" s="15" t="b">
        <v>1</v>
      </c>
      <c r="K295" s="15" t="b">
        <v>1</v>
      </c>
      <c r="L295" s="15" t="b">
        <v>1</v>
      </c>
      <c r="M295" s="8"/>
      <c r="N295" s="8"/>
      <c r="O295" s="8"/>
      <c r="P295" s="8"/>
      <c r="Q295" s="8"/>
      <c r="R295" s="8"/>
      <c r="S295" s="10"/>
    </row>
    <row r="296" spans="2:19" x14ac:dyDescent="0.35">
      <c r="B296" s="7"/>
      <c r="C296" s="87" t="s">
        <v>840</v>
      </c>
      <c r="D296" s="15">
        <v>0</v>
      </c>
      <c r="E296" s="15">
        <v>124952</v>
      </c>
      <c r="F296" s="15">
        <v>103727.45000000001</v>
      </c>
      <c r="G296" s="15">
        <v>0</v>
      </c>
      <c r="H296" s="15"/>
      <c r="I296" s="15"/>
      <c r="J296" s="15" t="b">
        <v>1</v>
      </c>
      <c r="K296" s="15" t="b">
        <v>1</v>
      </c>
      <c r="L296" s="15" t="b">
        <v>1</v>
      </c>
      <c r="M296" s="8"/>
      <c r="N296" s="8"/>
      <c r="O296" s="8"/>
      <c r="P296" s="8"/>
      <c r="Q296" s="8"/>
      <c r="R296" s="8"/>
      <c r="S296" s="10"/>
    </row>
    <row r="297" spans="2:19" x14ac:dyDescent="0.35">
      <c r="B297" s="7"/>
      <c r="C297" s="87" t="s">
        <v>841</v>
      </c>
      <c r="D297" s="15">
        <v>0</v>
      </c>
      <c r="E297" s="15">
        <v>61859</v>
      </c>
      <c r="F297" s="15">
        <v>609</v>
      </c>
      <c r="G297" s="15">
        <v>-609</v>
      </c>
      <c r="H297" s="15">
        <v>77213</v>
      </c>
      <c r="I297" s="15">
        <v>77213</v>
      </c>
      <c r="J297" s="15" t="b">
        <v>1</v>
      </c>
      <c r="K297" s="15" t="b">
        <v>1</v>
      </c>
      <c r="L297" s="15" t="b">
        <v>1</v>
      </c>
      <c r="M297" s="8"/>
      <c r="N297" s="8"/>
      <c r="O297" s="8"/>
      <c r="P297" s="8"/>
      <c r="Q297" s="8"/>
      <c r="R297" s="8"/>
      <c r="S297" s="10"/>
    </row>
    <row r="298" spans="2:19" x14ac:dyDescent="0.35">
      <c r="B298" s="7"/>
      <c r="C298" s="87" t="s">
        <v>842</v>
      </c>
      <c r="D298" s="15">
        <v>0</v>
      </c>
      <c r="E298" s="15">
        <v>58380.35</v>
      </c>
      <c r="F298" s="15">
        <v>0</v>
      </c>
      <c r="G298" s="15">
        <v>0</v>
      </c>
      <c r="H298" s="15">
        <v>43786.559999999998</v>
      </c>
      <c r="I298" s="15">
        <v>22110</v>
      </c>
      <c r="J298" s="15" t="b">
        <v>1</v>
      </c>
      <c r="K298" s="15" t="b">
        <v>1</v>
      </c>
      <c r="L298" s="15" t="b">
        <v>1</v>
      </c>
      <c r="M298" s="8"/>
      <c r="N298" s="8"/>
      <c r="O298" s="8"/>
      <c r="P298" s="8"/>
      <c r="Q298" s="8"/>
      <c r="R298" s="8"/>
      <c r="S298" s="10"/>
    </row>
    <row r="299" spans="2:19" x14ac:dyDescent="0.35">
      <c r="B299" s="7"/>
      <c r="C299" s="87" t="s">
        <v>843</v>
      </c>
      <c r="D299" s="15">
        <v>0</v>
      </c>
      <c r="E299" s="15">
        <v>4400</v>
      </c>
      <c r="F299" s="15">
        <v>4952.03</v>
      </c>
      <c r="G299" s="15">
        <v>0</v>
      </c>
      <c r="H299" s="15"/>
      <c r="I299" s="15"/>
      <c r="J299" s="15" t="b">
        <v>1</v>
      </c>
      <c r="K299" s="15" t="b">
        <v>1</v>
      </c>
      <c r="L299" s="15" t="b">
        <v>1</v>
      </c>
      <c r="M299" s="8"/>
      <c r="N299" s="8"/>
      <c r="O299" s="8"/>
      <c r="P299" s="8"/>
      <c r="Q299" s="8"/>
      <c r="R299" s="8"/>
      <c r="S299" s="10"/>
    </row>
    <row r="300" spans="2:19" x14ac:dyDescent="0.35">
      <c r="B300" s="7"/>
      <c r="C300" s="87" t="s">
        <v>844</v>
      </c>
      <c r="D300" s="15">
        <v>0</v>
      </c>
      <c r="E300" s="15">
        <v>1677.25</v>
      </c>
      <c r="F300" s="15">
        <v>2200</v>
      </c>
      <c r="G300" s="15">
        <v>0</v>
      </c>
      <c r="H300" s="15"/>
      <c r="I300" s="15"/>
      <c r="J300" s="15" t="b">
        <v>1</v>
      </c>
      <c r="K300" s="15" t="b">
        <v>1</v>
      </c>
      <c r="L300" s="15" t="b">
        <v>1</v>
      </c>
      <c r="M300" s="8"/>
      <c r="N300" s="8"/>
      <c r="O300" s="8"/>
      <c r="P300" s="8"/>
      <c r="Q300" s="8"/>
      <c r="R300" s="8"/>
      <c r="S300" s="10"/>
    </row>
    <row r="301" spans="2:19" x14ac:dyDescent="0.35">
      <c r="B301" s="7"/>
      <c r="C301" s="87" t="s">
        <v>845</v>
      </c>
      <c r="D301" s="15">
        <v>0</v>
      </c>
      <c r="E301" s="15">
        <v>15000</v>
      </c>
      <c r="F301" s="15">
        <v>119812</v>
      </c>
      <c r="G301" s="15">
        <v>30196</v>
      </c>
      <c r="H301" s="15"/>
      <c r="I301" s="15"/>
      <c r="J301" s="15" t="b">
        <v>1</v>
      </c>
      <c r="K301" s="15" t="b">
        <v>1</v>
      </c>
      <c r="L301" s="15" t="b">
        <v>1</v>
      </c>
      <c r="M301" s="8"/>
      <c r="N301" s="8"/>
      <c r="O301" s="8"/>
      <c r="P301" s="8"/>
      <c r="Q301" s="8"/>
      <c r="R301" s="8"/>
      <c r="S301" s="10"/>
    </row>
    <row r="302" spans="2:19" x14ac:dyDescent="0.35">
      <c r="B302" s="7"/>
      <c r="C302" s="87" t="s">
        <v>846</v>
      </c>
      <c r="D302" s="15">
        <v>0</v>
      </c>
      <c r="E302" s="15">
        <v>12451</v>
      </c>
      <c r="F302" s="15"/>
      <c r="G302" s="15"/>
      <c r="H302" s="15">
        <v>20150</v>
      </c>
      <c r="I302" s="15">
        <v>0</v>
      </c>
      <c r="J302" s="15" t="b">
        <v>1</v>
      </c>
      <c r="K302" s="15" t="b">
        <v>1</v>
      </c>
      <c r="L302" s="15" t="b">
        <v>1</v>
      </c>
      <c r="M302" s="8"/>
      <c r="N302" s="8"/>
      <c r="O302" s="8"/>
      <c r="P302" s="8"/>
      <c r="Q302" s="8"/>
      <c r="R302" s="8"/>
      <c r="S302" s="10"/>
    </row>
    <row r="303" spans="2:19" x14ac:dyDescent="0.35">
      <c r="B303" s="7"/>
      <c r="C303" s="87" t="s">
        <v>847</v>
      </c>
      <c r="D303" s="15">
        <v>0</v>
      </c>
      <c r="E303" s="15">
        <v>2950</v>
      </c>
      <c r="F303" s="15"/>
      <c r="G303" s="15"/>
      <c r="H303" s="15">
        <v>3310</v>
      </c>
      <c r="I303" s="15">
        <v>0</v>
      </c>
      <c r="J303" s="15" t="b">
        <v>1</v>
      </c>
      <c r="K303" s="15" t="b">
        <v>1</v>
      </c>
      <c r="L303" s="15" t="b">
        <v>1</v>
      </c>
      <c r="M303" s="8"/>
      <c r="N303" s="8"/>
      <c r="O303" s="8"/>
      <c r="P303" s="8"/>
      <c r="Q303" s="8"/>
      <c r="R303" s="8"/>
      <c r="S303" s="10"/>
    </row>
    <row r="304" spans="2:19" x14ac:dyDescent="0.35">
      <c r="B304" s="7"/>
      <c r="C304" s="87" t="s">
        <v>848</v>
      </c>
      <c r="D304" s="15">
        <v>0</v>
      </c>
      <c r="E304" s="15">
        <v>14182.3</v>
      </c>
      <c r="F304" s="15">
        <v>3111.9599999999996</v>
      </c>
      <c r="G304" s="15">
        <v>2318.0700000000002</v>
      </c>
      <c r="H304" s="15">
        <v>29568</v>
      </c>
      <c r="I304" s="15">
        <v>29500</v>
      </c>
      <c r="J304" s="15" t="b">
        <v>1</v>
      </c>
      <c r="K304" s="15" t="b">
        <v>1</v>
      </c>
      <c r="L304" s="15" t="b">
        <v>1</v>
      </c>
      <c r="M304" s="8"/>
      <c r="N304" s="8"/>
      <c r="O304" s="8"/>
      <c r="P304" s="8"/>
      <c r="Q304" s="8"/>
      <c r="R304" s="8"/>
      <c r="S304" s="10"/>
    </row>
    <row r="305" spans="2:19" x14ac:dyDescent="0.35">
      <c r="B305" s="7"/>
      <c r="C305" s="87" t="s">
        <v>849</v>
      </c>
      <c r="D305" s="15">
        <v>0</v>
      </c>
      <c r="E305" s="15">
        <v>7807</v>
      </c>
      <c r="F305" s="15">
        <v>7792.4</v>
      </c>
      <c r="G305" s="15">
        <v>2148.1999999999998</v>
      </c>
      <c r="H305" s="15"/>
      <c r="I305" s="15"/>
      <c r="J305" s="15" t="b">
        <v>1</v>
      </c>
      <c r="K305" s="15" t="b">
        <v>1</v>
      </c>
      <c r="L305" s="15" t="b">
        <v>1</v>
      </c>
      <c r="M305" s="8"/>
      <c r="N305" s="8"/>
      <c r="O305" s="8"/>
      <c r="P305" s="8"/>
      <c r="Q305" s="8"/>
      <c r="R305" s="8"/>
      <c r="S305" s="10"/>
    </row>
    <row r="306" spans="2:19" x14ac:dyDescent="0.35">
      <c r="B306" s="7"/>
      <c r="C306" s="87" t="s">
        <v>850</v>
      </c>
      <c r="D306" s="15">
        <v>0</v>
      </c>
      <c r="E306" s="15">
        <v>3230</v>
      </c>
      <c r="F306" s="15">
        <v>4862.3999999999996</v>
      </c>
      <c r="G306" s="15">
        <v>456</v>
      </c>
      <c r="H306" s="15">
        <v>12484.8</v>
      </c>
      <c r="I306" s="15">
        <v>0</v>
      </c>
      <c r="J306" s="15" t="b">
        <v>1</v>
      </c>
      <c r="K306" s="15" t="b">
        <v>1</v>
      </c>
      <c r="L306" s="15" t="b">
        <v>1</v>
      </c>
      <c r="M306" s="8"/>
      <c r="N306" s="8"/>
      <c r="O306" s="8"/>
      <c r="P306" s="8"/>
      <c r="Q306" s="8"/>
      <c r="R306" s="8"/>
      <c r="S306" s="10"/>
    </row>
    <row r="307" spans="2:19" x14ac:dyDescent="0.35">
      <c r="B307" s="7"/>
      <c r="C307" s="87" t="s">
        <v>851</v>
      </c>
      <c r="D307" s="15">
        <v>0</v>
      </c>
      <c r="E307" s="15">
        <v>6850</v>
      </c>
      <c r="F307" s="15">
        <v>1277.4299999999998</v>
      </c>
      <c r="G307" s="15">
        <v>282.57000000000016</v>
      </c>
      <c r="H307" s="15">
        <v>18506</v>
      </c>
      <c r="I307" s="15">
        <v>8501.82</v>
      </c>
      <c r="J307" s="15" t="b">
        <v>1</v>
      </c>
      <c r="K307" s="15" t="b">
        <v>1</v>
      </c>
      <c r="L307" s="15" t="b">
        <v>1</v>
      </c>
      <c r="M307" s="8"/>
      <c r="N307" s="8"/>
      <c r="O307" s="8"/>
      <c r="P307" s="8"/>
      <c r="Q307" s="8"/>
      <c r="R307" s="8"/>
      <c r="S307" s="10"/>
    </row>
    <row r="308" spans="2:19" x14ac:dyDescent="0.35">
      <c r="B308" s="7"/>
      <c r="C308" s="87" t="s">
        <v>852</v>
      </c>
      <c r="D308" s="15">
        <v>0</v>
      </c>
      <c r="E308" s="15">
        <v>10150</v>
      </c>
      <c r="F308" s="15">
        <v>9000</v>
      </c>
      <c r="G308" s="15">
        <v>0</v>
      </c>
      <c r="H308" s="15"/>
      <c r="I308" s="15"/>
      <c r="J308" s="15" t="b">
        <v>1</v>
      </c>
      <c r="K308" s="15" t="b">
        <v>1</v>
      </c>
      <c r="L308" s="15" t="b">
        <v>1</v>
      </c>
      <c r="M308" s="8"/>
      <c r="N308" s="8"/>
      <c r="O308" s="8"/>
      <c r="P308" s="8"/>
      <c r="Q308" s="8"/>
      <c r="R308" s="8"/>
      <c r="S308" s="10"/>
    </row>
    <row r="309" spans="2:19" x14ac:dyDescent="0.35">
      <c r="B309" s="7"/>
      <c r="C309" s="87" t="s">
        <v>853</v>
      </c>
      <c r="D309" s="15">
        <v>0</v>
      </c>
      <c r="E309" s="15">
        <v>8000</v>
      </c>
      <c r="F309" s="15">
        <v>2337.38</v>
      </c>
      <c r="G309" s="15">
        <v>9064.51</v>
      </c>
      <c r="H309" s="15"/>
      <c r="I309" s="15"/>
      <c r="J309" s="15" t="b">
        <v>1</v>
      </c>
      <c r="K309" s="15" t="b">
        <v>1</v>
      </c>
      <c r="L309" s="15" t="b">
        <v>1</v>
      </c>
      <c r="M309" s="8"/>
      <c r="N309" s="8"/>
      <c r="O309" s="8"/>
      <c r="P309" s="8"/>
      <c r="Q309" s="8"/>
      <c r="R309" s="8"/>
      <c r="S309" s="10"/>
    </row>
    <row r="310" spans="2:19" x14ac:dyDescent="0.35">
      <c r="B310" s="7"/>
      <c r="C310" s="87" t="s">
        <v>854</v>
      </c>
      <c r="D310" s="15">
        <v>0</v>
      </c>
      <c r="E310" s="15">
        <v>8146</v>
      </c>
      <c r="F310" s="15">
        <v>19451.440000000002</v>
      </c>
      <c r="G310" s="15">
        <v>-1.8474111129762605E-13</v>
      </c>
      <c r="H310" s="15"/>
      <c r="I310" s="15"/>
      <c r="J310" s="15" t="b">
        <v>1</v>
      </c>
      <c r="K310" s="15" t="b">
        <v>1</v>
      </c>
      <c r="L310" s="15" t="b">
        <v>1</v>
      </c>
      <c r="M310" s="8"/>
      <c r="N310" s="8"/>
      <c r="O310" s="8"/>
      <c r="P310" s="8"/>
      <c r="Q310" s="8"/>
      <c r="R310" s="8"/>
      <c r="S310" s="10"/>
    </row>
    <row r="311" spans="2:19" x14ac:dyDescent="0.35">
      <c r="B311" s="7"/>
      <c r="C311" s="87" t="s">
        <v>855</v>
      </c>
      <c r="D311" s="15">
        <v>0</v>
      </c>
      <c r="E311" s="15">
        <v>500</v>
      </c>
      <c r="F311" s="15">
        <v>405</v>
      </c>
      <c r="G311" s="15">
        <v>0</v>
      </c>
      <c r="H311" s="15"/>
      <c r="I311" s="15"/>
      <c r="J311" s="15" t="b">
        <v>1</v>
      </c>
      <c r="K311" s="15" t="b">
        <v>1</v>
      </c>
      <c r="L311" s="15" t="b">
        <v>1</v>
      </c>
      <c r="M311" s="8"/>
      <c r="N311" s="8"/>
      <c r="O311" s="8"/>
      <c r="P311" s="8"/>
      <c r="Q311" s="8"/>
      <c r="R311" s="8"/>
      <c r="S311" s="10"/>
    </row>
    <row r="312" spans="2:19" x14ac:dyDescent="0.35">
      <c r="B312" s="7"/>
      <c r="C312" s="87" t="s">
        <v>856</v>
      </c>
      <c r="D312" s="15">
        <v>0</v>
      </c>
      <c r="E312" s="15">
        <v>525</v>
      </c>
      <c r="F312" s="15">
        <v>521</v>
      </c>
      <c r="G312" s="15">
        <v>0</v>
      </c>
      <c r="H312" s="15"/>
      <c r="I312" s="15"/>
      <c r="J312" s="15" t="b">
        <v>1</v>
      </c>
      <c r="K312" s="15" t="b">
        <v>1</v>
      </c>
      <c r="L312" s="15" t="b">
        <v>1</v>
      </c>
      <c r="M312" s="8"/>
      <c r="N312" s="8"/>
      <c r="O312" s="8"/>
      <c r="P312" s="8"/>
      <c r="Q312" s="8"/>
      <c r="R312" s="8"/>
      <c r="S312" s="10"/>
    </row>
    <row r="313" spans="2:19" x14ac:dyDescent="0.35">
      <c r="B313" s="7"/>
      <c r="C313" s="87"/>
      <c r="D313" s="60"/>
      <c r="E313" s="6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10"/>
    </row>
    <row r="314" spans="2:19" x14ac:dyDescent="0.35">
      <c r="B314" s="7"/>
      <c r="C314" s="87"/>
      <c r="D314" s="60"/>
      <c r="E314" s="6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10"/>
    </row>
    <row r="315" spans="2:19" x14ac:dyDescent="0.35">
      <c r="B315" s="7"/>
      <c r="C315" s="87"/>
      <c r="D315" s="60"/>
      <c r="E315" s="6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10"/>
    </row>
    <row r="316" spans="2:19" x14ac:dyDescent="0.35">
      <c r="B316" s="7"/>
      <c r="C316" s="87"/>
      <c r="D316" s="60"/>
      <c r="E316" s="6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10"/>
    </row>
    <row r="317" spans="2:19" x14ac:dyDescent="0.35">
      <c r="B317" s="7"/>
      <c r="C317" s="87"/>
      <c r="D317" s="60"/>
      <c r="E317" s="6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10"/>
    </row>
    <row r="318" spans="2:19" x14ac:dyDescent="0.35">
      <c r="B318" s="7"/>
      <c r="C318" s="87"/>
      <c r="D318" s="60"/>
      <c r="E318" s="6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10"/>
    </row>
    <row r="319" spans="2:19" x14ac:dyDescent="0.35">
      <c r="B319" s="7"/>
      <c r="C319" s="87"/>
      <c r="D319" s="60"/>
      <c r="E319" s="8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10"/>
    </row>
    <row r="320" spans="2:19" x14ac:dyDescent="0.35">
      <c r="B320" s="7"/>
      <c r="C320" s="87"/>
      <c r="D320" s="60"/>
      <c r="E320" s="8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10"/>
    </row>
    <row r="321" spans="2:19" x14ac:dyDescent="0.35">
      <c r="B321" s="7"/>
      <c r="C321" s="87"/>
      <c r="D321" s="60"/>
      <c r="E321" s="8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10"/>
    </row>
    <row r="322" spans="2:19" x14ac:dyDescent="0.35">
      <c r="B322" s="7"/>
      <c r="C322" s="87"/>
      <c r="D322" s="60"/>
      <c r="E322" s="8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10"/>
    </row>
    <row r="323" spans="2:19" x14ac:dyDescent="0.35">
      <c r="B323" s="7"/>
      <c r="C323" s="87"/>
      <c r="D323" s="60"/>
      <c r="E323" s="8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0"/>
    </row>
    <row r="324" spans="2:19" x14ac:dyDescent="0.35">
      <c r="B324" s="7"/>
      <c r="C324" s="87"/>
      <c r="D324" s="60"/>
      <c r="E324" s="8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10"/>
    </row>
    <row r="325" spans="2:19" x14ac:dyDescent="0.35">
      <c r="B325" s="7"/>
      <c r="C325" s="87"/>
      <c r="D325" s="60"/>
      <c r="E325" s="8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0"/>
    </row>
    <row r="326" spans="2:19" x14ac:dyDescent="0.35">
      <c r="B326" s="7"/>
      <c r="C326" s="87"/>
      <c r="D326" s="60"/>
      <c r="E326" s="8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10"/>
    </row>
    <row r="327" spans="2:19" x14ac:dyDescent="0.35">
      <c r="B327" s="7"/>
      <c r="C327" s="87"/>
      <c r="D327" s="60"/>
      <c r="E327" s="8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10"/>
    </row>
    <row r="328" spans="2:19" x14ac:dyDescent="0.35">
      <c r="B328" s="7"/>
      <c r="C328" s="87"/>
      <c r="D328" s="60"/>
      <c r="E328" s="8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10"/>
    </row>
    <row r="329" spans="2:19" x14ac:dyDescent="0.35">
      <c r="B329" s="7"/>
      <c r="C329" s="87"/>
      <c r="D329" s="60"/>
      <c r="E329" s="8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0"/>
    </row>
    <row r="330" spans="2:19" x14ac:dyDescent="0.35">
      <c r="B330" s="7"/>
      <c r="C330" s="87"/>
      <c r="D330" s="60"/>
      <c r="E330" s="8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10"/>
    </row>
    <row r="331" spans="2:19" x14ac:dyDescent="0.35">
      <c r="B331" s="7"/>
      <c r="C331" s="87"/>
      <c r="D331" s="60"/>
      <c r="E331" s="8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0"/>
    </row>
    <row r="332" spans="2:19" x14ac:dyDescent="0.35">
      <c r="B332" s="7"/>
      <c r="C332" s="87"/>
      <c r="D332" s="60"/>
      <c r="E332" s="8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10"/>
    </row>
    <row r="333" spans="2:19" x14ac:dyDescent="0.35">
      <c r="B333" s="7"/>
      <c r="C333" s="87"/>
      <c r="D333" s="60"/>
      <c r="E333" s="8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0"/>
    </row>
    <row r="334" spans="2:19" x14ac:dyDescent="0.35">
      <c r="B334" s="7"/>
      <c r="C334" s="87"/>
      <c r="D334" s="60"/>
      <c r="E334" s="8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10"/>
    </row>
    <row r="335" spans="2:19" x14ac:dyDescent="0.35">
      <c r="B335" s="7"/>
      <c r="C335" s="87"/>
      <c r="D335" s="60"/>
      <c r="E335" s="8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10"/>
    </row>
    <row r="336" spans="2:19" x14ac:dyDescent="0.35">
      <c r="B336" s="7"/>
      <c r="C336" s="87"/>
      <c r="D336" s="60"/>
      <c r="E336" s="8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10"/>
    </row>
    <row r="337" spans="2:19" x14ac:dyDescent="0.35">
      <c r="B337" s="7"/>
      <c r="C337" s="87"/>
      <c r="D337" s="60"/>
      <c r="E337" s="8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10"/>
    </row>
    <row r="338" spans="2:19" x14ac:dyDescent="0.35">
      <c r="B338" s="7"/>
      <c r="C338" s="87"/>
      <c r="D338" s="60"/>
      <c r="E338" s="8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10"/>
    </row>
    <row r="339" spans="2:19" x14ac:dyDescent="0.35">
      <c r="B339" s="7"/>
      <c r="C339" s="87"/>
      <c r="D339" s="60"/>
      <c r="E339" s="8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10"/>
    </row>
    <row r="340" spans="2:19" x14ac:dyDescent="0.35">
      <c r="B340" s="7"/>
      <c r="C340" s="87"/>
      <c r="D340" s="60"/>
      <c r="E340" s="8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10"/>
    </row>
    <row r="341" spans="2:19" x14ac:dyDescent="0.35">
      <c r="B341" s="7"/>
      <c r="C341" s="87"/>
      <c r="D341" s="60"/>
      <c r="E341" s="8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10"/>
    </row>
    <row r="342" spans="2:19" x14ac:dyDescent="0.35">
      <c r="B342" s="7"/>
      <c r="C342" s="87"/>
      <c r="D342" s="60"/>
      <c r="E342" s="8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10"/>
    </row>
    <row r="343" spans="2:19" x14ac:dyDescent="0.35">
      <c r="B343" s="7"/>
      <c r="C343" s="87"/>
      <c r="D343" s="60"/>
      <c r="E343" s="8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10"/>
    </row>
    <row r="344" spans="2:19" x14ac:dyDescent="0.35">
      <c r="B344" s="7"/>
      <c r="C344" s="87"/>
      <c r="D344" s="60"/>
      <c r="E344" s="8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10"/>
    </row>
    <row r="345" spans="2:19" x14ac:dyDescent="0.35">
      <c r="B345" s="7"/>
      <c r="C345" s="87"/>
      <c r="D345" s="60"/>
      <c r="E345" s="8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10"/>
    </row>
    <row r="346" spans="2:19" x14ac:dyDescent="0.35">
      <c r="B346" s="7"/>
      <c r="C346" s="87"/>
      <c r="D346" s="60"/>
      <c r="E346" s="8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10"/>
    </row>
    <row r="347" spans="2:19" x14ac:dyDescent="0.35">
      <c r="B347" s="7"/>
      <c r="C347" s="87"/>
      <c r="D347" s="60"/>
      <c r="E347" s="8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10"/>
    </row>
    <row r="348" spans="2:19" x14ac:dyDescent="0.35">
      <c r="B348" s="7"/>
      <c r="C348" s="87"/>
      <c r="D348" s="60"/>
      <c r="E348" s="8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10"/>
    </row>
    <row r="349" spans="2:19" x14ac:dyDescent="0.35">
      <c r="B349" s="7"/>
      <c r="C349" s="87"/>
      <c r="D349" s="60"/>
      <c r="E349" s="8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10"/>
    </row>
    <row r="350" spans="2:19" x14ac:dyDescent="0.35">
      <c r="B350" s="7"/>
      <c r="C350" s="87"/>
      <c r="D350" s="60"/>
      <c r="E350" s="8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10"/>
    </row>
    <row r="351" spans="2:19" x14ac:dyDescent="0.35">
      <c r="B351" s="7"/>
      <c r="C351" s="87"/>
      <c r="D351" s="60"/>
      <c r="E351" s="8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10"/>
    </row>
    <row r="352" spans="2:19" x14ac:dyDescent="0.35">
      <c r="B352" s="7"/>
      <c r="C352" s="87"/>
      <c r="D352" s="60"/>
      <c r="E352" s="8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10"/>
    </row>
    <row r="353" spans="2:19" x14ac:dyDescent="0.35">
      <c r="B353" s="7"/>
      <c r="C353" s="87"/>
      <c r="D353" s="60"/>
      <c r="E353" s="8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10"/>
    </row>
    <row r="354" spans="2:19" x14ac:dyDescent="0.35">
      <c r="B354" s="7"/>
      <c r="C354" s="87"/>
      <c r="D354" s="60"/>
      <c r="E354" s="8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10"/>
    </row>
    <row r="355" spans="2:19" x14ac:dyDescent="0.35">
      <c r="B355" s="7"/>
      <c r="C355" s="87"/>
      <c r="D355" s="60"/>
      <c r="E355" s="8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10"/>
    </row>
    <row r="356" spans="2:19" x14ac:dyDescent="0.35">
      <c r="B356" s="7"/>
      <c r="C356" s="87"/>
      <c r="D356" s="60"/>
      <c r="E356" s="8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10"/>
    </row>
    <row r="357" spans="2:19" x14ac:dyDescent="0.35">
      <c r="B357" s="7"/>
      <c r="C357" s="87"/>
      <c r="D357" s="60"/>
      <c r="E357" s="8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10"/>
    </row>
    <row r="358" spans="2:19" x14ac:dyDescent="0.35">
      <c r="B358" s="7"/>
      <c r="C358" s="87"/>
      <c r="D358" s="60"/>
      <c r="E358" s="8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10"/>
    </row>
    <row r="359" spans="2:19" x14ac:dyDescent="0.35">
      <c r="B359" s="7"/>
      <c r="C359" s="87"/>
      <c r="D359" s="60"/>
      <c r="E359" s="8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10"/>
    </row>
    <row r="360" spans="2:19" x14ac:dyDescent="0.35">
      <c r="B360" s="7"/>
      <c r="C360" s="87"/>
      <c r="D360" s="60"/>
      <c r="E360" s="8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10"/>
    </row>
    <row r="361" spans="2:19" x14ac:dyDescent="0.35">
      <c r="B361" s="7"/>
      <c r="C361" s="87"/>
      <c r="D361" s="60"/>
      <c r="E361" s="8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10"/>
    </row>
    <row r="362" spans="2:19" x14ac:dyDescent="0.35">
      <c r="B362" s="7"/>
      <c r="C362" s="87"/>
      <c r="D362" s="60"/>
      <c r="E362" s="8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10"/>
    </row>
    <row r="363" spans="2:19" x14ac:dyDescent="0.35">
      <c r="B363" s="7"/>
      <c r="C363" s="87"/>
      <c r="D363" s="60"/>
      <c r="E363" s="8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0"/>
    </row>
    <row r="364" spans="2:19" x14ac:dyDescent="0.35">
      <c r="B364" s="7"/>
      <c r="C364" s="87"/>
      <c r="D364" s="60"/>
      <c r="E364" s="8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10"/>
    </row>
    <row r="365" spans="2:19" x14ac:dyDescent="0.35">
      <c r="B365" s="7"/>
      <c r="C365" s="87"/>
      <c r="D365" s="60"/>
      <c r="E365" s="8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10"/>
    </row>
    <row r="366" spans="2:19" x14ac:dyDescent="0.35">
      <c r="B366" s="7"/>
      <c r="C366" s="87"/>
      <c r="D366" s="60"/>
      <c r="E366" s="8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10"/>
    </row>
    <row r="367" spans="2:19" x14ac:dyDescent="0.35">
      <c r="B367" s="7"/>
      <c r="C367" s="87"/>
      <c r="D367" s="60"/>
      <c r="E367" s="8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10"/>
    </row>
    <row r="368" spans="2:19" x14ac:dyDescent="0.35">
      <c r="B368" s="7"/>
      <c r="C368" s="87"/>
      <c r="D368" s="60"/>
      <c r="E368" s="8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10"/>
    </row>
    <row r="369" spans="2:19" x14ac:dyDescent="0.35">
      <c r="B369" s="7"/>
      <c r="C369" s="87"/>
      <c r="D369" s="60"/>
      <c r="E369" s="8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10"/>
    </row>
    <row r="370" spans="2:19" x14ac:dyDescent="0.35">
      <c r="B370" s="7"/>
      <c r="C370" s="87"/>
      <c r="D370" s="60"/>
      <c r="E370" s="8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10"/>
    </row>
    <row r="371" spans="2:19" x14ac:dyDescent="0.35">
      <c r="B371" s="7"/>
      <c r="C371" s="87"/>
      <c r="D371" s="60"/>
      <c r="E371" s="8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10"/>
    </row>
    <row r="372" spans="2:19" x14ac:dyDescent="0.35">
      <c r="B372" s="7"/>
      <c r="C372" s="87"/>
      <c r="D372" s="60"/>
      <c r="E372" s="8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10"/>
    </row>
    <row r="373" spans="2:19" x14ac:dyDescent="0.35">
      <c r="B373" s="7"/>
      <c r="C373" s="87"/>
      <c r="D373" s="60"/>
      <c r="E373" s="8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0"/>
    </row>
    <row r="374" spans="2:19" x14ac:dyDescent="0.35">
      <c r="B374" s="7"/>
      <c r="C374" s="87"/>
      <c r="D374" s="60"/>
      <c r="E374" s="8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10"/>
    </row>
    <row r="375" spans="2:19" x14ac:dyDescent="0.35">
      <c r="B375" s="7"/>
      <c r="C375" s="87"/>
      <c r="D375" s="60"/>
      <c r="E375" s="8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10"/>
    </row>
    <row r="376" spans="2:19" x14ac:dyDescent="0.35">
      <c r="B376" s="7"/>
      <c r="C376" s="87"/>
      <c r="D376" s="60"/>
      <c r="E376" s="8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10"/>
    </row>
    <row r="377" spans="2:19" x14ac:dyDescent="0.35">
      <c r="B377" s="7"/>
      <c r="C377" s="87"/>
      <c r="D377" s="60"/>
      <c r="E377" s="8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10"/>
    </row>
    <row r="378" spans="2:19" x14ac:dyDescent="0.35">
      <c r="B378" s="7"/>
      <c r="C378" s="87"/>
      <c r="D378" s="60"/>
      <c r="E378" s="8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10"/>
    </row>
    <row r="379" spans="2:19" x14ac:dyDescent="0.35">
      <c r="B379" s="7"/>
      <c r="C379" s="87"/>
      <c r="D379" s="60"/>
      <c r="E379" s="8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10"/>
    </row>
    <row r="380" spans="2:19" x14ac:dyDescent="0.35">
      <c r="B380" s="7"/>
      <c r="C380" s="87"/>
      <c r="D380" s="60"/>
      <c r="E380" s="8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10"/>
    </row>
    <row r="381" spans="2:19" x14ac:dyDescent="0.35">
      <c r="B381" s="7"/>
      <c r="C381" s="87"/>
      <c r="D381" s="60"/>
      <c r="E381" s="8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10"/>
    </row>
    <row r="382" spans="2:19" x14ac:dyDescent="0.35">
      <c r="B382" s="7"/>
      <c r="C382" s="87"/>
      <c r="D382" s="60"/>
      <c r="E382" s="8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10"/>
    </row>
    <row r="383" spans="2:19" x14ac:dyDescent="0.35">
      <c r="B383" s="7"/>
      <c r="C383" s="87"/>
      <c r="D383" s="60"/>
      <c r="E383" s="8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10"/>
    </row>
    <row r="384" spans="2:19" x14ac:dyDescent="0.35">
      <c r="B384" s="7"/>
      <c r="C384" s="87"/>
      <c r="D384" s="60"/>
      <c r="E384" s="8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10"/>
    </row>
    <row r="385" spans="2:19" x14ac:dyDescent="0.35">
      <c r="B385" s="7"/>
      <c r="C385" s="87"/>
      <c r="D385" s="60"/>
      <c r="E385" s="8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10"/>
    </row>
    <row r="386" spans="2:19" x14ac:dyDescent="0.35">
      <c r="B386" s="7"/>
      <c r="C386" s="87"/>
      <c r="D386" s="60"/>
      <c r="E386" s="8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10"/>
    </row>
    <row r="387" spans="2:19" x14ac:dyDescent="0.35">
      <c r="B387" s="7"/>
      <c r="C387" s="87"/>
      <c r="D387" s="60"/>
      <c r="E387" s="8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10"/>
    </row>
    <row r="388" spans="2:19" x14ac:dyDescent="0.35">
      <c r="B388" s="7"/>
      <c r="C388" s="87"/>
      <c r="D388" s="60"/>
      <c r="E388" s="8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10"/>
    </row>
    <row r="389" spans="2:19" x14ac:dyDescent="0.35">
      <c r="B389" s="7"/>
      <c r="C389" s="87"/>
      <c r="D389" s="60"/>
      <c r="E389" s="8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10"/>
    </row>
    <row r="390" spans="2:19" x14ac:dyDescent="0.35">
      <c r="B390" s="7"/>
      <c r="C390" s="87"/>
      <c r="D390" s="60"/>
      <c r="E390" s="8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10"/>
    </row>
    <row r="391" spans="2:19" x14ac:dyDescent="0.35">
      <c r="B391" s="7"/>
      <c r="C391" s="87"/>
      <c r="D391" s="60"/>
      <c r="E391" s="8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10"/>
    </row>
    <row r="392" spans="2:19" x14ac:dyDescent="0.35">
      <c r="B392" s="7"/>
      <c r="C392" s="87"/>
      <c r="D392" s="60"/>
      <c r="E392" s="8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10"/>
    </row>
    <row r="393" spans="2:19" x14ac:dyDescent="0.35">
      <c r="B393" s="7"/>
      <c r="C393" s="87"/>
      <c r="D393" s="60"/>
      <c r="E393" s="8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10"/>
    </row>
    <row r="394" spans="2:19" x14ac:dyDescent="0.35">
      <c r="B394" s="7"/>
      <c r="C394" s="87"/>
      <c r="D394" s="60"/>
      <c r="E394" s="8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10"/>
    </row>
    <row r="395" spans="2:19" x14ac:dyDescent="0.35">
      <c r="B395" s="7"/>
      <c r="C395" s="87"/>
      <c r="D395" s="60"/>
      <c r="E395" s="8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10"/>
    </row>
    <row r="396" spans="2:19" x14ac:dyDescent="0.35">
      <c r="B396" s="7"/>
      <c r="C396" s="87"/>
      <c r="D396" s="60"/>
      <c r="E396" s="8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10"/>
    </row>
    <row r="397" spans="2:19" x14ac:dyDescent="0.35">
      <c r="B397" s="7"/>
      <c r="C397" s="87"/>
      <c r="D397" s="60"/>
      <c r="E397" s="8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10"/>
    </row>
    <row r="398" spans="2:19" x14ac:dyDescent="0.35">
      <c r="B398" s="7"/>
      <c r="C398" s="87"/>
      <c r="D398" s="60"/>
      <c r="E398" s="8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10"/>
    </row>
    <row r="399" spans="2:19" x14ac:dyDescent="0.35">
      <c r="B399" s="7"/>
      <c r="C399" s="87"/>
      <c r="D399" s="60"/>
      <c r="E399" s="8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10"/>
    </row>
    <row r="400" spans="2:19" x14ac:dyDescent="0.35">
      <c r="B400" s="7"/>
      <c r="C400" s="87"/>
      <c r="D400" s="60"/>
      <c r="E400" s="8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10"/>
    </row>
    <row r="401" spans="2:19" x14ac:dyDescent="0.35">
      <c r="B401" s="7"/>
      <c r="C401" s="87"/>
      <c r="D401" s="60"/>
      <c r="E401" s="8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10"/>
    </row>
    <row r="402" spans="2:19" x14ac:dyDescent="0.35">
      <c r="B402" s="7"/>
      <c r="C402" s="87"/>
      <c r="D402" s="60"/>
      <c r="E402" s="8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10"/>
    </row>
    <row r="403" spans="2:19" x14ac:dyDescent="0.35">
      <c r="B403" s="7"/>
      <c r="C403" s="87"/>
      <c r="D403" s="60"/>
      <c r="E403" s="8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10"/>
    </row>
    <row r="404" spans="2:19" x14ac:dyDescent="0.35">
      <c r="B404" s="7"/>
      <c r="C404" s="87"/>
      <c r="D404" s="60"/>
      <c r="E404" s="8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10"/>
    </row>
    <row r="405" spans="2:19" x14ac:dyDescent="0.35">
      <c r="B405" s="7"/>
      <c r="C405" s="87"/>
      <c r="D405" s="60"/>
      <c r="E405" s="8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10"/>
    </row>
    <row r="406" spans="2:19" x14ac:dyDescent="0.35">
      <c r="B406" s="7"/>
      <c r="C406" s="87"/>
      <c r="D406" s="60"/>
      <c r="E406" s="8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10"/>
    </row>
    <row r="407" spans="2:19" x14ac:dyDescent="0.35">
      <c r="B407" s="7"/>
      <c r="C407" s="87"/>
      <c r="D407" s="60"/>
      <c r="E407" s="8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10"/>
    </row>
    <row r="408" spans="2:19" x14ac:dyDescent="0.35">
      <c r="B408" s="7"/>
      <c r="C408" s="87"/>
      <c r="D408" s="60"/>
      <c r="E408" s="8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10"/>
    </row>
    <row r="409" spans="2:19" x14ac:dyDescent="0.35">
      <c r="B409" s="7"/>
      <c r="C409" s="87"/>
      <c r="D409" s="60"/>
      <c r="E409" s="8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10"/>
    </row>
    <row r="410" spans="2:19" x14ac:dyDescent="0.35">
      <c r="B410" s="7"/>
      <c r="C410" s="87"/>
      <c r="D410" s="60"/>
      <c r="E410" s="8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10"/>
    </row>
    <row r="411" spans="2:19" x14ac:dyDescent="0.35">
      <c r="B411" s="7"/>
      <c r="C411" s="87"/>
      <c r="D411" s="60"/>
      <c r="E411" s="8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10"/>
    </row>
    <row r="412" spans="2:19" x14ac:dyDescent="0.35">
      <c r="B412" s="7"/>
      <c r="C412" s="87"/>
      <c r="D412" s="60"/>
      <c r="E412" s="8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10"/>
    </row>
    <row r="413" spans="2:19" x14ac:dyDescent="0.35">
      <c r="B413" s="7"/>
      <c r="C413" s="87"/>
      <c r="D413" s="60"/>
      <c r="E413" s="8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10"/>
    </row>
    <row r="414" spans="2:19" x14ac:dyDescent="0.35">
      <c r="B414" s="7"/>
      <c r="C414" s="87"/>
      <c r="D414" s="60"/>
      <c r="E414" s="8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10"/>
    </row>
    <row r="415" spans="2:19" x14ac:dyDescent="0.35">
      <c r="B415" s="7"/>
      <c r="C415" s="87"/>
      <c r="D415" s="60"/>
      <c r="E415" s="8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10"/>
    </row>
    <row r="416" spans="2:19" x14ac:dyDescent="0.35">
      <c r="B416" s="7"/>
      <c r="C416" s="87"/>
      <c r="D416" s="60"/>
      <c r="E416" s="8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10"/>
    </row>
    <row r="417" spans="2:19" x14ac:dyDescent="0.35">
      <c r="B417" s="7"/>
      <c r="C417" s="87"/>
      <c r="D417" s="60"/>
      <c r="E417" s="8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10"/>
    </row>
    <row r="418" spans="2:19" x14ac:dyDescent="0.35">
      <c r="B418" s="7"/>
      <c r="C418" s="87"/>
      <c r="D418" s="60"/>
      <c r="E418" s="8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10"/>
    </row>
    <row r="419" spans="2:19" x14ac:dyDescent="0.35">
      <c r="B419" s="7"/>
      <c r="C419" s="87"/>
      <c r="D419" s="60"/>
      <c r="E419" s="8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10"/>
    </row>
    <row r="420" spans="2:19" x14ac:dyDescent="0.35">
      <c r="B420" s="7"/>
      <c r="C420" s="87"/>
      <c r="D420" s="60"/>
      <c r="E420" s="8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10"/>
    </row>
    <row r="421" spans="2:19" x14ac:dyDescent="0.35">
      <c r="B421" s="7"/>
      <c r="C421" s="87"/>
      <c r="D421" s="60"/>
      <c r="E421" s="8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10"/>
    </row>
    <row r="422" spans="2:19" x14ac:dyDescent="0.35">
      <c r="B422" s="7"/>
      <c r="C422" s="87"/>
      <c r="D422" s="60"/>
      <c r="E422" s="8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10"/>
    </row>
    <row r="423" spans="2:19" x14ac:dyDescent="0.35">
      <c r="B423" s="7"/>
      <c r="C423" s="87"/>
      <c r="D423" s="60"/>
      <c r="E423" s="8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10"/>
    </row>
    <row r="424" spans="2:19" x14ac:dyDescent="0.35">
      <c r="B424" s="7"/>
      <c r="C424" s="87"/>
      <c r="D424" s="60"/>
      <c r="E424" s="8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10"/>
    </row>
    <row r="425" spans="2:19" x14ac:dyDescent="0.35">
      <c r="B425" s="7"/>
      <c r="C425" s="87"/>
      <c r="D425" s="60"/>
      <c r="E425" s="8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10"/>
    </row>
    <row r="426" spans="2:19" x14ac:dyDescent="0.35">
      <c r="B426" s="7"/>
      <c r="C426" s="87"/>
      <c r="D426" s="60"/>
      <c r="E426" s="8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10"/>
    </row>
    <row r="427" spans="2:19" x14ac:dyDescent="0.35">
      <c r="B427" s="7"/>
      <c r="C427" s="87"/>
      <c r="D427" s="60"/>
      <c r="E427" s="8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10"/>
    </row>
    <row r="428" spans="2:19" x14ac:dyDescent="0.35">
      <c r="B428" s="7"/>
      <c r="C428" s="87"/>
      <c r="D428" s="60"/>
      <c r="E428" s="8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10"/>
    </row>
    <row r="429" spans="2:19" x14ac:dyDescent="0.35">
      <c r="B429" s="7"/>
      <c r="C429" s="87"/>
      <c r="D429" s="60"/>
      <c r="E429" s="8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10"/>
    </row>
    <row r="430" spans="2:19" x14ac:dyDescent="0.35">
      <c r="B430" s="7"/>
      <c r="C430" s="87"/>
      <c r="D430" s="60"/>
      <c r="E430" s="8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10"/>
    </row>
    <row r="431" spans="2:19" x14ac:dyDescent="0.35">
      <c r="B431" s="7"/>
      <c r="C431" s="87"/>
      <c r="D431" s="60"/>
      <c r="E431" s="8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10"/>
    </row>
    <row r="432" spans="2:19" x14ac:dyDescent="0.35">
      <c r="B432" s="7"/>
      <c r="C432" s="87"/>
      <c r="D432" s="60"/>
      <c r="E432" s="8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10"/>
    </row>
    <row r="433" spans="1:24" x14ac:dyDescent="0.35">
      <c r="B433" s="7"/>
      <c r="C433" s="87"/>
      <c r="D433" s="60"/>
      <c r="E433" s="8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10"/>
    </row>
    <row r="434" spans="1:24" x14ac:dyDescent="0.35">
      <c r="B434" s="7"/>
      <c r="C434" s="87"/>
      <c r="D434" s="60"/>
      <c r="E434" s="8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10"/>
    </row>
    <row r="435" spans="1:24" x14ac:dyDescent="0.35">
      <c r="B435" s="7"/>
      <c r="C435" s="87"/>
      <c r="D435" s="60"/>
      <c r="E435" s="8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10"/>
    </row>
    <row r="436" spans="1:24" x14ac:dyDescent="0.35">
      <c r="B436" s="7"/>
      <c r="C436" s="87"/>
      <c r="D436" s="60"/>
      <c r="E436" s="8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10"/>
    </row>
    <row r="437" spans="1:24" x14ac:dyDescent="0.35">
      <c r="B437" s="7"/>
      <c r="C437" s="87"/>
      <c r="D437" s="60"/>
      <c r="E437" s="8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10"/>
    </row>
    <row r="438" spans="1:24" x14ac:dyDescent="0.35">
      <c r="B438" s="7"/>
      <c r="C438" s="87"/>
      <c r="D438" s="60"/>
      <c r="E438" s="8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10"/>
    </row>
    <row r="439" spans="1:24" x14ac:dyDescent="0.35">
      <c r="B439" s="7"/>
      <c r="C439" s="91"/>
      <c r="D439" s="89"/>
      <c r="E439" s="8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10"/>
    </row>
    <row r="440" spans="1:24" x14ac:dyDescent="0.35">
      <c r="B440" s="7"/>
      <c r="C440" s="91"/>
      <c r="D440" s="89"/>
      <c r="E440" s="8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10"/>
    </row>
    <row r="441" spans="1:24" x14ac:dyDescent="0.35">
      <c r="B441" s="7"/>
      <c r="C441" s="91"/>
      <c r="D441" s="89"/>
      <c r="E441" s="8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10"/>
    </row>
    <row r="442" spans="1:24" x14ac:dyDescent="0.35">
      <c r="B442" s="7"/>
      <c r="C442" s="91"/>
      <c r="D442" s="89"/>
      <c r="E442" s="8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10"/>
    </row>
    <row r="443" spans="1:24" x14ac:dyDescent="0.35"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10"/>
      <c r="X443" s="35"/>
    </row>
    <row r="444" spans="1:24" x14ac:dyDescent="0.35"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10"/>
      <c r="X444" s="35"/>
    </row>
    <row r="445" spans="1:24" ht="15" thickBot="1" x14ac:dyDescent="0.4">
      <c r="B445" s="7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0"/>
      <c r="W445" s="35"/>
      <c r="X445" s="35"/>
    </row>
    <row r="446" spans="1:24" x14ac:dyDescent="0.35"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X446" s="35"/>
    </row>
    <row r="447" spans="1:24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X447" s="35"/>
    </row>
    <row r="448" spans="1:24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X448" s="35"/>
    </row>
    <row r="449" spans="1:21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</row>
    <row r="450" spans="1:21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</row>
    <row r="451" spans="1:21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</row>
    <row r="452" spans="1:21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</row>
    <row r="453" spans="1:21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</row>
    <row r="454" spans="1:21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</row>
    <row r="455" spans="1:21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D72E291A89749A1020ECAEBC5DEA9" ma:contentTypeVersion="11" ma:contentTypeDescription="Crée un document." ma:contentTypeScope="" ma:versionID="aa5ba30c5a062a5428e67b02ff9df745">
  <xsd:schema xmlns:xsd="http://www.w3.org/2001/XMLSchema" xmlns:xs="http://www.w3.org/2001/XMLSchema" xmlns:p="http://schemas.microsoft.com/office/2006/metadata/properties" xmlns:ns2="2ed4a45d-0a7a-4a4c-a2e9-3c855633e740" xmlns:ns3="a46fb650-58a2-4a9d-8560-53d2df43fe90" targetNamespace="http://schemas.microsoft.com/office/2006/metadata/properties" ma:root="true" ma:fieldsID="bc267f8e322a62a15cbf2923f96b998e" ns2:_="" ns3:_="">
    <xsd:import namespace="2ed4a45d-0a7a-4a4c-a2e9-3c855633e740"/>
    <xsd:import namespace="a46fb650-58a2-4a9d-8560-53d2df43fe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fb650-58a2-4a9d-8560-53d2df43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DF0BE4-F755-4A72-BA18-09555E961A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CBC650-854C-4FD5-BC2B-DD3DEFBFE9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27914-25EA-4AE1-9E69-4BDC5A4113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4a45d-0a7a-4a4c-a2e9-3c855633e740"/>
    <ds:schemaRef ds:uri="a46fb650-58a2-4a9d-8560-53d2df43f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</vt:lpstr>
      <vt:lpstr>BNL - Total impact</vt:lpstr>
      <vt:lpstr>BNL 2019 to 2020</vt:lpstr>
      <vt:lpstr>BNL 2018 to 2019</vt:lpstr>
      <vt:lpstr>BNL 2017 to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MANTEL</dc:creator>
  <cp:lastModifiedBy>Ugo MANTEL</cp:lastModifiedBy>
  <dcterms:created xsi:type="dcterms:W3CDTF">2021-02-25T16:44:44Z</dcterms:created>
  <dcterms:modified xsi:type="dcterms:W3CDTF">2021-03-08T09:20:04Z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0x010100536D72E291A89749A1020ECAEBC5DEA9</vt:lpwstr>
  </property>
</Properties>
</file>