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ACHI\Desktop\Data analysis with Armstrong\MY ASSIGNMENT\"/>
    </mc:Choice>
  </mc:AlternateContent>
  <xr:revisionPtr revIDLastSave="0" documentId="8_{5693905C-CD3D-4EF3-9A3C-FC31BEE358BB}" xr6:coauthVersionLast="47" xr6:coauthVersionMax="47" xr10:uidLastSave="{00000000-0000-0000-0000-000000000000}"/>
  <bookViews>
    <workbookView xWindow="-120" yWindow="-120" windowWidth="20730" windowHeight="11160" xr2:uid="{7F79A14C-5EA1-43B2-AC5C-AB93A02224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F59" i="1"/>
  <c r="F60" i="1"/>
  <c r="F61" i="1"/>
  <c r="F62" i="1"/>
  <c r="F63" i="1"/>
  <c r="F64" i="1"/>
  <c r="F65" i="1"/>
  <c r="F58" i="1"/>
  <c r="E59" i="1"/>
  <c r="E60" i="1"/>
  <c r="E61" i="1"/>
  <c r="E62" i="1"/>
  <c r="E63" i="1"/>
  <c r="E64" i="1"/>
  <c r="E65" i="1"/>
  <c r="E58" i="1"/>
  <c r="C59" i="1"/>
  <c r="C60" i="1"/>
  <c r="C61" i="1"/>
  <c r="C62" i="1"/>
  <c r="C63" i="1"/>
  <c r="C64" i="1"/>
  <c r="C65" i="1"/>
  <c r="I44" i="1"/>
  <c r="I45" i="1"/>
  <c r="I46" i="1"/>
  <c r="I47" i="1"/>
  <c r="I48" i="1"/>
  <c r="I49" i="1"/>
  <c r="I50" i="1"/>
  <c r="I51" i="1"/>
  <c r="I52" i="1"/>
  <c r="I43" i="1"/>
  <c r="D53" i="1"/>
  <c r="E53" i="1"/>
  <c r="F53" i="1"/>
  <c r="C53" i="1"/>
  <c r="F29" i="1"/>
  <c r="F30" i="1"/>
  <c r="F31" i="1"/>
  <c r="F32" i="1"/>
  <c r="F33" i="1"/>
  <c r="F34" i="1"/>
  <c r="F35" i="1"/>
  <c r="F28" i="1"/>
  <c r="E29" i="1"/>
  <c r="E30" i="1"/>
  <c r="E31" i="1"/>
  <c r="E32" i="1"/>
  <c r="E33" i="1"/>
  <c r="E34" i="1"/>
  <c r="E35" i="1"/>
  <c r="E28" i="1"/>
  <c r="D29" i="1"/>
  <c r="D30" i="1"/>
  <c r="D31" i="1"/>
  <c r="D32" i="1"/>
  <c r="D33" i="1"/>
  <c r="D34" i="1"/>
  <c r="D28" i="1"/>
  <c r="G51" i="1"/>
  <c r="G48" i="1"/>
  <c r="G45" i="1"/>
  <c r="G44" i="1"/>
  <c r="G46" i="1"/>
  <c r="G43" i="1"/>
  <c r="G50" i="1"/>
  <c r="G49" i="1"/>
  <c r="G52" i="1"/>
  <c r="G47" i="1"/>
  <c r="G42" i="1"/>
  <c r="D24" i="1"/>
  <c r="F24" i="1"/>
  <c r="G24" i="1"/>
  <c r="H24" i="1"/>
  <c r="C24" i="1"/>
  <c r="I15" i="1"/>
  <c r="I16" i="1"/>
  <c r="I23" i="1"/>
  <c r="I17" i="1"/>
  <c r="I14" i="1"/>
  <c r="I21" i="1"/>
  <c r="I19" i="1"/>
  <c r="I18" i="1"/>
  <c r="I20" i="1"/>
  <c r="E15" i="1"/>
  <c r="E16" i="1"/>
  <c r="E23" i="1"/>
  <c r="E17" i="1"/>
  <c r="E14" i="1"/>
  <c r="E21" i="1"/>
  <c r="E22" i="1"/>
  <c r="E19" i="1"/>
  <c r="E18" i="1"/>
  <c r="E20" i="1"/>
  <c r="G9" i="1"/>
  <c r="F9" i="1"/>
  <c r="H6" i="1"/>
  <c r="H3" i="1"/>
  <c r="H4" i="1"/>
  <c r="H7" i="1"/>
  <c r="H8" i="1"/>
  <c r="H9" i="1"/>
  <c r="H5" i="1"/>
  <c r="B3" i="1"/>
  <c r="B4" i="1"/>
  <c r="B5" i="1"/>
  <c r="B8" i="1"/>
  <c r="B7" i="1"/>
  <c r="B6" i="1"/>
  <c r="H47" i="1" l="1"/>
  <c r="H52" i="1"/>
  <c r="H49" i="1"/>
  <c r="H50" i="1"/>
  <c r="G53" i="1"/>
  <c r="H43" i="1"/>
  <c r="H46" i="1"/>
  <c r="H44" i="1"/>
  <c r="H45" i="1"/>
  <c r="H48" i="1"/>
  <c r="H51" i="1"/>
  <c r="E24" i="1"/>
</calcChain>
</file>

<file path=xl/sharedStrings.xml><?xml version="1.0" encoding="utf-8"?>
<sst xmlns="http://schemas.openxmlformats.org/spreadsheetml/2006/main" count="93" uniqueCount="87">
  <si>
    <t>OHL WEST DIVISION</t>
  </si>
  <si>
    <t>G</t>
  </si>
  <si>
    <t>W</t>
  </si>
  <si>
    <t>L</t>
  </si>
  <si>
    <t>T</t>
  </si>
  <si>
    <t>F</t>
  </si>
  <si>
    <t>A</t>
  </si>
  <si>
    <t>P</t>
  </si>
  <si>
    <t>Erie</t>
  </si>
  <si>
    <t>London</t>
  </si>
  <si>
    <t>Pylmouth</t>
  </si>
  <si>
    <t>Samia</t>
  </si>
  <si>
    <t>SS Marie</t>
  </si>
  <si>
    <t>Windsor</t>
  </si>
  <si>
    <t>Total</t>
  </si>
  <si>
    <t>Florida Panthers</t>
  </si>
  <si>
    <t>Player</t>
  </si>
  <si>
    <t>GP</t>
  </si>
  <si>
    <t>Pts</t>
  </si>
  <si>
    <t>+/-</t>
  </si>
  <si>
    <t>PPP</t>
  </si>
  <si>
    <t>PIM</t>
  </si>
  <si>
    <t>PPP Pctg</t>
  </si>
  <si>
    <t>Carkner</t>
  </si>
  <si>
    <t>Ciccarelli</t>
  </si>
  <si>
    <t>Dvorak</t>
  </si>
  <si>
    <t>Eakins</t>
  </si>
  <si>
    <t>Fitgerald</t>
  </si>
  <si>
    <t>Gagner</t>
  </si>
  <si>
    <t>Garpeniov</t>
  </si>
  <si>
    <t>Johnson</t>
  </si>
  <si>
    <t>Jovanosvski</t>
  </si>
  <si>
    <t>Koziov</t>
  </si>
  <si>
    <t>Team</t>
  </si>
  <si>
    <t>Acne Hat Corporation</t>
  </si>
  <si>
    <t>Name</t>
  </si>
  <si>
    <t>Hours</t>
  </si>
  <si>
    <t>Gross</t>
  </si>
  <si>
    <t>Taxes</t>
  </si>
  <si>
    <t>Net</t>
  </si>
  <si>
    <t>Lanchance</t>
  </si>
  <si>
    <t>wamer</t>
  </si>
  <si>
    <t>Mcking</t>
  </si>
  <si>
    <t>Shaw</t>
  </si>
  <si>
    <t>Brookshank</t>
  </si>
  <si>
    <t>Darriah</t>
  </si>
  <si>
    <t>Raypea</t>
  </si>
  <si>
    <t>wage</t>
  </si>
  <si>
    <t>Course:BTT101</t>
  </si>
  <si>
    <t>Student</t>
  </si>
  <si>
    <t>KB</t>
  </si>
  <si>
    <t>WP</t>
  </si>
  <si>
    <t>SS</t>
  </si>
  <si>
    <t>DB</t>
  </si>
  <si>
    <t>TOTAL</t>
  </si>
  <si>
    <t>PERCENTAGE</t>
  </si>
  <si>
    <t>Number</t>
  </si>
  <si>
    <t>%</t>
  </si>
  <si>
    <t>Ashey</t>
  </si>
  <si>
    <t>Chow</t>
  </si>
  <si>
    <t>Liz</t>
  </si>
  <si>
    <t>Dow</t>
  </si>
  <si>
    <t>Frank</t>
  </si>
  <si>
    <t>Gill</t>
  </si>
  <si>
    <t>Henry</t>
  </si>
  <si>
    <t>Sarah</t>
  </si>
  <si>
    <t>John</t>
  </si>
  <si>
    <t>Wane</t>
  </si>
  <si>
    <t>Average</t>
  </si>
  <si>
    <t>student</t>
  </si>
  <si>
    <t>Assign1</t>
  </si>
  <si>
    <t>Assign1%</t>
  </si>
  <si>
    <t>Assign2</t>
  </si>
  <si>
    <t>Assign2%</t>
  </si>
  <si>
    <t>Average%</t>
  </si>
  <si>
    <t>Sue</t>
  </si>
  <si>
    <t>Pat</t>
  </si>
  <si>
    <t>Sam</t>
  </si>
  <si>
    <t>Mike</t>
  </si>
  <si>
    <t>Jane</t>
  </si>
  <si>
    <t>Maria</t>
  </si>
  <si>
    <t>Len</t>
  </si>
  <si>
    <t>Maximum</t>
  </si>
  <si>
    <t>Minimum</t>
  </si>
  <si>
    <t>PASS/FAIL</t>
  </si>
  <si>
    <t>Teacher: Mr Armstrong</t>
  </si>
  <si>
    <t>Period: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</si>
</sst>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49" fontId="0" fillId="0" borderId="1" xfId="0" applyNumberFormat="1" applyBorder="1"/>
    <xf numFmtId="164" fontId="0" fillId="0" borderId="1" xfId="1" applyNumberFormat="1" applyFont="1" applyBorder="1"/>
    <xf numFmtId="2" fontId="0" fillId="0" borderId="1" xfId="0" applyNumberFormat="1" applyBorder="1"/>
    <xf numFmtId="9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25</xdr:row>
      <xdr:rowOff>66675</xdr:rowOff>
    </xdr:from>
    <xdr:to>
      <xdr:col>3</xdr:col>
      <xdr:colOff>104775</xdr:colOff>
      <xdr:row>25</xdr:row>
      <xdr:rowOff>276225</xdr:rowOff>
    </xdr:to>
    <xdr:sp macro="" textlink="">
      <xdr:nvSpPr>
        <xdr:cNvPr id="2" name="Heart 1">
          <a:extLst>
            <a:ext uri="{FF2B5EF4-FFF2-40B4-BE49-F238E27FC236}">
              <a16:creationId xmlns:a16="http://schemas.microsoft.com/office/drawing/2014/main" id="{514C1F8D-9759-13CF-92B7-E7213D879B0C}"/>
            </a:ext>
          </a:extLst>
        </xdr:cNvPr>
        <xdr:cNvSpPr/>
      </xdr:nvSpPr>
      <xdr:spPr>
        <a:xfrm>
          <a:off x="1619250" y="4933950"/>
          <a:ext cx="381000" cy="209550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CC72-8B11-41CF-B55E-E28BBD818BB9}">
  <dimension ref="A1:I69"/>
  <sheetViews>
    <sheetView tabSelected="1" topLeftCell="A50" workbookViewId="0">
      <selection activeCell="H59" sqref="H59"/>
    </sheetView>
  </sheetViews>
  <sheetFormatPr defaultRowHeight="15" x14ac:dyDescent="0.25"/>
  <cols>
    <col min="1" max="1" width="11" customWidth="1"/>
    <col min="2" max="2" width="8" customWidth="1"/>
    <col min="3" max="3" width="9.42578125" customWidth="1"/>
    <col min="4" max="4" width="7.28515625" customWidth="1"/>
    <col min="6" max="6" width="10.7109375" customWidth="1"/>
    <col min="8" max="8" width="12.28515625" customWidth="1"/>
    <col min="9" max="9" width="9.5703125" customWidth="1"/>
  </cols>
  <sheetData>
    <row r="1" spans="1:9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9" x14ac:dyDescent="0.25">
      <c r="A3" s="1" t="s">
        <v>9</v>
      </c>
      <c r="B3" s="1">
        <f t="shared" ref="B3:B8" si="0">C3+D3+E3</f>
        <v>50</v>
      </c>
      <c r="C3" s="1">
        <v>31</v>
      </c>
      <c r="D3" s="1">
        <v>16</v>
      </c>
      <c r="E3" s="1">
        <v>3</v>
      </c>
      <c r="F3" s="1">
        <v>236</v>
      </c>
      <c r="G3" s="1">
        <v>183</v>
      </c>
      <c r="H3" s="1">
        <f t="shared" ref="H3:H9" si="1">C3*2+E3*1</f>
        <v>65</v>
      </c>
    </row>
    <row r="4" spans="1:9" x14ac:dyDescent="0.25">
      <c r="A4" s="1" t="s">
        <v>10</v>
      </c>
      <c r="B4" s="1">
        <f t="shared" si="0"/>
        <v>45</v>
      </c>
      <c r="C4" s="1">
        <v>27</v>
      </c>
      <c r="D4" s="1">
        <v>17</v>
      </c>
      <c r="E4" s="1">
        <v>1</v>
      </c>
      <c r="F4" s="1">
        <v>199</v>
      </c>
      <c r="G4" s="1">
        <v>170</v>
      </c>
      <c r="H4" s="1">
        <f t="shared" si="1"/>
        <v>55</v>
      </c>
    </row>
    <row r="5" spans="1:9" x14ac:dyDescent="0.25">
      <c r="A5" s="1" t="s">
        <v>11</v>
      </c>
      <c r="B5" s="1">
        <f t="shared" si="0"/>
        <v>49</v>
      </c>
      <c r="C5" s="1">
        <v>23</v>
      </c>
      <c r="D5" s="1">
        <v>18</v>
      </c>
      <c r="E5" s="1">
        <v>8</v>
      </c>
      <c r="F5" s="1">
        <v>187</v>
      </c>
      <c r="G5" s="1">
        <v>176</v>
      </c>
      <c r="H5" s="1">
        <f t="shared" si="1"/>
        <v>54</v>
      </c>
    </row>
    <row r="6" spans="1:9" x14ac:dyDescent="0.25">
      <c r="A6" s="1" t="s">
        <v>8</v>
      </c>
      <c r="B6" s="1">
        <f t="shared" si="0"/>
        <v>51</v>
      </c>
      <c r="C6" s="1">
        <v>22</v>
      </c>
      <c r="D6" s="1">
        <v>26</v>
      </c>
      <c r="E6" s="1">
        <v>3</v>
      </c>
      <c r="F6" s="1">
        <v>188</v>
      </c>
      <c r="G6" s="1">
        <v>213</v>
      </c>
      <c r="H6" s="1">
        <f t="shared" si="1"/>
        <v>47</v>
      </c>
    </row>
    <row r="7" spans="1:9" x14ac:dyDescent="0.25">
      <c r="A7" s="1" t="s">
        <v>13</v>
      </c>
      <c r="B7" s="1">
        <f t="shared" si="0"/>
        <v>51</v>
      </c>
      <c r="C7" s="1">
        <v>14</v>
      </c>
      <c r="D7" s="1">
        <v>31</v>
      </c>
      <c r="E7" s="1">
        <v>6</v>
      </c>
      <c r="F7" s="1">
        <v>208</v>
      </c>
      <c r="G7" s="1">
        <v>252</v>
      </c>
      <c r="H7" s="1">
        <f t="shared" si="1"/>
        <v>34</v>
      </c>
    </row>
    <row r="8" spans="1:9" x14ac:dyDescent="0.25">
      <c r="A8" s="1" t="s">
        <v>12</v>
      </c>
      <c r="B8" s="1">
        <f t="shared" si="0"/>
        <v>47</v>
      </c>
      <c r="C8" s="1">
        <v>14</v>
      </c>
      <c r="D8" s="1">
        <v>29</v>
      </c>
      <c r="E8" s="1">
        <v>4</v>
      </c>
      <c r="F8" s="1">
        <v>187</v>
      </c>
      <c r="G8" s="1">
        <v>230</v>
      </c>
      <c r="H8" s="1">
        <f t="shared" si="1"/>
        <v>32</v>
      </c>
    </row>
    <row r="9" spans="1:9" x14ac:dyDescent="0.25">
      <c r="A9" s="1"/>
      <c r="B9" s="1"/>
      <c r="C9" s="1"/>
      <c r="D9" s="9" t="s">
        <v>14</v>
      </c>
      <c r="E9" s="10"/>
      <c r="F9" s="1">
        <f>SUM(F3,F3:F8)</f>
        <v>1441</v>
      </c>
      <c r="G9" s="1">
        <f>SUM(G3,G3:G8)</f>
        <v>1407</v>
      </c>
      <c r="H9" s="1">
        <f t="shared" si="1"/>
        <v>0</v>
      </c>
    </row>
    <row r="12" spans="1:9" s="2" customFormat="1" x14ac:dyDescent="0.25">
      <c r="A12" s="3"/>
      <c r="B12" s="3"/>
      <c r="C12" s="3" t="s">
        <v>15</v>
      </c>
      <c r="D12" s="3"/>
      <c r="E12" s="3"/>
      <c r="F12" s="3"/>
      <c r="G12" s="3"/>
      <c r="H12" s="3"/>
      <c r="I12" s="3"/>
    </row>
    <row r="13" spans="1:9" ht="23.25" customHeight="1" x14ac:dyDescent="0.25">
      <c r="A13" s="1" t="s">
        <v>16</v>
      </c>
      <c r="B13" s="1" t="s">
        <v>17</v>
      </c>
      <c r="C13" s="1" t="s">
        <v>1</v>
      </c>
      <c r="D13" s="1" t="s">
        <v>6</v>
      </c>
      <c r="E13" s="1" t="s">
        <v>18</v>
      </c>
      <c r="F13" s="4" t="s">
        <v>19</v>
      </c>
      <c r="G13" s="4" t="s">
        <v>20</v>
      </c>
      <c r="H13" s="1" t="s">
        <v>21</v>
      </c>
      <c r="I13" s="1" t="s">
        <v>22</v>
      </c>
    </row>
    <row r="14" spans="1:9" x14ac:dyDescent="0.25">
      <c r="A14" s="1" t="s">
        <v>28</v>
      </c>
      <c r="B14" s="1">
        <v>53</v>
      </c>
      <c r="C14" s="1">
        <v>15</v>
      </c>
      <c r="D14" s="1">
        <v>18</v>
      </c>
      <c r="E14" s="1">
        <f t="shared" ref="E14:E23" si="2">SUM(C14*1+D14*1)</f>
        <v>33</v>
      </c>
      <c r="F14" s="1">
        <v>-13</v>
      </c>
      <c r="G14" s="1">
        <v>41</v>
      </c>
      <c r="H14" s="1">
        <v>105</v>
      </c>
      <c r="I14" s="5">
        <f t="shared" ref="I14:I21" si="3">C14/G14</f>
        <v>0.36585365853658536</v>
      </c>
    </row>
    <row r="15" spans="1:9" x14ac:dyDescent="0.25">
      <c r="A15" s="1" t="s">
        <v>24</v>
      </c>
      <c r="B15" s="1">
        <v>43</v>
      </c>
      <c r="C15" s="1">
        <v>14</v>
      </c>
      <c r="D15" s="1">
        <v>6</v>
      </c>
      <c r="E15" s="1">
        <f t="shared" si="2"/>
        <v>20</v>
      </c>
      <c r="F15" s="1">
        <v>-17</v>
      </c>
      <c r="G15" s="1">
        <v>48</v>
      </c>
      <c r="H15" s="1">
        <v>125</v>
      </c>
      <c r="I15" s="5">
        <f t="shared" si="3"/>
        <v>0.29166666666666669</v>
      </c>
    </row>
    <row r="16" spans="1:9" x14ac:dyDescent="0.25">
      <c r="A16" s="1" t="s">
        <v>25</v>
      </c>
      <c r="B16" s="1">
        <v>40</v>
      </c>
      <c r="C16" s="1">
        <v>8</v>
      </c>
      <c r="D16" s="1">
        <v>11</v>
      </c>
      <c r="E16" s="1">
        <f t="shared" si="2"/>
        <v>19</v>
      </c>
      <c r="F16" s="1">
        <v>-4</v>
      </c>
      <c r="G16" s="1">
        <v>6</v>
      </c>
      <c r="H16" s="1">
        <v>55</v>
      </c>
      <c r="I16" s="5">
        <f t="shared" si="3"/>
        <v>1.3333333333333333</v>
      </c>
    </row>
    <row r="17" spans="1:9" x14ac:dyDescent="0.25">
      <c r="A17" s="1" t="s">
        <v>27</v>
      </c>
      <c r="B17" s="1">
        <v>57</v>
      </c>
      <c r="C17" s="1">
        <v>9</v>
      </c>
      <c r="D17" s="1">
        <v>5</v>
      </c>
      <c r="E17" s="1">
        <f t="shared" si="2"/>
        <v>14</v>
      </c>
      <c r="F17" s="1">
        <v>4</v>
      </c>
      <c r="G17" s="1">
        <v>41</v>
      </c>
      <c r="H17" s="1">
        <v>89</v>
      </c>
      <c r="I17" s="5">
        <f t="shared" si="3"/>
        <v>0.21951219512195122</v>
      </c>
    </row>
    <row r="18" spans="1:9" x14ac:dyDescent="0.25">
      <c r="A18" s="1" t="s">
        <v>32</v>
      </c>
      <c r="B18" s="1">
        <v>42</v>
      </c>
      <c r="C18" s="1">
        <v>7</v>
      </c>
      <c r="D18" s="1">
        <v>6</v>
      </c>
      <c r="E18" s="1">
        <f t="shared" si="2"/>
        <v>13</v>
      </c>
      <c r="F18" s="1">
        <v>-11</v>
      </c>
      <c r="G18" s="1">
        <v>4</v>
      </c>
      <c r="H18" s="1">
        <v>99</v>
      </c>
      <c r="I18" s="5">
        <f t="shared" si="3"/>
        <v>1.75</v>
      </c>
    </row>
    <row r="19" spans="1:9" x14ac:dyDescent="0.25">
      <c r="A19" s="1" t="s">
        <v>31</v>
      </c>
      <c r="B19" s="1">
        <v>56</v>
      </c>
      <c r="C19" s="1">
        <v>6</v>
      </c>
      <c r="D19" s="1">
        <v>6</v>
      </c>
      <c r="E19" s="1">
        <f t="shared" si="2"/>
        <v>12</v>
      </c>
      <c r="F19" s="1">
        <v>-14</v>
      </c>
      <c r="G19" s="1">
        <v>84</v>
      </c>
      <c r="H19" s="1">
        <v>86</v>
      </c>
      <c r="I19" s="5">
        <f t="shared" si="3"/>
        <v>7.1428571428571425E-2</v>
      </c>
    </row>
    <row r="20" spans="1:9" x14ac:dyDescent="0.25">
      <c r="A20" s="1" t="s">
        <v>23</v>
      </c>
      <c r="B20" s="1">
        <v>53</v>
      </c>
      <c r="C20" s="1">
        <v>1</v>
      </c>
      <c r="D20" s="1">
        <v>4</v>
      </c>
      <c r="E20" s="1">
        <f t="shared" si="2"/>
        <v>5</v>
      </c>
      <c r="F20" s="1">
        <v>1</v>
      </c>
      <c r="G20" s="1">
        <v>45</v>
      </c>
      <c r="H20" s="1">
        <v>25</v>
      </c>
      <c r="I20" s="5">
        <f t="shared" si="3"/>
        <v>2.2222222222222223E-2</v>
      </c>
    </row>
    <row r="21" spans="1:9" x14ac:dyDescent="0.25">
      <c r="A21" s="1" t="s">
        <v>29</v>
      </c>
      <c r="B21" s="1">
        <v>26</v>
      </c>
      <c r="C21" s="1">
        <v>1</v>
      </c>
      <c r="D21" s="1">
        <v>2</v>
      </c>
      <c r="E21" s="1">
        <f t="shared" si="2"/>
        <v>3</v>
      </c>
      <c r="F21" s="1">
        <v>-3</v>
      </c>
      <c r="G21" s="1">
        <v>4</v>
      </c>
      <c r="H21" s="1">
        <v>33</v>
      </c>
      <c r="I21" s="5">
        <f t="shared" si="3"/>
        <v>0.25</v>
      </c>
    </row>
    <row r="22" spans="1:9" x14ac:dyDescent="0.25">
      <c r="A22" s="1" t="s">
        <v>30</v>
      </c>
      <c r="B22" s="1">
        <v>6</v>
      </c>
      <c r="C22" s="1">
        <v>0</v>
      </c>
      <c r="D22" s="1">
        <v>2</v>
      </c>
      <c r="E22" s="1">
        <f t="shared" si="2"/>
        <v>2</v>
      </c>
      <c r="F22" s="1">
        <v>-2</v>
      </c>
      <c r="G22" s="1">
        <v>0</v>
      </c>
      <c r="H22" s="1">
        <v>3</v>
      </c>
      <c r="I22" s="5">
        <v>0</v>
      </c>
    </row>
    <row r="23" spans="1:9" x14ac:dyDescent="0.25">
      <c r="A23" s="1" t="s">
        <v>26</v>
      </c>
      <c r="B23" s="1">
        <v>11</v>
      </c>
      <c r="C23" s="1">
        <v>0</v>
      </c>
      <c r="D23" s="1">
        <v>1</v>
      </c>
      <c r="E23" s="1">
        <f t="shared" si="2"/>
        <v>1</v>
      </c>
      <c r="F23" s="1">
        <v>0</v>
      </c>
      <c r="G23" s="1">
        <v>23</v>
      </c>
      <c r="H23" s="1">
        <v>8</v>
      </c>
      <c r="I23" s="5">
        <f>C23/G23</f>
        <v>0</v>
      </c>
    </row>
    <row r="24" spans="1:9" x14ac:dyDescent="0.25">
      <c r="A24" s="1" t="s">
        <v>33</v>
      </c>
      <c r="B24" s="1"/>
      <c r="C24" s="1">
        <f>SUM(C14:C23)</f>
        <v>61</v>
      </c>
      <c r="D24" s="1">
        <f t="shared" ref="D24:H24" si="4">SUM(D14:D23)</f>
        <v>61</v>
      </c>
      <c r="E24" s="1">
        <f t="shared" si="4"/>
        <v>122</v>
      </c>
      <c r="F24" s="1">
        <f t="shared" si="4"/>
        <v>-59</v>
      </c>
      <c r="G24" s="1">
        <f t="shared" si="4"/>
        <v>296</v>
      </c>
      <c r="H24" s="1">
        <f t="shared" si="4"/>
        <v>628</v>
      </c>
      <c r="I24" s="1"/>
    </row>
    <row r="26" spans="1:9" s="2" customFormat="1" ht="34.5" customHeight="1" x14ac:dyDescent="0.25">
      <c r="A26" s="11" t="s">
        <v>34</v>
      </c>
      <c r="B26" s="12"/>
      <c r="C26" s="12"/>
      <c r="D26" s="12"/>
      <c r="E26" s="12"/>
      <c r="F26" s="13"/>
    </row>
    <row r="27" spans="1:9" x14ac:dyDescent="0.25">
      <c r="A27" s="1" t="s">
        <v>35</v>
      </c>
      <c r="B27" s="1" t="s">
        <v>36</v>
      </c>
      <c r="C27" s="1" t="s">
        <v>47</v>
      </c>
      <c r="D27" s="1" t="s">
        <v>37</v>
      </c>
      <c r="E27" s="1" t="s">
        <v>38</v>
      </c>
      <c r="F27" s="1" t="s">
        <v>39</v>
      </c>
    </row>
    <row r="28" spans="1:9" x14ac:dyDescent="0.25">
      <c r="A28" s="1" t="s">
        <v>44</v>
      </c>
      <c r="B28" s="6">
        <v>29</v>
      </c>
      <c r="C28" s="6">
        <v>31</v>
      </c>
      <c r="D28" s="6">
        <f>B28*C28</f>
        <v>899</v>
      </c>
      <c r="E28" s="6">
        <f>0.35*D28</f>
        <v>314.64999999999998</v>
      </c>
      <c r="F28" s="6">
        <f>D28-E28</f>
        <v>584.35</v>
      </c>
    </row>
    <row r="29" spans="1:9" x14ac:dyDescent="0.25">
      <c r="A29" s="1" t="s">
        <v>45</v>
      </c>
      <c r="B29" s="6">
        <v>15</v>
      </c>
      <c r="C29" s="6">
        <v>18.54</v>
      </c>
      <c r="D29" s="6">
        <f t="shared" ref="D29:D35" si="5">B29*C29</f>
        <v>278.09999999999997</v>
      </c>
      <c r="E29" s="6">
        <f t="shared" ref="E29:E35" si="6">0.35*D29</f>
        <v>97.33499999999998</v>
      </c>
      <c r="F29" s="6">
        <f t="shared" ref="F29:F35" si="7">D29-E29</f>
        <v>180.76499999999999</v>
      </c>
    </row>
    <row r="30" spans="1:9" x14ac:dyDescent="0.25">
      <c r="A30" s="1" t="s">
        <v>40</v>
      </c>
      <c r="B30" s="6">
        <v>40.5</v>
      </c>
      <c r="C30" s="6">
        <v>15.75</v>
      </c>
      <c r="D30" s="6">
        <f t="shared" si="5"/>
        <v>637.875</v>
      </c>
      <c r="E30" s="6">
        <f t="shared" si="6"/>
        <v>223.25624999999999</v>
      </c>
      <c r="F30" s="6">
        <f t="shared" si="7"/>
        <v>414.61874999999998</v>
      </c>
    </row>
    <row r="31" spans="1:9" x14ac:dyDescent="0.25">
      <c r="A31" s="1" t="s">
        <v>42</v>
      </c>
      <c r="B31" s="6">
        <v>27.75</v>
      </c>
      <c r="C31" s="6">
        <v>29.85</v>
      </c>
      <c r="D31" s="6">
        <f t="shared" si="5"/>
        <v>828.33750000000009</v>
      </c>
      <c r="E31" s="6">
        <f t="shared" si="6"/>
        <v>289.91812500000003</v>
      </c>
      <c r="F31" s="6">
        <f t="shared" si="7"/>
        <v>538.41937500000006</v>
      </c>
    </row>
    <row r="32" spans="1:9" x14ac:dyDescent="0.25">
      <c r="A32" s="1" t="s">
        <v>46</v>
      </c>
      <c r="B32" s="6">
        <v>14.75</v>
      </c>
      <c r="C32" s="6">
        <v>15.75</v>
      </c>
      <c r="D32" s="6">
        <f t="shared" si="5"/>
        <v>232.3125</v>
      </c>
      <c r="E32" s="6">
        <f t="shared" si="6"/>
        <v>81.309374999999989</v>
      </c>
      <c r="F32" s="6">
        <f t="shared" si="7"/>
        <v>151.00312500000001</v>
      </c>
    </row>
    <row r="33" spans="1:9" x14ac:dyDescent="0.25">
      <c r="A33" s="1" t="s">
        <v>43</v>
      </c>
      <c r="B33" s="6">
        <v>38</v>
      </c>
      <c r="C33" s="6">
        <v>32</v>
      </c>
      <c r="D33" s="6">
        <f t="shared" si="5"/>
        <v>1216</v>
      </c>
      <c r="E33" s="6">
        <f t="shared" si="6"/>
        <v>425.59999999999997</v>
      </c>
      <c r="F33" s="6">
        <f t="shared" si="7"/>
        <v>790.40000000000009</v>
      </c>
    </row>
    <row r="34" spans="1:9" x14ac:dyDescent="0.25">
      <c r="A34" s="1" t="s">
        <v>41</v>
      </c>
      <c r="B34" s="6">
        <v>39.5</v>
      </c>
      <c r="C34" s="6">
        <v>35.5</v>
      </c>
      <c r="D34" s="6">
        <f t="shared" si="5"/>
        <v>1402.25</v>
      </c>
      <c r="E34" s="6">
        <f t="shared" si="6"/>
        <v>490.78749999999997</v>
      </c>
      <c r="F34" s="6">
        <f t="shared" si="7"/>
        <v>911.46250000000009</v>
      </c>
    </row>
    <row r="35" spans="1:9" ht="20.25" customHeight="1" x14ac:dyDescent="0.25">
      <c r="A35" s="1"/>
      <c r="B35" s="1"/>
      <c r="C35" s="3" t="s">
        <v>14</v>
      </c>
      <c r="D35" s="6"/>
      <c r="E35" s="6">
        <f t="shared" si="6"/>
        <v>0</v>
      </c>
      <c r="F35" s="6">
        <f t="shared" si="7"/>
        <v>0</v>
      </c>
    </row>
    <row r="38" spans="1:9" ht="17.25" customHeight="1" x14ac:dyDescent="0.25">
      <c r="A38" s="14" t="s">
        <v>48</v>
      </c>
      <c r="B38" s="14"/>
      <c r="C38" s="14"/>
      <c r="D38" s="14"/>
      <c r="E38" s="14"/>
      <c r="F38" s="14"/>
      <c r="G38" s="14"/>
      <c r="H38" s="14"/>
      <c r="I38" s="14"/>
    </row>
    <row r="39" spans="1:9" x14ac:dyDescent="0.25">
      <c r="A39" s="14" t="s">
        <v>85</v>
      </c>
      <c r="B39" s="14"/>
      <c r="C39" s="14"/>
      <c r="D39" s="14"/>
      <c r="E39" s="14"/>
      <c r="F39" s="14"/>
      <c r="G39" s="14"/>
      <c r="H39" s="14"/>
      <c r="I39" s="14"/>
    </row>
    <row r="40" spans="1:9" x14ac:dyDescent="0.25">
      <c r="A40" s="14" t="s">
        <v>86</v>
      </c>
      <c r="B40" s="14"/>
      <c r="C40" s="14"/>
      <c r="D40" s="14"/>
      <c r="E40" s="14"/>
      <c r="F40" s="14"/>
      <c r="G40" s="14"/>
      <c r="H40" s="14"/>
      <c r="I40" s="14"/>
    </row>
    <row r="41" spans="1:9" s="2" customFormat="1" x14ac:dyDescent="0.25">
      <c r="A41" s="3" t="s">
        <v>35</v>
      </c>
      <c r="B41" s="3" t="s">
        <v>49</v>
      </c>
      <c r="C41" s="3" t="s">
        <v>50</v>
      </c>
      <c r="D41" s="3" t="s">
        <v>51</v>
      </c>
      <c r="E41" s="3" t="s">
        <v>52</v>
      </c>
      <c r="F41" s="3" t="s">
        <v>53</v>
      </c>
      <c r="G41" s="3" t="s">
        <v>54</v>
      </c>
      <c r="H41" s="3" t="s">
        <v>55</v>
      </c>
      <c r="I41" s="3" t="s">
        <v>84</v>
      </c>
    </row>
    <row r="42" spans="1:9" s="2" customFormat="1" x14ac:dyDescent="0.25">
      <c r="A42" s="3"/>
      <c r="B42" s="3" t="s">
        <v>56</v>
      </c>
      <c r="C42" s="3">
        <v>30</v>
      </c>
      <c r="D42" s="3">
        <v>35</v>
      </c>
      <c r="E42" s="3">
        <v>25</v>
      </c>
      <c r="F42" s="3">
        <v>30</v>
      </c>
      <c r="G42" s="3">
        <f>SUM(C42:F42)</f>
        <v>120</v>
      </c>
      <c r="H42" s="3" t="s">
        <v>57</v>
      </c>
      <c r="I42" s="3"/>
    </row>
    <row r="43" spans="1:9" x14ac:dyDescent="0.25">
      <c r="A43" s="1" t="s">
        <v>64</v>
      </c>
      <c r="B43" s="1">
        <v>1214</v>
      </c>
      <c r="C43" s="1">
        <v>29</v>
      </c>
      <c r="D43" s="1">
        <v>32</v>
      </c>
      <c r="E43" s="1">
        <v>23</v>
      </c>
      <c r="F43" s="1">
        <v>27</v>
      </c>
      <c r="G43" s="1">
        <f>SUM(C43:F43)</f>
        <v>111</v>
      </c>
      <c r="H43" s="5">
        <f>G43/$G$42</f>
        <v>0.92500000000000004</v>
      </c>
      <c r="I43" s="1" t="str">
        <f>IF(H43&lt;50%,"Fail","Pass")</f>
        <v>Pass</v>
      </c>
    </row>
    <row r="44" spans="1:9" x14ac:dyDescent="0.25">
      <c r="A44" s="1" t="s">
        <v>62</v>
      </c>
      <c r="B44" s="1">
        <v>1798</v>
      </c>
      <c r="C44" s="1">
        <v>26</v>
      </c>
      <c r="D44" s="1">
        <v>29</v>
      </c>
      <c r="E44" s="1">
        <v>22</v>
      </c>
      <c r="F44" s="1">
        <v>28</v>
      </c>
      <c r="G44" s="1">
        <f>SUM(C44:F44)</f>
        <v>105</v>
      </c>
      <c r="H44" s="5">
        <f>G44/$G$42</f>
        <v>0.875</v>
      </c>
      <c r="I44" s="1" t="str">
        <f t="shared" ref="I44:I52" si="8">IF(H44&lt;50%,"Fail","Pass")</f>
        <v>Pass</v>
      </c>
    </row>
    <row r="45" spans="1:9" x14ac:dyDescent="0.25">
      <c r="A45" s="1" t="s">
        <v>61</v>
      </c>
      <c r="B45" s="1">
        <v>1604</v>
      </c>
      <c r="C45" s="1">
        <v>24</v>
      </c>
      <c r="D45" s="1">
        <v>29</v>
      </c>
      <c r="E45" s="1">
        <v>22</v>
      </c>
      <c r="F45" s="1">
        <v>28</v>
      </c>
      <c r="G45" s="1">
        <f>SUM(C45:F45)</f>
        <v>103</v>
      </c>
      <c r="H45" s="5">
        <f>G45/$G$42</f>
        <v>0.85833333333333328</v>
      </c>
      <c r="I45" s="1" t="str">
        <f t="shared" si="8"/>
        <v>Pass</v>
      </c>
    </row>
    <row r="46" spans="1:9" x14ac:dyDescent="0.25">
      <c r="A46" s="1" t="s">
        <v>63</v>
      </c>
      <c r="B46" s="1">
        <v>1115</v>
      </c>
      <c r="C46" s="1">
        <v>25</v>
      </c>
      <c r="D46" s="1">
        <v>30</v>
      </c>
      <c r="E46" s="1">
        <v>20</v>
      </c>
      <c r="F46" s="1">
        <v>25</v>
      </c>
      <c r="G46" s="1">
        <f>SUM(C46:F46)</f>
        <v>100</v>
      </c>
      <c r="H46" s="5">
        <f>G46/$G$42</f>
        <v>0.83333333333333337</v>
      </c>
      <c r="I46" s="1" t="str">
        <f t="shared" si="8"/>
        <v>Pass</v>
      </c>
    </row>
    <row r="47" spans="1:9" x14ac:dyDescent="0.25">
      <c r="A47" s="1" t="s">
        <v>58</v>
      </c>
      <c r="B47" s="1">
        <v>1203</v>
      </c>
      <c r="C47" s="1">
        <v>25</v>
      </c>
      <c r="D47" s="1">
        <v>31</v>
      </c>
      <c r="E47" s="1">
        <v>19</v>
      </c>
      <c r="F47" s="1">
        <v>21</v>
      </c>
      <c r="G47" s="1">
        <f>SUM(C47:F47)</f>
        <v>96</v>
      </c>
      <c r="H47" s="5">
        <f>G47/$G$42</f>
        <v>0.8</v>
      </c>
      <c r="I47" s="1" t="str">
        <f t="shared" si="8"/>
        <v>Pass</v>
      </c>
    </row>
    <row r="48" spans="1:9" x14ac:dyDescent="0.25">
      <c r="A48" s="1" t="s">
        <v>60</v>
      </c>
      <c r="B48" s="1">
        <v>1721</v>
      </c>
      <c r="C48" s="1">
        <v>22</v>
      </c>
      <c r="D48" s="1">
        <v>30</v>
      </c>
      <c r="E48" s="1">
        <v>20</v>
      </c>
      <c r="F48" s="1">
        <v>22</v>
      </c>
      <c r="G48" s="1">
        <f>SUM(C48:F48)</f>
        <v>94</v>
      </c>
      <c r="H48" s="5">
        <f>G48/$G$42</f>
        <v>0.78333333333333333</v>
      </c>
      <c r="I48" s="1" t="str">
        <f t="shared" si="8"/>
        <v>Pass</v>
      </c>
    </row>
    <row r="49" spans="1:9" x14ac:dyDescent="0.25">
      <c r="A49" s="1" t="s">
        <v>66</v>
      </c>
      <c r="B49" s="1">
        <v>2015</v>
      </c>
      <c r="C49" s="1">
        <v>22</v>
      </c>
      <c r="D49" s="1">
        <v>21</v>
      </c>
      <c r="E49" s="1">
        <v>19</v>
      </c>
      <c r="F49" s="1">
        <v>18</v>
      </c>
      <c r="G49" s="1">
        <f>SUM(C49:F49)</f>
        <v>80</v>
      </c>
      <c r="H49" s="5">
        <f>G49/$G$42</f>
        <v>0.66666666666666663</v>
      </c>
      <c r="I49" s="1" t="str">
        <f t="shared" si="8"/>
        <v>Pass</v>
      </c>
    </row>
    <row r="50" spans="1:9" x14ac:dyDescent="0.25">
      <c r="A50" s="1" t="s">
        <v>65</v>
      </c>
      <c r="B50" s="1">
        <v>2021</v>
      </c>
      <c r="C50" s="1">
        <v>19</v>
      </c>
      <c r="D50" s="1">
        <v>21</v>
      </c>
      <c r="E50" s="1">
        <v>18</v>
      </c>
      <c r="F50" s="1">
        <v>20</v>
      </c>
      <c r="G50" s="1">
        <f>SUM(C50:F50)</f>
        <v>78</v>
      </c>
      <c r="H50" s="5">
        <f>G50/$G$42</f>
        <v>0.65</v>
      </c>
      <c r="I50" s="1" t="str">
        <f t="shared" si="8"/>
        <v>Pass</v>
      </c>
    </row>
    <row r="51" spans="1:9" x14ac:dyDescent="0.25">
      <c r="A51" s="1" t="s">
        <v>59</v>
      </c>
      <c r="B51" s="1">
        <v>2219</v>
      </c>
      <c r="C51" s="1">
        <v>10</v>
      </c>
      <c r="D51" s="1">
        <v>15</v>
      </c>
      <c r="E51" s="1">
        <v>10</v>
      </c>
      <c r="F51" s="1">
        <v>14</v>
      </c>
      <c r="G51" s="1">
        <f>SUM(C51:F51)</f>
        <v>49</v>
      </c>
      <c r="H51" s="5">
        <f>G51/$G$42</f>
        <v>0.40833333333333333</v>
      </c>
      <c r="I51" s="1" t="str">
        <f t="shared" si="8"/>
        <v>Fail</v>
      </c>
    </row>
    <row r="52" spans="1:9" x14ac:dyDescent="0.25">
      <c r="A52" s="1" t="s">
        <v>67</v>
      </c>
      <c r="B52" s="1">
        <v>1320</v>
      </c>
      <c r="C52" s="1">
        <v>12</v>
      </c>
      <c r="D52" s="1">
        <v>12</v>
      </c>
      <c r="E52" s="1">
        <v>14</v>
      </c>
      <c r="F52" s="1">
        <v>9</v>
      </c>
      <c r="G52" s="1">
        <f>SUM(C52:F52)</f>
        <v>47</v>
      </c>
      <c r="H52" s="5">
        <f>G52/$G$42</f>
        <v>0.39166666666666666</v>
      </c>
      <c r="I52" s="1" t="str">
        <f t="shared" si="8"/>
        <v>Fail</v>
      </c>
    </row>
    <row r="53" spans="1:9" x14ac:dyDescent="0.25">
      <c r="A53" s="1"/>
      <c r="B53" s="3" t="s">
        <v>68</v>
      </c>
      <c r="C53" s="1">
        <f>AVERAGE(C43:C52)</f>
        <v>21.4</v>
      </c>
      <c r="D53" s="1">
        <f>AVERAGE(D43:D52)</f>
        <v>25</v>
      </c>
      <c r="E53" s="1">
        <f>AVERAGE(E43:E52)</f>
        <v>18.7</v>
      </c>
      <c r="F53" s="1">
        <f>AVERAGE(F43:F52)</f>
        <v>21.2</v>
      </c>
      <c r="G53" s="1">
        <f>AVERAGE(G43:G52)</f>
        <v>86.3</v>
      </c>
      <c r="H53" s="1"/>
      <c r="I53" s="1"/>
    </row>
    <row r="55" spans="1:9" s="2" customFormat="1" x14ac:dyDescent="0.25">
      <c r="A55" s="3" t="s">
        <v>69</v>
      </c>
      <c r="B55" s="3" t="s">
        <v>70</v>
      </c>
      <c r="C55" s="3" t="s">
        <v>71</v>
      </c>
      <c r="D55" s="3" t="s">
        <v>72</v>
      </c>
      <c r="E55" s="3" t="s">
        <v>73</v>
      </c>
      <c r="F55" s="3" t="s">
        <v>74</v>
      </c>
    </row>
    <row r="56" spans="1:9" s="2" customFormat="1" x14ac:dyDescent="0.25">
      <c r="A56" s="3"/>
      <c r="B56" s="3">
        <v>35</v>
      </c>
      <c r="C56" s="3"/>
      <c r="D56" s="3">
        <v>55</v>
      </c>
      <c r="E56" s="3"/>
      <c r="F56" s="3"/>
    </row>
    <row r="57" spans="1:9" x14ac:dyDescent="0.25">
      <c r="A57" s="1"/>
      <c r="B57" s="1"/>
      <c r="C57" s="1"/>
      <c r="D57" s="1"/>
      <c r="E57" s="1"/>
      <c r="F57" s="1"/>
    </row>
    <row r="58" spans="1:9" x14ac:dyDescent="0.25">
      <c r="A58" s="1" t="s">
        <v>66</v>
      </c>
      <c r="B58" s="1">
        <v>34</v>
      </c>
      <c r="C58" s="7">
        <f>B58/$B$56</f>
        <v>0.97142857142857142</v>
      </c>
      <c r="D58" s="1">
        <v>45</v>
      </c>
      <c r="E58" s="7">
        <f>D58/$D$56</f>
        <v>0.81818181818181823</v>
      </c>
      <c r="F58" s="7">
        <f>AVERAGE(C58,E58)</f>
        <v>0.89480519480519483</v>
      </c>
    </row>
    <row r="59" spans="1:9" x14ac:dyDescent="0.25">
      <c r="A59" s="1" t="s">
        <v>75</v>
      </c>
      <c r="B59" s="1">
        <v>31</v>
      </c>
      <c r="C59" s="7">
        <f t="shared" ref="C59:C65" si="9">B59/$B$56</f>
        <v>0.88571428571428568</v>
      </c>
      <c r="D59" s="1">
        <v>49</v>
      </c>
      <c r="E59" s="7">
        <f t="shared" ref="E59:E65" si="10">D59/$D$56</f>
        <v>0.89090909090909087</v>
      </c>
      <c r="F59" s="7">
        <f t="shared" ref="F59:F65" si="11">AVERAGE(C59,E59)</f>
        <v>0.88831168831168827</v>
      </c>
    </row>
    <row r="60" spans="1:9" x14ac:dyDescent="0.25">
      <c r="A60" s="1" t="s">
        <v>76</v>
      </c>
      <c r="B60" s="1">
        <v>28</v>
      </c>
      <c r="C60" s="7">
        <f t="shared" si="9"/>
        <v>0.8</v>
      </c>
      <c r="D60" s="1">
        <v>51</v>
      </c>
      <c r="E60" s="7">
        <f t="shared" si="10"/>
        <v>0.92727272727272725</v>
      </c>
      <c r="F60" s="7">
        <f t="shared" si="11"/>
        <v>0.86363636363636365</v>
      </c>
    </row>
    <row r="61" spans="1:9" x14ac:dyDescent="0.25">
      <c r="A61" s="1" t="s">
        <v>77</v>
      </c>
      <c r="B61" s="1">
        <v>22</v>
      </c>
      <c r="C61" s="7">
        <f t="shared" si="9"/>
        <v>0.62857142857142856</v>
      </c>
      <c r="D61" s="1">
        <v>36</v>
      </c>
      <c r="E61" s="7">
        <f t="shared" si="10"/>
        <v>0.65454545454545454</v>
      </c>
      <c r="F61" s="7">
        <f t="shared" si="11"/>
        <v>0.64155844155844155</v>
      </c>
    </row>
    <row r="62" spans="1:9" x14ac:dyDescent="0.25">
      <c r="A62" s="1" t="s">
        <v>78</v>
      </c>
      <c r="B62" s="1">
        <v>18</v>
      </c>
      <c r="C62" s="7">
        <f t="shared" si="9"/>
        <v>0.51428571428571423</v>
      </c>
      <c r="D62" s="1">
        <v>38</v>
      </c>
      <c r="E62" s="7">
        <f t="shared" si="10"/>
        <v>0.69090909090909092</v>
      </c>
      <c r="F62" s="7">
        <f t="shared" si="11"/>
        <v>0.60259740259740258</v>
      </c>
    </row>
    <row r="63" spans="1:9" x14ac:dyDescent="0.25">
      <c r="A63" s="1" t="s">
        <v>79</v>
      </c>
      <c r="B63" s="1">
        <v>7</v>
      </c>
      <c r="C63" s="7">
        <f t="shared" si="9"/>
        <v>0.2</v>
      </c>
      <c r="D63" s="1">
        <v>31</v>
      </c>
      <c r="E63" s="7">
        <f t="shared" si="10"/>
        <v>0.5636363636363636</v>
      </c>
      <c r="F63" s="7">
        <f t="shared" si="11"/>
        <v>0.38181818181818183</v>
      </c>
    </row>
    <row r="64" spans="1:9" x14ac:dyDescent="0.25">
      <c r="A64" s="1" t="s">
        <v>80</v>
      </c>
      <c r="B64" s="1">
        <v>29</v>
      </c>
      <c r="C64" s="7">
        <f t="shared" si="9"/>
        <v>0.82857142857142863</v>
      </c>
      <c r="D64" s="1">
        <v>36</v>
      </c>
      <c r="E64" s="7">
        <f t="shared" si="10"/>
        <v>0.65454545454545454</v>
      </c>
      <c r="F64" s="7">
        <f t="shared" si="11"/>
        <v>0.74155844155844153</v>
      </c>
    </row>
    <row r="65" spans="1:6" x14ac:dyDescent="0.25">
      <c r="A65" s="1" t="s">
        <v>81</v>
      </c>
      <c r="B65" s="1">
        <v>26</v>
      </c>
      <c r="C65" s="7">
        <f t="shared" si="9"/>
        <v>0.74285714285714288</v>
      </c>
      <c r="D65" s="1">
        <v>29</v>
      </c>
      <c r="E65" s="7">
        <f t="shared" si="10"/>
        <v>0.52727272727272723</v>
      </c>
      <c r="F65" s="7">
        <f t="shared" si="11"/>
        <v>0.63506493506493511</v>
      </c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3" t="s">
        <v>68</v>
      </c>
      <c r="B67" s="1"/>
      <c r="C67" s="1"/>
      <c r="D67" s="1"/>
      <c r="E67" s="1"/>
      <c r="F67" s="1"/>
    </row>
    <row r="68" spans="1:6" x14ac:dyDescent="0.25">
      <c r="A68" s="3" t="s">
        <v>82</v>
      </c>
      <c r="B68" s="1"/>
      <c r="C68" s="1"/>
      <c r="D68" s="1"/>
      <c r="E68" s="1"/>
      <c r="F68" s="1"/>
    </row>
    <row r="69" spans="1:6" x14ac:dyDescent="0.25">
      <c r="A69" s="3" t="s">
        <v>83</v>
      </c>
      <c r="B69" s="1"/>
      <c r="C69" s="1"/>
      <c r="D69" s="1"/>
      <c r="E69" s="1"/>
      <c r="F69" s="1"/>
    </row>
  </sheetData>
  <sortState xmlns:xlrd2="http://schemas.microsoft.com/office/spreadsheetml/2017/richdata2" ref="A41:H53">
    <sortCondition descending="1" ref="H41:H53"/>
    <sortCondition ref="B41:B53"/>
  </sortState>
  <mergeCells count="6">
    <mergeCell ref="A1:H1"/>
    <mergeCell ref="D9:E9"/>
    <mergeCell ref="A26:F26"/>
    <mergeCell ref="A38:I38"/>
    <mergeCell ref="A39:I39"/>
    <mergeCell ref="A40:I40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</dc:creator>
  <cp:lastModifiedBy>AMARACHI</cp:lastModifiedBy>
  <dcterms:created xsi:type="dcterms:W3CDTF">2023-12-06T11:02:44Z</dcterms:created>
  <dcterms:modified xsi:type="dcterms:W3CDTF">2023-12-11T11:46:30Z</dcterms:modified>
</cp:coreProperties>
</file>