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其它游戏" sheetId="2" r:id="rId1"/>
    <sheet name="计费" sheetId="3" r:id="rId2"/>
  </sheets>
  <calcPr calcId="152511"/>
</workbook>
</file>

<file path=xl/calcChain.xml><?xml version="1.0" encoding="utf-8"?>
<calcChain xmlns="http://schemas.openxmlformats.org/spreadsheetml/2006/main">
  <c r="J49" i="2" l="1"/>
  <c r="J50" i="2"/>
  <c r="J51" i="2"/>
  <c r="J52" i="2"/>
  <c r="J53" i="2"/>
  <c r="J54" i="2"/>
  <c r="J55" i="2"/>
  <c r="J43" i="2"/>
  <c r="J44" i="2"/>
  <c r="J45" i="2"/>
  <c r="J46" i="2"/>
  <c r="J47" i="2"/>
  <c r="J48" i="2"/>
  <c r="J42" i="2"/>
  <c r="W11" i="2" l="1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10" i="2"/>
  <c r="X10" i="2" s="1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14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V25" i="2" l="1"/>
  <c r="V26" i="2"/>
  <c r="V27" i="2"/>
  <c r="V28" i="2"/>
  <c r="V29" i="2"/>
  <c r="V30" i="2"/>
  <c r="V31" i="2"/>
  <c r="V32" i="2"/>
  <c r="V33" i="2"/>
  <c r="V34" i="2"/>
  <c r="V35" i="2"/>
  <c r="V36" i="2"/>
  <c r="V37" i="2"/>
  <c r="U28" i="2"/>
  <c r="U2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11" i="2"/>
  <c r="F25" i="2" l="1"/>
  <c r="F24" i="2"/>
  <c r="F23" i="2"/>
  <c r="I25" i="2"/>
  <c r="J25" i="2"/>
  <c r="K25" i="2"/>
  <c r="L25" i="2"/>
  <c r="H25" i="2"/>
  <c r="I24" i="2"/>
  <c r="J24" i="2"/>
  <c r="K24" i="2"/>
  <c r="L24" i="2"/>
  <c r="H24" i="2"/>
  <c r="I23" i="2"/>
  <c r="J23" i="2"/>
  <c r="K23" i="2"/>
  <c r="L23" i="2"/>
  <c r="H23" i="2"/>
  <c r="U13" i="2"/>
  <c r="U12" i="2"/>
  <c r="U11" i="2"/>
  <c r="P23" i="2"/>
  <c r="P22" i="2"/>
  <c r="P21" i="2"/>
  <c r="P10" i="2"/>
  <c r="P11" i="2"/>
  <c r="P15" i="2"/>
  <c r="P16" i="2"/>
  <c r="P17" i="2"/>
  <c r="P18" i="2"/>
  <c r="P19" i="2"/>
  <c r="P20" i="2"/>
  <c r="E24" i="2" l="1"/>
  <c r="E25" i="2"/>
  <c r="E23" i="2"/>
  <c r="L28" i="2"/>
  <c r="D12" i="2" l="1"/>
  <c r="E10" i="2" s="1"/>
  <c r="C12" i="2"/>
  <c r="F11" i="2" s="1"/>
  <c r="E11" i="2" l="1"/>
  <c r="F9" i="2"/>
  <c r="E9" i="2"/>
  <c r="F10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单位：人民币</t>
        </r>
      </text>
    </comment>
  </commentList>
</comments>
</file>

<file path=xl/sharedStrings.xml><?xml version="1.0" encoding="utf-8"?>
<sst xmlns="http://schemas.openxmlformats.org/spreadsheetml/2006/main" count="88" uniqueCount="74">
  <si>
    <t>boss</t>
    <phoneticPr fontId="1" type="noConversion"/>
  </si>
  <si>
    <t>吃钻</t>
    <phoneticPr fontId="1" type="noConversion"/>
  </si>
  <si>
    <t>第一关</t>
    <phoneticPr fontId="1" type="noConversion"/>
  </si>
  <si>
    <t>关卡获得</t>
    <phoneticPr fontId="1" type="noConversion"/>
  </si>
  <si>
    <t>赠送</t>
    <phoneticPr fontId="1" type="noConversion"/>
  </si>
  <si>
    <t>属性</t>
    <phoneticPr fontId="1" type="noConversion"/>
  </si>
  <si>
    <t>lv1</t>
    <phoneticPr fontId="1" type="noConversion"/>
  </si>
  <si>
    <t>lv2</t>
  </si>
  <si>
    <t>lv3</t>
  </si>
  <si>
    <t>lv4</t>
  </si>
  <si>
    <t>lv5</t>
  </si>
  <si>
    <t>僚机</t>
    <phoneticPr fontId="1" type="noConversion"/>
  </si>
  <si>
    <t>宝石转化</t>
    <phoneticPr fontId="1" type="noConversion"/>
  </si>
  <si>
    <t>火力提升</t>
    <phoneticPr fontId="1" type="noConversion"/>
  </si>
  <si>
    <t>暴走攻击</t>
    <phoneticPr fontId="1" type="noConversion"/>
  </si>
  <si>
    <t>护盾</t>
    <phoneticPr fontId="1" type="noConversion"/>
  </si>
  <si>
    <t>必杀</t>
    <phoneticPr fontId="1" type="noConversion"/>
  </si>
  <si>
    <t>小怪</t>
    <phoneticPr fontId="1" type="noConversion"/>
  </si>
  <si>
    <t>第二关</t>
    <phoneticPr fontId="1" type="noConversion"/>
  </si>
  <si>
    <t>第三关</t>
    <phoneticPr fontId="1" type="noConversion"/>
  </si>
  <si>
    <t>战机1</t>
    <phoneticPr fontId="1" type="noConversion"/>
  </si>
  <si>
    <t>战机2</t>
    <phoneticPr fontId="1" type="noConversion"/>
  </si>
  <si>
    <t>战机3</t>
    <phoneticPr fontId="1" type="noConversion"/>
  </si>
  <si>
    <t>战机4</t>
    <phoneticPr fontId="1" type="noConversion"/>
  </si>
  <si>
    <t>购买价格</t>
    <phoneticPr fontId="1" type="noConversion"/>
  </si>
  <si>
    <t>20关</t>
    <phoneticPr fontId="1" type="noConversion"/>
  </si>
  <si>
    <t>60关</t>
    <phoneticPr fontId="1" type="noConversion"/>
  </si>
  <si>
    <t>120关</t>
    <phoneticPr fontId="1" type="noConversion"/>
  </si>
  <si>
    <t>序号</t>
    <phoneticPr fontId="1" type="noConversion"/>
  </si>
  <si>
    <t>项目</t>
    <phoneticPr fontId="1" type="noConversion"/>
  </si>
  <si>
    <t>价格</t>
    <phoneticPr fontId="1" type="noConversion"/>
  </si>
  <si>
    <t>类型</t>
    <phoneticPr fontId="1" type="noConversion"/>
  </si>
  <si>
    <t>战机一键满级</t>
    <phoneticPr fontId="1" type="noConversion"/>
  </si>
  <si>
    <t>按次</t>
    <phoneticPr fontId="1" type="noConversion"/>
  </si>
  <si>
    <t>宝石2W</t>
    <phoneticPr fontId="1" type="noConversion"/>
  </si>
  <si>
    <t>必杀X5</t>
    <phoneticPr fontId="1" type="noConversion"/>
  </si>
  <si>
    <t>护盾X5</t>
    <phoneticPr fontId="1" type="noConversion"/>
  </si>
  <si>
    <t>购买僚机：狂暴</t>
    <phoneticPr fontId="1" type="noConversion"/>
  </si>
  <si>
    <t>死亡复活，必杀X1护盾X2</t>
    <phoneticPr fontId="1" type="noConversion"/>
  </si>
  <si>
    <t>只有一次</t>
    <phoneticPr fontId="1" type="noConversion"/>
  </si>
  <si>
    <t>镭射</t>
    <phoneticPr fontId="1" type="noConversion"/>
  </si>
  <si>
    <t>雷霆</t>
    <phoneticPr fontId="1" type="noConversion"/>
  </si>
  <si>
    <t>1体力</t>
    <phoneticPr fontId="1" type="noConversion"/>
  </si>
  <si>
    <t>默认赠送2000</t>
    <phoneticPr fontId="1" type="noConversion"/>
  </si>
  <si>
    <t>VIP</t>
    <phoneticPr fontId="1" type="noConversion"/>
  </si>
  <si>
    <t>非VIP</t>
    <phoneticPr fontId="1" type="noConversion"/>
  </si>
  <si>
    <t>关卡获得</t>
    <phoneticPr fontId="1" type="noConversion"/>
  </si>
  <si>
    <t>抽奖</t>
    <phoneticPr fontId="1" type="noConversion"/>
  </si>
  <si>
    <t>加成</t>
    <phoneticPr fontId="1" type="noConversion"/>
  </si>
  <si>
    <t>界面</t>
    <phoneticPr fontId="1" type="noConversion"/>
  </si>
  <si>
    <t>计费点1</t>
    <phoneticPr fontId="1" type="noConversion"/>
  </si>
  <si>
    <t>计费点2</t>
    <phoneticPr fontId="1" type="noConversion"/>
  </si>
  <si>
    <t>计费点3</t>
    <phoneticPr fontId="1" type="noConversion"/>
  </si>
  <si>
    <t>计费点4</t>
    <phoneticPr fontId="1" type="noConversion"/>
  </si>
  <si>
    <t>计费点5</t>
    <phoneticPr fontId="1" type="noConversion"/>
  </si>
  <si>
    <t>购买获得全部钻石6W</t>
    <phoneticPr fontId="1" type="noConversion"/>
  </si>
  <si>
    <t>计费点6</t>
    <phoneticPr fontId="1" type="noConversion"/>
  </si>
  <si>
    <t>计费点7</t>
    <phoneticPr fontId="1" type="noConversion"/>
  </si>
  <si>
    <t>计费点8</t>
    <phoneticPr fontId="1" type="noConversion"/>
  </si>
  <si>
    <t>计费点9</t>
    <phoneticPr fontId="1" type="noConversion"/>
  </si>
  <si>
    <t>计费点10</t>
    <phoneticPr fontId="1" type="noConversion"/>
  </si>
  <si>
    <t>计费点11</t>
    <phoneticPr fontId="1" type="noConversion"/>
  </si>
  <si>
    <t>宝石4W</t>
    <phoneticPr fontId="1" type="noConversion"/>
  </si>
  <si>
    <t>宝石10W必杀5护盾5【超值礼包】</t>
    <phoneticPr fontId="1" type="noConversion"/>
  </si>
  <si>
    <t>宝石288888必杀10护盾15体力X10【女神大礼包】</t>
    <phoneticPr fontId="1" type="noConversion"/>
  </si>
  <si>
    <t>宝石5888必杀1护盾1【惊喜礼包】</t>
    <phoneticPr fontId="1" type="noConversion"/>
  </si>
  <si>
    <t>增加</t>
    <phoneticPr fontId="1" type="noConversion"/>
  </si>
  <si>
    <t>1.5倍</t>
    <phoneticPr fontId="1" type="noConversion"/>
  </si>
  <si>
    <t>僚机1</t>
    <phoneticPr fontId="1" type="noConversion"/>
  </si>
  <si>
    <t>僚机2</t>
  </si>
  <si>
    <t>僚机3</t>
  </si>
  <si>
    <t>僚机4</t>
  </si>
  <si>
    <t>第四关</t>
    <phoneticPr fontId="1" type="noConversion"/>
  </si>
  <si>
    <t>10块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</si>
</sst>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9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28" workbookViewId="0">
      <selection activeCell="L40" sqref="L40"/>
    </sheetView>
  </sheetViews>
  <sheetFormatPr defaultRowHeight="13.5" x14ac:dyDescent="0.15"/>
  <cols>
    <col min="17" max="17" width="4.125" customWidth="1"/>
    <col min="18" max="18" width="6.75" customWidth="1"/>
  </cols>
  <sheetData>
    <row r="1" spans="1:25" x14ac:dyDescent="0.15">
      <c r="B1" t="s">
        <v>4</v>
      </c>
      <c r="C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5" x14ac:dyDescent="0.15">
      <c r="A2" t="s">
        <v>2</v>
      </c>
      <c r="B2">
        <v>500</v>
      </c>
      <c r="C2">
        <v>850</v>
      </c>
      <c r="G2" t="s">
        <v>12</v>
      </c>
      <c r="H2">
        <v>300</v>
      </c>
      <c r="I2">
        <v>500</v>
      </c>
      <c r="J2">
        <v>1200</v>
      </c>
      <c r="K2">
        <v>2400</v>
      </c>
      <c r="L2">
        <v>3600</v>
      </c>
    </row>
    <row r="3" spans="1:25" x14ac:dyDescent="0.15">
      <c r="A3" t="s">
        <v>18</v>
      </c>
      <c r="C3">
        <v>1252</v>
      </c>
      <c r="G3" t="s">
        <v>11</v>
      </c>
      <c r="H3">
        <v>500</v>
      </c>
      <c r="I3">
        <v>1500</v>
      </c>
      <c r="J3">
        <v>2500</v>
      </c>
      <c r="K3">
        <v>3500</v>
      </c>
      <c r="L3">
        <v>5000</v>
      </c>
    </row>
    <row r="4" spans="1:25" x14ac:dyDescent="0.15">
      <c r="A4" t="s">
        <v>19</v>
      </c>
      <c r="C4">
        <v>959</v>
      </c>
      <c r="G4" t="s">
        <v>13</v>
      </c>
      <c r="H4">
        <v>1000</v>
      </c>
      <c r="I4">
        <v>2500</v>
      </c>
      <c r="J4">
        <v>5000</v>
      </c>
      <c r="K4">
        <v>10000</v>
      </c>
      <c r="L4">
        <v>20000</v>
      </c>
    </row>
    <row r="5" spans="1:25" x14ac:dyDescent="0.15">
      <c r="G5" t="s">
        <v>14</v>
      </c>
      <c r="H5">
        <v>3000</v>
      </c>
      <c r="I5">
        <v>5000</v>
      </c>
      <c r="J5">
        <v>10000</v>
      </c>
      <c r="K5">
        <v>20000</v>
      </c>
      <c r="L5">
        <v>30000</v>
      </c>
    </row>
    <row r="6" spans="1:25" x14ac:dyDescent="0.15">
      <c r="G6" t="s">
        <v>15</v>
      </c>
      <c r="H6">
        <v>2000</v>
      </c>
      <c r="I6">
        <v>3000</v>
      </c>
      <c r="J6">
        <v>5000</v>
      </c>
      <c r="K6">
        <v>10000</v>
      </c>
      <c r="L6">
        <v>20000</v>
      </c>
    </row>
    <row r="7" spans="1:25" x14ac:dyDescent="0.15">
      <c r="G7" t="s">
        <v>16</v>
      </c>
      <c r="H7">
        <v>5000</v>
      </c>
      <c r="I7">
        <v>10000</v>
      </c>
      <c r="J7">
        <v>20000</v>
      </c>
      <c r="K7">
        <v>30000</v>
      </c>
      <c r="L7">
        <v>50000</v>
      </c>
      <c r="N7" t="s">
        <v>43</v>
      </c>
    </row>
    <row r="9" spans="1:25" x14ac:dyDescent="0.15">
      <c r="B9" t="s">
        <v>17</v>
      </c>
      <c r="C9">
        <v>242</v>
      </c>
      <c r="D9">
        <v>286</v>
      </c>
      <c r="E9">
        <f>D9/D12</f>
        <v>0.29822732012513037</v>
      </c>
      <c r="F9">
        <f>C9/C12</f>
        <v>0.22120658135283364</v>
      </c>
      <c r="G9" s="2">
        <v>0.3</v>
      </c>
      <c r="N9" t="s">
        <v>44</v>
      </c>
      <c r="R9" s="10" t="s">
        <v>45</v>
      </c>
      <c r="S9" s="10" t="s">
        <v>46</v>
      </c>
      <c r="T9" s="10" t="s">
        <v>47</v>
      </c>
      <c r="U9" s="10" t="s">
        <v>48</v>
      </c>
      <c r="V9" s="10" t="s">
        <v>66</v>
      </c>
      <c r="W9" s="10"/>
      <c r="X9" s="10" t="s">
        <v>67</v>
      </c>
    </row>
    <row r="10" spans="1:25" x14ac:dyDescent="0.15">
      <c r="B10" t="s">
        <v>0</v>
      </c>
      <c r="C10">
        <v>200</v>
      </c>
      <c r="D10">
        <v>200</v>
      </c>
      <c r="E10">
        <f>D10/D12</f>
        <v>0.20855057351407716</v>
      </c>
      <c r="F10">
        <f>C10/C12</f>
        <v>0.18281535648994515</v>
      </c>
      <c r="G10" s="2">
        <v>0.2</v>
      </c>
      <c r="N10">
        <v>1</v>
      </c>
      <c r="O10">
        <v>1038</v>
      </c>
      <c r="P10" s="7">
        <f t="shared" ref="P10:P11" si="0">O10/1.5</f>
        <v>692</v>
      </c>
      <c r="R10">
        <v>1</v>
      </c>
      <c r="S10">
        <v>549</v>
      </c>
      <c r="T10">
        <v>803</v>
      </c>
      <c r="U10" s="7">
        <v>549</v>
      </c>
      <c r="W10" s="7">
        <f>T10+U10</f>
        <v>1352</v>
      </c>
      <c r="X10" s="7">
        <f>W10*1.5</f>
        <v>2028</v>
      </c>
      <c r="Y10" s="7"/>
    </row>
    <row r="11" spans="1:25" x14ac:dyDescent="0.15">
      <c r="B11" t="s">
        <v>1</v>
      </c>
      <c r="C11">
        <v>652</v>
      </c>
      <c r="D11">
        <v>473</v>
      </c>
      <c r="E11">
        <f>D11/D12</f>
        <v>0.4932221063607925</v>
      </c>
      <c r="F11">
        <f>C11/C12</f>
        <v>0.59597806215722116</v>
      </c>
      <c r="G11" s="2">
        <v>0.5</v>
      </c>
      <c r="N11">
        <v>2</v>
      </c>
      <c r="O11">
        <v>1069</v>
      </c>
      <c r="P11" s="7">
        <f t="shared" si="0"/>
        <v>712.66666666666663</v>
      </c>
      <c r="R11">
        <v>2</v>
      </c>
      <c r="S11">
        <v>594</v>
      </c>
      <c r="T11">
        <v>684</v>
      </c>
      <c r="U11" s="7">
        <f>S11*1.05</f>
        <v>623.70000000000005</v>
      </c>
      <c r="V11">
        <f t="shared" ref="V11:V37" si="1">S11-S10</f>
        <v>45</v>
      </c>
      <c r="W11" s="7">
        <f t="shared" ref="W11:W27" si="2">T11+U11</f>
        <v>1307.7</v>
      </c>
      <c r="X11" s="7">
        <f t="shared" ref="X11:X34" si="3">W11*1.5</f>
        <v>1961.5500000000002</v>
      </c>
      <c r="Y11" s="7"/>
    </row>
    <row r="12" spans="1:25" x14ac:dyDescent="0.15">
      <c r="C12">
        <f>SUM(C9:C11)</f>
        <v>1094</v>
      </c>
      <c r="D12">
        <f>SUM(D9:D11)</f>
        <v>959</v>
      </c>
      <c r="N12">
        <v>3</v>
      </c>
      <c r="O12">
        <v>1165</v>
      </c>
      <c r="R12">
        <v>3</v>
      </c>
      <c r="S12">
        <v>608</v>
      </c>
      <c r="T12">
        <v>526</v>
      </c>
      <c r="U12" s="7">
        <f>S12*1.05</f>
        <v>638.4</v>
      </c>
      <c r="V12">
        <f t="shared" si="1"/>
        <v>14</v>
      </c>
      <c r="W12" s="7">
        <f t="shared" si="2"/>
        <v>1164.4000000000001</v>
      </c>
      <c r="X12" s="7">
        <f t="shared" si="3"/>
        <v>1746.6000000000001</v>
      </c>
      <c r="Y12" s="7"/>
    </row>
    <row r="13" spans="1:25" x14ac:dyDescent="0.15">
      <c r="F13" t="s">
        <v>24</v>
      </c>
      <c r="N13">
        <v>4</v>
      </c>
      <c r="R13">
        <v>4</v>
      </c>
      <c r="S13">
        <v>653</v>
      </c>
      <c r="T13">
        <v>832</v>
      </c>
      <c r="U13" s="7">
        <f>S13*1.15</f>
        <v>750.94999999999993</v>
      </c>
      <c r="V13">
        <f t="shared" si="1"/>
        <v>45</v>
      </c>
      <c r="W13" s="7">
        <f t="shared" si="2"/>
        <v>1582.9499999999998</v>
      </c>
      <c r="X13" s="7">
        <f t="shared" si="3"/>
        <v>2374.4249999999997</v>
      </c>
      <c r="Y13" s="7"/>
    </row>
    <row r="14" spans="1:25" x14ac:dyDescent="0.15">
      <c r="G14" t="s">
        <v>20</v>
      </c>
      <c r="H14">
        <v>1000</v>
      </c>
      <c r="I14">
        <v>2000</v>
      </c>
      <c r="J14">
        <v>3000</v>
      </c>
      <c r="K14">
        <v>4000</v>
      </c>
      <c r="L14">
        <v>5000</v>
      </c>
      <c r="R14">
        <v>5</v>
      </c>
      <c r="S14">
        <v>734</v>
      </c>
      <c r="T14">
        <v>768</v>
      </c>
      <c r="U14" s="7">
        <f>S14*1.3</f>
        <v>954.2</v>
      </c>
      <c r="V14">
        <f t="shared" si="1"/>
        <v>81</v>
      </c>
      <c r="W14" s="7">
        <f t="shared" si="2"/>
        <v>1722.2</v>
      </c>
      <c r="X14" s="7">
        <f t="shared" si="3"/>
        <v>2583.3000000000002</v>
      </c>
      <c r="Y14" s="7"/>
    </row>
    <row r="15" spans="1:25" x14ac:dyDescent="0.15">
      <c r="D15" t="s">
        <v>40</v>
      </c>
      <c r="E15" t="s">
        <v>25</v>
      </c>
      <c r="F15">
        <v>20000</v>
      </c>
      <c r="G15" t="s">
        <v>21</v>
      </c>
      <c r="H15">
        <v>2000</v>
      </c>
      <c r="I15">
        <v>4000</v>
      </c>
      <c r="J15">
        <v>6000</v>
      </c>
      <c r="K15">
        <v>8000</v>
      </c>
      <c r="L15">
        <v>10000</v>
      </c>
      <c r="N15">
        <v>15</v>
      </c>
      <c r="O15">
        <v>3700</v>
      </c>
      <c r="P15" s="7">
        <f t="shared" ref="P15:P23" si="4">O15/1.5</f>
        <v>2466.6666666666665</v>
      </c>
      <c r="R15">
        <v>6</v>
      </c>
      <c r="S15">
        <v>800</v>
      </c>
      <c r="T15">
        <v>876</v>
      </c>
      <c r="U15" s="7">
        <f t="shared" ref="U15:U27" si="5">S15*1.3</f>
        <v>1040</v>
      </c>
      <c r="V15">
        <f t="shared" si="1"/>
        <v>66</v>
      </c>
      <c r="W15" s="7">
        <f t="shared" si="2"/>
        <v>1916</v>
      </c>
      <c r="X15" s="7">
        <f t="shared" si="3"/>
        <v>2874</v>
      </c>
      <c r="Y15" s="7"/>
    </row>
    <row r="16" spans="1:25" x14ac:dyDescent="0.15">
      <c r="E16" t="s">
        <v>26</v>
      </c>
      <c r="F16">
        <v>60000</v>
      </c>
      <c r="G16" t="s">
        <v>22</v>
      </c>
      <c r="H16">
        <v>4000</v>
      </c>
      <c r="I16">
        <v>8000</v>
      </c>
      <c r="J16">
        <v>12000</v>
      </c>
      <c r="K16">
        <v>16000</v>
      </c>
      <c r="L16">
        <v>20000</v>
      </c>
      <c r="N16">
        <v>20</v>
      </c>
      <c r="O16">
        <v>5358</v>
      </c>
      <c r="P16" s="7">
        <f t="shared" si="4"/>
        <v>3572</v>
      </c>
      <c r="R16">
        <v>7</v>
      </c>
      <c r="S16">
        <v>861</v>
      </c>
      <c r="T16">
        <v>528</v>
      </c>
      <c r="U16" s="7">
        <f t="shared" si="5"/>
        <v>1119.3</v>
      </c>
      <c r="V16">
        <f t="shared" si="1"/>
        <v>61</v>
      </c>
      <c r="W16" s="7">
        <f t="shared" si="2"/>
        <v>1647.3</v>
      </c>
      <c r="X16" s="7">
        <f t="shared" si="3"/>
        <v>2470.9499999999998</v>
      </c>
      <c r="Y16" s="7"/>
    </row>
    <row r="17" spans="4:25" x14ac:dyDescent="0.15">
      <c r="E17" t="s">
        <v>27</v>
      </c>
      <c r="F17">
        <v>120000</v>
      </c>
      <c r="G17" t="s">
        <v>23</v>
      </c>
      <c r="H17">
        <v>5000</v>
      </c>
      <c r="I17">
        <v>10000</v>
      </c>
      <c r="J17">
        <v>15000</v>
      </c>
      <c r="K17">
        <v>20000</v>
      </c>
      <c r="L17">
        <v>25000</v>
      </c>
      <c r="N17">
        <v>25</v>
      </c>
      <c r="O17">
        <v>18369</v>
      </c>
      <c r="P17" s="7">
        <f t="shared" si="4"/>
        <v>12246</v>
      </c>
      <c r="R17">
        <v>8</v>
      </c>
      <c r="S17">
        <v>900</v>
      </c>
      <c r="T17">
        <v>800</v>
      </c>
      <c r="U17" s="7">
        <f t="shared" si="5"/>
        <v>1170</v>
      </c>
      <c r="V17">
        <f t="shared" si="1"/>
        <v>39</v>
      </c>
      <c r="W17" s="7">
        <f t="shared" si="2"/>
        <v>1970</v>
      </c>
      <c r="X17" s="7">
        <f t="shared" si="3"/>
        <v>2955</v>
      </c>
      <c r="Y17" s="7"/>
    </row>
    <row r="18" spans="4:25" x14ac:dyDescent="0.15">
      <c r="G18" t="s">
        <v>42</v>
      </c>
      <c r="H18">
        <v>2000</v>
      </c>
      <c r="N18">
        <v>26</v>
      </c>
      <c r="O18">
        <v>21235</v>
      </c>
      <c r="P18" s="7">
        <f t="shared" si="4"/>
        <v>14156.666666666666</v>
      </c>
      <c r="R18">
        <v>9</v>
      </c>
      <c r="S18">
        <v>962</v>
      </c>
      <c r="T18">
        <v>791</v>
      </c>
      <c r="U18" s="7">
        <f t="shared" si="5"/>
        <v>1250.6000000000001</v>
      </c>
      <c r="V18">
        <f t="shared" si="1"/>
        <v>62</v>
      </c>
      <c r="W18" s="7">
        <f t="shared" si="2"/>
        <v>2041.6000000000001</v>
      </c>
      <c r="X18" s="7">
        <f t="shared" si="3"/>
        <v>3062.4</v>
      </c>
      <c r="Y18" s="7"/>
    </row>
    <row r="19" spans="4:25" x14ac:dyDescent="0.15">
      <c r="N19">
        <v>27</v>
      </c>
      <c r="O19">
        <v>23511</v>
      </c>
      <c r="P19" s="7">
        <f t="shared" si="4"/>
        <v>15674</v>
      </c>
      <c r="R19">
        <v>10</v>
      </c>
      <c r="S19">
        <v>1371</v>
      </c>
      <c r="T19">
        <v>824</v>
      </c>
      <c r="U19" s="7">
        <f t="shared" si="5"/>
        <v>1782.3</v>
      </c>
      <c r="V19">
        <f t="shared" si="1"/>
        <v>409</v>
      </c>
      <c r="W19" s="7">
        <f t="shared" si="2"/>
        <v>2606.3000000000002</v>
      </c>
      <c r="X19" s="7">
        <f t="shared" si="3"/>
        <v>3909.4500000000003</v>
      </c>
      <c r="Y19" s="7"/>
    </row>
    <row r="20" spans="4:25" x14ac:dyDescent="0.15">
      <c r="N20">
        <v>28</v>
      </c>
      <c r="O20">
        <v>25621</v>
      </c>
      <c r="P20" s="7">
        <f t="shared" si="4"/>
        <v>17080.666666666668</v>
      </c>
      <c r="R20">
        <v>11</v>
      </c>
      <c r="S20">
        <v>1517</v>
      </c>
      <c r="T20">
        <v>630</v>
      </c>
      <c r="U20" s="7">
        <f t="shared" si="5"/>
        <v>1972.1000000000001</v>
      </c>
      <c r="V20">
        <f t="shared" si="1"/>
        <v>146</v>
      </c>
      <c r="W20" s="7">
        <f t="shared" si="2"/>
        <v>2602.1000000000004</v>
      </c>
      <c r="X20" s="7">
        <f t="shared" si="3"/>
        <v>3903.1500000000005</v>
      </c>
      <c r="Y20" s="7"/>
    </row>
    <row r="21" spans="4:25" x14ac:dyDescent="0.15">
      <c r="N21">
        <v>29</v>
      </c>
      <c r="O21">
        <v>30504</v>
      </c>
      <c r="P21" s="7">
        <f t="shared" si="4"/>
        <v>20336</v>
      </c>
      <c r="R21">
        <v>12</v>
      </c>
      <c r="S21">
        <v>1555</v>
      </c>
      <c r="T21">
        <v>607</v>
      </c>
      <c r="U21" s="7">
        <f t="shared" si="5"/>
        <v>2021.5</v>
      </c>
      <c r="V21">
        <f t="shared" si="1"/>
        <v>38</v>
      </c>
      <c r="W21" s="7">
        <f t="shared" si="2"/>
        <v>2628.5</v>
      </c>
      <c r="X21" s="7">
        <f t="shared" si="3"/>
        <v>3942.75</v>
      </c>
      <c r="Y21" s="7"/>
    </row>
    <row r="22" spans="4:25" x14ac:dyDescent="0.15">
      <c r="D22" t="s">
        <v>41</v>
      </c>
      <c r="G22" t="s">
        <v>20</v>
      </c>
      <c r="H22">
        <v>2000</v>
      </c>
      <c r="I22">
        <v>4000</v>
      </c>
      <c r="J22">
        <v>6000</v>
      </c>
      <c r="K22">
        <v>8000</v>
      </c>
      <c r="L22">
        <v>10000</v>
      </c>
      <c r="N22">
        <v>30</v>
      </c>
      <c r="O22">
        <v>35952</v>
      </c>
      <c r="P22" s="7">
        <f t="shared" si="4"/>
        <v>23968</v>
      </c>
      <c r="R22">
        <v>13</v>
      </c>
      <c r="S22">
        <v>1938</v>
      </c>
      <c r="T22">
        <v>920</v>
      </c>
      <c r="U22" s="7">
        <f t="shared" si="5"/>
        <v>2519.4</v>
      </c>
      <c r="V22">
        <f t="shared" si="1"/>
        <v>383</v>
      </c>
      <c r="W22" s="7">
        <f t="shared" si="2"/>
        <v>3439.4</v>
      </c>
      <c r="X22" s="7">
        <f t="shared" si="3"/>
        <v>5159.1000000000004</v>
      </c>
      <c r="Y22" s="7"/>
    </row>
    <row r="23" spans="4:25" x14ac:dyDescent="0.15">
      <c r="E23">
        <f>F23/4000</f>
        <v>10</v>
      </c>
      <c r="F23">
        <f>F15*2</f>
        <v>40000</v>
      </c>
      <c r="G23" t="s">
        <v>21</v>
      </c>
      <c r="H23">
        <f>H15*2</f>
        <v>4000</v>
      </c>
      <c r="I23">
        <f t="shared" ref="I23:L23" si="6">I15*2</f>
        <v>8000</v>
      </c>
      <c r="J23">
        <f t="shared" si="6"/>
        <v>12000</v>
      </c>
      <c r="K23">
        <f t="shared" si="6"/>
        <v>16000</v>
      </c>
      <c r="L23">
        <f t="shared" si="6"/>
        <v>20000</v>
      </c>
      <c r="N23">
        <v>31</v>
      </c>
      <c r="O23">
        <v>38722</v>
      </c>
      <c r="P23" s="7">
        <f t="shared" si="4"/>
        <v>25814.666666666668</v>
      </c>
      <c r="R23">
        <v>14</v>
      </c>
      <c r="S23">
        <v>1978</v>
      </c>
      <c r="T23">
        <v>937</v>
      </c>
      <c r="U23" s="7">
        <f t="shared" si="5"/>
        <v>2571.4</v>
      </c>
      <c r="V23">
        <f t="shared" si="1"/>
        <v>40</v>
      </c>
      <c r="W23" s="7">
        <f t="shared" si="2"/>
        <v>3508.4</v>
      </c>
      <c r="X23" s="7">
        <f t="shared" si="3"/>
        <v>5262.6</v>
      </c>
      <c r="Y23" s="7"/>
    </row>
    <row r="24" spans="4:25" x14ac:dyDescent="0.15">
      <c r="E24">
        <f t="shared" ref="E24:E25" si="7">F24/4000</f>
        <v>30</v>
      </c>
      <c r="F24">
        <f>F16*2</f>
        <v>120000</v>
      </c>
      <c r="G24" t="s">
        <v>22</v>
      </c>
      <c r="H24">
        <f>H16*2</f>
        <v>8000</v>
      </c>
      <c r="I24">
        <f t="shared" ref="I24:L24" si="8">I16*2</f>
        <v>16000</v>
      </c>
      <c r="J24">
        <f t="shared" si="8"/>
        <v>24000</v>
      </c>
      <c r="K24">
        <f t="shared" si="8"/>
        <v>32000</v>
      </c>
      <c r="L24">
        <f t="shared" si="8"/>
        <v>40000</v>
      </c>
      <c r="N24">
        <v>32</v>
      </c>
      <c r="R24">
        <v>15</v>
      </c>
      <c r="S24">
        <v>1887</v>
      </c>
      <c r="T24">
        <v>808</v>
      </c>
      <c r="U24" s="7">
        <f t="shared" si="5"/>
        <v>2453.1</v>
      </c>
      <c r="V24">
        <f t="shared" si="1"/>
        <v>-91</v>
      </c>
      <c r="W24" s="7">
        <f t="shared" si="2"/>
        <v>3261.1</v>
      </c>
      <c r="X24" s="7">
        <f t="shared" si="3"/>
        <v>4891.6499999999996</v>
      </c>
      <c r="Y24" s="7"/>
    </row>
    <row r="25" spans="4:25" x14ac:dyDescent="0.15">
      <c r="E25">
        <f t="shared" si="7"/>
        <v>60</v>
      </c>
      <c r="F25">
        <f>F17*2</f>
        <v>240000</v>
      </c>
      <c r="G25" t="s">
        <v>23</v>
      </c>
      <c r="H25">
        <f>H17*2</f>
        <v>10000</v>
      </c>
      <c r="I25">
        <f t="shared" ref="I25:L25" si="9">I17*2</f>
        <v>20000</v>
      </c>
      <c r="J25">
        <f t="shared" si="9"/>
        <v>30000</v>
      </c>
      <c r="K25">
        <f t="shared" si="9"/>
        <v>40000</v>
      </c>
      <c r="L25">
        <f t="shared" si="9"/>
        <v>50000</v>
      </c>
      <c r="R25">
        <v>16</v>
      </c>
      <c r="S25">
        <v>1898</v>
      </c>
      <c r="T25">
        <v>920</v>
      </c>
      <c r="U25" s="7">
        <f t="shared" si="5"/>
        <v>2467.4</v>
      </c>
      <c r="V25">
        <f t="shared" si="1"/>
        <v>11</v>
      </c>
      <c r="W25" s="7">
        <f t="shared" si="2"/>
        <v>3387.4</v>
      </c>
      <c r="X25" s="7">
        <f t="shared" si="3"/>
        <v>5081.1000000000004</v>
      </c>
      <c r="Y25" s="7"/>
    </row>
    <row r="26" spans="4:25" x14ac:dyDescent="0.15">
      <c r="G26" t="s">
        <v>42</v>
      </c>
      <c r="H26">
        <v>3000</v>
      </c>
      <c r="R26">
        <v>17</v>
      </c>
      <c r="S26">
        <v>2053</v>
      </c>
      <c r="T26">
        <v>866</v>
      </c>
      <c r="U26" s="7">
        <f t="shared" si="5"/>
        <v>2668.9</v>
      </c>
      <c r="V26">
        <f t="shared" si="1"/>
        <v>155</v>
      </c>
      <c r="W26" s="7">
        <f t="shared" si="2"/>
        <v>3534.9</v>
      </c>
      <c r="X26" s="7">
        <f t="shared" si="3"/>
        <v>5302.35</v>
      </c>
      <c r="Y26" s="7"/>
    </row>
    <row r="27" spans="4:25" x14ac:dyDescent="0.15">
      <c r="R27">
        <v>18</v>
      </c>
      <c r="S27">
        <v>2320</v>
      </c>
      <c r="T27">
        <v>888</v>
      </c>
      <c r="U27" s="7">
        <f t="shared" si="5"/>
        <v>3016</v>
      </c>
      <c r="V27">
        <f t="shared" si="1"/>
        <v>267</v>
      </c>
      <c r="W27" s="7">
        <f t="shared" si="2"/>
        <v>3904</v>
      </c>
      <c r="X27" s="7">
        <f t="shared" si="3"/>
        <v>5856</v>
      </c>
      <c r="Y27" s="7"/>
    </row>
    <row r="28" spans="4:25" x14ac:dyDescent="0.15">
      <c r="L28">
        <f>L24/5000</f>
        <v>8</v>
      </c>
      <c r="P28">
        <v>2844</v>
      </c>
      <c r="R28">
        <v>19</v>
      </c>
      <c r="U28" s="7">
        <f t="shared" ref="U28:U29" si="10">S28*1.75</f>
        <v>0</v>
      </c>
      <c r="V28">
        <f t="shared" si="1"/>
        <v>-2320</v>
      </c>
      <c r="X28" s="7">
        <f t="shared" si="3"/>
        <v>0</v>
      </c>
    </row>
    <row r="29" spans="4:25" x14ac:dyDescent="0.15">
      <c r="R29">
        <v>20</v>
      </c>
      <c r="U29" s="7">
        <f t="shared" si="10"/>
        <v>0</v>
      </c>
      <c r="V29">
        <f t="shared" si="1"/>
        <v>0</v>
      </c>
      <c r="X29" s="7">
        <f t="shared" si="3"/>
        <v>0</v>
      </c>
    </row>
    <row r="30" spans="4:25" x14ac:dyDescent="0.15">
      <c r="R30">
        <v>21</v>
      </c>
      <c r="U30" s="7"/>
      <c r="V30">
        <f t="shared" si="1"/>
        <v>0</v>
      </c>
      <c r="X30" s="7">
        <f t="shared" si="3"/>
        <v>0</v>
      </c>
    </row>
    <row r="31" spans="4:25" x14ac:dyDescent="0.15">
      <c r="R31">
        <v>22</v>
      </c>
      <c r="V31">
        <f t="shared" si="1"/>
        <v>0</v>
      </c>
      <c r="X31" s="7">
        <f t="shared" si="3"/>
        <v>0</v>
      </c>
    </row>
    <row r="32" spans="4:25" x14ac:dyDescent="0.15">
      <c r="G32" t="s">
        <v>68</v>
      </c>
      <c r="H32" t="s">
        <v>69</v>
      </c>
      <c r="I32" t="s">
        <v>70</v>
      </c>
      <c r="J32" t="s">
        <v>71</v>
      </c>
      <c r="R32">
        <v>23</v>
      </c>
      <c r="V32">
        <f t="shared" si="1"/>
        <v>0</v>
      </c>
      <c r="X32" s="7">
        <f t="shared" si="3"/>
        <v>0</v>
      </c>
    </row>
    <row r="33" spans="7:24" x14ac:dyDescent="0.15">
      <c r="G33" t="s">
        <v>72</v>
      </c>
      <c r="H33">
        <v>20000</v>
      </c>
      <c r="I33">
        <v>30000</v>
      </c>
      <c r="J33" t="s">
        <v>73</v>
      </c>
      <c r="R33">
        <v>24</v>
      </c>
      <c r="V33">
        <f t="shared" si="1"/>
        <v>0</v>
      </c>
      <c r="X33" s="7">
        <f t="shared" si="3"/>
        <v>0</v>
      </c>
    </row>
    <row r="34" spans="7:24" x14ac:dyDescent="0.15">
      <c r="V34">
        <f t="shared" si="1"/>
        <v>0</v>
      </c>
      <c r="X34" s="7">
        <f t="shared" si="3"/>
        <v>0</v>
      </c>
    </row>
    <row r="35" spans="7:24" x14ac:dyDescent="0.15">
      <c r="V35">
        <f t="shared" si="1"/>
        <v>0</v>
      </c>
    </row>
    <row r="36" spans="7:24" x14ac:dyDescent="0.15">
      <c r="V36">
        <f t="shared" si="1"/>
        <v>0</v>
      </c>
    </row>
    <row r="37" spans="7:24" x14ac:dyDescent="0.15">
      <c r="V37">
        <f t="shared" si="1"/>
        <v>0</v>
      </c>
    </row>
    <row r="42" spans="7:24" x14ac:dyDescent="0.15">
      <c r="I42">
        <v>182000</v>
      </c>
      <c r="J42">
        <f>I43-I42</f>
        <v>1802</v>
      </c>
    </row>
    <row r="43" spans="7:24" x14ac:dyDescent="0.15">
      <c r="I43">
        <v>183802</v>
      </c>
      <c r="J43">
        <f t="shared" ref="J43:J55" si="11">I44-I43</f>
        <v>1952</v>
      </c>
    </row>
    <row r="44" spans="7:24" x14ac:dyDescent="0.15">
      <c r="I44">
        <v>185754</v>
      </c>
      <c r="J44">
        <f t="shared" si="11"/>
        <v>2211</v>
      </c>
    </row>
    <row r="45" spans="7:24" x14ac:dyDescent="0.15">
      <c r="I45">
        <v>187965</v>
      </c>
      <c r="J45">
        <f t="shared" si="11"/>
        <v>2670</v>
      </c>
    </row>
    <row r="46" spans="7:24" x14ac:dyDescent="0.15">
      <c r="I46">
        <v>190635</v>
      </c>
      <c r="J46">
        <f t="shared" si="11"/>
        <v>2695</v>
      </c>
    </row>
    <row r="47" spans="7:24" x14ac:dyDescent="0.15">
      <c r="I47">
        <v>193330</v>
      </c>
      <c r="J47">
        <f t="shared" si="11"/>
        <v>2945</v>
      </c>
    </row>
    <row r="48" spans="7:24" x14ac:dyDescent="0.15">
      <c r="I48">
        <v>196275</v>
      </c>
      <c r="J48">
        <f t="shared" si="11"/>
        <v>3024</v>
      </c>
    </row>
    <row r="49" spans="9:10" x14ac:dyDescent="0.15">
      <c r="I49">
        <v>199299</v>
      </c>
      <c r="J49">
        <f t="shared" si="11"/>
        <v>3246</v>
      </c>
    </row>
    <row r="50" spans="9:10" x14ac:dyDescent="0.15">
      <c r="I50">
        <v>202545</v>
      </c>
      <c r="J50">
        <f t="shared" si="11"/>
        <v>3426</v>
      </c>
    </row>
    <row r="51" spans="9:10" x14ac:dyDescent="0.15">
      <c r="I51">
        <v>205971</v>
      </c>
      <c r="J51">
        <f t="shared" si="11"/>
        <v>-205971</v>
      </c>
    </row>
    <row r="52" spans="9:10" x14ac:dyDescent="0.15">
      <c r="J52">
        <f t="shared" si="11"/>
        <v>0</v>
      </c>
    </row>
    <row r="53" spans="9:10" x14ac:dyDescent="0.15">
      <c r="J53">
        <f t="shared" si="11"/>
        <v>0</v>
      </c>
    </row>
    <row r="54" spans="9:10" x14ac:dyDescent="0.15">
      <c r="J54">
        <f t="shared" si="11"/>
        <v>0</v>
      </c>
    </row>
    <row r="55" spans="9:10" x14ac:dyDescent="0.15">
      <c r="J55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C22" sqref="C22"/>
    </sheetView>
  </sheetViews>
  <sheetFormatPr defaultRowHeight="13.5" x14ac:dyDescent="0.15"/>
  <cols>
    <col min="2" max="2" width="32.125" bestFit="1" customWidth="1"/>
    <col min="3" max="3" width="9.375" customWidth="1"/>
    <col min="4" max="4" width="9" bestFit="1" customWidth="1"/>
  </cols>
  <sheetData>
    <row r="1" spans="1:5" x14ac:dyDescent="0.15">
      <c r="A1" s="1" t="s">
        <v>28</v>
      </c>
      <c r="B1" s="3" t="s">
        <v>29</v>
      </c>
      <c r="C1" s="3" t="s">
        <v>30</v>
      </c>
      <c r="D1" s="4" t="s">
        <v>31</v>
      </c>
      <c r="E1" s="1" t="s">
        <v>49</v>
      </c>
    </row>
    <row r="2" spans="1:5" x14ac:dyDescent="0.15">
      <c r="A2" s="5">
        <v>1</v>
      </c>
      <c r="B2" s="1" t="s">
        <v>34</v>
      </c>
      <c r="C2" s="1">
        <v>5</v>
      </c>
      <c r="D2" s="5" t="s">
        <v>33</v>
      </c>
      <c r="E2" s="1" t="s">
        <v>50</v>
      </c>
    </row>
    <row r="3" spans="1:5" x14ac:dyDescent="0.15">
      <c r="A3" s="5">
        <v>2</v>
      </c>
      <c r="B3" s="1" t="s">
        <v>62</v>
      </c>
      <c r="C3" s="1">
        <v>10</v>
      </c>
      <c r="D3" s="5" t="s">
        <v>33</v>
      </c>
      <c r="E3" s="1" t="s">
        <v>51</v>
      </c>
    </row>
    <row r="4" spans="1:5" x14ac:dyDescent="0.15">
      <c r="A4" s="5">
        <v>3</v>
      </c>
      <c r="B4" s="1" t="s">
        <v>35</v>
      </c>
      <c r="C4" s="1">
        <v>5</v>
      </c>
      <c r="D4" s="5" t="s">
        <v>33</v>
      </c>
      <c r="E4" s="1" t="s">
        <v>52</v>
      </c>
    </row>
    <row r="5" spans="1:5" x14ac:dyDescent="0.15">
      <c r="A5" s="5">
        <v>4</v>
      </c>
      <c r="B5" s="1" t="s">
        <v>36</v>
      </c>
      <c r="C5" s="1">
        <v>5</v>
      </c>
      <c r="D5" s="5" t="s">
        <v>33</v>
      </c>
      <c r="E5" s="1" t="s">
        <v>53</v>
      </c>
    </row>
    <row r="6" spans="1:5" x14ac:dyDescent="0.15">
      <c r="A6" s="5">
        <v>5</v>
      </c>
      <c r="B6" s="1" t="s">
        <v>63</v>
      </c>
      <c r="C6" s="1">
        <v>15</v>
      </c>
      <c r="D6" s="5" t="s">
        <v>33</v>
      </c>
      <c r="E6" s="1" t="s">
        <v>54</v>
      </c>
    </row>
    <row r="7" spans="1:5" x14ac:dyDescent="0.15">
      <c r="A7" s="5">
        <v>6</v>
      </c>
      <c r="B7" s="1" t="s">
        <v>55</v>
      </c>
      <c r="C7" s="1">
        <v>20</v>
      </c>
      <c r="D7" s="5" t="s">
        <v>33</v>
      </c>
      <c r="E7" s="1" t="s">
        <v>56</v>
      </c>
    </row>
    <row r="8" spans="1:5" x14ac:dyDescent="0.15">
      <c r="A8" s="5">
        <v>7</v>
      </c>
      <c r="B8" s="1" t="s">
        <v>64</v>
      </c>
      <c r="C8" s="1">
        <v>29</v>
      </c>
      <c r="D8" s="5" t="s">
        <v>33</v>
      </c>
      <c r="E8" s="1" t="s">
        <v>57</v>
      </c>
    </row>
    <row r="9" spans="1:5" x14ac:dyDescent="0.15">
      <c r="A9" s="5">
        <v>8</v>
      </c>
      <c r="B9" s="1" t="s">
        <v>32</v>
      </c>
      <c r="C9" s="1">
        <v>10</v>
      </c>
      <c r="D9" s="5" t="s">
        <v>33</v>
      </c>
      <c r="E9" s="1" t="s">
        <v>58</v>
      </c>
    </row>
    <row r="10" spans="1:5" x14ac:dyDescent="0.15">
      <c r="A10" s="5">
        <v>9</v>
      </c>
      <c r="B10" s="1" t="s">
        <v>37</v>
      </c>
      <c r="C10" s="1">
        <v>10</v>
      </c>
      <c r="D10" s="5" t="s">
        <v>33</v>
      </c>
      <c r="E10" s="1" t="s">
        <v>59</v>
      </c>
    </row>
    <row r="11" spans="1:5" x14ac:dyDescent="0.15">
      <c r="A11" s="5">
        <v>10</v>
      </c>
      <c r="B11" s="1" t="s">
        <v>38</v>
      </c>
      <c r="C11" s="1">
        <v>2</v>
      </c>
      <c r="D11" s="5" t="s">
        <v>33</v>
      </c>
      <c r="E11" s="1" t="s">
        <v>60</v>
      </c>
    </row>
    <row r="12" spans="1:5" x14ac:dyDescent="0.15">
      <c r="A12" s="5">
        <v>11</v>
      </c>
      <c r="B12" s="1" t="s">
        <v>65</v>
      </c>
      <c r="C12" s="1">
        <v>0.01</v>
      </c>
      <c r="D12" s="5" t="s">
        <v>39</v>
      </c>
      <c r="E12" s="1" t="s">
        <v>61</v>
      </c>
    </row>
    <row r="13" spans="1:5" x14ac:dyDescent="0.15">
      <c r="A13" s="8">
        <v>12</v>
      </c>
      <c r="B13" s="9"/>
      <c r="C13" s="9"/>
      <c r="D13" s="8"/>
      <c r="E13" s="9"/>
    </row>
    <row r="14" spans="1:5" x14ac:dyDescent="0.15">
      <c r="D14" s="6"/>
    </row>
    <row r="16" spans="1:5" x14ac:dyDescent="0.15">
      <c r="D16" s="6"/>
    </row>
    <row r="17" spans="4:4" x14ac:dyDescent="0.15">
      <c r="D17" s="6"/>
    </row>
    <row r="18" spans="4:4" x14ac:dyDescent="0.15">
      <c r="D18" s="6"/>
    </row>
    <row r="19" spans="4:4" x14ac:dyDescent="0.15">
      <c r="D19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其它游戏</vt:lpstr>
      <vt:lpstr>计费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2015-04-21T04:10:20Z</dcterms:modified>
</cp:coreProperties>
</file>